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xls-hashimoto\radiation_monitoring\tamura\"/>
    </mc:Choice>
  </mc:AlternateContent>
  <xr:revisionPtr revIDLastSave="0" documentId="8_{FEFE2536-E1A7-460A-A436-CD3F712E6820}" xr6:coauthVersionLast="47" xr6:coauthVersionMax="47" xr10:uidLastSave="{00000000-0000-0000-0000-000000000000}"/>
  <bookViews>
    <workbookView xWindow="56235" yWindow="7830" windowWidth="33240" windowHeight="21765" tabRatio="806" xr2:uid="{00000000-000D-0000-FFFF-FFFF00000000}"/>
  </bookViews>
  <sheets>
    <sheet name="30年" sheetId="1" r:id="rId1"/>
    <sheet name="9年" sheetId="12" r:id="rId2"/>
    <sheet name="測定結果" sheetId="7" r:id="rId3"/>
    <sheet name="LOG_Calc" sheetId="9" r:id="rId4"/>
    <sheet name="Ave_Calc" sheetId="11" r:id="rId5"/>
    <sheet name="Graph_Data" sheetId="10" r:id="rId6"/>
    <sheet name="NRA_Data_Calc" sheetId="13" r:id="rId7"/>
    <sheet name="pub_air_dose_rate_2024041715022" sheetId="15" r:id="rId8"/>
    <sheet name="新_NRA_CSV_Data" sheetId="14" r:id="rId9"/>
  </sheets>
  <definedNames>
    <definedName name="_xlnm._FilterDatabase" localSheetId="8" hidden="1">新_NRA_CSV_Data!$A$1:$E$1</definedName>
    <definedName name="_xlnm.Print_Area" localSheetId="0">'30年'!$A$3:$V$130</definedName>
    <definedName name="_xlnm.Print_Area" localSheetId="1">'9年'!$A$3:$V$130</definedName>
    <definedName name="_xlnm.Print_Area" localSheetId="2">測定結果!$A$8:$Y$127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F8" i="11" l="1"/>
  <c r="EE8" i="11"/>
  <c r="EF6" i="11"/>
  <c r="EE6" i="11"/>
  <c r="EE7" i="11" s="1"/>
  <c r="EF7" i="11" s="1"/>
  <c r="EE3" i="11"/>
  <c r="EE1" i="11"/>
  <c r="EC124" i="9"/>
  <c r="EC120" i="9"/>
  <c r="EC116" i="9"/>
  <c r="EC112" i="9"/>
  <c r="EC108" i="9"/>
  <c r="EC104" i="9"/>
  <c r="EC100" i="9"/>
  <c r="EC96" i="9"/>
  <c r="EC92" i="9"/>
  <c r="EC88" i="9"/>
  <c r="EC84" i="9"/>
  <c r="EC80" i="9"/>
  <c r="EC78" i="9"/>
  <c r="EC77" i="9"/>
  <c r="EC75" i="9"/>
  <c r="EC72" i="9"/>
  <c r="EC70" i="9"/>
  <c r="EC69" i="9"/>
  <c r="EC67" i="9"/>
  <c r="EC64" i="9"/>
  <c r="EC62" i="9"/>
  <c r="EC61" i="9"/>
  <c r="EC59" i="9"/>
  <c r="EC56" i="9"/>
  <c r="EC54" i="9"/>
  <c r="EC53" i="9"/>
  <c r="EC51" i="9"/>
  <c r="EC48" i="9"/>
  <c r="EC46" i="9"/>
  <c r="EC45" i="9"/>
  <c r="EC43" i="9"/>
  <c r="EC40" i="9"/>
  <c r="EC38" i="9"/>
  <c r="EC37" i="9"/>
  <c r="EC35" i="9"/>
  <c r="EC32" i="9"/>
  <c r="EC30" i="9"/>
  <c r="EC29" i="9"/>
  <c r="EC27" i="9"/>
  <c r="EC24" i="9"/>
  <c r="EC22" i="9"/>
  <c r="EC21" i="9"/>
  <c r="EC19" i="9"/>
  <c r="EC16" i="9"/>
  <c r="EC14" i="9"/>
  <c r="EC13" i="9"/>
  <c r="EC11" i="9"/>
  <c r="EC8" i="9"/>
  <c r="EC1" i="9"/>
  <c r="EC126" i="9" s="1"/>
  <c r="EF3" i="11" l="1"/>
  <c r="EF4" i="11" s="1"/>
  <c r="EE4" i="11"/>
  <c r="EE9" i="11"/>
  <c r="EE2" i="11"/>
  <c r="EF1" i="11"/>
  <c r="EC9" i="9"/>
  <c r="EC12" i="9"/>
  <c r="EC17" i="9"/>
  <c r="EC20" i="9"/>
  <c r="EC25" i="9"/>
  <c r="EC28" i="9"/>
  <c r="EC33" i="9"/>
  <c r="EC36" i="9"/>
  <c r="EC41" i="9"/>
  <c r="EC44" i="9"/>
  <c r="EC49" i="9"/>
  <c r="EC52" i="9"/>
  <c r="EC57" i="9"/>
  <c r="EC60" i="9"/>
  <c r="EC65" i="9"/>
  <c r="EC68" i="9"/>
  <c r="EC73" i="9"/>
  <c r="EC76" i="9"/>
  <c r="EC82" i="9"/>
  <c r="EC86" i="9"/>
  <c r="EC90" i="9"/>
  <c r="EC94" i="9"/>
  <c r="EC98" i="9"/>
  <c r="EC102" i="9"/>
  <c r="EC106" i="9"/>
  <c r="EC110" i="9"/>
  <c r="EC114" i="9"/>
  <c r="EC118" i="9"/>
  <c r="EC122" i="9"/>
  <c r="ED1" i="9"/>
  <c r="EC127" i="9"/>
  <c r="EC125" i="9"/>
  <c r="EC123" i="9"/>
  <c r="EC121" i="9"/>
  <c r="EC119" i="9"/>
  <c r="EC117" i="9"/>
  <c r="EC115" i="9"/>
  <c r="EC113" i="9"/>
  <c r="EC111" i="9"/>
  <c r="EC109" i="9"/>
  <c r="EC107" i="9"/>
  <c r="EC105" i="9"/>
  <c r="EC103" i="9"/>
  <c r="EC101" i="9"/>
  <c r="EC99" i="9"/>
  <c r="EC97" i="9"/>
  <c r="EC95" i="9"/>
  <c r="EC93" i="9"/>
  <c r="EC91" i="9"/>
  <c r="EC89" i="9"/>
  <c r="EC87" i="9"/>
  <c r="EC85" i="9"/>
  <c r="EC83" i="9"/>
  <c r="EC81" i="9"/>
  <c r="EC10" i="9"/>
  <c r="EC15" i="9"/>
  <c r="EC18" i="9"/>
  <c r="EC23" i="9"/>
  <c r="EC26" i="9"/>
  <c r="EC31" i="9"/>
  <c r="EC34" i="9"/>
  <c r="EC39" i="9"/>
  <c r="EC42" i="9"/>
  <c r="EC47" i="9"/>
  <c r="EC50" i="9"/>
  <c r="EC55" i="9"/>
  <c r="EC58" i="9"/>
  <c r="EC63" i="9"/>
  <c r="EC66" i="9"/>
  <c r="EC71" i="9"/>
  <c r="EC74" i="9"/>
  <c r="EC79" i="9"/>
  <c r="H135" i="13"/>
  <c r="J129" i="13"/>
  <c r="I129" i="13"/>
  <c r="J9" i="13"/>
  <c r="F66" i="13"/>
  <c r="E66" i="13"/>
  <c r="F54" i="13"/>
  <c r="E54" i="13"/>
  <c r="K135" i="13"/>
  <c r="M135" i="13" s="1"/>
  <c r="K134" i="13"/>
  <c r="L134" i="13" s="1"/>
  <c r="M129" i="13"/>
  <c r="L129" i="13"/>
  <c r="K124" i="13"/>
  <c r="M124" i="13" s="1"/>
  <c r="M118" i="13"/>
  <c r="L118" i="13"/>
  <c r="K116" i="13"/>
  <c r="L116" i="13" s="1"/>
  <c r="K115" i="13"/>
  <c r="M115" i="13" s="1"/>
  <c r="K114" i="13"/>
  <c r="M114" i="13" s="1"/>
  <c r="K108" i="13"/>
  <c r="L108" i="13" s="1"/>
  <c r="K102" i="13"/>
  <c r="M102" i="13" s="1"/>
  <c r="K101" i="13"/>
  <c r="M101" i="13" s="1"/>
  <c r="M100" i="13"/>
  <c r="L100" i="13"/>
  <c r="M98" i="13"/>
  <c r="L98" i="13"/>
  <c r="M95" i="13"/>
  <c r="L95" i="13"/>
  <c r="K93" i="13"/>
  <c r="M93" i="13" s="1"/>
  <c r="K89" i="13"/>
  <c r="M89" i="13" s="1"/>
  <c r="M88" i="13"/>
  <c r="L88" i="13"/>
  <c r="M86" i="13"/>
  <c r="L86" i="13"/>
  <c r="K84" i="13"/>
  <c r="M84" i="13" s="1"/>
  <c r="M77" i="13"/>
  <c r="L77" i="13"/>
  <c r="L73" i="13"/>
  <c r="K73" i="13"/>
  <c r="M73" i="13" s="1"/>
  <c r="M72" i="13"/>
  <c r="L72" i="13"/>
  <c r="K70" i="13"/>
  <c r="M70" i="13" s="1"/>
  <c r="K66" i="13"/>
  <c r="M66" i="13" s="1"/>
  <c r="K65" i="13"/>
  <c r="M65" i="13" s="1"/>
  <c r="M62" i="13"/>
  <c r="L62" i="13"/>
  <c r="K59" i="13"/>
  <c r="M59" i="13" s="1"/>
  <c r="K58" i="13"/>
  <c r="M58" i="13" s="1"/>
  <c r="K56" i="13"/>
  <c r="L56" i="13" s="1"/>
  <c r="K55" i="13"/>
  <c r="M55" i="13" s="1"/>
  <c r="K52" i="13"/>
  <c r="L52" i="13" s="1"/>
  <c r="K50" i="13"/>
  <c r="M50" i="13" s="1"/>
  <c r="K49" i="13"/>
  <c r="M49" i="13" s="1"/>
  <c r="K48" i="13"/>
  <c r="L48" i="13" s="1"/>
  <c r="K47" i="13"/>
  <c r="M47" i="13" s="1"/>
  <c r="K46" i="13"/>
  <c r="M46" i="13" s="1"/>
  <c r="M45" i="13"/>
  <c r="L45" i="13"/>
  <c r="K43" i="13"/>
  <c r="M43" i="13" s="1"/>
  <c r="M40" i="13"/>
  <c r="L40" i="13"/>
  <c r="M39" i="13"/>
  <c r="L39" i="13"/>
  <c r="K34" i="13"/>
  <c r="M34" i="13" s="1"/>
  <c r="M28" i="13"/>
  <c r="L28" i="13"/>
  <c r="K26" i="13"/>
  <c r="M26" i="13" s="1"/>
  <c r="M24" i="13"/>
  <c r="L24" i="13"/>
  <c r="K23" i="13"/>
  <c r="M23" i="13" s="1"/>
  <c r="K22" i="13"/>
  <c r="M22" i="13" s="1"/>
  <c r="K21" i="13"/>
  <c r="M21" i="13" s="1"/>
  <c r="K14" i="13"/>
  <c r="M14" i="13" s="1"/>
  <c r="K13" i="13"/>
  <c r="M13" i="13" s="1"/>
  <c r="M9" i="13"/>
  <c r="G133" i="13"/>
  <c r="K133" i="13" s="1"/>
  <c r="J133" i="13" s="1"/>
  <c r="G132" i="13"/>
  <c r="K132" i="13" s="1"/>
  <c r="M132" i="13" s="1"/>
  <c r="G131" i="13"/>
  <c r="K131" i="13" s="1"/>
  <c r="J131" i="13" s="1"/>
  <c r="G130" i="13"/>
  <c r="K130" i="13" s="1"/>
  <c r="I130" i="13" s="1"/>
  <c r="G129" i="13"/>
  <c r="G128" i="13"/>
  <c r="K128" i="13" s="1"/>
  <c r="G127" i="13"/>
  <c r="K127" i="13" s="1"/>
  <c r="G126" i="13"/>
  <c r="K126" i="13" s="1"/>
  <c r="G125" i="13"/>
  <c r="K125" i="13" s="1"/>
  <c r="M125" i="13" s="1"/>
  <c r="G123" i="13"/>
  <c r="K123" i="13" s="1"/>
  <c r="L123" i="13" s="1"/>
  <c r="G122" i="13"/>
  <c r="K122" i="13" s="1"/>
  <c r="G121" i="13"/>
  <c r="K121" i="13" s="1"/>
  <c r="M121" i="13" s="1"/>
  <c r="G120" i="13"/>
  <c r="K120" i="13" s="1"/>
  <c r="G119" i="13"/>
  <c r="K119" i="13" s="1"/>
  <c r="G118" i="13"/>
  <c r="G117" i="13"/>
  <c r="K117" i="13" s="1"/>
  <c r="G113" i="13"/>
  <c r="K113" i="13" s="1"/>
  <c r="G112" i="13"/>
  <c r="K112" i="13" s="1"/>
  <c r="G111" i="13"/>
  <c r="K111" i="13" s="1"/>
  <c r="G110" i="13"/>
  <c r="K110" i="13" s="1"/>
  <c r="M110" i="13" s="1"/>
  <c r="G109" i="13"/>
  <c r="K109" i="13" s="1"/>
  <c r="G107" i="13"/>
  <c r="K107" i="13" s="1"/>
  <c r="M107" i="13" s="1"/>
  <c r="G106" i="13"/>
  <c r="K106" i="13" s="1"/>
  <c r="M106" i="13" s="1"/>
  <c r="G105" i="13"/>
  <c r="K105" i="13" s="1"/>
  <c r="G104" i="13"/>
  <c r="K104" i="13" s="1"/>
  <c r="G103" i="13"/>
  <c r="K103" i="13" s="1"/>
  <c r="G99" i="13"/>
  <c r="K99" i="13" s="1"/>
  <c r="M99" i="13" s="1"/>
  <c r="G98" i="13"/>
  <c r="G97" i="13"/>
  <c r="K97" i="13" s="1"/>
  <c r="G96" i="13"/>
  <c r="K96" i="13" s="1"/>
  <c r="M96" i="13" s="1"/>
  <c r="G95" i="13"/>
  <c r="G94" i="13"/>
  <c r="K94" i="13" s="1"/>
  <c r="G92" i="13"/>
  <c r="K92" i="13" s="1"/>
  <c r="G91" i="13"/>
  <c r="K91" i="13" s="1"/>
  <c r="G90" i="13"/>
  <c r="K90" i="13" s="1"/>
  <c r="G87" i="13"/>
  <c r="K87" i="13" s="1"/>
  <c r="G85" i="13"/>
  <c r="K85" i="13" s="1"/>
  <c r="G83" i="13"/>
  <c r="K83" i="13" s="1"/>
  <c r="M83" i="13" s="1"/>
  <c r="G82" i="13"/>
  <c r="K82" i="13" s="1"/>
  <c r="G81" i="13"/>
  <c r="K81" i="13" s="1"/>
  <c r="G80" i="13"/>
  <c r="K80" i="13" s="1"/>
  <c r="G79" i="13"/>
  <c r="K79" i="13" s="1"/>
  <c r="M79" i="13" s="1"/>
  <c r="G78" i="13"/>
  <c r="K78" i="13" s="1"/>
  <c r="G77" i="13"/>
  <c r="G76" i="13"/>
  <c r="K76" i="13" s="1"/>
  <c r="M76" i="13" s="1"/>
  <c r="G75" i="13"/>
  <c r="K75" i="13" s="1"/>
  <c r="G74" i="13"/>
  <c r="K74" i="13" s="1"/>
  <c r="G72" i="13"/>
  <c r="G71" i="13"/>
  <c r="K71" i="13" s="1"/>
  <c r="G69" i="13"/>
  <c r="K69" i="13" s="1"/>
  <c r="M69" i="13" s="1"/>
  <c r="G68" i="13"/>
  <c r="K68" i="13" s="1"/>
  <c r="G67" i="13"/>
  <c r="K67" i="13" s="1"/>
  <c r="G64" i="13"/>
  <c r="K64" i="13" s="1"/>
  <c r="G63" i="13"/>
  <c r="K63" i="13" s="1"/>
  <c r="G62" i="13"/>
  <c r="G61" i="13"/>
  <c r="K61" i="13" s="1"/>
  <c r="G60" i="13"/>
  <c r="K60" i="13" s="1"/>
  <c r="G57" i="13"/>
  <c r="K57" i="13" s="1"/>
  <c r="M57" i="13" s="1"/>
  <c r="G54" i="13"/>
  <c r="K54" i="13" s="1"/>
  <c r="M54" i="13" s="1"/>
  <c r="G53" i="13"/>
  <c r="K53" i="13" s="1"/>
  <c r="G51" i="13"/>
  <c r="K51" i="13" s="1"/>
  <c r="G45" i="13"/>
  <c r="G44" i="13"/>
  <c r="K44" i="13" s="1"/>
  <c r="M44" i="13" s="1"/>
  <c r="G42" i="13"/>
  <c r="K42" i="13" s="1"/>
  <c r="G41" i="13"/>
  <c r="K41" i="13" s="1"/>
  <c r="G38" i="13"/>
  <c r="K38" i="13" s="1"/>
  <c r="M38" i="13" s="1"/>
  <c r="G37" i="13"/>
  <c r="K37" i="13" s="1"/>
  <c r="M37" i="13" s="1"/>
  <c r="G36" i="13"/>
  <c r="K36" i="13" s="1"/>
  <c r="G35" i="13"/>
  <c r="K35" i="13" s="1"/>
  <c r="G33" i="13"/>
  <c r="K33" i="13" s="1"/>
  <c r="M33" i="13" s="1"/>
  <c r="G32" i="13"/>
  <c r="K32" i="13" s="1"/>
  <c r="M32" i="13" s="1"/>
  <c r="G31" i="13"/>
  <c r="K31" i="13" s="1"/>
  <c r="G30" i="13"/>
  <c r="K30" i="13" s="1"/>
  <c r="M30" i="13" s="1"/>
  <c r="G29" i="13"/>
  <c r="K29" i="13" s="1"/>
  <c r="M29" i="13" s="1"/>
  <c r="G28" i="13"/>
  <c r="G27" i="13"/>
  <c r="K27" i="13" s="1"/>
  <c r="G25" i="13"/>
  <c r="K25" i="13" s="1"/>
  <c r="G20" i="13"/>
  <c r="K20" i="13" s="1"/>
  <c r="M20" i="13" s="1"/>
  <c r="G19" i="13"/>
  <c r="K19" i="13" s="1"/>
  <c r="M19" i="13" s="1"/>
  <c r="G18" i="13"/>
  <c r="K18" i="13" s="1"/>
  <c r="G17" i="13"/>
  <c r="K17" i="13" s="1"/>
  <c r="G16" i="13"/>
  <c r="K16" i="13" s="1"/>
  <c r="G15" i="13"/>
  <c r="K15" i="13" s="1"/>
  <c r="M15" i="13" s="1"/>
  <c r="G12" i="13"/>
  <c r="K12" i="13" s="1"/>
  <c r="G11" i="13"/>
  <c r="K11" i="13" s="1"/>
  <c r="M11" i="13" s="1"/>
  <c r="ED3" i="11"/>
  <c r="ED4" i="11" s="1"/>
  <c r="ED1" i="11"/>
  <c r="ED2" i="11" s="1"/>
  <c r="EB124" i="9"/>
  <c r="EB120" i="9"/>
  <c r="EB116" i="9"/>
  <c r="EB112" i="9"/>
  <c r="EB108" i="9"/>
  <c r="EB104" i="9"/>
  <c r="EB100" i="9"/>
  <c r="EB96" i="9"/>
  <c r="EB92" i="9"/>
  <c r="EB88" i="9"/>
  <c r="EB84" i="9"/>
  <c r="EB80" i="9"/>
  <c r="EB76" i="9"/>
  <c r="EB72" i="9"/>
  <c r="EB68" i="9"/>
  <c r="EB64" i="9"/>
  <c r="EB60" i="9"/>
  <c r="EB56" i="9"/>
  <c r="EB52" i="9"/>
  <c r="EB48" i="9"/>
  <c r="EB44" i="9"/>
  <c r="EB42" i="9"/>
  <c r="EB40" i="9"/>
  <c r="EB38" i="9"/>
  <c r="EB36" i="9"/>
  <c r="EB34" i="9"/>
  <c r="EB32" i="9"/>
  <c r="EB30" i="9"/>
  <c r="EB28" i="9"/>
  <c r="EB26" i="9"/>
  <c r="EB24" i="9"/>
  <c r="EB22" i="9"/>
  <c r="EB20" i="9"/>
  <c r="EB18" i="9"/>
  <c r="EB16" i="9"/>
  <c r="EB14" i="9"/>
  <c r="EB12" i="9"/>
  <c r="EB10" i="9"/>
  <c r="ED8" i="11" s="1"/>
  <c r="EB8" i="9"/>
  <c r="EB1" i="9"/>
  <c r="EB127" i="9" s="1"/>
  <c r="H19" i="13"/>
  <c r="H35" i="13"/>
  <c r="H51" i="13"/>
  <c r="H67" i="13"/>
  <c r="H83" i="13"/>
  <c r="H99" i="13"/>
  <c r="H115" i="13"/>
  <c r="H30" i="13"/>
  <c r="H78" i="13"/>
  <c r="H126" i="13"/>
  <c r="H24" i="13"/>
  <c r="H40" i="13"/>
  <c r="H56" i="13"/>
  <c r="H72" i="13"/>
  <c r="H88" i="13"/>
  <c r="H104" i="13"/>
  <c r="H120" i="13"/>
  <c r="H46" i="13"/>
  <c r="H94" i="13"/>
  <c r="H17" i="13"/>
  <c r="H33" i="13"/>
  <c r="H49" i="13"/>
  <c r="H65" i="13"/>
  <c r="H81" i="13"/>
  <c r="H97" i="13"/>
  <c r="H113" i="13"/>
  <c r="H14" i="13"/>
  <c r="H62" i="13"/>
  <c r="H114" i="13"/>
  <c r="H134" i="13"/>
  <c r="H23" i="13"/>
  <c r="H39" i="13"/>
  <c r="H55" i="13"/>
  <c r="H71" i="13"/>
  <c r="H87" i="13"/>
  <c r="H103" i="13"/>
  <c r="H119" i="13"/>
  <c r="H42" i="13"/>
  <c r="H90" i="13"/>
  <c r="H12" i="13"/>
  <c r="H28" i="13"/>
  <c r="H44" i="13"/>
  <c r="H60" i="13"/>
  <c r="H76" i="13"/>
  <c r="H92" i="13"/>
  <c r="H108" i="13"/>
  <c r="H124" i="13"/>
  <c r="H58" i="13"/>
  <c r="H106" i="13"/>
  <c r="H21" i="13"/>
  <c r="H37" i="13"/>
  <c r="H53" i="13"/>
  <c r="H69" i="13"/>
  <c r="H85" i="13"/>
  <c r="H101" i="13"/>
  <c r="H117" i="13"/>
  <c r="H26" i="13"/>
  <c r="H74" i="13"/>
  <c r="H122" i="13"/>
  <c r="H11" i="13"/>
  <c r="H27" i="13"/>
  <c r="H43" i="13"/>
  <c r="H59" i="13"/>
  <c r="H75" i="13"/>
  <c r="H91" i="13"/>
  <c r="H107" i="13"/>
  <c r="H123" i="13"/>
  <c r="H54" i="13"/>
  <c r="H102" i="13"/>
  <c r="H16" i="13"/>
  <c r="H32" i="13"/>
  <c r="H48" i="13"/>
  <c r="H64" i="13"/>
  <c r="H80" i="13"/>
  <c r="H96" i="13"/>
  <c r="H112" i="13"/>
  <c r="H18" i="13"/>
  <c r="H70" i="13"/>
  <c r="H118" i="13"/>
  <c r="H25" i="13"/>
  <c r="H41" i="13"/>
  <c r="H57" i="13"/>
  <c r="H73" i="13"/>
  <c r="H89" i="13"/>
  <c r="H105" i="13"/>
  <c r="H121" i="13"/>
  <c r="H38" i="13"/>
  <c r="H86" i="13"/>
  <c r="H128" i="13"/>
  <c r="H15" i="13"/>
  <c r="H31" i="13"/>
  <c r="H47" i="13"/>
  <c r="H63" i="13"/>
  <c r="H79" i="13"/>
  <c r="H95" i="13"/>
  <c r="H111" i="13"/>
  <c r="H22" i="13"/>
  <c r="H66" i="13"/>
  <c r="H110" i="13"/>
  <c r="H20" i="13"/>
  <c r="H36" i="13"/>
  <c r="H52" i="13"/>
  <c r="H68" i="13"/>
  <c r="H84" i="13"/>
  <c r="H100" i="13"/>
  <c r="H116" i="13"/>
  <c r="H34" i="13"/>
  <c r="H82" i="13"/>
  <c r="H13" i="13"/>
  <c r="H29" i="13"/>
  <c r="H45" i="13"/>
  <c r="H61" i="13"/>
  <c r="H77" i="13"/>
  <c r="H93" i="13"/>
  <c r="H109" i="13"/>
  <c r="H125" i="13"/>
  <c r="H50" i="13"/>
  <c r="H98" i="13"/>
  <c r="H127" i="13"/>
  <c r="EE91" i="11" l="1"/>
  <c r="EE59" i="11"/>
  <c r="EE27" i="11"/>
  <c r="EE75" i="11"/>
  <c r="EE11" i="11"/>
  <c r="EE43" i="11"/>
  <c r="EE92" i="11"/>
  <c r="EE76" i="11"/>
  <c r="EE44" i="11"/>
  <c r="EE12" i="11"/>
  <c r="EE28" i="11"/>
  <c r="EE60" i="11"/>
  <c r="EF9" i="11"/>
  <c r="EF2" i="11"/>
  <c r="EF76" i="11"/>
  <c r="EF44" i="11"/>
  <c r="EF12" i="11"/>
  <c r="EF92" i="11"/>
  <c r="EF60" i="11"/>
  <c r="EF28" i="11"/>
  <c r="ED127" i="9"/>
  <c r="ED125" i="9"/>
  <c r="ED123" i="9"/>
  <c r="ED121" i="9"/>
  <c r="ED119" i="9"/>
  <c r="ED117" i="9"/>
  <c r="ED115" i="9"/>
  <c r="ED113" i="9"/>
  <c r="ED111" i="9"/>
  <c r="ED109" i="9"/>
  <c r="ED107" i="9"/>
  <c r="ED105" i="9"/>
  <c r="ED103" i="9"/>
  <c r="ED101" i="9"/>
  <c r="ED99" i="9"/>
  <c r="ED97" i="9"/>
  <c r="ED95" i="9"/>
  <c r="ED93" i="9"/>
  <c r="ED91" i="9"/>
  <c r="ED89" i="9"/>
  <c r="ED87" i="9"/>
  <c r="ED85" i="9"/>
  <c r="ED83" i="9"/>
  <c r="ED81" i="9"/>
  <c r="ED79" i="9"/>
  <c r="ED77" i="9"/>
  <c r="ED75" i="9"/>
  <c r="ED73" i="9"/>
  <c r="ED71" i="9"/>
  <c r="ED69" i="9"/>
  <c r="ED67" i="9"/>
  <c r="ED65" i="9"/>
  <c r="ED63" i="9"/>
  <c r="ED61" i="9"/>
  <c r="ED59" i="9"/>
  <c r="ED57" i="9"/>
  <c r="ED55" i="9"/>
  <c r="ED53" i="9"/>
  <c r="ED51" i="9"/>
  <c r="ED49" i="9"/>
  <c r="ED47" i="9"/>
  <c r="ED45" i="9"/>
  <c r="ED43" i="9"/>
  <c r="ED41" i="9"/>
  <c r="ED39" i="9"/>
  <c r="ED37" i="9"/>
  <c r="ED35" i="9"/>
  <c r="ED33" i="9"/>
  <c r="ED31" i="9"/>
  <c r="ED29" i="9"/>
  <c r="ED27" i="9"/>
  <c r="ED25" i="9"/>
  <c r="ED23" i="9"/>
  <c r="ED21" i="9"/>
  <c r="ED19" i="9"/>
  <c r="ED17" i="9"/>
  <c r="ED15" i="9"/>
  <c r="ED13" i="9"/>
  <c r="ED11" i="9"/>
  <c r="ED9" i="9"/>
  <c r="ED126" i="9"/>
  <c r="ED122" i="9"/>
  <c r="ED118" i="9"/>
  <c r="ED114" i="9"/>
  <c r="ED110" i="9"/>
  <c r="ED106" i="9"/>
  <c r="ED102" i="9"/>
  <c r="ED98" i="9"/>
  <c r="ED94" i="9"/>
  <c r="ED90" i="9"/>
  <c r="ED86" i="9"/>
  <c r="ED82" i="9"/>
  <c r="ED76" i="9"/>
  <c r="ED68" i="9"/>
  <c r="ED60" i="9"/>
  <c r="ED52" i="9"/>
  <c r="ED44" i="9"/>
  <c r="ED36" i="9"/>
  <c r="ED28" i="9"/>
  <c r="ED20" i="9"/>
  <c r="ED12" i="9"/>
  <c r="ED120" i="9"/>
  <c r="ED92" i="9"/>
  <c r="ED88" i="9"/>
  <c r="ED84" i="9"/>
  <c r="ED80" i="9"/>
  <c r="ED72" i="9"/>
  <c r="ED40" i="9"/>
  <c r="ED8" i="9"/>
  <c r="ED66" i="9"/>
  <c r="ED58" i="9"/>
  <c r="ED42" i="9"/>
  <c r="ED26" i="9"/>
  <c r="ED78" i="9"/>
  <c r="ED70" i="9"/>
  <c r="ED62" i="9"/>
  <c r="ED54" i="9"/>
  <c r="ED46" i="9"/>
  <c r="ED38" i="9"/>
  <c r="ED30" i="9"/>
  <c r="ED22" i="9"/>
  <c r="ED14" i="9"/>
  <c r="ED124" i="9"/>
  <c r="ED116" i="9"/>
  <c r="ED112" i="9"/>
  <c r="ED108" i="9"/>
  <c r="ED104" i="9"/>
  <c r="ED100" i="9"/>
  <c r="ED96" i="9"/>
  <c r="ED64" i="9"/>
  <c r="ED56" i="9"/>
  <c r="ED48" i="9"/>
  <c r="ED32" i="9"/>
  <c r="ED24" i="9"/>
  <c r="ED16" i="9"/>
  <c r="ED74" i="9"/>
  <c r="ED50" i="9"/>
  <c r="ED34" i="9"/>
  <c r="ED18" i="9"/>
  <c r="ED10" i="9"/>
  <c r="J134" i="13"/>
  <c r="I134" i="13"/>
  <c r="J118" i="13"/>
  <c r="J110" i="13"/>
  <c r="J94" i="13"/>
  <c r="J74" i="13"/>
  <c r="J50" i="13"/>
  <c r="J34" i="13"/>
  <c r="J26" i="13"/>
  <c r="J117" i="13"/>
  <c r="J109" i="13"/>
  <c r="J101" i="13"/>
  <c r="J93" i="13"/>
  <c r="J29" i="13"/>
  <c r="J128" i="13"/>
  <c r="J120" i="13"/>
  <c r="J116" i="13"/>
  <c r="J112" i="13"/>
  <c r="J104" i="13"/>
  <c r="J80" i="13"/>
  <c r="J64" i="13"/>
  <c r="J52" i="13"/>
  <c r="J48" i="13"/>
  <c r="J32" i="13"/>
  <c r="J16" i="13"/>
  <c r="J82" i="13"/>
  <c r="J54" i="13"/>
  <c r="J46" i="13"/>
  <c r="J38" i="13"/>
  <c r="J30" i="13"/>
  <c r="J22" i="13"/>
  <c r="J14" i="13"/>
  <c r="J113" i="13"/>
  <c r="J97" i="13"/>
  <c r="J89" i="13"/>
  <c r="J81" i="13"/>
  <c r="J69" i="13"/>
  <c r="J61" i="13"/>
  <c r="J17" i="13"/>
  <c r="J127" i="13"/>
  <c r="J123" i="13"/>
  <c r="J119" i="13"/>
  <c r="J107" i="13"/>
  <c r="J95" i="13"/>
  <c r="J87" i="13"/>
  <c r="J83" i="13"/>
  <c r="J75" i="13"/>
  <c r="J71" i="13"/>
  <c r="J67" i="13"/>
  <c r="J63" i="13"/>
  <c r="J59" i="13"/>
  <c r="J55" i="13"/>
  <c r="J51" i="13"/>
  <c r="J47" i="13"/>
  <c r="J35" i="13"/>
  <c r="J23" i="13"/>
  <c r="J19" i="13"/>
  <c r="J15" i="13"/>
  <c r="J11" i="13"/>
  <c r="I118" i="13"/>
  <c r="I110" i="13"/>
  <c r="I94" i="13"/>
  <c r="I74" i="13"/>
  <c r="I50" i="13"/>
  <c r="I34" i="13"/>
  <c r="I26" i="13"/>
  <c r="I117" i="13"/>
  <c r="I109" i="13"/>
  <c r="I101" i="13"/>
  <c r="I93" i="13"/>
  <c r="I29" i="13"/>
  <c r="I128" i="13"/>
  <c r="I120" i="13"/>
  <c r="I116" i="13"/>
  <c r="I112" i="13"/>
  <c r="I104" i="13"/>
  <c r="I80" i="13"/>
  <c r="I64" i="13"/>
  <c r="I52" i="13"/>
  <c r="I48" i="13"/>
  <c r="I32" i="13"/>
  <c r="I16" i="13"/>
  <c r="I82" i="13"/>
  <c r="I54" i="13"/>
  <c r="I46" i="13"/>
  <c r="I38" i="13"/>
  <c r="I30" i="13"/>
  <c r="I22" i="13"/>
  <c r="I14" i="13"/>
  <c r="I113" i="13"/>
  <c r="I97" i="13"/>
  <c r="I89" i="13"/>
  <c r="I81" i="13"/>
  <c r="I69" i="13"/>
  <c r="I61" i="13"/>
  <c r="I17" i="13"/>
  <c r="I127" i="13"/>
  <c r="I123" i="13"/>
  <c r="I119" i="13"/>
  <c r="I107" i="13"/>
  <c r="I95" i="13"/>
  <c r="I87" i="13"/>
  <c r="I83" i="13"/>
  <c r="I75" i="13"/>
  <c r="I71" i="13"/>
  <c r="I67" i="13"/>
  <c r="I63" i="13"/>
  <c r="I59" i="13"/>
  <c r="I55" i="13"/>
  <c r="I51" i="13"/>
  <c r="I47" i="13"/>
  <c r="I35" i="13"/>
  <c r="I23" i="13"/>
  <c r="I19" i="13"/>
  <c r="I15" i="13"/>
  <c r="I11" i="13"/>
  <c r="J130" i="13"/>
  <c r="H132" i="13"/>
  <c r="I133" i="13"/>
  <c r="H131" i="13"/>
  <c r="I132" i="13"/>
  <c r="H130" i="13"/>
  <c r="I131" i="13"/>
  <c r="J132" i="13"/>
  <c r="I135" i="13"/>
  <c r="H133" i="13"/>
  <c r="J135" i="13"/>
  <c r="M16" i="13"/>
  <c r="L16" i="13"/>
  <c r="L21" i="13"/>
  <c r="L14" i="13"/>
  <c r="M48" i="13"/>
  <c r="M52" i="13"/>
  <c r="M56" i="13"/>
  <c r="L101" i="13"/>
  <c r="M108" i="13"/>
  <c r="M116" i="13"/>
  <c r="L25" i="13"/>
  <c r="M25" i="13"/>
  <c r="L31" i="13"/>
  <c r="M31" i="13"/>
  <c r="M53" i="13"/>
  <c r="L53" i="13"/>
  <c r="M87" i="13"/>
  <c r="L87" i="13"/>
  <c r="M94" i="13"/>
  <c r="L94" i="13"/>
  <c r="M105" i="13"/>
  <c r="L105" i="13"/>
  <c r="M117" i="13"/>
  <c r="L117" i="13"/>
  <c r="M126" i="13"/>
  <c r="L126" i="13"/>
  <c r="L130" i="13"/>
  <c r="M130" i="13"/>
  <c r="M18" i="13"/>
  <c r="L18" i="13"/>
  <c r="M36" i="13"/>
  <c r="L36" i="13"/>
  <c r="M42" i="13"/>
  <c r="L42" i="13"/>
  <c r="M61" i="13"/>
  <c r="L61" i="13"/>
  <c r="L67" i="13"/>
  <c r="M67" i="13"/>
  <c r="L74" i="13"/>
  <c r="M74" i="13"/>
  <c r="M82" i="13"/>
  <c r="L82" i="13"/>
  <c r="M90" i="13"/>
  <c r="L90" i="13"/>
  <c r="M111" i="13"/>
  <c r="L111" i="13"/>
  <c r="M122" i="13"/>
  <c r="L122" i="13"/>
  <c r="L127" i="13"/>
  <c r="M127" i="13"/>
  <c r="M131" i="13"/>
  <c r="L131" i="13"/>
  <c r="M17" i="13"/>
  <c r="L17" i="13"/>
  <c r="M12" i="13"/>
  <c r="L12" i="13"/>
  <c r="M27" i="13"/>
  <c r="L27" i="13"/>
  <c r="L81" i="13"/>
  <c r="M81" i="13"/>
  <c r="M68" i="13"/>
  <c r="L68" i="13"/>
  <c r="M78" i="13"/>
  <c r="L78" i="13"/>
  <c r="L63" i="13"/>
  <c r="M63" i="13"/>
  <c r="L75" i="13"/>
  <c r="M75" i="13"/>
  <c r="L91" i="13"/>
  <c r="M91" i="13"/>
  <c r="M103" i="13"/>
  <c r="L103" i="13"/>
  <c r="L112" i="13"/>
  <c r="M112" i="13"/>
  <c r="L119" i="13"/>
  <c r="M119" i="13"/>
  <c r="M128" i="13"/>
  <c r="L128" i="13"/>
  <c r="L35" i="13"/>
  <c r="M35" i="13"/>
  <c r="L41" i="13"/>
  <c r="M41" i="13"/>
  <c r="M51" i="13"/>
  <c r="L51" i="13"/>
  <c r="L60" i="13"/>
  <c r="M60" i="13"/>
  <c r="M64" i="13"/>
  <c r="L64" i="13"/>
  <c r="L71" i="13"/>
  <c r="M71" i="13"/>
  <c r="M80" i="13"/>
  <c r="L80" i="13"/>
  <c r="M85" i="13"/>
  <c r="L85" i="13"/>
  <c r="M92" i="13"/>
  <c r="L92" i="13"/>
  <c r="L97" i="13"/>
  <c r="M97" i="13"/>
  <c r="L104" i="13"/>
  <c r="M104" i="13"/>
  <c r="M109" i="13"/>
  <c r="L109" i="13"/>
  <c r="M113" i="13"/>
  <c r="L113" i="13"/>
  <c r="M120" i="13"/>
  <c r="L120" i="13"/>
  <c r="M133" i="13"/>
  <c r="L133" i="13"/>
  <c r="L20" i="13"/>
  <c r="L107" i="13"/>
  <c r="L115" i="13"/>
  <c r="M123" i="13"/>
  <c r="L13" i="13"/>
  <c r="L30" i="13"/>
  <c r="L32" i="13"/>
  <c r="L34" i="13"/>
  <c r="L38" i="13"/>
  <c r="L44" i="13"/>
  <c r="L22" i="13"/>
  <c r="L47" i="13"/>
  <c r="L49" i="13"/>
  <c r="L55" i="13"/>
  <c r="L57" i="13"/>
  <c r="L59" i="13"/>
  <c r="L66" i="13"/>
  <c r="L70" i="13"/>
  <c r="L84" i="13"/>
  <c r="M134" i="13"/>
  <c r="L124" i="13"/>
  <c r="L11" i="13"/>
  <c r="L15" i="13"/>
  <c r="L19" i="13"/>
  <c r="L23" i="13"/>
  <c r="L26" i="13"/>
  <c r="L29" i="13"/>
  <c r="L33" i="13"/>
  <c r="L37" i="13"/>
  <c r="L43" i="13"/>
  <c r="L46" i="13"/>
  <c r="L50" i="13"/>
  <c r="L54" i="13"/>
  <c r="L58" i="13"/>
  <c r="L65" i="13"/>
  <c r="L69" i="13"/>
  <c r="L76" i="13"/>
  <c r="L79" i="13"/>
  <c r="L83" i="13"/>
  <c r="L89" i="13"/>
  <c r="L93" i="13"/>
  <c r="L96" i="13"/>
  <c r="L99" i="13"/>
  <c r="L102" i="13"/>
  <c r="L106" i="13"/>
  <c r="L110" i="13"/>
  <c r="L114" i="13"/>
  <c r="L121" i="13"/>
  <c r="L125" i="13"/>
  <c r="L132" i="13"/>
  <c r="L135" i="13"/>
  <c r="ED92" i="11"/>
  <c r="ED91" i="11"/>
  <c r="ED9" i="11"/>
  <c r="EB9" i="9"/>
  <c r="EB13" i="9"/>
  <c r="EB17" i="9"/>
  <c r="EB21" i="9"/>
  <c r="EB25" i="9"/>
  <c r="EB29" i="9"/>
  <c r="EB33" i="9"/>
  <c r="EB37" i="9"/>
  <c r="EB41" i="9"/>
  <c r="EB45" i="9"/>
  <c r="EB49" i="9"/>
  <c r="EB53" i="9"/>
  <c r="EB57" i="9"/>
  <c r="EB61" i="9"/>
  <c r="EB65" i="9"/>
  <c r="EB69" i="9"/>
  <c r="EB73" i="9"/>
  <c r="EB77" i="9"/>
  <c r="EB81" i="9"/>
  <c r="EB85" i="9"/>
  <c r="EB89" i="9"/>
  <c r="EB93" i="9"/>
  <c r="EB97" i="9"/>
  <c r="EB101" i="9"/>
  <c r="EB105" i="9"/>
  <c r="EB109" i="9"/>
  <c r="EB113" i="9"/>
  <c r="EB117" i="9"/>
  <c r="EB121" i="9"/>
  <c r="EB125" i="9"/>
  <c r="EB46" i="9"/>
  <c r="EB50" i="9"/>
  <c r="EB54" i="9"/>
  <c r="EB58" i="9"/>
  <c r="EB62" i="9"/>
  <c r="EB66" i="9"/>
  <c r="EB70" i="9"/>
  <c r="EB74" i="9"/>
  <c r="EB78" i="9"/>
  <c r="EB82" i="9"/>
  <c r="EB86" i="9"/>
  <c r="EB90" i="9"/>
  <c r="EB94" i="9"/>
  <c r="EB98" i="9"/>
  <c r="EB102" i="9"/>
  <c r="EB106" i="9"/>
  <c r="EB110" i="9"/>
  <c r="EB114" i="9"/>
  <c r="EB118" i="9"/>
  <c r="EB122" i="9"/>
  <c r="EB126" i="9"/>
  <c r="EB11" i="9"/>
  <c r="EB15" i="9"/>
  <c r="EB19" i="9"/>
  <c r="EB23" i="9"/>
  <c r="EB27" i="9"/>
  <c r="EB31" i="9"/>
  <c r="EB35" i="9"/>
  <c r="EB39" i="9"/>
  <c r="EB43" i="9"/>
  <c r="EB47" i="9"/>
  <c r="EB51" i="9"/>
  <c r="EB55" i="9"/>
  <c r="EB59" i="9"/>
  <c r="EB63" i="9"/>
  <c r="EB67" i="9"/>
  <c r="EB71" i="9"/>
  <c r="EB75" i="9"/>
  <c r="EB79" i="9"/>
  <c r="EB83" i="9"/>
  <c r="EB87" i="9"/>
  <c r="EB91" i="9"/>
  <c r="EB95" i="9"/>
  <c r="EB99" i="9"/>
  <c r="EB103" i="9"/>
  <c r="EB107" i="9"/>
  <c r="EB111" i="9"/>
  <c r="EB115" i="9"/>
  <c r="EB119" i="9"/>
  <c r="EB123" i="9"/>
  <c r="I66" i="13"/>
  <c r="J86" i="13"/>
  <c r="I58" i="13"/>
  <c r="I86" i="13"/>
  <c r="J66" i="13"/>
  <c r="I84" i="13"/>
  <c r="J100" i="13"/>
  <c r="J114" i="13"/>
  <c r="J73" i="13"/>
  <c r="J70" i="13"/>
  <c r="J43" i="13"/>
  <c r="J124" i="13"/>
  <c r="J60" i="13"/>
  <c r="J62" i="13"/>
  <c r="J39" i="13"/>
  <c r="J57" i="13"/>
  <c r="J24" i="13"/>
  <c r="J77" i="13"/>
  <c r="I13" i="13"/>
  <c r="I20" i="13"/>
  <c r="I31" i="13"/>
  <c r="I106" i="13"/>
  <c r="I91" i="13"/>
  <c r="I65" i="13"/>
  <c r="I76" i="13"/>
  <c r="I98" i="13"/>
  <c r="I103" i="13"/>
  <c r="I125" i="13"/>
  <c r="I40" i="13"/>
  <c r="I105" i="13"/>
  <c r="J115" i="13"/>
  <c r="J84" i="13"/>
  <c r="J13" i="13"/>
  <c r="J106" i="13"/>
  <c r="J76" i="13"/>
  <c r="J125" i="13"/>
  <c r="I85" i="13"/>
  <c r="I79" i="13"/>
  <c r="I78" i="13"/>
  <c r="I42" i="13"/>
  <c r="J58" i="13"/>
  <c r="I21" i="13"/>
  <c r="J45" i="13"/>
  <c r="I18" i="13"/>
  <c r="I45" i="13"/>
  <c r="J21" i="13"/>
  <c r="J126" i="13"/>
  <c r="J68" i="13"/>
  <c r="J41" i="13"/>
  <c r="J37" i="13"/>
  <c r="J121" i="13"/>
  <c r="J27" i="13"/>
  <c r="J108" i="13"/>
  <c r="J28" i="13"/>
  <c r="J53" i="13"/>
  <c r="J102" i="13"/>
  <c r="J72" i="13"/>
  <c r="J122" i="13"/>
  <c r="J99" i="13"/>
  <c r="I100" i="13"/>
  <c r="I114" i="13"/>
  <c r="I73" i="13"/>
  <c r="I70" i="13"/>
  <c r="I43" i="13"/>
  <c r="I124" i="13"/>
  <c r="I60" i="13"/>
  <c r="I62" i="13"/>
  <c r="I39" i="13"/>
  <c r="I57" i="13"/>
  <c r="I24" i="13"/>
  <c r="I77" i="13"/>
  <c r="I49" i="13"/>
  <c r="I111" i="13"/>
  <c r="J20" i="13"/>
  <c r="J91" i="13"/>
  <c r="J98" i="13"/>
  <c r="J40" i="13"/>
  <c r="I36" i="13"/>
  <c r="I33" i="13"/>
  <c r="I12" i="13"/>
  <c r="I56" i="13"/>
  <c r="J18" i="13"/>
  <c r="I44" i="13"/>
  <c r="J88" i="13"/>
  <c r="I115" i="13"/>
  <c r="I88" i="13"/>
  <c r="J44" i="13"/>
  <c r="J85" i="13"/>
  <c r="J36" i="13"/>
  <c r="J79" i="13"/>
  <c r="J96" i="13"/>
  <c r="J33" i="13"/>
  <c r="J78" i="13"/>
  <c r="J92" i="13"/>
  <c r="J12" i="13"/>
  <c r="J25" i="13"/>
  <c r="J42" i="13"/>
  <c r="J56" i="13"/>
  <c r="J90" i="13"/>
  <c r="I126" i="13"/>
  <c r="I68" i="13"/>
  <c r="I41" i="13"/>
  <c r="I37" i="13"/>
  <c r="I121" i="13"/>
  <c r="I27" i="13"/>
  <c r="I108" i="13"/>
  <c r="I28" i="13"/>
  <c r="I53" i="13"/>
  <c r="I102" i="13"/>
  <c r="I72" i="13"/>
  <c r="I122" i="13"/>
  <c r="I99" i="13"/>
  <c r="J111" i="13"/>
  <c r="J49" i="13"/>
  <c r="J31" i="13"/>
  <c r="J65" i="13"/>
  <c r="J103" i="13"/>
  <c r="J105" i="13"/>
  <c r="I96" i="13"/>
  <c r="I92" i="13"/>
  <c r="I25" i="13"/>
  <c r="I90" i="13"/>
  <c r="EF91" i="11" l="1"/>
  <c r="EF59" i="11"/>
  <c r="EF27" i="11"/>
  <c r="EF43" i="11"/>
  <c r="EF11" i="11"/>
  <c r="EF75" i="11"/>
  <c r="H1" i="12"/>
  <c r="A13" i="10"/>
  <c r="A15" i="10" s="1"/>
  <c r="A17" i="10" s="1"/>
  <c r="A19" i="10" s="1"/>
  <c r="A21" i="10" s="1"/>
  <c r="A23" i="10" s="1"/>
  <c r="A25" i="10" s="1"/>
  <c r="A27" i="10" s="1"/>
  <c r="A29" i="10" s="1"/>
  <c r="B13" i="10"/>
  <c r="B15" i="10" s="1"/>
  <c r="B17" i="10" s="1"/>
  <c r="V21" i="11"/>
  <c r="W21" i="11"/>
  <c r="AJ21" i="11"/>
  <c r="AW21" i="11"/>
  <c r="V37" i="11"/>
  <c r="W37" i="11"/>
  <c r="AJ37" i="11"/>
  <c r="AW37" i="11"/>
  <c r="V53" i="11"/>
  <c r="W53" i="11"/>
  <c r="AJ53" i="11"/>
  <c r="AW53" i="11"/>
  <c r="V69" i="11"/>
  <c r="W69" i="11"/>
  <c r="AJ69" i="11"/>
  <c r="AW69" i="11"/>
  <c r="V85" i="11"/>
  <c r="W85" i="11"/>
  <c r="AJ85" i="11"/>
  <c r="AW85" i="11"/>
  <c r="V101" i="11"/>
  <c r="W101" i="11"/>
  <c r="AJ101" i="11"/>
  <c r="AW101" i="11"/>
  <c r="C272" i="10"/>
  <c r="Q274" i="10"/>
  <c r="Q275" i="10" s="1"/>
  <c r="S274" i="10"/>
  <c r="B275" i="10"/>
  <c r="C275" i="10"/>
  <c r="C278" i="10"/>
  <c r="C281" i="10" s="1"/>
  <c r="B277" i="10"/>
  <c r="C277" i="10"/>
  <c r="B280" i="10"/>
  <c r="C280" i="10"/>
  <c r="C283" i="10" s="1"/>
  <c r="C286" i="10" s="1"/>
  <c r="C289" i="10" s="1"/>
  <c r="C292" i="10" s="1"/>
  <c r="C295" i="10" s="1"/>
  <c r="C298" i="10" s="1"/>
  <c r="C301" i="10" s="1"/>
  <c r="C304" i="10" s="1"/>
  <c r="C307" i="10" s="1"/>
  <c r="B304" i="10"/>
  <c r="K8" i="7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F8" i="7" s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BR8" i="7" s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R8" i="7" s="1"/>
  <c r="CS8" i="7" s="1"/>
  <c r="CT8" i="7" s="1"/>
  <c r="CU8" i="7" s="1"/>
  <c r="CV8" i="7" s="1"/>
  <c r="CW8" i="7" s="1"/>
  <c r="CX8" i="7" s="1"/>
  <c r="CY8" i="7" s="1"/>
  <c r="CZ8" i="7" s="1"/>
  <c r="DA8" i="7" s="1"/>
  <c r="DB8" i="7" s="1"/>
  <c r="DC8" i="7" s="1"/>
  <c r="DD8" i="7" s="1"/>
  <c r="DE8" i="7" s="1"/>
  <c r="DF8" i="7" s="1"/>
  <c r="DG8" i="7" s="1"/>
  <c r="DH8" i="7" s="1"/>
  <c r="DI8" i="7" s="1"/>
  <c r="DJ8" i="7" s="1"/>
  <c r="DK8" i="7" s="1"/>
  <c r="DL8" i="7" s="1"/>
  <c r="DM8" i="7" s="1"/>
  <c r="DN8" i="7" s="1"/>
  <c r="DO8" i="7" s="1"/>
  <c r="DP8" i="7" s="1"/>
  <c r="DQ8" i="7" s="1"/>
  <c r="DR8" i="7" s="1"/>
  <c r="A11" i="9"/>
  <c r="B11" i="11" s="1"/>
  <c r="A79" i="9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61" i="9"/>
  <c r="A62" i="9" s="1"/>
  <c r="A63" i="9" s="1"/>
  <c r="A64" i="9" s="1"/>
  <c r="A65" i="9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44" i="9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32" i="9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E10" i="9"/>
  <c r="U1" i="12"/>
  <c r="C743" i="10"/>
  <c r="C744" i="10"/>
  <c r="Q744" i="10"/>
  <c r="Q743" i="10"/>
  <c r="Q753" i="10"/>
  <c r="Q752" i="10"/>
  <c r="Q750" i="10"/>
  <c r="Q749" i="10"/>
  <c r="Q747" i="10"/>
  <c r="Q746" i="10"/>
  <c r="C752" i="10"/>
  <c r="C753" i="10"/>
  <c r="C749" i="10"/>
  <c r="C750" i="10"/>
  <c r="C747" i="10"/>
  <c r="C746" i="10"/>
  <c r="C370" i="10"/>
  <c r="C371" i="10" s="1"/>
  <c r="C372" i="10" s="1"/>
  <c r="C373" i="10" s="1"/>
  <c r="C374" i="10" s="1"/>
  <c r="C375" i="10" s="1"/>
  <c r="C376" i="10" s="1"/>
  <c r="A370" i="10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G741" i="10"/>
  <c r="AI10" i="10"/>
  <c r="AI699" i="10" s="1"/>
  <c r="AI693" i="10"/>
  <c r="AI461" i="10"/>
  <c r="AI451" i="10"/>
  <c r="AI442" i="10"/>
  <c r="AI434" i="10"/>
  <c r="AI426" i="10"/>
  <c r="AI418" i="10"/>
  <c r="AI410" i="10"/>
  <c r="AI402" i="10"/>
  <c r="AI394" i="10"/>
  <c r="AI386" i="10"/>
  <c r="AI378" i="10"/>
  <c r="AI370" i="10"/>
  <c r="AG10" i="10"/>
  <c r="AH4" i="10"/>
  <c r="AC741" i="10"/>
  <c r="AE10" i="10"/>
  <c r="AE638" i="10" s="1"/>
  <c r="AE654" i="10"/>
  <c r="AE690" i="10"/>
  <c r="AE469" i="10"/>
  <c r="AE454" i="10"/>
  <c r="AE453" i="10"/>
  <c r="AE438" i="10"/>
  <c r="AE437" i="10"/>
  <c r="AE422" i="10"/>
  <c r="AE421" i="10"/>
  <c r="AE406" i="10"/>
  <c r="AE405" i="10"/>
  <c r="AE390" i="10"/>
  <c r="AE389" i="10"/>
  <c r="AE374" i="10"/>
  <c r="AE373" i="10"/>
  <c r="AC10" i="10"/>
  <c r="AD4" i="10"/>
  <c r="AO741" i="10"/>
  <c r="AQ10" i="10"/>
  <c r="AO10" i="10"/>
  <c r="AP4" i="10"/>
  <c r="AK741" i="10"/>
  <c r="AM10" i="10"/>
  <c r="AM470" i="10" s="1"/>
  <c r="AM709" i="10"/>
  <c r="AM717" i="10"/>
  <c r="AM708" i="10"/>
  <c r="AM699" i="10"/>
  <c r="AM698" i="10"/>
  <c r="AM695" i="10"/>
  <c r="AM694" i="10"/>
  <c r="AM691" i="10"/>
  <c r="AM690" i="10"/>
  <c r="AM467" i="10"/>
  <c r="AM466" i="10"/>
  <c r="AM463" i="10"/>
  <c r="AM462" i="10"/>
  <c r="AM459" i="10"/>
  <c r="AM458" i="10"/>
  <c r="AM455" i="10"/>
  <c r="AM454" i="10"/>
  <c r="AM451" i="10"/>
  <c r="AM450" i="10"/>
  <c r="AM447" i="10"/>
  <c r="AM446" i="10"/>
  <c r="AM443" i="10"/>
  <c r="AM442" i="10"/>
  <c r="AM439" i="10"/>
  <c r="AM438" i="10"/>
  <c r="AM435" i="10"/>
  <c r="AM434" i="10"/>
  <c r="AM431" i="10"/>
  <c r="AM430" i="10"/>
  <c r="AM427" i="10"/>
  <c r="AM426" i="10"/>
  <c r="AM423" i="10"/>
  <c r="AM422" i="10"/>
  <c r="AM419" i="10"/>
  <c r="AM418" i="10"/>
  <c r="AM415" i="10"/>
  <c r="AM414" i="10"/>
  <c r="AM411" i="10"/>
  <c r="AM410" i="10"/>
  <c r="AM407" i="10"/>
  <c r="AM406" i="10"/>
  <c r="AM403" i="10"/>
  <c r="AM402" i="10"/>
  <c r="AM399" i="10"/>
  <c r="AM398" i="10"/>
  <c r="AM395" i="10"/>
  <c r="AM394" i="10"/>
  <c r="AM391" i="10"/>
  <c r="AM390" i="10"/>
  <c r="AM387" i="10"/>
  <c r="AM386" i="10"/>
  <c r="AM383" i="10"/>
  <c r="AM382" i="10"/>
  <c r="AM379" i="10"/>
  <c r="AM378" i="10"/>
  <c r="AM375" i="10"/>
  <c r="AM374" i="10"/>
  <c r="AM371" i="10"/>
  <c r="AM370" i="10"/>
  <c r="AK10" i="10"/>
  <c r="AL4" i="10"/>
  <c r="Y741" i="10"/>
  <c r="AA10" i="10"/>
  <c r="AA434" i="10" s="1"/>
  <c r="Y10" i="10"/>
  <c r="Z4" i="10"/>
  <c r="V4" i="10"/>
  <c r="W10" i="10"/>
  <c r="W673" i="10" s="1"/>
  <c r="B369" i="10"/>
  <c r="U10" i="10"/>
  <c r="B741" i="10"/>
  <c r="U741" i="10"/>
  <c r="G7" i="11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G8" i="11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AW96" i="11"/>
  <c r="AW80" i="11"/>
  <c r="AW64" i="11"/>
  <c r="AW48" i="11"/>
  <c r="AW32" i="11"/>
  <c r="AW16" i="11"/>
  <c r="H3" i="11"/>
  <c r="I3" i="11"/>
  <c r="D91" i="11"/>
  <c r="H1" i="11"/>
  <c r="I1" i="11"/>
  <c r="J1" i="11"/>
  <c r="K1" i="11"/>
  <c r="L1" i="11" s="1"/>
  <c r="M1" i="11" s="1"/>
  <c r="N1" i="11"/>
  <c r="F1" i="9"/>
  <c r="AJ96" i="11"/>
  <c r="AJ80" i="11"/>
  <c r="AJ64" i="11"/>
  <c r="AJ48" i="11"/>
  <c r="AJ32" i="11"/>
  <c r="AJ16" i="11"/>
  <c r="F66" i="7"/>
  <c r="E66" i="7"/>
  <c r="F54" i="7"/>
  <c r="E54" i="7"/>
  <c r="E32" i="9"/>
  <c r="E33" i="9"/>
  <c r="E34" i="9"/>
  <c r="E35" i="9"/>
  <c r="E36" i="9"/>
  <c r="E37" i="9"/>
  <c r="E38" i="9"/>
  <c r="E39" i="9"/>
  <c r="E40" i="9"/>
  <c r="E41" i="9"/>
  <c r="E42" i="9"/>
  <c r="E43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G4" i="11"/>
  <c r="G92" i="11" s="1"/>
  <c r="F32" i="9"/>
  <c r="F33" i="9"/>
  <c r="F34" i="9"/>
  <c r="F36" i="9"/>
  <c r="F37" i="9"/>
  <c r="F38" i="9"/>
  <c r="F40" i="9"/>
  <c r="F41" i="9"/>
  <c r="F42" i="9"/>
  <c r="F43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H4" i="11"/>
  <c r="U1" i="1"/>
  <c r="M2" i="11"/>
  <c r="M91" i="11"/>
  <c r="L2" i="11"/>
  <c r="K2" i="11"/>
  <c r="K91" i="11"/>
  <c r="J2" i="11"/>
  <c r="I2" i="11"/>
  <c r="I91" i="11"/>
  <c r="H2" i="11"/>
  <c r="G2" i="11"/>
  <c r="G91" i="11"/>
  <c r="B334" i="10"/>
  <c r="Q334" i="10"/>
  <c r="Q335" i="10" s="1"/>
  <c r="K8" i="10"/>
  <c r="L8" i="10"/>
  <c r="M8" i="10"/>
  <c r="N8" i="10"/>
  <c r="O8" i="10"/>
  <c r="J8" i="10"/>
  <c r="C313" i="10"/>
  <c r="C316" i="10" s="1"/>
  <c r="C319" i="10" s="1"/>
  <c r="C322" i="10" s="1"/>
  <c r="C325" i="10" s="1"/>
  <c r="C328" i="10" s="1"/>
  <c r="C331" i="10" s="1"/>
  <c r="C334" i="10" s="1"/>
  <c r="C337" i="10" s="1"/>
  <c r="C340" i="10" s="1"/>
  <c r="C343" i="10" s="1"/>
  <c r="C346" i="10" s="1"/>
  <c r="C349" i="10" s="1"/>
  <c r="C352" i="10" s="1"/>
  <c r="C355" i="10" s="1"/>
  <c r="C358" i="10" s="1"/>
  <c r="C361" i="10" s="1"/>
  <c r="C364" i="10" s="1"/>
  <c r="M9" i="11"/>
  <c r="L9" i="11"/>
  <c r="K9" i="11"/>
  <c r="J9" i="11"/>
  <c r="I9" i="11"/>
  <c r="H9" i="11"/>
  <c r="G9" i="11"/>
  <c r="C11" i="10" s="1"/>
  <c r="W80" i="11"/>
  <c r="V80" i="11"/>
  <c r="V96" i="11"/>
  <c r="W96" i="11"/>
  <c r="W64" i="11"/>
  <c r="V64" i="11"/>
  <c r="W48" i="11"/>
  <c r="V48" i="11"/>
  <c r="W32" i="11"/>
  <c r="V32" i="11"/>
  <c r="W16" i="11"/>
  <c r="V16" i="11"/>
  <c r="C1" i="9"/>
  <c r="C97" i="9" s="1"/>
  <c r="B127" i="9"/>
  <c r="B126" i="9"/>
  <c r="B125" i="9"/>
  <c r="B124" i="9"/>
  <c r="B123" i="9"/>
  <c r="B122" i="9"/>
  <c r="B121" i="9"/>
  <c r="C120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C81" i="9"/>
  <c r="B81" i="9"/>
  <c r="B80" i="9"/>
  <c r="B79" i="9"/>
  <c r="B78" i="9"/>
  <c r="B77" i="9"/>
  <c r="B76" i="9"/>
  <c r="B75" i="9"/>
  <c r="B74" i="9"/>
  <c r="C73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F9" i="9"/>
  <c r="E9" i="9"/>
  <c r="B9" i="9"/>
  <c r="F8" i="9"/>
  <c r="E8" i="9"/>
  <c r="B8" i="9"/>
  <c r="C311" i="10"/>
  <c r="C310" i="10"/>
  <c r="B372" i="10"/>
  <c r="Y372" i="10" s="1"/>
  <c r="B374" i="10"/>
  <c r="B370" i="10"/>
  <c r="B373" i="10"/>
  <c r="U373" i="10" s="1"/>
  <c r="B375" i="10"/>
  <c r="AC375" i="10" s="1"/>
  <c r="B371" i="10"/>
  <c r="AC371" i="10" s="1"/>
  <c r="M1" i="1"/>
  <c r="C4" i="10"/>
  <c r="M1" i="12"/>
  <c r="H1" i="1"/>
  <c r="I4" i="11"/>
  <c r="J3" i="11"/>
  <c r="F10" i="9"/>
  <c r="H6" i="11" s="1"/>
  <c r="H7" i="11" s="1"/>
  <c r="F45" i="9"/>
  <c r="F49" i="9"/>
  <c r="F53" i="9"/>
  <c r="F57" i="9"/>
  <c r="F13" i="9"/>
  <c r="F17" i="9"/>
  <c r="F21" i="9"/>
  <c r="F25" i="9"/>
  <c r="F29" i="9"/>
  <c r="F46" i="9"/>
  <c r="F50" i="9"/>
  <c r="F54" i="9"/>
  <c r="F58" i="9"/>
  <c r="F14" i="9"/>
  <c r="F18" i="9"/>
  <c r="F22" i="9"/>
  <c r="F26" i="9"/>
  <c r="F30" i="9"/>
  <c r="F47" i="9"/>
  <c r="F51" i="9"/>
  <c r="F55" i="9"/>
  <c r="F59" i="9"/>
  <c r="F11" i="9"/>
  <c r="F15" i="9"/>
  <c r="F19" i="9"/>
  <c r="F23" i="9"/>
  <c r="F27" i="9"/>
  <c r="F31" i="9"/>
  <c r="F44" i="9"/>
  <c r="F48" i="9"/>
  <c r="F52" i="9"/>
  <c r="F56" i="9"/>
  <c r="F60" i="9"/>
  <c r="F12" i="9"/>
  <c r="F16" i="9"/>
  <c r="F20" i="9"/>
  <c r="F24" i="9"/>
  <c r="F28" i="9"/>
  <c r="H92" i="11"/>
  <c r="G1" i="9"/>
  <c r="AL9" i="10"/>
  <c r="AL10" i="10" s="1"/>
  <c r="W737" i="10"/>
  <c r="W657" i="10"/>
  <c r="W711" i="10"/>
  <c r="W727" i="10"/>
  <c r="W648" i="10"/>
  <c r="W735" i="10"/>
  <c r="W671" i="10"/>
  <c r="W658" i="10"/>
  <c r="W633" i="10"/>
  <c r="W617" i="10"/>
  <c r="W585" i="10"/>
  <c r="W569" i="10"/>
  <c r="W702" i="10"/>
  <c r="W538" i="10"/>
  <c r="W522" i="10"/>
  <c r="W506" i="10"/>
  <c r="W474" i="10"/>
  <c r="W654" i="10"/>
  <c r="W636" i="10"/>
  <c r="W604" i="10"/>
  <c r="W588" i="10"/>
  <c r="W572" i="10"/>
  <c r="W557" i="10"/>
  <c r="W541" i="10"/>
  <c r="W525" i="10"/>
  <c r="W493" i="10"/>
  <c r="W477" i="10"/>
  <c r="W666" i="10"/>
  <c r="W619" i="10"/>
  <c r="W603" i="10"/>
  <c r="W587" i="10"/>
  <c r="W706" i="10"/>
  <c r="W556" i="10"/>
  <c r="W540" i="10"/>
  <c r="W508" i="10"/>
  <c r="W492" i="10"/>
  <c r="W476" i="10"/>
  <c r="W547" i="10"/>
  <c r="W483" i="10"/>
  <c r="W606" i="10"/>
  <c r="W543" i="10"/>
  <c r="W527" i="10"/>
  <c r="W511" i="10"/>
  <c r="W479" i="10"/>
  <c r="W472" i="10"/>
  <c r="W662" i="10"/>
  <c r="W618" i="10"/>
  <c r="W602" i="10"/>
  <c r="W586" i="10"/>
  <c r="W705" i="10"/>
  <c r="W555" i="10"/>
  <c r="W539" i="10"/>
  <c r="W507" i="10"/>
  <c r="W491" i="10"/>
  <c r="W475" i="10"/>
  <c r="W709" i="10"/>
  <c r="W646" i="10"/>
  <c r="W630" i="10"/>
  <c r="W598" i="10"/>
  <c r="W582" i="10"/>
  <c r="W566" i="10"/>
  <c r="W551" i="10"/>
  <c r="W535" i="10"/>
  <c r="W519" i="10"/>
  <c r="W487" i="10"/>
  <c r="W470" i="10"/>
  <c r="W725" i="10"/>
  <c r="W699" i="10"/>
  <c r="W695" i="10"/>
  <c r="W691" i="10"/>
  <c r="W467" i="10"/>
  <c r="W463" i="10"/>
  <c r="W459" i="10"/>
  <c r="W455" i="10"/>
  <c r="W451" i="10"/>
  <c r="W447" i="10"/>
  <c r="W443" i="10"/>
  <c r="W439" i="10"/>
  <c r="W435" i="10"/>
  <c r="W431" i="10"/>
  <c r="W427" i="10"/>
  <c r="W423" i="10"/>
  <c r="W419" i="10"/>
  <c r="W415" i="10"/>
  <c r="W411" i="10"/>
  <c r="W407" i="10"/>
  <c r="W403" i="10"/>
  <c r="W399" i="10"/>
  <c r="W395" i="10"/>
  <c r="W391" i="10"/>
  <c r="W387" i="10"/>
  <c r="W383" i="10"/>
  <c r="W379" i="10"/>
  <c r="W375" i="10"/>
  <c r="W371" i="10"/>
  <c r="W720" i="10"/>
  <c r="W708" i="10"/>
  <c r="W698" i="10"/>
  <c r="W694" i="10"/>
  <c r="W690" i="10"/>
  <c r="W466" i="10"/>
  <c r="W462" i="10"/>
  <c r="W458" i="10"/>
  <c r="W454" i="10"/>
  <c r="W450" i="10"/>
  <c r="W446" i="10"/>
  <c r="W442" i="10"/>
  <c r="W438" i="10"/>
  <c r="W434" i="10"/>
  <c r="W430" i="10"/>
  <c r="W426" i="10"/>
  <c r="W422" i="10"/>
  <c r="W418" i="10"/>
  <c r="W414" i="10"/>
  <c r="W410" i="10"/>
  <c r="W406" i="10"/>
  <c r="W402" i="10"/>
  <c r="W398" i="10"/>
  <c r="W394" i="10"/>
  <c r="W390" i="10"/>
  <c r="W386" i="10"/>
  <c r="W382" i="10"/>
  <c r="W378" i="10"/>
  <c r="W374" i="10"/>
  <c r="W370" i="10"/>
  <c r="W739" i="10"/>
  <c r="W719" i="10"/>
  <c r="W701" i="10"/>
  <c r="W697" i="10"/>
  <c r="W693" i="10"/>
  <c r="W469" i="10"/>
  <c r="W465" i="10"/>
  <c r="W461" i="10"/>
  <c r="W457" i="10"/>
  <c r="W453" i="10"/>
  <c r="W449" i="10"/>
  <c r="W445" i="10"/>
  <c r="W441" i="10"/>
  <c r="W437" i="10"/>
  <c r="W433" i="10"/>
  <c r="W429" i="10"/>
  <c r="W425" i="10"/>
  <c r="W421" i="10"/>
  <c r="W417" i="10"/>
  <c r="W413" i="10"/>
  <c r="W409" i="10"/>
  <c r="W405" i="10"/>
  <c r="W401" i="10"/>
  <c r="W397" i="10"/>
  <c r="W393" i="10"/>
  <c r="W389" i="10"/>
  <c r="W385" i="10"/>
  <c r="W381" i="10"/>
  <c r="W377" i="10"/>
  <c r="W373" i="10"/>
  <c r="W369" i="10"/>
  <c r="W738" i="10"/>
  <c r="W718" i="10"/>
  <c r="W700" i="10"/>
  <c r="W696" i="10"/>
  <c r="W692" i="10"/>
  <c r="W468" i="10"/>
  <c r="W464" i="10"/>
  <c r="W460" i="10"/>
  <c r="W456" i="10"/>
  <c r="W452" i="10"/>
  <c r="W448" i="10"/>
  <c r="W444" i="10"/>
  <c r="W440" i="10"/>
  <c r="W436" i="10"/>
  <c r="W432" i="10"/>
  <c r="W428" i="10"/>
  <c r="W424" i="10"/>
  <c r="W420" i="10"/>
  <c r="W416" i="10"/>
  <c r="W412" i="10"/>
  <c r="W408" i="10"/>
  <c r="W404" i="10"/>
  <c r="W400" i="10"/>
  <c r="W396" i="10"/>
  <c r="W392" i="10"/>
  <c r="W388" i="10"/>
  <c r="W384" i="10"/>
  <c r="W380" i="10"/>
  <c r="W376" i="10"/>
  <c r="W372" i="10"/>
  <c r="AA371" i="10"/>
  <c r="AA375" i="10"/>
  <c r="AA379" i="10"/>
  <c r="AA383" i="10"/>
  <c r="AA387" i="10"/>
  <c r="AA391" i="10"/>
  <c r="AA395" i="10"/>
  <c r="AA399" i="10"/>
  <c r="AA403" i="10"/>
  <c r="AA407" i="10"/>
  <c r="AA411" i="10"/>
  <c r="AA415" i="10"/>
  <c r="AA419" i="10"/>
  <c r="AA423" i="10"/>
  <c r="AA427" i="10"/>
  <c r="AA431" i="10"/>
  <c r="AA435" i="10"/>
  <c r="AA439" i="10"/>
  <c r="AA443" i="10"/>
  <c r="AA447" i="10"/>
  <c r="AA451" i="10"/>
  <c r="AA455" i="10"/>
  <c r="AA459" i="10"/>
  <c r="AA463" i="10"/>
  <c r="AA467" i="10"/>
  <c r="AA691" i="10"/>
  <c r="AA695" i="10"/>
  <c r="AA699" i="10"/>
  <c r="AA717" i="10"/>
  <c r="AA716" i="10"/>
  <c r="AA712" i="10"/>
  <c r="AA724" i="10"/>
  <c r="AA737" i="10"/>
  <c r="AA733" i="10"/>
  <c r="AA728" i="10"/>
  <c r="AA677" i="10"/>
  <c r="AA673" i="10"/>
  <c r="AA669" i="10"/>
  <c r="AA665" i="10"/>
  <c r="AA661" i="10"/>
  <c r="AA657" i="10"/>
  <c r="AA653" i="10"/>
  <c r="AA649" i="10"/>
  <c r="AA715" i="10"/>
  <c r="AA711" i="10"/>
  <c r="AA723" i="10"/>
  <c r="AA736" i="10"/>
  <c r="AA732" i="10"/>
  <c r="AA727" i="10"/>
  <c r="AA676" i="10"/>
  <c r="AA672" i="10"/>
  <c r="AA668" i="10"/>
  <c r="AA664" i="10"/>
  <c r="AA660" i="10"/>
  <c r="AA656" i="10"/>
  <c r="AA652" i="10"/>
  <c r="AA648" i="10"/>
  <c r="AA714" i="10"/>
  <c r="AA710" i="10"/>
  <c r="AA722" i="10"/>
  <c r="AA735" i="10"/>
  <c r="AA731" i="10"/>
  <c r="AA726" i="10"/>
  <c r="AA675" i="10"/>
  <c r="AA671" i="10"/>
  <c r="AA667" i="10"/>
  <c r="AA663" i="10"/>
  <c r="AA659" i="10"/>
  <c r="AA655" i="10"/>
  <c r="AA651" i="10"/>
  <c r="AA647" i="10"/>
  <c r="AA729" i="10"/>
  <c r="AA734" i="10"/>
  <c r="AA670" i="10"/>
  <c r="AA654" i="10"/>
  <c r="AA645" i="10"/>
  <c r="AA641" i="10"/>
  <c r="AA637" i="10"/>
  <c r="AA633" i="10"/>
  <c r="AA629" i="10"/>
  <c r="AA625" i="10"/>
  <c r="AA621" i="10"/>
  <c r="AA617" i="10"/>
  <c r="AA613" i="10"/>
  <c r="AA609" i="10"/>
  <c r="AA605" i="10"/>
  <c r="AA601" i="10"/>
  <c r="AA597" i="10"/>
  <c r="AA593" i="10"/>
  <c r="AA589" i="10"/>
  <c r="AA585" i="10"/>
  <c r="AA581" i="10"/>
  <c r="AA577" i="10"/>
  <c r="AA573" i="10"/>
  <c r="AA569" i="10"/>
  <c r="AA565" i="10"/>
  <c r="AA561" i="10"/>
  <c r="AA703" i="10"/>
  <c r="AA702" i="10"/>
  <c r="AA686" i="10"/>
  <c r="AA682" i="10"/>
  <c r="AA558" i="10"/>
  <c r="AA554" i="10"/>
  <c r="AA550" i="10"/>
  <c r="AA546" i="10"/>
  <c r="AA542" i="10"/>
  <c r="AA538" i="10"/>
  <c r="AA534" i="10"/>
  <c r="AA530" i="10"/>
  <c r="AA526" i="10"/>
  <c r="AA522" i="10"/>
  <c r="AA518" i="10"/>
  <c r="AA514" i="10"/>
  <c r="AA510" i="10"/>
  <c r="AA506" i="10"/>
  <c r="AA502" i="10"/>
  <c r="AA498" i="10"/>
  <c r="AA494" i="10"/>
  <c r="AA490" i="10"/>
  <c r="AA486" i="10"/>
  <c r="AA482" i="10"/>
  <c r="AA478" i="10"/>
  <c r="AA474" i="10"/>
  <c r="AA713" i="10"/>
  <c r="AA730" i="10"/>
  <c r="AA666" i="10"/>
  <c r="AA650" i="10"/>
  <c r="AA644" i="10"/>
  <c r="AA640" i="10"/>
  <c r="AA636" i="10"/>
  <c r="AA632" i="10"/>
  <c r="AA628" i="10"/>
  <c r="AA624" i="10"/>
  <c r="AA620" i="10"/>
  <c r="AA616" i="10"/>
  <c r="AA612" i="10"/>
  <c r="AA608" i="10"/>
  <c r="AA604" i="10"/>
  <c r="AA600" i="10"/>
  <c r="AA596" i="10"/>
  <c r="AA592" i="10"/>
  <c r="AA588" i="10"/>
  <c r="AA584" i="10"/>
  <c r="AA580" i="10"/>
  <c r="AA576" i="10"/>
  <c r="AA572" i="10"/>
  <c r="AA568" i="10"/>
  <c r="AA564" i="10"/>
  <c r="AA560" i="10"/>
  <c r="AA707" i="10"/>
  <c r="AA689" i="10"/>
  <c r="AA685" i="10"/>
  <c r="AA681" i="10"/>
  <c r="AA557" i="10"/>
  <c r="AA553" i="10"/>
  <c r="AA549" i="10"/>
  <c r="AA545" i="10"/>
  <c r="AA541" i="10"/>
  <c r="AA537" i="10"/>
  <c r="AA533" i="10"/>
  <c r="AA529" i="10"/>
  <c r="AA525" i="10"/>
  <c r="AA521" i="10"/>
  <c r="AA517" i="10"/>
  <c r="AA513" i="10"/>
  <c r="AA509" i="10"/>
  <c r="AA505" i="10"/>
  <c r="AA501" i="10"/>
  <c r="AA497" i="10"/>
  <c r="AA493" i="10"/>
  <c r="AA489" i="10"/>
  <c r="AA485" i="10"/>
  <c r="AA481" i="10"/>
  <c r="AA477" i="10"/>
  <c r="AA473" i="10"/>
  <c r="AA709" i="10"/>
  <c r="AA678" i="10"/>
  <c r="AA662" i="10"/>
  <c r="AA643" i="10"/>
  <c r="AA639" i="10"/>
  <c r="AA635" i="10"/>
  <c r="AA631" i="10"/>
  <c r="AA627" i="10"/>
  <c r="AA623" i="10"/>
  <c r="AA619" i="10"/>
  <c r="AA615" i="10"/>
  <c r="AA611" i="10"/>
  <c r="AA607" i="10"/>
  <c r="AA603" i="10"/>
  <c r="AA599" i="10"/>
  <c r="AA595" i="10"/>
  <c r="AA591" i="10"/>
  <c r="AA587" i="10"/>
  <c r="AA583" i="10"/>
  <c r="AA579" i="10"/>
  <c r="AA575" i="10"/>
  <c r="AA571" i="10"/>
  <c r="AA567" i="10"/>
  <c r="AA563" i="10"/>
  <c r="AA559" i="10"/>
  <c r="AA706" i="10"/>
  <c r="AA688" i="10"/>
  <c r="AA684" i="10"/>
  <c r="AA680" i="10"/>
  <c r="AA556" i="10"/>
  <c r="AA552" i="10"/>
  <c r="AA548" i="10"/>
  <c r="AA544" i="10"/>
  <c r="AA540" i="10"/>
  <c r="AA536" i="10"/>
  <c r="AA532" i="10"/>
  <c r="AA528" i="10"/>
  <c r="AA524" i="10"/>
  <c r="AA520" i="10"/>
  <c r="AA516" i="10"/>
  <c r="AA512" i="10"/>
  <c r="AA508" i="10"/>
  <c r="AA504" i="10"/>
  <c r="AA500" i="10"/>
  <c r="AA496" i="10"/>
  <c r="AA492" i="10"/>
  <c r="AA488" i="10"/>
  <c r="AA484" i="10"/>
  <c r="AA480" i="10"/>
  <c r="AA476" i="10"/>
  <c r="AA658" i="10"/>
  <c r="AA638" i="10"/>
  <c r="AA622" i="10"/>
  <c r="AA606" i="10"/>
  <c r="AA590" i="10"/>
  <c r="AA574" i="10"/>
  <c r="AA704" i="10"/>
  <c r="AA679" i="10"/>
  <c r="AA543" i="10"/>
  <c r="AA527" i="10"/>
  <c r="AA511" i="10"/>
  <c r="AA495" i="10"/>
  <c r="AA479" i="10"/>
  <c r="AA721" i="10"/>
  <c r="AA634" i="10"/>
  <c r="AA618" i="10"/>
  <c r="AA602" i="10"/>
  <c r="AA586" i="10"/>
  <c r="AA570" i="10"/>
  <c r="AA705" i="10"/>
  <c r="AA555" i="10"/>
  <c r="AA539" i="10"/>
  <c r="AA523" i="10"/>
  <c r="AA507" i="10"/>
  <c r="AA491" i="10"/>
  <c r="AA475" i="10"/>
  <c r="AA472" i="10"/>
  <c r="AA646" i="10"/>
  <c r="AA630" i="10"/>
  <c r="AA614" i="10"/>
  <c r="AA598" i="10"/>
  <c r="AA582" i="10"/>
  <c r="AA566" i="10"/>
  <c r="AA687" i="10"/>
  <c r="AA551" i="10"/>
  <c r="AA535" i="10"/>
  <c r="AA519" i="10"/>
  <c r="AA503" i="10"/>
  <c r="AA487" i="10"/>
  <c r="AA471" i="10"/>
  <c r="AA674" i="10"/>
  <c r="AA642" i="10"/>
  <c r="AA626" i="10"/>
  <c r="AA610" i="10"/>
  <c r="AA594" i="10"/>
  <c r="AA578" i="10"/>
  <c r="AA562" i="10"/>
  <c r="AA683" i="10"/>
  <c r="AA547" i="10"/>
  <c r="AA531" i="10"/>
  <c r="AA515" i="10"/>
  <c r="AA499" i="10"/>
  <c r="AA483" i="10"/>
  <c r="AA470" i="10"/>
  <c r="AA372" i="10"/>
  <c r="AA376" i="10"/>
  <c r="AA380" i="10"/>
  <c r="AA384" i="10"/>
  <c r="AA388" i="10"/>
  <c r="AA392" i="10"/>
  <c r="AA396" i="10"/>
  <c r="AA400" i="10"/>
  <c r="AA404" i="10"/>
  <c r="AA408" i="10"/>
  <c r="AA412" i="10"/>
  <c r="AA416" i="10"/>
  <c r="AA420" i="10"/>
  <c r="AA424" i="10"/>
  <c r="AA428" i="10"/>
  <c r="AA432" i="10"/>
  <c r="AA436" i="10"/>
  <c r="AA440" i="10"/>
  <c r="AA444" i="10"/>
  <c r="AA448" i="10"/>
  <c r="AA452" i="10"/>
  <c r="AA456" i="10"/>
  <c r="AA460" i="10"/>
  <c r="AA464" i="10"/>
  <c r="AA468" i="10"/>
  <c r="AA692" i="10"/>
  <c r="AA696" i="10"/>
  <c r="AA700" i="10"/>
  <c r="AA718" i="10"/>
  <c r="AA738" i="10"/>
  <c r="AA369" i="10"/>
  <c r="AA373" i="10"/>
  <c r="AA377" i="10"/>
  <c r="AA381" i="10"/>
  <c r="AA385" i="10"/>
  <c r="AA389" i="10"/>
  <c r="AA393" i="10"/>
  <c r="AA397" i="10"/>
  <c r="AA401" i="10"/>
  <c r="AA405" i="10"/>
  <c r="AA409" i="10"/>
  <c r="AA413" i="10"/>
  <c r="AA417" i="10"/>
  <c r="AA421" i="10"/>
  <c r="AA425" i="10"/>
  <c r="AA429" i="10"/>
  <c r="AA433" i="10"/>
  <c r="AA437" i="10"/>
  <c r="AA441" i="10"/>
  <c r="AA445" i="10"/>
  <c r="AA449" i="10"/>
  <c r="AA453" i="10"/>
  <c r="AA457" i="10"/>
  <c r="AA461" i="10"/>
  <c r="AA465" i="10"/>
  <c r="AA469" i="10"/>
  <c r="AA693" i="10"/>
  <c r="AA697" i="10"/>
  <c r="AA701" i="10"/>
  <c r="AA719" i="10"/>
  <c r="AA739" i="10"/>
  <c r="AO370" i="10"/>
  <c r="AM503" i="10"/>
  <c r="AM519" i="10"/>
  <c r="AM535" i="10"/>
  <c r="AM551" i="10"/>
  <c r="AM687" i="10"/>
  <c r="AM566" i="10"/>
  <c r="AM582" i="10"/>
  <c r="AM598" i="10"/>
  <c r="AM614" i="10"/>
  <c r="AQ626" i="10"/>
  <c r="AM630" i="10"/>
  <c r="AM646" i="10"/>
  <c r="AM720" i="10"/>
  <c r="AM725" i="10"/>
  <c r="AM738" i="10"/>
  <c r="AM739" i="10"/>
  <c r="AE719" i="10"/>
  <c r="AE720" i="10"/>
  <c r="AE725" i="10"/>
  <c r="AE738" i="10"/>
  <c r="AE739" i="10"/>
  <c r="AI716" i="10"/>
  <c r="AI712" i="10"/>
  <c r="AI724" i="10"/>
  <c r="AI737" i="10"/>
  <c r="AI733" i="10"/>
  <c r="AI728" i="10"/>
  <c r="AI677" i="10"/>
  <c r="AI673" i="10"/>
  <c r="AI669" i="10"/>
  <c r="AI665" i="10"/>
  <c r="AI661" i="10"/>
  <c r="AI657" i="10"/>
  <c r="AI653" i="10"/>
  <c r="AI649" i="10"/>
  <c r="AI715" i="10"/>
  <c r="AI711" i="10"/>
  <c r="AI723" i="10"/>
  <c r="AI736" i="10"/>
  <c r="AI732" i="10"/>
  <c r="AI727" i="10"/>
  <c r="AI676" i="10"/>
  <c r="AI672" i="10"/>
  <c r="AI668" i="10"/>
  <c r="AI664" i="10"/>
  <c r="AI660" i="10"/>
  <c r="AI656" i="10"/>
  <c r="AI652" i="10"/>
  <c r="AI648" i="10"/>
  <c r="AI714" i="10"/>
  <c r="AI710" i="10"/>
  <c r="AI722" i="10"/>
  <c r="AI735" i="10"/>
  <c r="AI731" i="10"/>
  <c r="AI726" i="10"/>
  <c r="AI675" i="10"/>
  <c r="AI671" i="10"/>
  <c r="AI667" i="10"/>
  <c r="AI663" i="10"/>
  <c r="AI659" i="10"/>
  <c r="AI655" i="10"/>
  <c r="AI651" i="10"/>
  <c r="AI647" i="10"/>
  <c r="AI709" i="10"/>
  <c r="AI678" i="10"/>
  <c r="AI662" i="10"/>
  <c r="AI645" i="10"/>
  <c r="AI641" i="10"/>
  <c r="AI637" i="10"/>
  <c r="AI633" i="10"/>
  <c r="AI629" i="10"/>
  <c r="AI625" i="10"/>
  <c r="AI621" i="10"/>
  <c r="AI617" i="10"/>
  <c r="AI613" i="10"/>
  <c r="AI609" i="10"/>
  <c r="AI605" i="10"/>
  <c r="AI601" i="10"/>
  <c r="AI597" i="10"/>
  <c r="AI593" i="10"/>
  <c r="AI589" i="10"/>
  <c r="AI585" i="10"/>
  <c r="AI581" i="10"/>
  <c r="AI577" i="10"/>
  <c r="AI573" i="10"/>
  <c r="AI569" i="10"/>
  <c r="AI565" i="10"/>
  <c r="AI561" i="10"/>
  <c r="AI703" i="10"/>
  <c r="AI702" i="10"/>
  <c r="AI686" i="10"/>
  <c r="AI682" i="10"/>
  <c r="AI558" i="10"/>
  <c r="AI554" i="10"/>
  <c r="AI550" i="10"/>
  <c r="AI546" i="10"/>
  <c r="AI542" i="10"/>
  <c r="AI538" i="10"/>
  <c r="AI534" i="10"/>
  <c r="AI530" i="10"/>
  <c r="AI526" i="10"/>
  <c r="AI522" i="10"/>
  <c r="AI518" i="10"/>
  <c r="AI514" i="10"/>
  <c r="AI510" i="10"/>
  <c r="AI506" i="10"/>
  <c r="AI502" i="10"/>
  <c r="AI498" i="10"/>
  <c r="AI494" i="10"/>
  <c r="AI490" i="10"/>
  <c r="AI486" i="10"/>
  <c r="AI482" i="10"/>
  <c r="AI478" i="10"/>
  <c r="AI474" i="10"/>
  <c r="AI721" i="10"/>
  <c r="AI674" i="10"/>
  <c r="AI658" i="10"/>
  <c r="AI644" i="10"/>
  <c r="AI640" i="10"/>
  <c r="AI636" i="10"/>
  <c r="AI632" i="10"/>
  <c r="AI628" i="10"/>
  <c r="AI624" i="10"/>
  <c r="AI620" i="10"/>
  <c r="AI616" i="10"/>
  <c r="AI612" i="10"/>
  <c r="AI608" i="10"/>
  <c r="AI604" i="10"/>
  <c r="AI600" i="10"/>
  <c r="AI596" i="10"/>
  <c r="AI592" i="10"/>
  <c r="AI588" i="10"/>
  <c r="AI584" i="10"/>
  <c r="AI580" i="10"/>
  <c r="AI576" i="10"/>
  <c r="AI572" i="10"/>
  <c r="AI568" i="10"/>
  <c r="AI564" i="10"/>
  <c r="AI560" i="10"/>
  <c r="AI707" i="10"/>
  <c r="AI689" i="10"/>
  <c r="AI685" i="10"/>
  <c r="AI681" i="10"/>
  <c r="AI557" i="10"/>
  <c r="AI553" i="10"/>
  <c r="AI549" i="10"/>
  <c r="AI545" i="10"/>
  <c r="AI541" i="10"/>
  <c r="AI537" i="10"/>
  <c r="AI533" i="10"/>
  <c r="AI529" i="10"/>
  <c r="AI525" i="10"/>
  <c r="AI521" i="10"/>
  <c r="AI517" i="10"/>
  <c r="AI513" i="10"/>
  <c r="AI509" i="10"/>
  <c r="AI505" i="10"/>
  <c r="AI501" i="10"/>
  <c r="AI497" i="10"/>
  <c r="AI493" i="10"/>
  <c r="AI489" i="10"/>
  <c r="AI485" i="10"/>
  <c r="AI481" i="10"/>
  <c r="AI477" i="10"/>
  <c r="AI473" i="10"/>
  <c r="AI729" i="10"/>
  <c r="AI734" i="10"/>
  <c r="AI670" i="10"/>
  <c r="AI654" i="10"/>
  <c r="AI643" i="10"/>
  <c r="AI639" i="10"/>
  <c r="AI635" i="10"/>
  <c r="AI631" i="10"/>
  <c r="AI627" i="10"/>
  <c r="AI623" i="10"/>
  <c r="AI619" i="10"/>
  <c r="AI615" i="10"/>
  <c r="AI611" i="10"/>
  <c r="AI607" i="10"/>
  <c r="AI603" i="10"/>
  <c r="AI599" i="10"/>
  <c r="AI595" i="10"/>
  <c r="AI591" i="10"/>
  <c r="AI587" i="10"/>
  <c r="AI583" i="10"/>
  <c r="AI579" i="10"/>
  <c r="AI575" i="10"/>
  <c r="AI571" i="10"/>
  <c r="AI567" i="10"/>
  <c r="AI563" i="10"/>
  <c r="AI559" i="10"/>
  <c r="AI706" i="10"/>
  <c r="AI688" i="10"/>
  <c r="AI684" i="10"/>
  <c r="AI680" i="10"/>
  <c r="AI556" i="10"/>
  <c r="AI552" i="10"/>
  <c r="AI548" i="10"/>
  <c r="AI544" i="10"/>
  <c r="AI540" i="10"/>
  <c r="AI536" i="10"/>
  <c r="AI532" i="10"/>
  <c r="AI528" i="10"/>
  <c r="AI524" i="10"/>
  <c r="AI520" i="10"/>
  <c r="AI516" i="10"/>
  <c r="AI512" i="10"/>
  <c r="AI508" i="10"/>
  <c r="AI504" i="10"/>
  <c r="AI500" i="10"/>
  <c r="AI496" i="10"/>
  <c r="AI492" i="10"/>
  <c r="AI488" i="10"/>
  <c r="AI484" i="10"/>
  <c r="AI480" i="10"/>
  <c r="AI476" i="10"/>
  <c r="AE471" i="10"/>
  <c r="AI471" i="10"/>
  <c r="AM471" i="10"/>
  <c r="AM475" i="10"/>
  <c r="AI479" i="10"/>
  <c r="AE483" i="10"/>
  <c r="AM491" i="10"/>
  <c r="AI495" i="10"/>
  <c r="AE499" i="10"/>
  <c r="AM507" i="10"/>
  <c r="AI511" i="10"/>
  <c r="AE515" i="10"/>
  <c r="AM523" i="10"/>
  <c r="AI527" i="10"/>
  <c r="AE531" i="10"/>
  <c r="AM539" i="10"/>
  <c r="AI543" i="10"/>
  <c r="AE547" i="10"/>
  <c r="AM555" i="10"/>
  <c r="AI679" i="10"/>
  <c r="AE683" i="10"/>
  <c r="AM705" i="10"/>
  <c r="AI704" i="10"/>
  <c r="AE562" i="10"/>
  <c r="AM570" i="10"/>
  <c r="AI574" i="10"/>
  <c r="AE578" i="10"/>
  <c r="AM586" i="10"/>
  <c r="AI590" i="10"/>
  <c r="AE594" i="10"/>
  <c r="AM602" i="10"/>
  <c r="AI606" i="10"/>
  <c r="AE610" i="10"/>
  <c r="AM618" i="10"/>
  <c r="AI622" i="10"/>
  <c r="AE626" i="10"/>
  <c r="AM634" i="10"/>
  <c r="AI638" i="10"/>
  <c r="AE642" i="10"/>
  <c r="AI730" i="10"/>
  <c r="AM716" i="10"/>
  <c r="AM712" i="10"/>
  <c r="AM724" i="10"/>
  <c r="AM737" i="10"/>
  <c r="AM733" i="10"/>
  <c r="AM728" i="10"/>
  <c r="AM677" i="10"/>
  <c r="AM673" i="10"/>
  <c r="AM669" i="10"/>
  <c r="AM665" i="10"/>
  <c r="AM661" i="10"/>
  <c r="AM657" i="10"/>
  <c r="AM653" i="10"/>
  <c r="AM649" i="10"/>
  <c r="AM715" i="10"/>
  <c r="AM711" i="10"/>
  <c r="AM723" i="10"/>
  <c r="AM736" i="10"/>
  <c r="AM732" i="10"/>
  <c r="AM727" i="10"/>
  <c r="AM676" i="10"/>
  <c r="AM672" i="10"/>
  <c r="AM668" i="10"/>
  <c r="AM664" i="10"/>
  <c r="AM660" i="10"/>
  <c r="AM656" i="10"/>
  <c r="AM652" i="10"/>
  <c r="AM648" i="10"/>
  <c r="AM714" i="10"/>
  <c r="AM710" i="10"/>
  <c r="AM722" i="10"/>
  <c r="AM735" i="10"/>
  <c r="AM731" i="10"/>
  <c r="AM726" i="10"/>
  <c r="AM675" i="10"/>
  <c r="AM671" i="10"/>
  <c r="AM667" i="10"/>
  <c r="AM663" i="10"/>
  <c r="AM659" i="10"/>
  <c r="AM655" i="10"/>
  <c r="AM651" i="10"/>
  <c r="AM647" i="10"/>
  <c r="AM721" i="10"/>
  <c r="AM674" i="10"/>
  <c r="AM658" i="10"/>
  <c r="AM645" i="10"/>
  <c r="AM641" i="10"/>
  <c r="AM637" i="10"/>
  <c r="AM633" i="10"/>
  <c r="AM629" i="10"/>
  <c r="AM625" i="10"/>
  <c r="AM621" i="10"/>
  <c r="AM617" i="10"/>
  <c r="AM613" i="10"/>
  <c r="AM609" i="10"/>
  <c r="AM605" i="10"/>
  <c r="AM601" i="10"/>
  <c r="AM597" i="10"/>
  <c r="AM593" i="10"/>
  <c r="AM589" i="10"/>
  <c r="AM585" i="10"/>
  <c r="AM581" i="10"/>
  <c r="AM577" i="10"/>
  <c r="AM573" i="10"/>
  <c r="AM569" i="10"/>
  <c r="AM565" i="10"/>
  <c r="AM561" i="10"/>
  <c r="AM703" i="10"/>
  <c r="AM702" i="10"/>
  <c r="AM686" i="10"/>
  <c r="AM682" i="10"/>
  <c r="AM558" i="10"/>
  <c r="AM554" i="10"/>
  <c r="AM550" i="10"/>
  <c r="AM546" i="10"/>
  <c r="AM542" i="10"/>
  <c r="AM538" i="10"/>
  <c r="AM534" i="10"/>
  <c r="AM530" i="10"/>
  <c r="AM526" i="10"/>
  <c r="AM522" i="10"/>
  <c r="AM518" i="10"/>
  <c r="AM514" i="10"/>
  <c r="AM510" i="10"/>
  <c r="AM506" i="10"/>
  <c r="AM502" i="10"/>
  <c r="AM498" i="10"/>
  <c r="AM494" i="10"/>
  <c r="AM490" i="10"/>
  <c r="AM486" i="10"/>
  <c r="AM482" i="10"/>
  <c r="AM478" i="10"/>
  <c r="AM474" i="10"/>
  <c r="AM729" i="10"/>
  <c r="AM734" i="10"/>
  <c r="AM670" i="10"/>
  <c r="AM654" i="10"/>
  <c r="AM644" i="10"/>
  <c r="AM640" i="10"/>
  <c r="AM636" i="10"/>
  <c r="AM632" i="10"/>
  <c r="AM628" i="10"/>
  <c r="AM624" i="10"/>
  <c r="AM620" i="10"/>
  <c r="AM616" i="10"/>
  <c r="AM612" i="10"/>
  <c r="AM608" i="10"/>
  <c r="AM604" i="10"/>
  <c r="AM600" i="10"/>
  <c r="AM596" i="10"/>
  <c r="AM592" i="10"/>
  <c r="AM588" i="10"/>
  <c r="AM584" i="10"/>
  <c r="AM580" i="10"/>
  <c r="AM576" i="10"/>
  <c r="AM572" i="10"/>
  <c r="AM568" i="10"/>
  <c r="AM564" i="10"/>
  <c r="AM560" i="10"/>
  <c r="AM707" i="10"/>
  <c r="AM689" i="10"/>
  <c r="AM685" i="10"/>
  <c r="AM681" i="10"/>
  <c r="AM557" i="10"/>
  <c r="AM553" i="10"/>
  <c r="AM549" i="10"/>
  <c r="AM545" i="10"/>
  <c r="AM541" i="10"/>
  <c r="AM537" i="10"/>
  <c r="AM533" i="10"/>
  <c r="AM529" i="10"/>
  <c r="AM525" i="10"/>
  <c r="AM521" i="10"/>
  <c r="AM517" i="10"/>
  <c r="AM513" i="10"/>
  <c r="AM509" i="10"/>
  <c r="AM505" i="10"/>
  <c r="AM501" i="10"/>
  <c r="AM497" i="10"/>
  <c r="AM493" i="10"/>
  <c r="AM489" i="10"/>
  <c r="AM485" i="10"/>
  <c r="AM481" i="10"/>
  <c r="AM477" i="10"/>
  <c r="AM473" i="10"/>
  <c r="AM713" i="10"/>
  <c r="AM730" i="10"/>
  <c r="AM666" i="10"/>
  <c r="AM650" i="10"/>
  <c r="AM643" i="10"/>
  <c r="AM639" i="10"/>
  <c r="AM635" i="10"/>
  <c r="AM631" i="10"/>
  <c r="AM627" i="10"/>
  <c r="AM623" i="10"/>
  <c r="AM619" i="10"/>
  <c r="AM615" i="10"/>
  <c r="AM611" i="10"/>
  <c r="AM607" i="10"/>
  <c r="AM603" i="10"/>
  <c r="AM599" i="10"/>
  <c r="AM595" i="10"/>
  <c r="AM591" i="10"/>
  <c r="AM587" i="10"/>
  <c r="AM583" i="10"/>
  <c r="AM579" i="10"/>
  <c r="AM575" i="10"/>
  <c r="AM571" i="10"/>
  <c r="AM567" i="10"/>
  <c r="AM563" i="10"/>
  <c r="AM559" i="10"/>
  <c r="AM706" i="10"/>
  <c r="AM688" i="10"/>
  <c r="AM684" i="10"/>
  <c r="AM680" i="10"/>
  <c r="AM556" i="10"/>
  <c r="AM552" i="10"/>
  <c r="AM548" i="10"/>
  <c r="AM544" i="10"/>
  <c r="AM540" i="10"/>
  <c r="AM536" i="10"/>
  <c r="AM532" i="10"/>
  <c r="AM528" i="10"/>
  <c r="AM524" i="10"/>
  <c r="AM520" i="10"/>
  <c r="AM516" i="10"/>
  <c r="AM512" i="10"/>
  <c r="AM508" i="10"/>
  <c r="AM504" i="10"/>
  <c r="AM500" i="10"/>
  <c r="AM496" i="10"/>
  <c r="AM492" i="10"/>
  <c r="AM488" i="10"/>
  <c r="AM484" i="10"/>
  <c r="AM480" i="10"/>
  <c r="AM476" i="10"/>
  <c r="AQ724" i="10"/>
  <c r="AQ732" i="10"/>
  <c r="AQ675" i="10"/>
  <c r="AQ633" i="10"/>
  <c r="AQ569" i="10"/>
  <c r="AQ522" i="10"/>
  <c r="AQ494" i="10"/>
  <c r="AQ478" i="10"/>
  <c r="AQ666" i="10"/>
  <c r="AQ636" i="10"/>
  <c r="AQ620" i="10"/>
  <c r="AQ604" i="10"/>
  <c r="AQ588" i="10"/>
  <c r="AQ572" i="10"/>
  <c r="AQ707" i="10"/>
  <c r="AQ557" i="10"/>
  <c r="AQ541" i="10"/>
  <c r="AQ525" i="10"/>
  <c r="AQ509" i="10"/>
  <c r="AQ493" i="10"/>
  <c r="AQ477" i="10"/>
  <c r="AQ662" i="10"/>
  <c r="AQ631" i="10"/>
  <c r="AQ615" i="10"/>
  <c r="AQ599" i="10"/>
  <c r="AQ583" i="10"/>
  <c r="AQ567" i="10"/>
  <c r="AQ688" i="10"/>
  <c r="AQ552" i="10"/>
  <c r="AQ536" i="10"/>
  <c r="AQ520" i="10"/>
  <c r="AQ504" i="10"/>
  <c r="AQ488" i="10"/>
  <c r="AE716" i="10"/>
  <c r="AE712" i="10"/>
  <c r="AE724" i="10"/>
  <c r="AE737" i="10"/>
  <c r="AE733" i="10"/>
  <c r="AE728" i="10"/>
  <c r="AE677" i="10"/>
  <c r="AE673" i="10"/>
  <c r="AE669" i="10"/>
  <c r="AE665" i="10"/>
  <c r="AE661" i="10"/>
  <c r="AE657" i="10"/>
  <c r="AE653" i="10"/>
  <c r="AE649" i="10"/>
  <c r="AE715" i="10"/>
  <c r="AE711" i="10"/>
  <c r="AE723" i="10"/>
  <c r="AE736" i="10"/>
  <c r="AE732" i="10"/>
  <c r="AE727" i="10"/>
  <c r="AE676" i="10"/>
  <c r="AE672" i="10"/>
  <c r="AE668" i="10"/>
  <c r="AE664" i="10"/>
  <c r="AE660" i="10"/>
  <c r="AE656" i="10"/>
  <c r="AE652" i="10"/>
  <c r="AE648" i="10"/>
  <c r="AE714" i="10"/>
  <c r="AE710" i="10"/>
  <c r="AE722" i="10"/>
  <c r="AE735" i="10"/>
  <c r="AE731" i="10"/>
  <c r="AE726" i="10"/>
  <c r="AE675" i="10"/>
  <c r="AE671" i="10"/>
  <c r="AE667" i="10"/>
  <c r="AE663" i="10"/>
  <c r="AE659" i="10"/>
  <c r="AE655" i="10"/>
  <c r="AE651" i="10"/>
  <c r="AE647" i="10"/>
  <c r="AE713" i="10"/>
  <c r="AE730" i="10"/>
  <c r="AE666" i="10"/>
  <c r="AE650" i="10"/>
  <c r="AE645" i="10"/>
  <c r="AE641" i="10"/>
  <c r="AE637" i="10"/>
  <c r="AE633" i="10"/>
  <c r="AE629" i="10"/>
  <c r="AE625" i="10"/>
  <c r="AE621" i="10"/>
  <c r="AE617" i="10"/>
  <c r="AE613" i="10"/>
  <c r="AE609" i="10"/>
  <c r="AE605" i="10"/>
  <c r="AE601" i="10"/>
  <c r="AE597" i="10"/>
  <c r="AE593" i="10"/>
  <c r="AE589" i="10"/>
  <c r="AE585" i="10"/>
  <c r="AE581" i="10"/>
  <c r="AE577" i="10"/>
  <c r="AE573" i="10"/>
  <c r="AE569" i="10"/>
  <c r="AE565" i="10"/>
  <c r="AE561" i="10"/>
  <c r="AE703" i="10"/>
  <c r="AE702" i="10"/>
  <c r="AE686" i="10"/>
  <c r="AE682" i="10"/>
  <c r="AE558" i="10"/>
  <c r="AE554" i="10"/>
  <c r="AE550" i="10"/>
  <c r="AE546" i="10"/>
  <c r="AE542" i="10"/>
  <c r="AE538" i="10"/>
  <c r="AE534" i="10"/>
  <c r="AE530" i="10"/>
  <c r="AE526" i="10"/>
  <c r="AE522" i="10"/>
  <c r="AE518" i="10"/>
  <c r="AE514" i="10"/>
  <c r="AE510" i="10"/>
  <c r="AE506" i="10"/>
  <c r="AE502" i="10"/>
  <c r="AE498" i="10"/>
  <c r="AE494" i="10"/>
  <c r="AE490" i="10"/>
  <c r="AE486" i="10"/>
  <c r="AE482" i="10"/>
  <c r="AE478" i="10"/>
  <c r="AE474" i="10"/>
  <c r="AE709" i="10"/>
  <c r="AE678" i="10"/>
  <c r="AE662" i="10"/>
  <c r="AE644" i="10"/>
  <c r="AE640" i="10"/>
  <c r="AE636" i="10"/>
  <c r="AE632" i="10"/>
  <c r="AE628" i="10"/>
  <c r="AE624" i="10"/>
  <c r="AE620" i="10"/>
  <c r="AE616" i="10"/>
  <c r="AE612" i="10"/>
  <c r="AE608" i="10"/>
  <c r="AE604" i="10"/>
  <c r="AE600" i="10"/>
  <c r="AE596" i="10"/>
  <c r="AE592" i="10"/>
  <c r="AE588" i="10"/>
  <c r="AE584" i="10"/>
  <c r="AE580" i="10"/>
  <c r="AE576" i="10"/>
  <c r="AE572" i="10"/>
  <c r="AE568" i="10"/>
  <c r="AE564" i="10"/>
  <c r="AE560" i="10"/>
  <c r="AE707" i="10"/>
  <c r="AE689" i="10"/>
  <c r="AE685" i="10"/>
  <c r="AE681" i="10"/>
  <c r="AE557" i="10"/>
  <c r="AE553" i="10"/>
  <c r="AE549" i="10"/>
  <c r="AE545" i="10"/>
  <c r="AE541" i="10"/>
  <c r="AE537" i="10"/>
  <c r="AE533" i="10"/>
  <c r="AE529" i="10"/>
  <c r="AE525" i="10"/>
  <c r="AE521" i="10"/>
  <c r="AE517" i="10"/>
  <c r="AE513" i="10"/>
  <c r="AE509" i="10"/>
  <c r="AE505" i="10"/>
  <c r="AE501" i="10"/>
  <c r="AE497" i="10"/>
  <c r="AE493" i="10"/>
  <c r="AE489" i="10"/>
  <c r="AE485" i="10"/>
  <c r="AE481" i="10"/>
  <c r="AE477" i="10"/>
  <c r="AE473" i="10"/>
  <c r="AE721" i="10"/>
  <c r="AE674" i="10"/>
  <c r="AE658" i="10"/>
  <c r="AE643" i="10"/>
  <c r="AE639" i="10"/>
  <c r="AE635" i="10"/>
  <c r="AE631" i="10"/>
  <c r="AE627" i="10"/>
  <c r="AE623" i="10"/>
  <c r="AE619" i="10"/>
  <c r="AE615" i="10"/>
  <c r="AE611" i="10"/>
  <c r="AE607" i="10"/>
  <c r="AE603" i="10"/>
  <c r="AE599" i="10"/>
  <c r="AE595" i="10"/>
  <c r="AE591" i="10"/>
  <c r="AE587" i="10"/>
  <c r="AE583" i="10"/>
  <c r="AE579" i="10"/>
  <c r="AE575" i="10"/>
  <c r="AE571" i="10"/>
  <c r="AE567" i="10"/>
  <c r="AE563" i="10"/>
  <c r="AE559" i="10"/>
  <c r="AE706" i="10"/>
  <c r="AE688" i="10"/>
  <c r="AE684" i="10"/>
  <c r="AE680" i="10"/>
  <c r="AE556" i="10"/>
  <c r="AE552" i="10"/>
  <c r="AE548" i="10"/>
  <c r="AE544" i="10"/>
  <c r="AE540" i="10"/>
  <c r="AE536" i="10"/>
  <c r="AE532" i="10"/>
  <c r="AE528" i="10"/>
  <c r="AE524" i="10"/>
  <c r="AE520" i="10"/>
  <c r="AE516" i="10"/>
  <c r="AE512" i="10"/>
  <c r="AE508" i="10"/>
  <c r="AE504" i="10"/>
  <c r="AE500" i="10"/>
  <c r="AE496" i="10"/>
  <c r="AE492" i="10"/>
  <c r="AE488" i="10"/>
  <c r="AE484" i="10"/>
  <c r="AE480" i="10"/>
  <c r="AE476" i="10"/>
  <c r="AE472" i="10"/>
  <c r="AI472" i="10"/>
  <c r="AM472" i="10"/>
  <c r="AM479" i="10"/>
  <c r="AI483" i="10"/>
  <c r="AE487" i="10"/>
  <c r="AM495" i="10"/>
  <c r="AI499" i="10"/>
  <c r="AE503" i="10"/>
  <c r="AM511" i="10"/>
  <c r="AI515" i="10"/>
  <c r="AE519" i="10"/>
  <c r="AM527" i="10"/>
  <c r="AI531" i="10"/>
  <c r="AE535" i="10"/>
  <c r="AM543" i="10"/>
  <c r="AI547" i="10"/>
  <c r="AE551" i="10"/>
  <c r="AM679" i="10"/>
  <c r="AI683" i="10"/>
  <c r="AE687" i="10"/>
  <c r="AM704" i="10"/>
  <c r="AI562" i="10"/>
  <c r="AE566" i="10"/>
  <c r="AM574" i="10"/>
  <c r="AI578" i="10"/>
  <c r="AE582" i="10"/>
  <c r="AM590" i="10"/>
  <c r="AI594" i="10"/>
  <c r="AE598" i="10"/>
  <c r="AM606" i="10"/>
  <c r="AI610" i="10"/>
  <c r="AE614" i="10"/>
  <c r="AM622" i="10"/>
  <c r="AI626" i="10"/>
  <c r="AE630" i="10"/>
  <c r="AM638" i="10"/>
  <c r="AI642" i="10"/>
  <c r="AE646" i="10"/>
  <c r="AM662" i="10"/>
  <c r="AE670" i="10"/>
  <c r="AE729" i="10"/>
  <c r="AI692" i="10"/>
  <c r="AI696" i="10"/>
  <c r="AI700" i="10"/>
  <c r="AI718" i="10"/>
  <c r="AI738" i="10"/>
  <c r="AE475" i="10"/>
  <c r="AQ479" i="10"/>
  <c r="AM483" i="10"/>
  <c r="AI487" i="10"/>
  <c r="AE491" i="10"/>
  <c r="AQ495" i="10"/>
  <c r="AM499" i="10"/>
  <c r="AI503" i="10"/>
  <c r="AE507" i="10"/>
  <c r="AQ511" i="10"/>
  <c r="AM515" i="10"/>
  <c r="AI519" i="10"/>
  <c r="AE523" i="10"/>
  <c r="AQ527" i="10"/>
  <c r="AM531" i="10"/>
  <c r="AI535" i="10"/>
  <c r="AE539" i="10"/>
  <c r="AQ543" i="10"/>
  <c r="AM547" i="10"/>
  <c r="AI551" i="10"/>
  <c r="AE555" i="10"/>
  <c r="AQ679" i="10"/>
  <c r="AM683" i="10"/>
  <c r="AI687" i="10"/>
  <c r="AE705" i="10"/>
  <c r="AQ704" i="10"/>
  <c r="AM562" i="10"/>
  <c r="AI566" i="10"/>
  <c r="AE570" i="10"/>
  <c r="AQ574" i="10"/>
  <c r="AM578" i="10"/>
  <c r="AI582" i="10"/>
  <c r="AE586" i="10"/>
  <c r="AQ590" i="10"/>
  <c r="AM594" i="10"/>
  <c r="AI598" i="10"/>
  <c r="AE602" i="10"/>
  <c r="AQ606" i="10"/>
  <c r="AM610" i="10"/>
  <c r="AI614" i="10"/>
  <c r="AE618" i="10"/>
  <c r="AQ622" i="10"/>
  <c r="AM626" i="10"/>
  <c r="AI630" i="10"/>
  <c r="AE634" i="10"/>
  <c r="AQ638" i="10"/>
  <c r="AM642" i="10"/>
  <c r="AI646" i="10"/>
  <c r="AI650" i="10"/>
  <c r="AM678" i="10"/>
  <c r="AE734" i="10"/>
  <c r="AI713" i="10"/>
  <c r="Q304" i="10"/>
  <c r="Q305" i="10" s="1"/>
  <c r="S304" i="10"/>
  <c r="B305" i="10"/>
  <c r="P280" i="10"/>
  <c r="P281" i="10" s="1"/>
  <c r="S280" i="10"/>
  <c r="B283" i="10"/>
  <c r="B281" i="10"/>
  <c r="R277" i="10"/>
  <c r="B307" i="10"/>
  <c r="B310" i="10" s="1"/>
  <c r="P310" i="10" s="1"/>
  <c r="P311" i="10" s="1"/>
  <c r="S277" i="10"/>
  <c r="B278" i="10"/>
  <c r="R278" i="10" s="1"/>
  <c r="AG372" i="10"/>
  <c r="B308" i="10"/>
  <c r="R308" i="10" s="1"/>
  <c r="AL372" i="10"/>
  <c r="G10" i="9"/>
  <c r="I8" i="11" s="1"/>
  <c r="G47" i="9"/>
  <c r="G51" i="9"/>
  <c r="G55" i="9"/>
  <c r="G59" i="9"/>
  <c r="G11" i="9"/>
  <c r="G15" i="9"/>
  <c r="G19" i="9"/>
  <c r="G23" i="9"/>
  <c r="G27" i="9"/>
  <c r="G31" i="9"/>
  <c r="G44" i="9"/>
  <c r="G48" i="9"/>
  <c r="G52" i="9"/>
  <c r="G56" i="9"/>
  <c r="G60" i="9"/>
  <c r="G12" i="9"/>
  <c r="G16" i="9"/>
  <c r="G20" i="9"/>
  <c r="G24" i="9"/>
  <c r="G28" i="9"/>
  <c r="G45" i="9"/>
  <c r="G49" i="9"/>
  <c r="G53" i="9"/>
  <c r="G57" i="9"/>
  <c r="G13" i="9"/>
  <c r="G17" i="9"/>
  <c r="G21" i="9"/>
  <c r="G25" i="9"/>
  <c r="G29" i="9"/>
  <c r="G46" i="9"/>
  <c r="G50" i="9"/>
  <c r="G54" i="9"/>
  <c r="G58" i="9"/>
  <c r="G14" i="9"/>
  <c r="G18" i="9"/>
  <c r="G22" i="9"/>
  <c r="G26" i="9"/>
  <c r="G30" i="9"/>
  <c r="G35" i="9"/>
  <c r="G39" i="9"/>
  <c r="G43" i="9"/>
  <c r="G64" i="9"/>
  <c r="G68" i="9"/>
  <c r="G72" i="9"/>
  <c r="G76" i="9"/>
  <c r="G80" i="9"/>
  <c r="G84" i="9"/>
  <c r="G88" i="9"/>
  <c r="G92" i="9"/>
  <c r="G96" i="9"/>
  <c r="G100" i="9"/>
  <c r="G104" i="9"/>
  <c r="G108" i="9"/>
  <c r="G112" i="9"/>
  <c r="G116" i="9"/>
  <c r="G120" i="9"/>
  <c r="G124" i="9"/>
  <c r="H1" i="9"/>
  <c r="G32" i="9"/>
  <c r="G36" i="9"/>
  <c r="G40" i="9"/>
  <c r="G61" i="9"/>
  <c r="G65" i="9"/>
  <c r="G69" i="9"/>
  <c r="G73" i="9"/>
  <c r="G77" i="9"/>
  <c r="G81" i="9"/>
  <c r="G85" i="9"/>
  <c r="G89" i="9"/>
  <c r="G93" i="9"/>
  <c r="G97" i="9"/>
  <c r="G101" i="9"/>
  <c r="G105" i="9"/>
  <c r="G109" i="9"/>
  <c r="G113" i="9"/>
  <c r="G117" i="9"/>
  <c r="G121" i="9"/>
  <c r="G125" i="9"/>
  <c r="G33" i="9"/>
  <c r="G37" i="9"/>
  <c r="G41" i="9"/>
  <c r="G62" i="9"/>
  <c r="G66" i="9"/>
  <c r="G70" i="9"/>
  <c r="G74" i="9"/>
  <c r="G78" i="9"/>
  <c r="G82" i="9"/>
  <c r="G86" i="9"/>
  <c r="G90" i="9"/>
  <c r="G94" i="9"/>
  <c r="G98" i="9"/>
  <c r="G102" i="9"/>
  <c r="G106" i="9"/>
  <c r="G110" i="9"/>
  <c r="G114" i="9"/>
  <c r="G118" i="9"/>
  <c r="G122" i="9"/>
  <c r="G126" i="9"/>
  <c r="G34" i="9"/>
  <c r="G38" i="9"/>
  <c r="G42" i="9"/>
  <c r="G63" i="9"/>
  <c r="G67" i="9"/>
  <c r="G71" i="9"/>
  <c r="G75" i="9"/>
  <c r="G79" i="9"/>
  <c r="G83" i="9"/>
  <c r="G87" i="9"/>
  <c r="G91" i="9"/>
  <c r="G95" i="9"/>
  <c r="G99" i="9"/>
  <c r="G103" i="9"/>
  <c r="G107" i="9"/>
  <c r="G111" i="9"/>
  <c r="G115" i="9"/>
  <c r="G119" i="9"/>
  <c r="G123" i="9"/>
  <c r="G127" i="9"/>
  <c r="G9" i="9"/>
  <c r="G8" i="9"/>
  <c r="I92" i="11"/>
  <c r="S283" i="10"/>
  <c r="B286" i="10"/>
  <c r="S286" i="10" s="1"/>
  <c r="B284" i="10"/>
  <c r="P283" i="10"/>
  <c r="P284" i="10" s="1"/>
  <c r="B313" i="10"/>
  <c r="S313" i="10" s="1"/>
  <c r="K3" i="11"/>
  <c r="J4" i="11"/>
  <c r="J92" i="11" s="1"/>
  <c r="B287" i="10"/>
  <c r="B289" i="10"/>
  <c r="B290" i="10" s="1"/>
  <c r="B316" i="10"/>
  <c r="B317" i="10" s="1"/>
  <c r="L3" i="11"/>
  <c r="M3" i="11" s="1"/>
  <c r="K4" i="11"/>
  <c r="P313" i="10"/>
  <c r="P314" i="10" s="1"/>
  <c r="B314" i="10"/>
  <c r="H10" i="9"/>
  <c r="H45" i="9"/>
  <c r="H49" i="9"/>
  <c r="H53" i="9"/>
  <c r="H57" i="9"/>
  <c r="H13" i="9"/>
  <c r="H17" i="9"/>
  <c r="H21" i="9"/>
  <c r="H25" i="9"/>
  <c r="H29" i="9"/>
  <c r="H46" i="9"/>
  <c r="H50" i="9"/>
  <c r="H54" i="9"/>
  <c r="H58" i="9"/>
  <c r="H14" i="9"/>
  <c r="H18" i="9"/>
  <c r="H22" i="9"/>
  <c r="H26" i="9"/>
  <c r="H30" i="9"/>
  <c r="H47" i="9"/>
  <c r="H51" i="9"/>
  <c r="H55" i="9"/>
  <c r="H59" i="9"/>
  <c r="H11" i="9"/>
  <c r="H15" i="9"/>
  <c r="H19" i="9"/>
  <c r="H23" i="9"/>
  <c r="H27" i="9"/>
  <c r="H31" i="9"/>
  <c r="H44" i="9"/>
  <c r="H48" i="9"/>
  <c r="H52" i="9"/>
  <c r="H56" i="9"/>
  <c r="H60" i="9"/>
  <c r="H12" i="9"/>
  <c r="H16" i="9"/>
  <c r="H20" i="9"/>
  <c r="H24" i="9"/>
  <c r="H28" i="9"/>
  <c r="H34" i="9"/>
  <c r="H38" i="9"/>
  <c r="H42" i="9"/>
  <c r="H63" i="9"/>
  <c r="H67" i="9"/>
  <c r="H71" i="9"/>
  <c r="H75" i="9"/>
  <c r="H79" i="9"/>
  <c r="H83" i="9"/>
  <c r="H87" i="9"/>
  <c r="H91" i="9"/>
  <c r="H95" i="9"/>
  <c r="H99" i="9"/>
  <c r="H103" i="9"/>
  <c r="H107" i="9"/>
  <c r="H111" i="9"/>
  <c r="H115" i="9"/>
  <c r="H119" i="9"/>
  <c r="H123" i="9"/>
  <c r="H127" i="9"/>
  <c r="H35" i="9"/>
  <c r="H39" i="9"/>
  <c r="H43" i="9"/>
  <c r="H64" i="9"/>
  <c r="H68" i="9"/>
  <c r="H72" i="9"/>
  <c r="H76" i="9"/>
  <c r="H80" i="9"/>
  <c r="H84" i="9"/>
  <c r="H88" i="9"/>
  <c r="H92" i="9"/>
  <c r="H96" i="9"/>
  <c r="H100" i="9"/>
  <c r="H104" i="9"/>
  <c r="H108" i="9"/>
  <c r="H112" i="9"/>
  <c r="H116" i="9"/>
  <c r="H120" i="9"/>
  <c r="H124" i="9"/>
  <c r="I1" i="9"/>
  <c r="H32" i="9"/>
  <c r="H36" i="9"/>
  <c r="H40" i="9"/>
  <c r="H61" i="9"/>
  <c r="H65" i="9"/>
  <c r="H69" i="9"/>
  <c r="H73" i="9"/>
  <c r="H77" i="9"/>
  <c r="H81" i="9"/>
  <c r="H85" i="9"/>
  <c r="H89" i="9"/>
  <c r="H93" i="9"/>
  <c r="H97" i="9"/>
  <c r="H101" i="9"/>
  <c r="H105" i="9"/>
  <c r="H109" i="9"/>
  <c r="H113" i="9"/>
  <c r="H117" i="9"/>
  <c r="H121" i="9"/>
  <c r="H125" i="9"/>
  <c r="H33" i="9"/>
  <c r="H37" i="9"/>
  <c r="H41" i="9"/>
  <c r="H62" i="9"/>
  <c r="H66" i="9"/>
  <c r="H70" i="9"/>
  <c r="H74" i="9"/>
  <c r="H78" i="9"/>
  <c r="H82" i="9"/>
  <c r="H86" i="9"/>
  <c r="H90" i="9"/>
  <c r="H94" i="9"/>
  <c r="H98" i="9"/>
  <c r="H102" i="9"/>
  <c r="H106" i="9"/>
  <c r="H110" i="9"/>
  <c r="H114" i="9"/>
  <c r="H118" i="9"/>
  <c r="H122" i="9"/>
  <c r="H126" i="9"/>
  <c r="H9" i="9"/>
  <c r="B292" i="10"/>
  <c r="B293" i="10" s="1"/>
  <c r="L4" i="11"/>
  <c r="I10" i="9"/>
  <c r="K8" i="11" s="1"/>
  <c r="I47" i="9"/>
  <c r="I51" i="9"/>
  <c r="I55" i="9"/>
  <c r="I59" i="9"/>
  <c r="I11" i="9"/>
  <c r="I15" i="9"/>
  <c r="I19" i="9"/>
  <c r="I23" i="9"/>
  <c r="I27" i="9"/>
  <c r="I31" i="9"/>
  <c r="I44" i="9"/>
  <c r="I48" i="9"/>
  <c r="I52" i="9"/>
  <c r="I56" i="9"/>
  <c r="I60" i="9"/>
  <c r="I12" i="9"/>
  <c r="I16" i="9"/>
  <c r="I20" i="9"/>
  <c r="I24" i="9"/>
  <c r="I28" i="9"/>
  <c r="I45" i="9"/>
  <c r="I49" i="9"/>
  <c r="I53" i="9"/>
  <c r="I57" i="9"/>
  <c r="I13" i="9"/>
  <c r="I17" i="9"/>
  <c r="I21" i="9"/>
  <c r="I25" i="9"/>
  <c r="I29" i="9"/>
  <c r="I46" i="9"/>
  <c r="I50" i="9"/>
  <c r="I54" i="9"/>
  <c r="I58" i="9"/>
  <c r="I14" i="9"/>
  <c r="I18" i="9"/>
  <c r="I22" i="9"/>
  <c r="I26" i="9"/>
  <c r="I30" i="9"/>
  <c r="I33" i="9"/>
  <c r="I37" i="9"/>
  <c r="I41" i="9"/>
  <c r="I62" i="9"/>
  <c r="I66" i="9"/>
  <c r="I70" i="9"/>
  <c r="I74" i="9"/>
  <c r="I78" i="9"/>
  <c r="I82" i="9"/>
  <c r="I86" i="9"/>
  <c r="I90" i="9"/>
  <c r="I94" i="9"/>
  <c r="I98" i="9"/>
  <c r="I102" i="9"/>
  <c r="I106" i="9"/>
  <c r="I110" i="9"/>
  <c r="I114" i="9"/>
  <c r="I118" i="9"/>
  <c r="I122" i="9"/>
  <c r="I126" i="9"/>
  <c r="I34" i="9"/>
  <c r="I38" i="9"/>
  <c r="I42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35" i="9"/>
  <c r="I39" i="9"/>
  <c r="I43" i="9"/>
  <c r="I64" i="9"/>
  <c r="I68" i="9"/>
  <c r="I72" i="9"/>
  <c r="I76" i="9"/>
  <c r="I80" i="9"/>
  <c r="I84" i="9"/>
  <c r="I88" i="9"/>
  <c r="I92" i="9"/>
  <c r="I96" i="9"/>
  <c r="I100" i="9"/>
  <c r="I104" i="9"/>
  <c r="I108" i="9"/>
  <c r="I112" i="9"/>
  <c r="I116" i="9"/>
  <c r="I120" i="9"/>
  <c r="I124" i="9"/>
  <c r="J1" i="9"/>
  <c r="I32" i="9"/>
  <c r="I36" i="9"/>
  <c r="I40" i="9"/>
  <c r="I61" i="9"/>
  <c r="I65" i="9"/>
  <c r="I69" i="9"/>
  <c r="I73" i="9"/>
  <c r="I77" i="9"/>
  <c r="I81" i="9"/>
  <c r="I85" i="9"/>
  <c r="I89" i="9"/>
  <c r="I93" i="9"/>
  <c r="I97" i="9"/>
  <c r="I101" i="9"/>
  <c r="I105" i="9"/>
  <c r="I109" i="9"/>
  <c r="I113" i="9"/>
  <c r="I117" i="9"/>
  <c r="I121" i="9"/>
  <c r="I125" i="9"/>
  <c r="I9" i="9"/>
  <c r="K92" i="11"/>
  <c r="B346" i="10"/>
  <c r="P346" i="10" s="1"/>
  <c r="P347" i="10" s="1"/>
  <c r="J10" i="9"/>
  <c r="J45" i="9"/>
  <c r="J57" i="9"/>
  <c r="J13" i="9"/>
  <c r="J25" i="9"/>
  <c r="J29" i="9"/>
  <c r="J54" i="9"/>
  <c r="J58" i="9"/>
  <c r="J22" i="9"/>
  <c r="J26" i="9"/>
  <c r="J51" i="9"/>
  <c r="J55" i="9"/>
  <c r="J15" i="9"/>
  <c r="J19" i="9"/>
  <c r="J27" i="9"/>
  <c r="J31" i="9"/>
  <c r="J44" i="9"/>
  <c r="J48" i="9"/>
  <c r="J52" i="9"/>
  <c r="J56" i="9"/>
  <c r="J60" i="9"/>
  <c r="J12" i="9"/>
  <c r="J16" i="9"/>
  <c r="J20" i="9"/>
  <c r="J24" i="9"/>
  <c r="J28" i="9"/>
  <c r="K1" i="9"/>
  <c r="J32" i="9"/>
  <c r="J36" i="9"/>
  <c r="J40" i="9"/>
  <c r="J61" i="9"/>
  <c r="J65" i="9"/>
  <c r="J69" i="9"/>
  <c r="J73" i="9"/>
  <c r="J77" i="9"/>
  <c r="J81" i="9"/>
  <c r="J85" i="9"/>
  <c r="J89" i="9"/>
  <c r="J93" i="9"/>
  <c r="J97" i="9"/>
  <c r="J101" i="9"/>
  <c r="J105" i="9"/>
  <c r="J109" i="9"/>
  <c r="J113" i="9"/>
  <c r="J117" i="9"/>
  <c r="J121" i="9"/>
  <c r="J125" i="9"/>
  <c r="J33" i="9"/>
  <c r="J37" i="9"/>
  <c r="J41" i="9"/>
  <c r="J62" i="9"/>
  <c r="J66" i="9"/>
  <c r="J70" i="9"/>
  <c r="J74" i="9"/>
  <c r="J78" i="9"/>
  <c r="J82" i="9"/>
  <c r="J86" i="9"/>
  <c r="J90" i="9"/>
  <c r="J94" i="9"/>
  <c r="J98" i="9"/>
  <c r="J102" i="9"/>
  <c r="J106" i="9"/>
  <c r="J110" i="9"/>
  <c r="J114" i="9"/>
  <c r="J118" i="9"/>
  <c r="J122" i="9"/>
  <c r="J126" i="9"/>
  <c r="J34" i="9"/>
  <c r="J38" i="9"/>
  <c r="J42" i="9"/>
  <c r="J63" i="9"/>
  <c r="J67" i="9"/>
  <c r="J71" i="9"/>
  <c r="J75" i="9"/>
  <c r="J79" i="9"/>
  <c r="J83" i="9"/>
  <c r="J87" i="9"/>
  <c r="J91" i="9"/>
  <c r="J95" i="9"/>
  <c r="J99" i="9"/>
  <c r="J103" i="9"/>
  <c r="J107" i="9"/>
  <c r="J111" i="9"/>
  <c r="J115" i="9"/>
  <c r="J119" i="9"/>
  <c r="J123" i="9"/>
  <c r="J127" i="9"/>
  <c r="J35" i="9"/>
  <c r="J39" i="9"/>
  <c r="J43" i="9"/>
  <c r="J64" i="9"/>
  <c r="J68" i="9"/>
  <c r="J72" i="9"/>
  <c r="J76" i="9"/>
  <c r="J80" i="9"/>
  <c r="J84" i="9"/>
  <c r="J88" i="9"/>
  <c r="J92" i="9"/>
  <c r="J96" i="9"/>
  <c r="J100" i="9"/>
  <c r="J104" i="9"/>
  <c r="J108" i="9"/>
  <c r="J112" i="9"/>
  <c r="J116" i="9"/>
  <c r="J120" i="9"/>
  <c r="J124" i="9"/>
  <c r="J9" i="9"/>
  <c r="P292" i="10"/>
  <c r="P293" i="10" s="1"/>
  <c r="B322" i="10"/>
  <c r="B352" i="10" s="1"/>
  <c r="B353" i="10" s="1"/>
  <c r="M4" i="11"/>
  <c r="M92" i="11" s="1"/>
  <c r="N3" i="11"/>
  <c r="K10" i="9"/>
  <c r="M8" i="11" s="1"/>
  <c r="K47" i="9"/>
  <c r="K51" i="9"/>
  <c r="K55" i="9"/>
  <c r="K59" i="9"/>
  <c r="K11" i="9"/>
  <c r="K15" i="9"/>
  <c r="K19" i="9"/>
  <c r="K23" i="9"/>
  <c r="K27" i="9"/>
  <c r="K31" i="9"/>
  <c r="K44" i="9"/>
  <c r="K48" i="9"/>
  <c r="K52" i="9"/>
  <c r="K56" i="9"/>
  <c r="K60" i="9"/>
  <c r="K12" i="9"/>
  <c r="K16" i="9"/>
  <c r="K20" i="9"/>
  <c r="K24" i="9"/>
  <c r="K28" i="9"/>
  <c r="K45" i="9"/>
  <c r="K49" i="9"/>
  <c r="K53" i="9"/>
  <c r="K57" i="9"/>
  <c r="K13" i="9"/>
  <c r="K17" i="9"/>
  <c r="K21" i="9"/>
  <c r="K25" i="9"/>
  <c r="K29" i="9"/>
  <c r="K46" i="9"/>
  <c r="K50" i="9"/>
  <c r="K54" i="9"/>
  <c r="K58" i="9"/>
  <c r="K14" i="9"/>
  <c r="K18" i="9"/>
  <c r="K22" i="9"/>
  <c r="K26" i="9"/>
  <c r="K30" i="9"/>
  <c r="K35" i="9"/>
  <c r="K39" i="9"/>
  <c r="K43" i="9"/>
  <c r="K64" i="9"/>
  <c r="K68" i="9"/>
  <c r="K72" i="9"/>
  <c r="K76" i="9"/>
  <c r="K80" i="9"/>
  <c r="K84" i="9"/>
  <c r="K88" i="9"/>
  <c r="K92" i="9"/>
  <c r="K96" i="9"/>
  <c r="K100" i="9"/>
  <c r="K104" i="9"/>
  <c r="K108" i="9"/>
  <c r="K112" i="9"/>
  <c r="K116" i="9"/>
  <c r="K120" i="9"/>
  <c r="K124" i="9"/>
  <c r="L1" i="9"/>
  <c r="L10" i="9" s="1"/>
  <c r="K32" i="9"/>
  <c r="K36" i="9"/>
  <c r="K40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33" i="9"/>
  <c r="K37" i="9"/>
  <c r="K41" i="9"/>
  <c r="K62" i="9"/>
  <c r="K66" i="9"/>
  <c r="K70" i="9"/>
  <c r="K74" i="9"/>
  <c r="K78" i="9"/>
  <c r="K82" i="9"/>
  <c r="K86" i="9"/>
  <c r="K90" i="9"/>
  <c r="K94" i="9"/>
  <c r="K98" i="9"/>
  <c r="K102" i="9"/>
  <c r="K106" i="9"/>
  <c r="K110" i="9"/>
  <c r="K114" i="9"/>
  <c r="K118" i="9"/>
  <c r="K122" i="9"/>
  <c r="K126" i="9"/>
  <c r="K34" i="9"/>
  <c r="K38" i="9"/>
  <c r="K42" i="9"/>
  <c r="K63" i="9"/>
  <c r="K67" i="9"/>
  <c r="K71" i="9"/>
  <c r="K75" i="9"/>
  <c r="K79" i="9"/>
  <c r="K83" i="9"/>
  <c r="K87" i="9"/>
  <c r="K91" i="9"/>
  <c r="K95" i="9"/>
  <c r="K99" i="9"/>
  <c r="K103" i="9"/>
  <c r="K107" i="9"/>
  <c r="K111" i="9"/>
  <c r="K115" i="9"/>
  <c r="K119" i="9"/>
  <c r="K123" i="9"/>
  <c r="K127" i="9"/>
  <c r="K9" i="9"/>
  <c r="O3" i="11"/>
  <c r="O4" i="11" s="1"/>
  <c r="N4" i="11"/>
  <c r="P3" i="11"/>
  <c r="L49" i="9"/>
  <c r="L53" i="9"/>
  <c r="L17" i="9"/>
  <c r="L21" i="9"/>
  <c r="L46" i="9"/>
  <c r="L50" i="9"/>
  <c r="L14" i="9"/>
  <c r="L18" i="9"/>
  <c r="L22" i="9"/>
  <c r="L30" i="9"/>
  <c r="L47" i="9"/>
  <c r="L51" i="9"/>
  <c r="L59" i="9"/>
  <c r="L11" i="9"/>
  <c r="L15" i="9"/>
  <c r="L23" i="9"/>
  <c r="L27" i="9"/>
  <c r="L31" i="9"/>
  <c r="L48" i="9"/>
  <c r="L52" i="9"/>
  <c r="L56" i="9"/>
  <c r="L12" i="9"/>
  <c r="L16" i="9"/>
  <c r="L20" i="9"/>
  <c r="L28" i="9"/>
  <c r="L34" i="9"/>
  <c r="L38" i="9"/>
  <c r="L63" i="9"/>
  <c r="L67" i="9"/>
  <c r="L71" i="9"/>
  <c r="L79" i="9"/>
  <c r="L83" i="9"/>
  <c r="L87" i="9"/>
  <c r="L95" i="9"/>
  <c r="L99" i="9"/>
  <c r="L103" i="9"/>
  <c r="L111" i="9"/>
  <c r="L115" i="9"/>
  <c r="L119" i="9"/>
  <c r="L127" i="9"/>
  <c r="L35" i="9"/>
  <c r="L39" i="9"/>
  <c r="L64" i="9"/>
  <c r="L68" i="9"/>
  <c r="L72" i="9"/>
  <c r="L80" i="9"/>
  <c r="L84" i="9"/>
  <c r="L88" i="9"/>
  <c r="L96" i="9"/>
  <c r="L100" i="9"/>
  <c r="L104" i="9"/>
  <c r="L112" i="9"/>
  <c r="L116" i="9"/>
  <c r="L120" i="9"/>
  <c r="M1" i="9"/>
  <c r="M47" i="9" s="1"/>
  <c r="L32" i="9"/>
  <c r="L36" i="9"/>
  <c r="L61" i="9"/>
  <c r="L65" i="9"/>
  <c r="L69" i="9"/>
  <c r="L77" i="9"/>
  <c r="L81" i="9"/>
  <c r="L85" i="9"/>
  <c r="L93" i="9"/>
  <c r="L97" i="9"/>
  <c r="L101" i="9"/>
  <c r="L109" i="9"/>
  <c r="L113" i="9"/>
  <c r="L117" i="9"/>
  <c r="L125" i="9"/>
  <c r="L33" i="9"/>
  <c r="L37" i="9"/>
  <c r="L62" i="9"/>
  <c r="L66" i="9"/>
  <c r="L70" i="9"/>
  <c r="L78" i="9"/>
  <c r="L82" i="9"/>
  <c r="L86" i="9"/>
  <c r="L94" i="9"/>
  <c r="L98" i="9"/>
  <c r="L102" i="9"/>
  <c r="L110" i="9"/>
  <c r="L114" i="9"/>
  <c r="L118" i="9"/>
  <c r="L126" i="9"/>
  <c r="L9" i="9"/>
  <c r="M10" i="9"/>
  <c r="M55" i="9"/>
  <c r="M59" i="9"/>
  <c r="M19" i="9"/>
  <c r="M23" i="9"/>
  <c r="M44" i="9"/>
  <c r="M48" i="9"/>
  <c r="M60" i="9"/>
  <c r="M12" i="9"/>
  <c r="M24" i="9"/>
  <c r="M28" i="9"/>
  <c r="M53" i="9"/>
  <c r="M57" i="9"/>
  <c r="M21" i="9"/>
  <c r="M25" i="9"/>
  <c r="M50" i="9"/>
  <c r="M54" i="9"/>
  <c r="M18" i="9"/>
  <c r="M22" i="9"/>
  <c r="M33" i="9"/>
  <c r="M37" i="9"/>
  <c r="M66" i="9"/>
  <c r="M70" i="9"/>
  <c r="M82" i="9"/>
  <c r="M86" i="9"/>
  <c r="M98" i="9"/>
  <c r="M102" i="9"/>
  <c r="M114" i="9"/>
  <c r="M118" i="9"/>
  <c r="M34" i="9"/>
  <c r="M38" i="9"/>
  <c r="M67" i="9"/>
  <c r="M71" i="9"/>
  <c r="M83" i="9"/>
  <c r="M87" i="9"/>
  <c r="M99" i="9"/>
  <c r="M103" i="9"/>
  <c r="M115" i="9"/>
  <c r="M119" i="9"/>
  <c r="M35" i="9"/>
  <c r="M39" i="9"/>
  <c r="M68" i="9"/>
  <c r="M72" i="9"/>
  <c r="M84" i="9"/>
  <c r="M88" i="9"/>
  <c r="M100" i="9"/>
  <c r="M104" i="9"/>
  <c r="M116" i="9"/>
  <c r="M120" i="9"/>
  <c r="M32" i="9"/>
  <c r="M36" i="9"/>
  <c r="M65" i="9"/>
  <c r="M69" i="9"/>
  <c r="M81" i="9"/>
  <c r="M85" i="9"/>
  <c r="M97" i="9"/>
  <c r="M101" i="9"/>
  <c r="M113" i="9"/>
  <c r="M117" i="9"/>
  <c r="M9" i="9"/>
  <c r="O92" i="11"/>
  <c r="EF37" i="11"/>
  <c r="EF84" i="11"/>
  <c r="EE29" i="11"/>
  <c r="EE20" i="11"/>
  <c r="EF50" i="11"/>
  <c r="EE53" i="11"/>
  <c r="EE99" i="11"/>
  <c r="EE81" i="11"/>
  <c r="EE35" i="11"/>
  <c r="EE66" i="11"/>
  <c r="EE65" i="11"/>
  <c r="EF20" i="11"/>
  <c r="EE95" i="11"/>
  <c r="EE19" i="11"/>
  <c r="EE96" i="11"/>
  <c r="EF66" i="11"/>
  <c r="EE33" i="11"/>
  <c r="EE21" i="11"/>
  <c r="EF53" i="11"/>
  <c r="EE16" i="11"/>
  <c r="EF86" i="11"/>
  <c r="EE22" i="11"/>
  <c r="EE50" i="11"/>
  <c r="L1" i="12"/>
  <c r="I99" i="11"/>
  <c r="G99" i="11"/>
  <c r="ED97" i="11"/>
  <c r="I94" i="11"/>
  <c r="K96" i="11"/>
  <c r="M102" i="11"/>
  <c r="I102" i="11"/>
  <c r="ED99" i="11"/>
  <c r="G95" i="11"/>
  <c r="K99" i="11"/>
  <c r="I96" i="11"/>
  <c r="L1" i="1"/>
  <c r="I93" i="11"/>
  <c r="EF35" i="11"/>
  <c r="EF36" i="11"/>
  <c r="EE37" i="11"/>
  <c r="EE67" i="11"/>
  <c r="EE48" i="11"/>
  <c r="EE83" i="11"/>
  <c r="EE15" i="11"/>
  <c r="EE68" i="11"/>
  <c r="EE78" i="11"/>
  <c r="EE100" i="11"/>
  <c r="EF99" i="11"/>
  <c r="EE62" i="11"/>
  <c r="EE54" i="11"/>
  <c r="EE77" i="11"/>
  <c r="EE61" i="11"/>
  <c r="EF38" i="11"/>
  <c r="EF85" i="11"/>
  <c r="EE30" i="11"/>
  <c r="EE49" i="11"/>
  <c r="EE84" i="11"/>
  <c r="EE17" i="11"/>
  <c r="EF83" i="11"/>
  <c r="EE47" i="11"/>
  <c r="EE94" i="11"/>
  <c r="I100" i="11"/>
  <c r="M99" i="11"/>
  <c r="G96" i="11"/>
  <c r="K94" i="11"/>
  <c r="M101" i="11"/>
  <c r="M98" i="11"/>
  <c r="K95" i="11"/>
  <c r="K102" i="11"/>
  <c r="I101" i="11"/>
  <c r="J99" i="11"/>
  <c r="I95" i="11"/>
  <c r="ED94" i="11"/>
  <c r="ED100" i="11"/>
  <c r="K101" i="11"/>
  <c r="EF68" i="11"/>
  <c r="EF98" i="11"/>
  <c r="EF19" i="11"/>
  <c r="EF82" i="11"/>
  <c r="EE46" i="11"/>
  <c r="EE13" i="11"/>
  <c r="EE69" i="11"/>
  <c r="EF69" i="11"/>
  <c r="EF102" i="11"/>
  <c r="EE52" i="11"/>
  <c r="EF100" i="11"/>
  <c r="ED95" i="11"/>
  <c r="M96" i="11"/>
  <c r="M95" i="11"/>
  <c r="K100" i="11"/>
  <c r="J102" i="11"/>
  <c r="M93" i="11"/>
  <c r="G101" i="11"/>
  <c r="I98" i="11"/>
  <c r="EE80" i="11"/>
  <c r="EE34" i="11"/>
  <c r="EF101" i="11"/>
  <c r="EE45" i="11"/>
  <c r="EF22" i="11"/>
  <c r="EE97" i="11"/>
  <c r="EE14" i="11"/>
  <c r="EF70" i="11"/>
  <c r="EE98" i="11"/>
  <c r="EE18" i="11"/>
  <c r="EF51" i="11"/>
  <c r="EE51" i="11"/>
  <c r="EE36" i="11"/>
  <c r="EE85" i="11"/>
  <c r="EE79" i="11"/>
  <c r="EE38" i="11"/>
  <c r="EE70" i="11"/>
  <c r="EE63" i="11"/>
  <c r="EF18" i="11"/>
  <c r="EE93" i="11"/>
  <c r="EE31" i="11"/>
  <c r="EF52" i="11"/>
  <c r="ED93" i="11"/>
  <c r="J98" i="11"/>
  <c r="G93" i="11"/>
  <c r="M97" i="11"/>
  <c r="G97" i="11"/>
  <c r="G100" i="11"/>
  <c r="K98" i="11"/>
  <c r="I97" i="11"/>
  <c r="J101" i="11"/>
  <c r="K93" i="11"/>
  <c r="J100" i="11"/>
  <c r="M100" i="11"/>
  <c r="ED96" i="11"/>
  <c r="ED98" i="11"/>
  <c r="M94" i="11"/>
  <c r="EE102" i="11"/>
  <c r="EE64" i="11"/>
  <c r="EF67" i="11"/>
  <c r="EE32" i="11"/>
  <c r="EE86" i="11"/>
  <c r="EF21" i="11"/>
  <c r="EE101" i="11"/>
  <c r="EF54" i="11"/>
  <c r="EF34" i="11"/>
  <c r="EE82" i="11"/>
  <c r="G94" i="11"/>
  <c r="G102" i="11"/>
  <c r="ED102" i="11"/>
  <c r="ED101" i="11"/>
  <c r="K97" i="11"/>
  <c r="G98" i="11"/>
  <c r="W717" i="10" l="1"/>
  <c r="W503" i="10"/>
  <c r="W687" i="10"/>
  <c r="W614" i="10"/>
  <c r="W471" i="10"/>
  <c r="W523" i="10"/>
  <c r="W570" i="10"/>
  <c r="W634" i="10"/>
  <c r="W495" i="10"/>
  <c r="W679" i="10"/>
  <c r="W594" i="10"/>
  <c r="W524" i="10"/>
  <c r="W571" i="10"/>
  <c r="W635" i="10"/>
  <c r="W509" i="10"/>
  <c r="W707" i="10"/>
  <c r="W620" i="10"/>
  <c r="W490" i="10"/>
  <c r="W554" i="10"/>
  <c r="W601" i="10"/>
  <c r="W655" i="10"/>
  <c r="W664" i="10"/>
  <c r="AI382" i="10"/>
  <c r="AI398" i="10"/>
  <c r="AI414" i="10"/>
  <c r="AI430" i="10"/>
  <c r="AI446" i="10"/>
  <c r="AI467" i="10"/>
  <c r="B343" i="10"/>
  <c r="S334" i="10"/>
  <c r="B335" i="10"/>
  <c r="B364" i="10"/>
  <c r="W712" i="10"/>
  <c r="W728" i="10"/>
  <c r="W665" i="10"/>
  <c r="W649" i="10"/>
  <c r="W736" i="10"/>
  <c r="W672" i="10"/>
  <c r="W656" i="10"/>
  <c r="W710" i="10"/>
  <c r="W726" i="10"/>
  <c r="W663" i="10"/>
  <c r="W721" i="10"/>
  <c r="W641" i="10"/>
  <c r="W625" i="10"/>
  <c r="W609" i="10"/>
  <c r="W593" i="10"/>
  <c r="W577" i="10"/>
  <c r="W561" i="10"/>
  <c r="W682" i="10"/>
  <c r="W546" i="10"/>
  <c r="W530" i="10"/>
  <c r="W514" i="10"/>
  <c r="W498" i="10"/>
  <c r="W482" i="10"/>
  <c r="W734" i="10"/>
  <c r="W644" i="10"/>
  <c r="W628" i="10"/>
  <c r="W612" i="10"/>
  <c r="W596" i="10"/>
  <c r="W580" i="10"/>
  <c r="W564" i="10"/>
  <c r="W685" i="10"/>
  <c r="W549" i="10"/>
  <c r="W533" i="10"/>
  <c r="W517" i="10"/>
  <c r="W501" i="10"/>
  <c r="W485" i="10"/>
  <c r="W713" i="10"/>
  <c r="W643" i="10"/>
  <c r="W627" i="10"/>
  <c r="W611" i="10"/>
  <c r="W595" i="10"/>
  <c r="W579" i="10"/>
  <c r="W563" i="10"/>
  <c r="W684" i="10"/>
  <c r="W548" i="10"/>
  <c r="W532" i="10"/>
  <c r="W516" i="10"/>
  <c r="W500" i="10"/>
  <c r="W484" i="10"/>
  <c r="W626" i="10"/>
  <c r="W562" i="10"/>
  <c r="W515" i="10"/>
  <c r="W638" i="10"/>
  <c r="W574" i="10"/>
  <c r="W724" i="10"/>
  <c r="W677" i="10"/>
  <c r="W661" i="10"/>
  <c r="W715" i="10"/>
  <c r="W732" i="10"/>
  <c r="W668" i="10"/>
  <c r="W652" i="10"/>
  <c r="W722" i="10"/>
  <c r="W675" i="10"/>
  <c r="W659" i="10"/>
  <c r="W674" i="10"/>
  <c r="W637" i="10"/>
  <c r="W621" i="10"/>
  <c r="W605" i="10"/>
  <c r="W589" i="10"/>
  <c r="W573" i="10"/>
  <c r="W703" i="10"/>
  <c r="W558" i="10"/>
  <c r="W542" i="10"/>
  <c r="W526" i="10"/>
  <c r="W510" i="10"/>
  <c r="W494" i="10"/>
  <c r="W478" i="10"/>
  <c r="W670" i="10"/>
  <c r="W640" i="10"/>
  <c r="W624" i="10"/>
  <c r="W608" i="10"/>
  <c r="W592" i="10"/>
  <c r="W576" i="10"/>
  <c r="W560" i="10"/>
  <c r="W681" i="10"/>
  <c r="W545" i="10"/>
  <c r="W529" i="10"/>
  <c r="W513" i="10"/>
  <c r="W497" i="10"/>
  <c r="W481" i="10"/>
  <c r="W730" i="10"/>
  <c r="W639" i="10"/>
  <c r="W623" i="10"/>
  <c r="W607" i="10"/>
  <c r="W591" i="10"/>
  <c r="W575" i="10"/>
  <c r="W559" i="10"/>
  <c r="W680" i="10"/>
  <c r="W544" i="10"/>
  <c r="W528" i="10"/>
  <c r="W512" i="10"/>
  <c r="W496" i="10"/>
  <c r="W480" i="10"/>
  <c r="W610" i="10"/>
  <c r="W683" i="10"/>
  <c r="W499" i="10"/>
  <c r="W622" i="10"/>
  <c r="W704" i="10"/>
  <c r="W716" i="10"/>
  <c r="W733" i="10"/>
  <c r="W669" i="10"/>
  <c r="W653" i="10"/>
  <c r="W723" i="10"/>
  <c r="W676" i="10"/>
  <c r="W660" i="10"/>
  <c r="W714" i="10"/>
  <c r="W731" i="10"/>
  <c r="W667" i="10"/>
  <c r="W651" i="10"/>
  <c r="W645" i="10"/>
  <c r="W629" i="10"/>
  <c r="W613" i="10"/>
  <c r="W597" i="10"/>
  <c r="W581" i="10"/>
  <c r="W565" i="10"/>
  <c r="W686" i="10"/>
  <c r="W550" i="10"/>
  <c r="W534" i="10"/>
  <c r="W518" i="10"/>
  <c r="W502" i="10"/>
  <c r="W486" i="10"/>
  <c r="W729" i="10"/>
  <c r="W647" i="10"/>
  <c r="W632" i="10"/>
  <c r="W616" i="10"/>
  <c r="W600" i="10"/>
  <c r="W584" i="10"/>
  <c r="W568" i="10"/>
  <c r="W689" i="10"/>
  <c r="W553" i="10"/>
  <c r="W537" i="10"/>
  <c r="W521" i="10"/>
  <c r="W505" i="10"/>
  <c r="W489" i="10"/>
  <c r="W473" i="10"/>
  <c r="W650" i="10"/>
  <c r="W631" i="10"/>
  <c r="W615" i="10"/>
  <c r="W599" i="10"/>
  <c r="W583" i="10"/>
  <c r="W567" i="10"/>
  <c r="W688" i="10"/>
  <c r="W552" i="10"/>
  <c r="W536" i="10"/>
  <c r="W520" i="10"/>
  <c r="W504" i="10"/>
  <c r="W488" i="10"/>
  <c r="W642" i="10"/>
  <c r="W578" i="10"/>
  <c r="W531" i="10"/>
  <c r="W678" i="10"/>
  <c r="W590" i="10"/>
  <c r="AA694" i="10"/>
  <c r="AA370" i="10"/>
  <c r="AA698" i="10"/>
  <c r="AA414" i="10"/>
  <c r="AQ690" i="10"/>
  <c r="AQ406" i="10"/>
  <c r="AI374" i="10"/>
  <c r="AI390" i="10"/>
  <c r="AI406" i="10"/>
  <c r="AI422" i="10"/>
  <c r="AI438" i="10"/>
  <c r="AI456" i="10"/>
  <c r="AI523" i="10"/>
  <c r="AI507" i="10"/>
  <c r="AI719" i="10"/>
  <c r="AI697" i="10"/>
  <c r="AI469" i="10"/>
  <c r="AI464" i="10"/>
  <c r="AI459" i="10"/>
  <c r="AI453" i="10"/>
  <c r="AI448" i="10"/>
  <c r="AI444" i="10"/>
  <c r="AI440" i="10"/>
  <c r="AI436" i="10"/>
  <c r="AI432" i="10"/>
  <c r="AI428" i="10"/>
  <c r="AI424" i="10"/>
  <c r="AI420" i="10"/>
  <c r="AI416" i="10"/>
  <c r="AI412" i="10"/>
  <c r="AI408" i="10"/>
  <c r="AI404" i="10"/>
  <c r="AI400" i="10"/>
  <c r="AI396" i="10"/>
  <c r="AI392" i="10"/>
  <c r="AI388" i="10"/>
  <c r="AI384" i="10"/>
  <c r="AI380" i="10"/>
  <c r="AI376" i="10"/>
  <c r="AI372" i="10"/>
  <c r="AI708" i="10"/>
  <c r="AI694" i="10"/>
  <c r="AI468" i="10"/>
  <c r="AI463" i="10"/>
  <c r="AI457" i="10"/>
  <c r="AI452" i="10"/>
  <c r="AI447" i="10"/>
  <c r="AI443" i="10"/>
  <c r="AI439" i="10"/>
  <c r="AI435" i="10"/>
  <c r="AI431" i="10"/>
  <c r="AI427" i="10"/>
  <c r="AI423" i="10"/>
  <c r="AI419" i="10"/>
  <c r="AI415" i="10"/>
  <c r="AI411" i="10"/>
  <c r="AI407" i="10"/>
  <c r="AI403" i="10"/>
  <c r="AI399" i="10"/>
  <c r="AI395" i="10"/>
  <c r="AI391" i="10"/>
  <c r="AI387" i="10"/>
  <c r="AI383" i="10"/>
  <c r="AI379" i="10"/>
  <c r="AI375" i="10"/>
  <c r="AI371" i="10"/>
  <c r="AI705" i="10"/>
  <c r="AI720" i="10"/>
  <c r="AI698" i="10"/>
  <c r="AI691" i="10"/>
  <c r="AI465" i="10"/>
  <c r="AI460" i="10"/>
  <c r="AI455" i="10"/>
  <c r="AI449" i="10"/>
  <c r="AI445" i="10"/>
  <c r="AI441" i="10"/>
  <c r="AI437" i="10"/>
  <c r="AI433" i="10"/>
  <c r="AI429" i="10"/>
  <c r="AI425" i="10"/>
  <c r="AI421" i="10"/>
  <c r="AI417" i="10"/>
  <c r="AI413" i="10"/>
  <c r="AI409" i="10"/>
  <c r="AI405" i="10"/>
  <c r="AI401" i="10"/>
  <c r="AI397" i="10"/>
  <c r="AI393" i="10"/>
  <c r="AI389" i="10"/>
  <c r="AI385" i="10"/>
  <c r="AI381" i="10"/>
  <c r="AI377" i="10"/>
  <c r="AI373" i="10"/>
  <c r="AI369" i="10"/>
  <c r="B295" i="10"/>
  <c r="B319" i="10"/>
  <c r="Q289" i="10"/>
  <c r="Q290" i="10" s="1"/>
  <c r="AL741" i="10"/>
  <c r="AN741" i="10" s="1"/>
  <c r="AQ472" i="10"/>
  <c r="S292" i="10"/>
  <c r="S289" i="10"/>
  <c r="P286" i="10"/>
  <c r="P287" i="10" s="1"/>
  <c r="AQ484" i="10"/>
  <c r="AQ500" i="10"/>
  <c r="AQ516" i="10"/>
  <c r="AQ532" i="10"/>
  <c r="AQ548" i="10"/>
  <c r="AQ684" i="10"/>
  <c r="AQ563" i="10"/>
  <c r="AQ579" i="10"/>
  <c r="AQ595" i="10"/>
  <c r="AQ611" i="10"/>
  <c r="AQ627" i="10"/>
  <c r="AQ643" i="10"/>
  <c r="AQ473" i="10"/>
  <c r="AQ489" i="10"/>
  <c r="AQ505" i="10"/>
  <c r="AQ521" i="10"/>
  <c r="AQ537" i="10"/>
  <c r="AQ553" i="10"/>
  <c r="AQ689" i="10"/>
  <c r="AQ568" i="10"/>
  <c r="AQ584" i="10"/>
  <c r="AQ600" i="10"/>
  <c r="AQ616" i="10"/>
  <c r="AQ632" i="10"/>
  <c r="AQ650" i="10"/>
  <c r="AQ474" i="10"/>
  <c r="AQ490" i="10"/>
  <c r="AQ514" i="10"/>
  <c r="AQ702" i="10"/>
  <c r="AQ617" i="10"/>
  <c r="AQ659" i="10"/>
  <c r="AQ668" i="10"/>
  <c r="AQ677" i="10"/>
  <c r="AQ594" i="10"/>
  <c r="AQ386" i="10"/>
  <c r="AQ720" i="10"/>
  <c r="AQ466" i="10"/>
  <c r="AQ442" i="10"/>
  <c r="AQ422" i="10"/>
  <c r="AQ402" i="10"/>
  <c r="AQ378" i="10"/>
  <c r="AQ739" i="10"/>
  <c r="AQ471" i="10"/>
  <c r="AQ487" i="10"/>
  <c r="AQ503" i="10"/>
  <c r="AQ519" i="10"/>
  <c r="AQ535" i="10"/>
  <c r="AQ551" i="10"/>
  <c r="AQ687" i="10"/>
  <c r="AQ566" i="10"/>
  <c r="AQ582" i="10"/>
  <c r="AQ598" i="10"/>
  <c r="AQ614" i="10"/>
  <c r="AQ630" i="10"/>
  <c r="AQ737" i="10"/>
  <c r="AQ673" i="10"/>
  <c r="AQ657" i="10"/>
  <c r="AQ711" i="10"/>
  <c r="AQ727" i="10"/>
  <c r="AQ664" i="10"/>
  <c r="AQ648" i="10"/>
  <c r="AQ735" i="10"/>
  <c r="AQ671" i="10"/>
  <c r="AQ655" i="10"/>
  <c r="AQ734" i="10"/>
  <c r="AQ645" i="10"/>
  <c r="AQ629" i="10"/>
  <c r="AQ613" i="10"/>
  <c r="AQ597" i="10"/>
  <c r="AQ581" i="10"/>
  <c r="AQ565" i="10"/>
  <c r="AQ686" i="10"/>
  <c r="AQ550" i="10"/>
  <c r="AQ534" i="10"/>
  <c r="AQ518" i="10"/>
  <c r="AQ502" i="10"/>
  <c r="AQ708" i="10"/>
  <c r="AQ458" i="10"/>
  <c r="AQ438" i="10"/>
  <c r="AQ418" i="10"/>
  <c r="AQ394" i="10"/>
  <c r="AQ374" i="10"/>
  <c r="AQ578" i="10"/>
  <c r="AQ610" i="10"/>
  <c r="AQ642" i="10"/>
  <c r="AQ716" i="10"/>
  <c r="AQ733" i="10"/>
  <c r="AQ669" i="10"/>
  <c r="AQ653" i="10"/>
  <c r="AQ723" i="10"/>
  <c r="AQ676" i="10"/>
  <c r="AQ660" i="10"/>
  <c r="AQ714" i="10"/>
  <c r="AQ731" i="10"/>
  <c r="AQ667" i="10"/>
  <c r="AQ651" i="10"/>
  <c r="AQ670" i="10"/>
  <c r="AQ641" i="10"/>
  <c r="AQ625" i="10"/>
  <c r="AQ609" i="10"/>
  <c r="AQ593" i="10"/>
  <c r="AQ577" i="10"/>
  <c r="AQ561" i="10"/>
  <c r="AQ682" i="10"/>
  <c r="AQ546" i="10"/>
  <c r="AQ530" i="10"/>
  <c r="AQ470" i="10"/>
  <c r="AQ694" i="10"/>
  <c r="AQ454" i="10"/>
  <c r="AQ434" i="10"/>
  <c r="AQ410" i="10"/>
  <c r="AQ390" i="10"/>
  <c r="AQ370" i="10"/>
  <c r="AQ712" i="10"/>
  <c r="AQ728" i="10"/>
  <c r="AQ665" i="10"/>
  <c r="AQ649" i="10"/>
  <c r="AQ736" i="10"/>
  <c r="AQ672" i="10"/>
  <c r="AQ656" i="10"/>
  <c r="AQ710" i="10"/>
  <c r="AQ726" i="10"/>
  <c r="AQ663" i="10"/>
  <c r="AQ647" i="10"/>
  <c r="AQ654" i="10"/>
  <c r="AQ637" i="10"/>
  <c r="AQ621" i="10"/>
  <c r="AQ605" i="10"/>
  <c r="AQ589" i="10"/>
  <c r="AQ573" i="10"/>
  <c r="AQ703" i="10"/>
  <c r="AQ558" i="10"/>
  <c r="AQ542" i="10"/>
  <c r="AQ526" i="10"/>
  <c r="AQ510" i="10"/>
  <c r="S322" i="10"/>
  <c r="AQ634" i="10"/>
  <c r="AQ618" i="10"/>
  <c r="AQ602" i="10"/>
  <c r="AQ586" i="10"/>
  <c r="AQ570" i="10"/>
  <c r="AQ705" i="10"/>
  <c r="AQ555" i="10"/>
  <c r="AQ539" i="10"/>
  <c r="AQ523" i="10"/>
  <c r="AQ507" i="10"/>
  <c r="AQ491" i="10"/>
  <c r="AQ475" i="10"/>
  <c r="AQ476" i="10"/>
  <c r="AQ492" i="10"/>
  <c r="AQ508" i="10"/>
  <c r="AQ524" i="10"/>
  <c r="AQ540" i="10"/>
  <c r="AQ556" i="10"/>
  <c r="AQ706" i="10"/>
  <c r="AQ571" i="10"/>
  <c r="AQ587" i="10"/>
  <c r="AQ603" i="10"/>
  <c r="AQ619" i="10"/>
  <c r="AQ635" i="10"/>
  <c r="AQ678" i="10"/>
  <c r="AQ481" i="10"/>
  <c r="AQ497" i="10"/>
  <c r="AQ513" i="10"/>
  <c r="AQ529" i="10"/>
  <c r="AQ545" i="10"/>
  <c r="AQ681" i="10"/>
  <c r="AQ560" i="10"/>
  <c r="AQ576" i="10"/>
  <c r="AQ592" i="10"/>
  <c r="AQ608" i="10"/>
  <c r="AQ624" i="10"/>
  <c r="AQ640" i="10"/>
  <c r="AQ730" i="10"/>
  <c r="AQ482" i="10"/>
  <c r="AQ498" i="10"/>
  <c r="AQ538" i="10"/>
  <c r="AQ585" i="10"/>
  <c r="AQ646" i="10"/>
  <c r="AQ722" i="10"/>
  <c r="AQ715" i="10"/>
  <c r="AQ658" i="10"/>
  <c r="V9" i="10"/>
  <c r="AH9" i="10"/>
  <c r="AH371" i="10" s="1"/>
  <c r="AJ371" i="10" s="1"/>
  <c r="AD9" i="10"/>
  <c r="AD741" i="10" s="1"/>
  <c r="AF741" i="10" s="1"/>
  <c r="Z9" i="10"/>
  <c r="AP9" i="10"/>
  <c r="AP373" i="10" s="1"/>
  <c r="AQ426" i="10"/>
  <c r="AQ721" i="10"/>
  <c r="AQ480" i="10"/>
  <c r="AQ496" i="10"/>
  <c r="AQ512" i="10"/>
  <c r="AQ528" i="10"/>
  <c r="AQ544" i="10"/>
  <c r="AQ680" i="10"/>
  <c r="AQ559" i="10"/>
  <c r="AQ575" i="10"/>
  <c r="AQ591" i="10"/>
  <c r="AQ607" i="10"/>
  <c r="AQ623" i="10"/>
  <c r="AQ639" i="10"/>
  <c r="AQ709" i="10"/>
  <c r="AQ485" i="10"/>
  <c r="AQ501" i="10"/>
  <c r="AQ517" i="10"/>
  <c r="AQ533" i="10"/>
  <c r="AQ549" i="10"/>
  <c r="AQ685" i="10"/>
  <c r="AQ564" i="10"/>
  <c r="AQ580" i="10"/>
  <c r="AQ596" i="10"/>
  <c r="AQ612" i="10"/>
  <c r="AQ628" i="10"/>
  <c r="AQ644" i="10"/>
  <c r="AQ713" i="10"/>
  <c r="AQ486" i="10"/>
  <c r="AQ506" i="10"/>
  <c r="AQ554" i="10"/>
  <c r="AQ601" i="10"/>
  <c r="AQ729" i="10"/>
  <c r="AQ652" i="10"/>
  <c r="AQ661" i="10"/>
  <c r="AQ562" i="10"/>
  <c r="AQ450" i="10"/>
  <c r="AL369" i="10"/>
  <c r="AA382" i="10"/>
  <c r="AA446" i="10"/>
  <c r="AM372" i="10"/>
  <c r="AM376" i="10"/>
  <c r="AM380" i="10"/>
  <c r="AM384" i="10"/>
  <c r="AM388" i="10"/>
  <c r="AM392" i="10"/>
  <c r="AM396" i="10"/>
  <c r="AM400" i="10"/>
  <c r="AM404" i="10"/>
  <c r="AM408" i="10"/>
  <c r="AM412" i="10"/>
  <c r="AM416" i="10"/>
  <c r="AM420" i="10"/>
  <c r="AM424" i="10"/>
  <c r="AM428" i="10"/>
  <c r="AM432" i="10"/>
  <c r="AM436" i="10"/>
  <c r="AM440" i="10"/>
  <c r="AM444" i="10"/>
  <c r="AM448" i="10"/>
  <c r="AM452" i="10"/>
  <c r="AM456" i="10"/>
  <c r="AM460" i="10"/>
  <c r="AM464" i="10"/>
  <c r="AM468" i="10"/>
  <c r="AM692" i="10"/>
  <c r="AM696" i="10"/>
  <c r="AM700" i="10"/>
  <c r="AM718" i="10"/>
  <c r="AE381" i="10"/>
  <c r="AE397" i="10"/>
  <c r="AE413" i="10"/>
  <c r="AE429" i="10"/>
  <c r="AE445" i="10"/>
  <c r="AE461" i="10"/>
  <c r="AE697" i="10"/>
  <c r="AI450" i="10"/>
  <c r="AI454" i="10"/>
  <c r="AI458" i="10"/>
  <c r="AI462" i="10"/>
  <c r="AI466" i="10"/>
  <c r="AI690" i="10"/>
  <c r="AI695" i="10"/>
  <c r="AI701" i="10"/>
  <c r="AI725" i="10"/>
  <c r="AI475" i="10"/>
  <c r="AI586" i="10"/>
  <c r="AA402" i="10"/>
  <c r="AA466" i="10"/>
  <c r="AM369" i="10"/>
  <c r="AM373" i="10"/>
  <c r="AM377" i="10"/>
  <c r="AM381" i="10"/>
  <c r="AM385" i="10"/>
  <c r="AM389" i="10"/>
  <c r="AM393" i="10"/>
  <c r="AM397" i="10"/>
  <c r="AM401" i="10"/>
  <c r="AM405" i="10"/>
  <c r="AM409" i="10"/>
  <c r="AM413" i="10"/>
  <c r="AM417" i="10"/>
  <c r="AM421" i="10"/>
  <c r="AM425" i="10"/>
  <c r="AM429" i="10"/>
  <c r="AM433" i="10"/>
  <c r="AM437" i="10"/>
  <c r="AM441" i="10"/>
  <c r="AM445" i="10"/>
  <c r="AM449" i="10"/>
  <c r="AM453" i="10"/>
  <c r="AM457" i="10"/>
  <c r="AM461" i="10"/>
  <c r="AM465" i="10"/>
  <c r="AM469" i="10"/>
  <c r="AM693" i="10"/>
  <c r="AM697" i="10"/>
  <c r="AM701" i="10"/>
  <c r="AM719" i="10"/>
  <c r="AE382" i="10"/>
  <c r="AE398" i="10"/>
  <c r="AE414" i="10"/>
  <c r="AE430" i="10"/>
  <c r="AE446" i="10"/>
  <c r="AE462" i="10"/>
  <c r="AE698" i="10"/>
  <c r="AI491" i="10"/>
  <c r="AI618" i="10"/>
  <c r="EF55" i="11"/>
  <c r="EF57" i="11" s="1"/>
  <c r="EE24" i="11"/>
  <c r="EF103" i="11"/>
  <c r="EF88" i="11"/>
  <c r="EE55" i="11"/>
  <c r="EE87" i="11"/>
  <c r="EF56" i="11"/>
  <c r="EF104" i="11"/>
  <c r="EE72" i="11"/>
  <c r="EE40" i="11"/>
  <c r="EF40" i="11"/>
  <c r="EE89" i="11"/>
  <c r="EE39" i="11"/>
  <c r="EE56" i="11"/>
  <c r="EF23" i="11"/>
  <c r="EF25" i="11" s="1"/>
  <c r="EE88" i="11"/>
  <c r="EE103" i="11"/>
  <c r="EE105" i="11" s="1"/>
  <c r="EF72" i="11"/>
  <c r="EE71" i="11"/>
  <c r="EE73" i="11" s="1"/>
  <c r="EE57" i="11"/>
  <c r="EF24" i="11"/>
  <c r="EE23" i="11"/>
  <c r="EE25" i="11" s="1"/>
  <c r="EF105" i="11"/>
  <c r="EE104" i="11"/>
  <c r="EE41" i="11"/>
  <c r="EF87" i="11"/>
  <c r="EF89" i="11" s="1"/>
  <c r="EF71" i="11"/>
  <c r="EF73" i="11" s="1"/>
  <c r="EF39" i="11"/>
  <c r="EF41" i="11" s="1"/>
  <c r="Z375" i="10"/>
  <c r="Y373" i="10"/>
  <c r="J8" i="9"/>
  <c r="AK373" i="10"/>
  <c r="AD373" i="10"/>
  <c r="AC373" i="10"/>
  <c r="M8" i="9"/>
  <c r="K8" i="9"/>
  <c r="I8" i="9"/>
  <c r="AL373" i="10"/>
  <c r="AO373" i="10"/>
  <c r="H8" i="9"/>
  <c r="L8" i="9"/>
  <c r="AG373" i="10"/>
  <c r="ED104" i="11"/>
  <c r="ED103" i="11"/>
  <c r="ED105" i="11" s="1"/>
  <c r="V10" i="10"/>
  <c r="V741" i="10"/>
  <c r="X741" i="10" s="1"/>
  <c r="C284" i="10"/>
  <c r="C287" i="10" s="1"/>
  <c r="C290" i="10" s="1"/>
  <c r="C293" i="10" s="1"/>
  <c r="C296" i="10" s="1"/>
  <c r="C299" i="10" s="1"/>
  <c r="C302" i="10" s="1"/>
  <c r="C305" i="10" s="1"/>
  <c r="C308" i="10" s="1"/>
  <c r="C314" i="10"/>
  <c r="C317" i="10" s="1"/>
  <c r="C320" i="10" s="1"/>
  <c r="C323" i="10" s="1"/>
  <c r="C326" i="10" s="1"/>
  <c r="C329" i="10" s="1"/>
  <c r="C332" i="10" s="1"/>
  <c r="C335" i="10" s="1"/>
  <c r="C338" i="10" s="1"/>
  <c r="C341" i="10" s="1"/>
  <c r="C344" i="10" s="1"/>
  <c r="C347" i="10" s="1"/>
  <c r="C350" i="10" s="1"/>
  <c r="C353" i="10" s="1"/>
  <c r="C356" i="10" s="1"/>
  <c r="C359" i="10" s="1"/>
  <c r="C362" i="10" s="1"/>
  <c r="C365" i="10" s="1"/>
  <c r="B323" i="10"/>
  <c r="P322" i="10"/>
  <c r="P323" i="10" s="1"/>
  <c r="S316" i="10"/>
  <c r="AD369" i="10"/>
  <c r="AD10" i="10"/>
  <c r="Z370" i="10"/>
  <c r="V370" i="10"/>
  <c r="AA398" i="10"/>
  <c r="AA430" i="10"/>
  <c r="AA462" i="10"/>
  <c r="AE370" i="10"/>
  <c r="AE378" i="10"/>
  <c r="AE386" i="10"/>
  <c r="AE394" i="10"/>
  <c r="AE402" i="10"/>
  <c r="AE410" i="10"/>
  <c r="AE418" i="10"/>
  <c r="AE426" i="10"/>
  <c r="AE434" i="10"/>
  <c r="AE442" i="10"/>
  <c r="AE450" i="10"/>
  <c r="AE458" i="10"/>
  <c r="AE466" i="10"/>
  <c r="AE694" i="10"/>
  <c r="AE708" i="10"/>
  <c r="AM487" i="10"/>
  <c r="AI555" i="10"/>
  <c r="AI666" i="10"/>
  <c r="V374" i="10"/>
  <c r="P316" i="10"/>
  <c r="P317" i="10" s="1"/>
  <c r="Z372" i="10"/>
  <c r="AB372" i="10" s="1"/>
  <c r="Z373" i="10"/>
  <c r="V371" i="10"/>
  <c r="V373" i="10"/>
  <c r="AA386" i="10"/>
  <c r="AA418" i="10"/>
  <c r="AA450" i="10"/>
  <c r="AA708" i="10"/>
  <c r="AE369" i="10"/>
  <c r="AE377" i="10"/>
  <c r="AE385" i="10"/>
  <c r="AE393" i="10"/>
  <c r="AE401" i="10"/>
  <c r="AE409" i="10"/>
  <c r="AE417" i="10"/>
  <c r="AE425" i="10"/>
  <c r="AE433" i="10"/>
  <c r="AE441" i="10"/>
  <c r="AE449" i="10"/>
  <c r="AE457" i="10"/>
  <c r="AE465" i="10"/>
  <c r="AE693" i="10"/>
  <c r="AE701" i="10"/>
  <c r="AE527" i="10"/>
  <c r="AP371" i="10"/>
  <c r="AL371" i="10"/>
  <c r="AK371" i="10"/>
  <c r="AD374" i="10"/>
  <c r="AL374" i="10"/>
  <c r="AG371" i="10"/>
  <c r="Y371" i="10"/>
  <c r="AD371" i="10"/>
  <c r="Z371" i="10"/>
  <c r="AO371" i="10"/>
  <c r="U371" i="10"/>
  <c r="X371" i="10" s="1"/>
  <c r="X373" i="10"/>
  <c r="Z374" i="10"/>
  <c r="AP375" i="10"/>
  <c r="H8" i="11"/>
  <c r="Y375" i="10"/>
  <c r="AC374" i="10"/>
  <c r="AK375" i="10"/>
  <c r="AO375" i="10"/>
  <c r="V375" i="10"/>
  <c r="AD375" i="10"/>
  <c r="AL375" i="10"/>
  <c r="B19" i="10"/>
  <c r="C17" i="10"/>
  <c r="I6" i="11"/>
  <c r="I7" i="11" s="1"/>
  <c r="AD370" i="10"/>
  <c r="AP372" i="10"/>
  <c r="U370" i="10"/>
  <c r="AC370" i="10"/>
  <c r="V372" i="10"/>
  <c r="C13" i="10"/>
  <c r="AL370" i="10"/>
  <c r="Y370" i="10"/>
  <c r="AG370" i="10"/>
  <c r="AC372" i="10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C15" i="10"/>
  <c r="AD372" i="10"/>
  <c r="AP370" i="10"/>
  <c r="AR370" i="10" s="1"/>
  <c r="AK370" i="10"/>
  <c r="AN370" i="10" s="1"/>
  <c r="U372" i="10"/>
  <c r="AK372" i="10"/>
  <c r="AG375" i="10"/>
  <c r="AO372" i="10"/>
  <c r="D2" i="10"/>
  <c r="J2" i="10"/>
  <c r="J3" i="10" s="1"/>
  <c r="L8" i="11"/>
  <c r="L6" i="11"/>
  <c r="M6" i="11"/>
  <c r="L91" i="11"/>
  <c r="N92" i="11"/>
  <c r="O6" i="11"/>
  <c r="N8" i="11"/>
  <c r="N6" i="11"/>
  <c r="L92" i="11"/>
  <c r="P352" i="10"/>
  <c r="P353" i="10" s="1"/>
  <c r="S352" i="10"/>
  <c r="C23" i="9"/>
  <c r="C37" i="9"/>
  <c r="C89" i="9"/>
  <c r="C111" i="9"/>
  <c r="Q3" i="11"/>
  <c r="P4" i="11"/>
  <c r="C31" i="9"/>
  <c r="C44" i="9"/>
  <c r="C45" i="9" s="1"/>
  <c r="C127" i="9"/>
  <c r="C122" i="9"/>
  <c r="C121" i="9"/>
  <c r="C124" i="9"/>
  <c r="C116" i="9"/>
  <c r="C114" i="9"/>
  <c r="C112" i="9"/>
  <c r="C110" i="9"/>
  <c r="C103" i="9"/>
  <c r="C104" i="9" s="1"/>
  <c r="C100" i="9"/>
  <c r="C101" i="9" s="1"/>
  <c r="C102" i="9" s="1"/>
  <c r="C98" i="9"/>
  <c r="C96" i="9"/>
  <c r="C94" i="9"/>
  <c r="C92" i="9"/>
  <c r="C90" i="9"/>
  <c r="C88" i="9"/>
  <c r="C86" i="9"/>
  <c r="C84" i="9"/>
  <c r="C82" i="9"/>
  <c r="C80" i="9"/>
  <c r="C76" i="9"/>
  <c r="C77" i="9" s="1"/>
  <c r="C78" i="9" s="1"/>
  <c r="C74" i="9"/>
  <c r="C72" i="9"/>
  <c r="C70" i="9"/>
  <c r="C68" i="9"/>
  <c r="C65" i="9"/>
  <c r="C66" i="9" s="1"/>
  <c r="C64" i="9"/>
  <c r="C62" i="9"/>
  <c r="C59" i="9"/>
  <c r="C60" i="9" s="1"/>
  <c r="C57" i="9"/>
  <c r="C58" i="9" s="1"/>
  <c r="C55" i="9"/>
  <c r="C56" i="9" s="1"/>
  <c r="C54" i="9"/>
  <c r="C51" i="9"/>
  <c r="C52" i="9" s="1"/>
  <c r="C49" i="9"/>
  <c r="C50" i="9" s="1"/>
  <c r="C48" i="9"/>
  <c r="C46" i="9"/>
  <c r="C42" i="9"/>
  <c r="C40" i="9"/>
  <c r="C38" i="9"/>
  <c r="C36" i="9"/>
  <c r="C33" i="9"/>
  <c r="C34" i="9" s="1"/>
  <c r="C32" i="9"/>
  <c r="C30" i="9"/>
  <c r="C28" i="9"/>
  <c r="C26" i="9"/>
  <c r="C24" i="9"/>
  <c r="C22" i="9"/>
  <c r="C20" i="9"/>
  <c r="C17" i="9"/>
  <c r="C18" i="9" s="1"/>
  <c r="C16" i="9"/>
  <c r="C14" i="9"/>
  <c r="C12" i="9"/>
  <c r="C10" i="9"/>
  <c r="C9" i="9"/>
  <c r="C8" i="9"/>
  <c r="C125" i="9"/>
  <c r="C126" i="9"/>
  <c r="C118" i="9"/>
  <c r="D1" i="9"/>
  <c r="C119" i="9"/>
  <c r="C113" i="9"/>
  <c r="C105" i="9"/>
  <c r="C99" i="9"/>
  <c r="C91" i="9"/>
  <c r="C83" i="9"/>
  <c r="C75" i="9"/>
  <c r="C67" i="9"/>
  <c r="C61" i="9"/>
  <c r="C47" i="9"/>
  <c r="C39" i="9"/>
  <c r="C25" i="9"/>
  <c r="C11" i="9"/>
  <c r="C115" i="9"/>
  <c r="C106" i="9"/>
  <c r="C107" i="9" s="1"/>
  <c r="C93" i="9"/>
  <c r="C85" i="9"/>
  <c r="C69" i="9"/>
  <c r="C63" i="9"/>
  <c r="C53" i="9"/>
  <c r="C41" i="9"/>
  <c r="C27" i="9"/>
  <c r="C19" i="9"/>
  <c r="C13" i="9"/>
  <c r="C108" i="9"/>
  <c r="C109" i="9" s="1"/>
  <c r="C95" i="9"/>
  <c r="C87" i="9"/>
  <c r="C79" i="9"/>
  <c r="C71" i="9"/>
  <c r="C43" i="9"/>
  <c r="C35" i="9"/>
  <c r="C29" i="9"/>
  <c r="C21" i="9"/>
  <c r="C15" i="9"/>
  <c r="C117" i="9"/>
  <c r="C123" i="9"/>
  <c r="O1" i="11"/>
  <c r="N9" i="11"/>
  <c r="N2" i="11"/>
  <c r="U369" i="10"/>
  <c r="AO369" i="10"/>
  <c r="AK369" i="10"/>
  <c r="AN369" i="10" s="1"/>
  <c r="AP369" i="10"/>
  <c r="AG369" i="10"/>
  <c r="Y369" i="10"/>
  <c r="V369" i="10"/>
  <c r="AC369" i="10"/>
  <c r="Z369" i="10"/>
  <c r="U374" i="10"/>
  <c r="AO374" i="10"/>
  <c r="AP374" i="10"/>
  <c r="AK374" i="10"/>
  <c r="AG374" i="10"/>
  <c r="Y374" i="10"/>
  <c r="J91" i="11"/>
  <c r="O8" i="11"/>
  <c r="M125" i="9"/>
  <c r="M109" i="9"/>
  <c r="M93" i="9"/>
  <c r="M77" i="9"/>
  <c r="M61" i="9"/>
  <c r="N1" i="9"/>
  <c r="M112" i="9"/>
  <c r="M96" i="9"/>
  <c r="M80" i="9"/>
  <c r="M64" i="9"/>
  <c r="M127" i="9"/>
  <c r="M111" i="9"/>
  <c r="M95" i="9"/>
  <c r="M79" i="9"/>
  <c r="M63" i="9"/>
  <c r="M126" i="9"/>
  <c r="M110" i="9"/>
  <c r="M94" i="9"/>
  <c r="M78" i="9"/>
  <c r="M62" i="9"/>
  <c r="M30" i="9"/>
  <c r="M14" i="9"/>
  <c r="M46" i="9"/>
  <c r="M17" i="9"/>
  <c r="M49" i="9"/>
  <c r="M20" i="9"/>
  <c r="M56" i="9"/>
  <c r="M31" i="9"/>
  <c r="M15" i="9"/>
  <c r="M51" i="9"/>
  <c r="L122" i="9"/>
  <c r="L106" i="9"/>
  <c r="L90" i="9"/>
  <c r="L74" i="9"/>
  <c r="L41" i="9"/>
  <c r="L121" i="9"/>
  <c r="L105" i="9"/>
  <c r="L89" i="9"/>
  <c r="L73" i="9"/>
  <c r="L40" i="9"/>
  <c r="L124" i="9"/>
  <c r="L108" i="9"/>
  <c r="L92" i="9"/>
  <c r="L76" i="9"/>
  <c r="L43" i="9"/>
  <c r="L123" i="9"/>
  <c r="L107" i="9"/>
  <c r="L91" i="9"/>
  <c r="L75" i="9"/>
  <c r="L42" i="9"/>
  <c r="L24" i="9"/>
  <c r="L60" i="9"/>
  <c r="L44" i="9"/>
  <c r="L19" i="9"/>
  <c r="L55" i="9"/>
  <c r="L26" i="9"/>
  <c r="L58" i="9"/>
  <c r="L29" i="9"/>
  <c r="L13" i="9"/>
  <c r="L45" i="9"/>
  <c r="B325" i="10"/>
  <c r="B298" i="10"/>
  <c r="J49" i="9"/>
  <c r="J17" i="9"/>
  <c r="J46" i="9"/>
  <c r="J14" i="9"/>
  <c r="J30" i="9"/>
  <c r="J59" i="9"/>
  <c r="J23" i="9"/>
  <c r="J53" i="9"/>
  <c r="J21" i="9"/>
  <c r="J50" i="9"/>
  <c r="J18" i="9"/>
  <c r="J47" i="9"/>
  <c r="J11" i="9"/>
  <c r="J6" i="11"/>
  <c r="K6" i="11"/>
  <c r="J8" i="11"/>
  <c r="A31" i="10"/>
  <c r="H91" i="11"/>
  <c r="M121" i="9"/>
  <c r="M105" i="9"/>
  <c r="M89" i="9"/>
  <c r="M73" i="9"/>
  <c r="M40" i="9"/>
  <c r="M124" i="9"/>
  <c r="M108" i="9"/>
  <c r="M92" i="9"/>
  <c r="M76" i="9"/>
  <c r="M43" i="9"/>
  <c r="M123" i="9"/>
  <c r="M107" i="9"/>
  <c r="M91" i="9"/>
  <c r="M75" i="9"/>
  <c r="M42" i="9"/>
  <c r="M122" i="9"/>
  <c r="M106" i="9"/>
  <c r="M90" i="9"/>
  <c r="M74" i="9"/>
  <c r="M41" i="9"/>
  <c r="M26" i="9"/>
  <c r="M58" i="9"/>
  <c r="M29" i="9"/>
  <c r="M13" i="9"/>
  <c r="M45" i="9"/>
  <c r="M16" i="9"/>
  <c r="M52" i="9"/>
  <c r="M27" i="9"/>
  <c r="M11" i="9"/>
  <c r="L54" i="9"/>
  <c r="L25" i="9"/>
  <c r="L57" i="9"/>
  <c r="S346" i="10"/>
  <c r="B347" i="10"/>
  <c r="B340" i="10"/>
  <c r="S310" i="10"/>
  <c r="B311" i="10"/>
  <c r="R307" i="10"/>
  <c r="S307" i="10"/>
  <c r="B337" i="10"/>
  <c r="AH10" i="10"/>
  <c r="AH741" i="10"/>
  <c r="AJ741" i="10" s="1"/>
  <c r="AQ683" i="10"/>
  <c r="AQ499" i="10"/>
  <c r="AQ483" i="10"/>
  <c r="AQ674" i="10"/>
  <c r="AQ719" i="10"/>
  <c r="AQ701" i="10"/>
  <c r="AQ697" i="10"/>
  <c r="AQ693" i="10"/>
  <c r="AQ469" i="10"/>
  <c r="AQ465" i="10"/>
  <c r="AQ461" i="10"/>
  <c r="AQ457" i="10"/>
  <c r="AQ453" i="10"/>
  <c r="AQ449" i="10"/>
  <c r="AQ445" i="10"/>
  <c r="AQ441" i="10"/>
  <c r="AQ437" i="10"/>
  <c r="AQ433" i="10"/>
  <c r="AQ429" i="10"/>
  <c r="AQ425" i="10"/>
  <c r="AQ421" i="10"/>
  <c r="AQ417" i="10"/>
  <c r="AQ413" i="10"/>
  <c r="AQ409" i="10"/>
  <c r="AQ405" i="10"/>
  <c r="AQ401" i="10"/>
  <c r="AQ397" i="10"/>
  <c r="AQ393" i="10"/>
  <c r="AQ389" i="10"/>
  <c r="AQ385" i="10"/>
  <c r="AQ381" i="10"/>
  <c r="AQ377" i="10"/>
  <c r="AQ373" i="10"/>
  <c r="AQ369" i="10"/>
  <c r="AQ515" i="10"/>
  <c r="AQ738" i="10"/>
  <c r="AQ718" i="10"/>
  <c r="AQ700" i="10"/>
  <c r="AQ696" i="10"/>
  <c r="AQ692" i="10"/>
  <c r="AQ468" i="10"/>
  <c r="AQ464" i="10"/>
  <c r="AQ460" i="10"/>
  <c r="AQ456" i="10"/>
  <c r="AQ452" i="10"/>
  <c r="AQ448" i="10"/>
  <c r="AQ444" i="10"/>
  <c r="AQ440" i="10"/>
  <c r="AQ436" i="10"/>
  <c r="AQ432" i="10"/>
  <c r="AQ428" i="10"/>
  <c r="AQ424" i="10"/>
  <c r="AQ420" i="10"/>
  <c r="AQ416" i="10"/>
  <c r="AQ412" i="10"/>
  <c r="AQ408" i="10"/>
  <c r="AQ404" i="10"/>
  <c r="AQ400" i="10"/>
  <c r="AQ396" i="10"/>
  <c r="AQ392" i="10"/>
  <c r="AQ388" i="10"/>
  <c r="AQ384" i="10"/>
  <c r="AQ380" i="10"/>
  <c r="AQ376" i="10"/>
  <c r="AQ372" i="10"/>
  <c r="AQ531" i="10"/>
  <c r="AQ725" i="10"/>
  <c r="AQ717" i="10"/>
  <c r="AQ699" i="10"/>
  <c r="AQ695" i="10"/>
  <c r="AQ691" i="10"/>
  <c r="AQ467" i="10"/>
  <c r="AQ463" i="10"/>
  <c r="AQ459" i="10"/>
  <c r="AQ455" i="10"/>
  <c r="AQ451" i="10"/>
  <c r="AQ447" i="10"/>
  <c r="AQ443" i="10"/>
  <c r="AQ439" i="10"/>
  <c r="AQ435" i="10"/>
  <c r="AQ431" i="10"/>
  <c r="AQ427" i="10"/>
  <c r="AQ423" i="10"/>
  <c r="AQ419" i="10"/>
  <c r="AQ415" i="10"/>
  <c r="AQ411" i="10"/>
  <c r="AQ407" i="10"/>
  <c r="AQ403" i="10"/>
  <c r="AQ399" i="10"/>
  <c r="AQ395" i="10"/>
  <c r="AQ391" i="10"/>
  <c r="AQ387" i="10"/>
  <c r="AQ383" i="10"/>
  <c r="AQ379" i="10"/>
  <c r="AQ375" i="10"/>
  <c r="AR375" i="10" s="1"/>
  <c r="AQ371" i="10"/>
  <c r="AR371" i="10" s="1"/>
  <c r="B376" i="10"/>
  <c r="C377" i="10"/>
  <c r="U375" i="10"/>
  <c r="F35" i="9"/>
  <c r="F39" i="9"/>
  <c r="AQ382" i="10"/>
  <c r="AQ398" i="10"/>
  <c r="AQ414" i="10"/>
  <c r="AQ430" i="10"/>
  <c r="AQ446" i="10"/>
  <c r="AQ462" i="10"/>
  <c r="AQ698" i="10"/>
  <c r="AQ547" i="10"/>
  <c r="AE470" i="10"/>
  <c r="AE511" i="10"/>
  <c r="AE704" i="10"/>
  <c r="AE590" i="10"/>
  <c r="AE622" i="10"/>
  <c r="AA725" i="10"/>
  <c r="AA374" i="10"/>
  <c r="AA390" i="10"/>
  <c r="AA406" i="10"/>
  <c r="AA422" i="10"/>
  <c r="AA438" i="10"/>
  <c r="AA454" i="10"/>
  <c r="AA690" i="10"/>
  <c r="AA720" i="10"/>
  <c r="AE371" i="10"/>
  <c r="AE375" i="10"/>
  <c r="AF375" i="10" s="1"/>
  <c r="AE379" i="10"/>
  <c r="AE383" i="10"/>
  <c r="AE387" i="10"/>
  <c r="AE391" i="10"/>
  <c r="AE395" i="10"/>
  <c r="AE399" i="10"/>
  <c r="AE403" i="10"/>
  <c r="AE407" i="10"/>
  <c r="AE411" i="10"/>
  <c r="AE415" i="10"/>
  <c r="AE419" i="10"/>
  <c r="AE423" i="10"/>
  <c r="AE427" i="10"/>
  <c r="AE431" i="10"/>
  <c r="AE435" i="10"/>
  <c r="AE439" i="10"/>
  <c r="AE443" i="10"/>
  <c r="AE447" i="10"/>
  <c r="AE451" i="10"/>
  <c r="AE455" i="10"/>
  <c r="AE459" i="10"/>
  <c r="AE463" i="10"/>
  <c r="AE467" i="10"/>
  <c r="AE691" i="10"/>
  <c r="AE695" i="10"/>
  <c r="AE699" i="10"/>
  <c r="AE717" i="10"/>
  <c r="AI717" i="10"/>
  <c r="AI739" i="10"/>
  <c r="AI470" i="10"/>
  <c r="AE479" i="10"/>
  <c r="AE495" i="10"/>
  <c r="AI539" i="10"/>
  <c r="AE679" i="10"/>
  <c r="AI570" i="10"/>
  <c r="AI602" i="10"/>
  <c r="AI634" i="10"/>
  <c r="AA378" i="10"/>
  <c r="AA394" i="10"/>
  <c r="AA410" i="10"/>
  <c r="AA426" i="10"/>
  <c r="AA442" i="10"/>
  <c r="AA458" i="10"/>
  <c r="AE372" i="10"/>
  <c r="AE376" i="10"/>
  <c r="AE380" i="10"/>
  <c r="AE384" i="10"/>
  <c r="AE388" i="10"/>
  <c r="AE392" i="10"/>
  <c r="AE396" i="10"/>
  <c r="AE400" i="10"/>
  <c r="AE404" i="10"/>
  <c r="AE408" i="10"/>
  <c r="AE412" i="10"/>
  <c r="AE416" i="10"/>
  <c r="AE420" i="10"/>
  <c r="AE424" i="10"/>
  <c r="AE428" i="10"/>
  <c r="AE432" i="10"/>
  <c r="AE436" i="10"/>
  <c r="AE440" i="10"/>
  <c r="AE444" i="10"/>
  <c r="AE448" i="10"/>
  <c r="AE452" i="10"/>
  <c r="AE456" i="10"/>
  <c r="AE460" i="10"/>
  <c r="AE464" i="10"/>
  <c r="AE468" i="10"/>
  <c r="AE692" i="10"/>
  <c r="AE696" i="10"/>
  <c r="AE700" i="10"/>
  <c r="AE718" i="10"/>
  <c r="AE543" i="10"/>
  <c r="AE574" i="10"/>
  <c r="AE606" i="10"/>
  <c r="M103" i="11"/>
  <c r="M105" i="11" s="1"/>
  <c r="M104" i="11"/>
  <c r="K103" i="11"/>
  <c r="K105" i="11" s="1"/>
  <c r="J104" i="11"/>
  <c r="G103" i="11"/>
  <c r="G105" i="11" s="1"/>
  <c r="K104" i="11"/>
  <c r="I103" i="11"/>
  <c r="I105" i="11" s="1"/>
  <c r="G104" i="11"/>
  <c r="J103" i="11"/>
  <c r="J105" i="11" s="1"/>
  <c r="I104" i="11"/>
  <c r="K1" i="1"/>
  <c r="K1" i="12"/>
  <c r="EF80" i="11"/>
  <c r="EF95" i="11"/>
  <c r="EF78" i="11"/>
  <c r="EF93" i="11"/>
  <c r="EF81" i="11"/>
  <c r="EF96" i="11"/>
  <c r="EF61" i="11"/>
  <c r="EF30" i="11"/>
  <c r="O98" i="11"/>
  <c r="O101" i="11"/>
  <c r="EF46" i="11"/>
  <c r="O99" i="11"/>
  <c r="EF79" i="11"/>
  <c r="EF33" i="11"/>
  <c r="EF65" i="11"/>
  <c r="EF31" i="11"/>
  <c r="EF63" i="11"/>
  <c r="EF29" i="11"/>
  <c r="EF14" i="11"/>
  <c r="EF47" i="11"/>
  <c r="H100" i="11"/>
  <c r="H99" i="11"/>
  <c r="EF32" i="11"/>
  <c r="EF48" i="11"/>
  <c r="EF16" i="11"/>
  <c r="EF97" i="11"/>
  <c r="H102" i="11"/>
  <c r="EF62" i="11"/>
  <c r="EF64" i="11"/>
  <c r="O100" i="11"/>
  <c r="EF15" i="11"/>
  <c r="EF49" i="11"/>
  <c r="EF17" i="11"/>
  <c r="EF45" i="11"/>
  <c r="EF13" i="11"/>
  <c r="EF77" i="11"/>
  <c r="EF94" i="11"/>
  <c r="H98" i="11"/>
  <c r="H101" i="11"/>
  <c r="O102" i="11"/>
  <c r="AH369" i="10" l="1"/>
  <c r="AH373" i="10"/>
  <c r="AJ373" i="10" s="1"/>
  <c r="Q364" i="10"/>
  <c r="Q365" i="10" s="1"/>
  <c r="S364" i="10"/>
  <c r="B365" i="10"/>
  <c r="AH374" i="10"/>
  <c r="AH370" i="10"/>
  <c r="AJ370" i="10" s="1"/>
  <c r="AN372" i="10"/>
  <c r="AH372" i="10"/>
  <c r="AJ372" i="10" s="1"/>
  <c r="AH375" i="10"/>
  <c r="B344" i="10"/>
  <c r="S343" i="10"/>
  <c r="P343" i="10"/>
  <c r="P344" i="10" s="1"/>
  <c r="AB375" i="10"/>
  <c r="AP10" i="10"/>
  <c r="AP741" i="10"/>
  <c r="AR741" i="10" s="1"/>
  <c r="Z10" i="10"/>
  <c r="Z741" i="10"/>
  <c r="AB741" i="10" s="1"/>
  <c r="B349" i="10"/>
  <c r="S319" i="10"/>
  <c r="Q319" i="10"/>
  <c r="Q320" i="10" s="1"/>
  <c r="B320" i="10"/>
  <c r="S295" i="10"/>
  <c r="P295" i="10"/>
  <c r="P296" i="10" s="1"/>
  <c r="B296" i="10"/>
  <c r="C11" i="11"/>
  <c r="D11" i="11" s="1"/>
  <c r="ED12" i="11" s="1"/>
  <c r="AB373" i="10"/>
  <c r="AF373" i="10"/>
  <c r="AN373" i="10"/>
  <c r="AR373" i="10"/>
  <c r="AB370" i="10"/>
  <c r="AF371" i="10"/>
  <c r="AJ375" i="10"/>
  <c r="X374" i="10"/>
  <c r="AF374" i="10"/>
  <c r="X375" i="10"/>
  <c r="AB371" i="10"/>
  <c r="AF372" i="10"/>
  <c r="AR372" i="10"/>
  <c r="J7" i="11"/>
  <c r="K7" i="11" s="1"/>
  <c r="AN374" i="10"/>
  <c r="AN371" i="10"/>
  <c r="AF369" i="10"/>
  <c r="X370" i="10"/>
  <c r="X372" i="10"/>
  <c r="AN375" i="10"/>
  <c r="AF370" i="10"/>
  <c r="B21" i="10"/>
  <c r="C19" i="10"/>
  <c r="H104" i="11"/>
  <c r="H103" i="11"/>
  <c r="H105" i="11" s="1"/>
  <c r="O104" i="11"/>
  <c r="O103" i="11"/>
  <c r="O105" i="11" s="1"/>
  <c r="B341" i="10"/>
  <c r="P340" i="10"/>
  <c r="P341" i="10" s="1"/>
  <c r="S340" i="10"/>
  <c r="A33" i="10"/>
  <c r="N91" i="11"/>
  <c r="P92" i="11"/>
  <c r="P298" i="10"/>
  <c r="P299" i="10" s="1"/>
  <c r="B299" i="10"/>
  <c r="S298" i="10"/>
  <c r="B328" i="10"/>
  <c r="B301" i="10"/>
  <c r="N57" i="9"/>
  <c r="N25" i="9"/>
  <c r="N54" i="9"/>
  <c r="N22" i="9"/>
  <c r="N51" i="9"/>
  <c r="N15" i="9"/>
  <c r="N31" i="9"/>
  <c r="N56" i="9"/>
  <c r="N20" i="9"/>
  <c r="N32" i="9"/>
  <c r="N65" i="9"/>
  <c r="N81" i="9"/>
  <c r="N97" i="9"/>
  <c r="N113" i="9"/>
  <c r="N33" i="9"/>
  <c r="N66" i="9"/>
  <c r="N82" i="9"/>
  <c r="N98" i="9"/>
  <c r="N114" i="9"/>
  <c r="N34" i="9"/>
  <c r="N67" i="9"/>
  <c r="N83" i="9"/>
  <c r="N99" i="9"/>
  <c r="N115" i="9"/>
  <c r="N35" i="9"/>
  <c r="N68" i="9"/>
  <c r="N84" i="9"/>
  <c r="N100" i="9"/>
  <c r="N116" i="9"/>
  <c r="N8" i="9"/>
  <c r="N45" i="9"/>
  <c r="N13" i="9"/>
  <c r="N29" i="9"/>
  <c r="N58" i="9"/>
  <c r="N26" i="9"/>
  <c r="N55" i="9"/>
  <c r="N19" i="9"/>
  <c r="N44" i="9"/>
  <c r="N60" i="9"/>
  <c r="N24" i="9"/>
  <c r="N36" i="9"/>
  <c r="N69" i="9"/>
  <c r="N85" i="9"/>
  <c r="N101" i="9"/>
  <c r="N117" i="9"/>
  <c r="N37" i="9"/>
  <c r="N70" i="9"/>
  <c r="N86" i="9"/>
  <c r="N102" i="9"/>
  <c r="N118" i="9"/>
  <c r="N38" i="9"/>
  <c r="N71" i="9"/>
  <c r="N87" i="9"/>
  <c r="N103" i="9"/>
  <c r="N119" i="9"/>
  <c r="N39" i="9"/>
  <c r="N72" i="9"/>
  <c r="N88" i="9"/>
  <c r="N104" i="9"/>
  <c r="N120" i="9"/>
  <c r="N53" i="9"/>
  <c r="N50" i="9"/>
  <c r="N47" i="9"/>
  <c r="N27" i="9"/>
  <c r="N16" i="9"/>
  <c r="N61" i="9"/>
  <c r="N93" i="9"/>
  <c r="N125" i="9"/>
  <c r="N78" i="9"/>
  <c r="N110" i="9"/>
  <c r="N63" i="9"/>
  <c r="N95" i="9"/>
  <c r="N127" i="9"/>
  <c r="N80" i="9"/>
  <c r="N112" i="9"/>
  <c r="N17" i="9"/>
  <c r="N14" i="9"/>
  <c r="N59" i="9"/>
  <c r="N48" i="9"/>
  <c r="N28" i="9"/>
  <c r="N73" i="9"/>
  <c r="N105" i="9"/>
  <c r="N41" i="9"/>
  <c r="N90" i="9"/>
  <c r="N122" i="9"/>
  <c r="N75" i="9"/>
  <c r="N107" i="9"/>
  <c r="N43" i="9"/>
  <c r="N92" i="9"/>
  <c r="N124" i="9"/>
  <c r="N10" i="9"/>
  <c r="N21" i="9"/>
  <c r="N18" i="9"/>
  <c r="N11" i="9"/>
  <c r="N52" i="9"/>
  <c r="O1" i="9"/>
  <c r="N77" i="9"/>
  <c r="N109" i="9"/>
  <c r="N62" i="9"/>
  <c r="N94" i="9"/>
  <c r="N126" i="9"/>
  <c r="N79" i="9"/>
  <c r="N111" i="9"/>
  <c r="N64" i="9"/>
  <c r="N96" i="9"/>
  <c r="N9" i="9"/>
  <c r="N30" i="9"/>
  <c r="N89" i="9"/>
  <c r="N42" i="9"/>
  <c r="N108" i="9"/>
  <c r="N23" i="9"/>
  <c r="N121" i="9"/>
  <c r="N91" i="9"/>
  <c r="N49" i="9"/>
  <c r="N12" i="9"/>
  <c r="N74" i="9"/>
  <c r="N123" i="9"/>
  <c r="N76" i="9"/>
  <c r="N46" i="9"/>
  <c r="N40" i="9"/>
  <c r="N106" i="9"/>
  <c r="D119" i="9"/>
  <c r="D106" i="9"/>
  <c r="D91" i="9"/>
  <c r="D77" i="9"/>
  <c r="D63" i="9"/>
  <c r="D35" i="9"/>
  <c r="D19" i="9"/>
  <c r="D120" i="9"/>
  <c r="D103" i="9"/>
  <c r="D84" i="9"/>
  <c r="D64" i="9"/>
  <c r="D55" i="9"/>
  <c r="D40" i="9"/>
  <c r="D24" i="9"/>
  <c r="D125" i="9"/>
  <c r="D109" i="9"/>
  <c r="D97" i="9"/>
  <c r="D81" i="9"/>
  <c r="D61" i="9"/>
  <c r="D41" i="9"/>
  <c r="D21" i="9"/>
  <c r="D118" i="9"/>
  <c r="D98" i="9"/>
  <c r="D82" i="9"/>
  <c r="D66" i="9"/>
  <c r="D57" i="9"/>
  <c r="D46" i="9"/>
  <c r="D33" i="9"/>
  <c r="D18" i="9"/>
  <c r="D115" i="9"/>
  <c r="D101" i="9"/>
  <c r="D87" i="9"/>
  <c r="D75" i="9"/>
  <c r="D47" i="9"/>
  <c r="D31" i="9"/>
  <c r="D15" i="9"/>
  <c r="D116" i="9"/>
  <c r="D96" i="9"/>
  <c r="D80" i="9"/>
  <c r="D60" i="9"/>
  <c r="D52" i="9"/>
  <c r="D36" i="9"/>
  <c r="D20" i="9"/>
  <c r="D121" i="9"/>
  <c r="D108" i="9"/>
  <c r="D93" i="9"/>
  <c r="D76" i="9"/>
  <c r="D53" i="9"/>
  <c r="D37" i="9"/>
  <c r="D13" i="9"/>
  <c r="D114" i="9"/>
  <c r="D94" i="9"/>
  <c r="D78" i="9"/>
  <c r="D65" i="9"/>
  <c r="D54" i="9"/>
  <c r="D42" i="9"/>
  <c r="D30" i="9"/>
  <c r="D17" i="9"/>
  <c r="D127" i="9"/>
  <c r="D111" i="9"/>
  <c r="D99" i="9"/>
  <c r="D83" i="9"/>
  <c r="D71" i="9"/>
  <c r="D43" i="9"/>
  <c r="D27" i="9"/>
  <c r="D11" i="9"/>
  <c r="D112" i="9"/>
  <c r="D92" i="9"/>
  <c r="D72" i="9"/>
  <c r="D59" i="9"/>
  <c r="D51" i="9"/>
  <c r="D32" i="9"/>
  <c r="D16" i="9"/>
  <c r="D117" i="9"/>
  <c r="D105" i="9"/>
  <c r="D89" i="9"/>
  <c r="D73" i="9"/>
  <c r="D45" i="9"/>
  <c r="D29" i="9"/>
  <c r="D126" i="9"/>
  <c r="D110" i="9"/>
  <c r="D90" i="9"/>
  <c r="D74" i="9"/>
  <c r="D62" i="9"/>
  <c r="D50" i="9"/>
  <c r="D38" i="9"/>
  <c r="D26" i="9"/>
  <c r="D14" i="9"/>
  <c r="D107" i="9"/>
  <c r="D39" i="9"/>
  <c r="D88" i="9"/>
  <c r="D28" i="9"/>
  <c r="D85" i="9"/>
  <c r="D122" i="9"/>
  <c r="D58" i="9"/>
  <c r="D9" i="9"/>
  <c r="D95" i="9"/>
  <c r="D23" i="9"/>
  <c r="D68" i="9"/>
  <c r="D12" i="9"/>
  <c r="D69" i="9"/>
  <c r="D102" i="9"/>
  <c r="D49" i="9"/>
  <c r="D79" i="9"/>
  <c r="D124" i="9"/>
  <c r="D56" i="9"/>
  <c r="D113" i="9"/>
  <c r="D44" i="9"/>
  <c r="D86" i="9"/>
  <c r="D34" i="9"/>
  <c r="D123" i="9"/>
  <c r="D100" i="9"/>
  <c r="D67" i="9"/>
  <c r="D25" i="9"/>
  <c r="D104" i="9"/>
  <c r="D70" i="9"/>
  <c r="D48" i="9"/>
  <c r="D22" i="9"/>
  <c r="R3" i="11"/>
  <c r="Q4" i="11"/>
  <c r="C378" i="10"/>
  <c r="B377" i="10"/>
  <c r="B355" i="10"/>
  <c r="S325" i="10"/>
  <c r="B326" i="10"/>
  <c r="P325" i="10"/>
  <c r="P326" i="10" s="1"/>
  <c r="AB374" i="10"/>
  <c r="AR374" i="10"/>
  <c r="AB369" i="10"/>
  <c r="AR369" i="10"/>
  <c r="P1" i="11"/>
  <c r="O2" i="11"/>
  <c r="O9" i="11"/>
  <c r="AG376" i="10"/>
  <c r="AC376" i="10"/>
  <c r="V376" i="10"/>
  <c r="AK376" i="10"/>
  <c r="AP376" i="10"/>
  <c r="Z376" i="10"/>
  <c r="AL376" i="10"/>
  <c r="AO376" i="10"/>
  <c r="U376" i="10"/>
  <c r="Y376" i="10"/>
  <c r="AD376" i="10"/>
  <c r="AH376" i="10"/>
  <c r="B338" i="10"/>
  <c r="R338" i="10" s="1"/>
  <c r="R337" i="10"/>
  <c r="S337" i="10"/>
  <c r="L7" i="11"/>
  <c r="M7" i="11" s="1"/>
  <c r="N7" i="11" s="1"/>
  <c r="O7" i="11" s="1"/>
  <c r="AJ374" i="10"/>
  <c r="AJ369" i="10"/>
  <c r="X369" i="10"/>
  <c r="P3" i="1"/>
  <c r="P3" i="12"/>
  <c r="H94" i="11"/>
  <c r="N99" i="11"/>
  <c r="ED19" i="11"/>
  <c r="H97" i="11"/>
  <c r="L99" i="11"/>
  <c r="N102" i="11"/>
  <c r="L94" i="11"/>
  <c r="H96" i="11"/>
  <c r="N100" i="11"/>
  <c r="J93" i="11"/>
  <c r="L98" i="11"/>
  <c r="L93" i="11"/>
  <c r="J95" i="11"/>
  <c r="H93" i="11"/>
  <c r="L102" i="11"/>
  <c r="N98" i="11"/>
  <c r="H95" i="11"/>
  <c r="L95" i="11"/>
  <c r="J94" i="11"/>
  <c r="J1" i="1"/>
  <c r="N101" i="11"/>
  <c r="L101" i="11"/>
  <c r="J1" i="12"/>
  <c r="J97" i="11"/>
  <c r="ED22" i="11"/>
  <c r="L97" i="11"/>
  <c r="ED18" i="11"/>
  <c r="L96" i="11"/>
  <c r="ED20" i="11"/>
  <c r="J96" i="11"/>
  <c r="ED21" i="11"/>
  <c r="L100" i="11"/>
  <c r="Q349" i="10" l="1"/>
  <c r="Q350" i="10" s="1"/>
  <c r="S349" i="10"/>
  <c r="B350" i="10"/>
  <c r="ED11" i="11"/>
  <c r="K12" i="11"/>
  <c r="A27" i="11"/>
  <c r="I12" i="11"/>
  <c r="N12" i="11"/>
  <c r="P12" i="11"/>
  <c r="J11" i="11"/>
  <c r="O12" i="11"/>
  <c r="I11" i="11"/>
  <c r="G12" i="11"/>
  <c r="H12" i="11"/>
  <c r="L11" i="11"/>
  <c r="H11" i="11"/>
  <c r="M11" i="11"/>
  <c r="G11" i="11"/>
  <c r="N11" i="11"/>
  <c r="L12" i="11"/>
  <c r="M12" i="11"/>
  <c r="J12" i="11"/>
  <c r="K11" i="11"/>
  <c r="AB376" i="10"/>
  <c r="AN376" i="10"/>
  <c r="ED24" i="11"/>
  <c r="ED23" i="11"/>
  <c r="ED25" i="11" s="1"/>
  <c r="X376" i="10"/>
  <c r="AF376" i="10"/>
  <c r="B23" i="10"/>
  <c r="C21" i="10"/>
  <c r="AJ376" i="10"/>
  <c r="N104" i="11"/>
  <c r="N103" i="11"/>
  <c r="N105" i="11" s="1"/>
  <c r="L104" i="11"/>
  <c r="L103" i="11"/>
  <c r="L105" i="11" s="1"/>
  <c r="Q12" i="11"/>
  <c r="Q92" i="11"/>
  <c r="AR376" i="10"/>
  <c r="AC377" i="10"/>
  <c r="Y377" i="10"/>
  <c r="AP377" i="10"/>
  <c r="Z377" i="10"/>
  <c r="AO377" i="10"/>
  <c r="U377" i="10"/>
  <c r="AG377" i="10"/>
  <c r="V377" i="10"/>
  <c r="AL377" i="10"/>
  <c r="AD377" i="10"/>
  <c r="AK377" i="10"/>
  <c r="AH377" i="10"/>
  <c r="R4" i="11"/>
  <c r="S3" i="11"/>
  <c r="B27" i="11"/>
  <c r="Q1" i="11"/>
  <c r="P9" i="11"/>
  <c r="P2" i="11"/>
  <c r="B356" i="10"/>
  <c r="P355" i="10"/>
  <c r="P356" i="10" s="1"/>
  <c r="S355" i="10"/>
  <c r="C379" i="10"/>
  <c r="B378" i="10"/>
  <c r="O10" i="9"/>
  <c r="O51" i="9"/>
  <c r="O15" i="9"/>
  <c r="O31" i="9"/>
  <c r="O56" i="9"/>
  <c r="O20" i="9"/>
  <c r="O49" i="9"/>
  <c r="O17" i="9"/>
  <c r="O46" i="9"/>
  <c r="O14" i="9"/>
  <c r="O30" i="9"/>
  <c r="O64" i="9"/>
  <c r="O80" i="9"/>
  <c r="O96" i="9"/>
  <c r="O112" i="9"/>
  <c r="P1" i="9"/>
  <c r="O61" i="9"/>
  <c r="O77" i="9"/>
  <c r="O93" i="9"/>
  <c r="O109" i="9"/>
  <c r="O125" i="9"/>
  <c r="O62" i="9"/>
  <c r="O78" i="9"/>
  <c r="O94" i="9"/>
  <c r="O110" i="9"/>
  <c r="O126" i="9"/>
  <c r="O63" i="9"/>
  <c r="O79" i="9"/>
  <c r="O95" i="9"/>
  <c r="O111" i="9"/>
  <c r="O127" i="9"/>
  <c r="O55" i="9"/>
  <c r="O19" i="9"/>
  <c r="O44" i="9"/>
  <c r="O60" i="9"/>
  <c r="O24" i="9"/>
  <c r="O53" i="9"/>
  <c r="O21" i="9"/>
  <c r="O50" i="9"/>
  <c r="O18" i="9"/>
  <c r="O35" i="9"/>
  <c r="O68" i="9"/>
  <c r="O84" i="9"/>
  <c r="O100" i="9"/>
  <c r="O116" i="9"/>
  <c r="O32" i="9"/>
  <c r="O65" i="9"/>
  <c r="O81" i="9"/>
  <c r="O97" i="9"/>
  <c r="O113" i="9"/>
  <c r="O33" i="9"/>
  <c r="O66" i="9"/>
  <c r="O82" i="9"/>
  <c r="O98" i="9"/>
  <c r="O114" i="9"/>
  <c r="O34" i="9"/>
  <c r="O67" i="9"/>
  <c r="O83" i="9"/>
  <c r="O99" i="9"/>
  <c r="O115" i="9"/>
  <c r="O9" i="9"/>
  <c r="O47" i="9"/>
  <c r="O27" i="9"/>
  <c r="O16" i="9"/>
  <c r="O13" i="9"/>
  <c r="O58" i="9"/>
  <c r="O43" i="9"/>
  <c r="O59" i="9"/>
  <c r="O48" i="9"/>
  <c r="O28" i="9"/>
  <c r="O25" i="9"/>
  <c r="O22" i="9"/>
  <c r="O72" i="9"/>
  <c r="O104" i="9"/>
  <c r="O36" i="9"/>
  <c r="O85" i="9"/>
  <c r="O117" i="9"/>
  <c r="O70" i="9"/>
  <c r="O102" i="9"/>
  <c r="O38" i="9"/>
  <c r="O87" i="9"/>
  <c r="O119" i="9"/>
  <c r="O11" i="9"/>
  <c r="O52" i="9"/>
  <c r="O45" i="9"/>
  <c r="O29" i="9"/>
  <c r="O26" i="9"/>
  <c r="O76" i="9"/>
  <c r="O108" i="9"/>
  <c r="O40" i="9"/>
  <c r="O89" i="9"/>
  <c r="O121" i="9"/>
  <c r="O74" i="9"/>
  <c r="O106" i="9"/>
  <c r="O42" i="9"/>
  <c r="O91" i="9"/>
  <c r="O123" i="9"/>
  <c r="O12" i="9"/>
  <c r="O88" i="9"/>
  <c r="O69" i="9"/>
  <c r="O37" i="9"/>
  <c r="O118" i="9"/>
  <c r="O103" i="9"/>
  <c r="O57" i="9"/>
  <c r="O92" i="9"/>
  <c r="O73" i="9"/>
  <c r="O41" i="9"/>
  <c r="O122" i="9"/>
  <c r="O107" i="9"/>
  <c r="O54" i="9"/>
  <c r="O120" i="9"/>
  <c r="O101" i="9"/>
  <c r="O86" i="9"/>
  <c r="O71" i="9"/>
  <c r="O8" i="9"/>
  <c r="O105" i="9"/>
  <c r="O23" i="9"/>
  <c r="O90" i="9"/>
  <c r="O39" i="9"/>
  <c r="O75" i="9"/>
  <c r="O124" i="9"/>
  <c r="B302" i="10"/>
  <c r="P301" i="10"/>
  <c r="P302" i="10" s="1"/>
  <c r="B331" i="10"/>
  <c r="S301" i="10"/>
  <c r="A35" i="10"/>
  <c r="O11" i="11"/>
  <c r="O91" i="11"/>
  <c r="Q6" i="11"/>
  <c r="P8" i="11"/>
  <c r="P6" i="11"/>
  <c r="P7" i="11" s="1"/>
  <c r="B329" i="10"/>
  <c r="P328" i="10"/>
  <c r="P329" i="10" s="1"/>
  <c r="B358" i="10"/>
  <c r="S328" i="10"/>
  <c r="ED13" i="11"/>
  <c r="N16" i="11"/>
  <c r="H22" i="11"/>
  <c r="P99" i="11"/>
  <c r="K22" i="11"/>
  <c r="N93" i="11"/>
  <c r="K17" i="11"/>
  <c r="P100" i="11"/>
  <c r="J17" i="11"/>
  <c r="K20" i="11"/>
  <c r="I13" i="11"/>
  <c r="L20" i="11"/>
  <c r="G18" i="11"/>
  <c r="J19" i="11"/>
  <c r="N22" i="11"/>
  <c r="K15" i="11"/>
  <c r="P18" i="11"/>
  <c r="H19" i="11"/>
  <c r="P19" i="11"/>
  <c r="I15" i="11"/>
  <c r="O22" i="11"/>
  <c r="N17" i="11"/>
  <c r="O18" i="11"/>
  <c r="N95" i="11"/>
  <c r="L21" i="11"/>
  <c r="M17" i="11"/>
  <c r="L13" i="11"/>
  <c r="N13" i="11"/>
  <c r="N94" i="11"/>
  <c r="I18" i="11"/>
  <c r="N20" i="11"/>
  <c r="I21" i="11"/>
  <c r="J16" i="11"/>
  <c r="O19" i="11"/>
  <c r="ED17" i="11"/>
  <c r="ED16" i="11"/>
  <c r="K18" i="11"/>
  <c r="J18" i="11"/>
  <c r="I20" i="11"/>
  <c r="L16" i="11"/>
  <c r="M19" i="11"/>
  <c r="N18" i="11"/>
  <c r="O20" i="11"/>
  <c r="I22" i="11"/>
  <c r="M21" i="11"/>
  <c r="L18" i="11"/>
  <c r="J15" i="11"/>
  <c r="J14" i="11"/>
  <c r="I19" i="11"/>
  <c r="G19" i="11"/>
  <c r="P22" i="11"/>
  <c r="L17" i="11"/>
  <c r="I14" i="11"/>
  <c r="M14" i="11"/>
  <c r="J13" i="11"/>
  <c r="P21" i="11"/>
  <c r="I16" i="11"/>
  <c r="M20" i="11"/>
  <c r="M15" i="11"/>
  <c r="M18" i="11"/>
  <c r="G20" i="11"/>
  <c r="J20" i="11"/>
  <c r="N14" i="11"/>
  <c r="N21" i="11"/>
  <c r="N15" i="11"/>
  <c r="K13" i="11"/>
  <c r="G15" i="11"/>
  <c r="H16" i="11"/>
  <c r="P101" i="11"/>
  <c r="ED15" i="11"/>
  <c r="K21" i="11"/>
  <c r="H20" i="11"/>
  <c r="H15" i="11"/>
  <c r="H14" i="11"/>
  <c r="J21" i="11"/>
  <c r="L15" i="11"/>
  <c r="P20" i="11"/>
  <c r="N97" i="11"/>
  <c r="H17" i="11"/>
  <c r="N96" i="11"/>
  <c r="G13" i="11"/>
  <c r="I17" i="11"/>
  <c r="M22" i="11"/>
  <c r="H21" i="11"/>
  <c r="K16" i="11"/>
  <c r="L14" i="11"/>
  <c r="K14" i="11"/>
  <c r="G22" i="11"/>
  <c r="H18" i="11"/>
  <c r="L19" i="11"/>
  <c r="H13" i="11"/>
  <c r="G21" i="11"/>
  <c r="G16" i="11"/>
  <c r="N19" i="11"/>
  <c r="L22" i="11"/>
  <c r="ED14" i="11"/>
  <c r="G14" i="11"/>
  <c r="P98" i="11"/>
  <c r="G17" i="11"/>
  <c r="O21" i="11"/>
  <c r="J22" i="11"/>
  <c r="K19" i="11"/>
  <c r="M13" i="11"/>
  <c r="P102" i="11"/>
  <c r="M16" i="11"/>
  <c r="Q7" i="11" l="1"/>
  <c r="AN377" i="10"/>
  <c r="AF377" i="10"/>
  <c r="B25" i="10"/>
  <c r="C23" i="10"/>
  <c r="H24" i="11"/>
  <c r="D11" i="10"/>
  <c r="G23" i="11"/>
  <c r="G25" i="11" s="1"/>
  <c r="J23" i="11"/>
  <c r="J25" i="11" s="1"/>
  <c r="D17" i="10"/>
  <c r="D29" i="10"/>
  <c r="P23" i="11"/>
  <c r="P25" i="11" s="1"/>
  <c r="N24" i="11"/>
  <c r="H23" i="11"/>
  <c r="H25" i="11" s="1"/>
  <c r="D13" i="10"/>
  <c r="O24" i="11"/>
  <c r="J24" i="11"/>
  <c r="M24" i="11"/>
  <c r="P24" i="11"/>
  <c r="K24" i="11"/>
  <c r="G24" i="11"/>
  <c r="D27" i="10"/>
  <c r="O23" i="11"/>
  <c r="O25" i="11" s="1"/>
  <c r="D23" i="10"/>
  <c r="M23" i="11"/>
  <c r="M25" i="11" s="1"/>
  <c r="L24" i="11"/>
  <c r="K23" i="11"/>
  <c r="K25" i="11" s="1"/>
  <c r="D19" i="10"/>
  <c r="P103" i="11"/>
  <c r="P105" i="11" s="1"/>
  <c r="L23" i="11"/>
  <c r="L25" i="11" s="1"/>
  <c r="D21" i="10"/>
  <c r="I24" i="11"/>
  <c r="D15" i="10"/>
  <c r="I23" i="11"/>
  <c r="I25" i="11" s="1"/>
  <c r="D25" i="10"/>
  <c r="N23" i="11"/>
  <c r="N25" i="11" s="1"/>
  <c r="P104" i="11"/>
  <c r="B361" i="10"/>
  <c r="S331" i="10"/>
  <c r="B332" i="10"/>
  <c r="P331" i="10"/>
  <c r="P332" i="10" s="1"/>
  <c r="P53" i="9"/>
  <c r="P21" i="9"/>
  <c r="P50" i="9"/>
  <c r="P18" i="9"/>
  <c r="P47" i="9"/>
  <c r="P11" i="9"/>
  <c r="P27" i="9"/>
  <c r="P52" i="9"/>
  <c r="P16" i="9"/>
  <c r="P34" i="9"/>
  <c r="P67" i="9"/>
  <c r="P83" i="9"/>
  <c r="P99" i="9"/>
  <c r="P115" i="9"/>
  <c r="P35" i="9"/>
  <c r="P68" i="9"/>
  <c r="P84" i="9"/>
  <c r="P100" i="9"/>
  <c r="P116" i="9"/>
  <c r="P32" i="9"/>
  <c r="P65" i="9"/>
  <c r="P57" i="9"/>
  <c r="P25" i="9"/>
  <c r="P54" i="9"/>
  <c r="P22" i="9"/>
  <c r="P51" i="9"/>
  <c r="P15" i="9"/>
  <c r="P31" i="9"/>
  <c r="P56" i="9"/>
  <c r="P20" i="9"/>
  <c r="P38" i="9"/>
  <c r="P71" i="9"/>
  <c r="P87" i="9"/>
  <c r="P103" i="9"/>
  <c r="P119" i="9"/>
  <c r="P39" i="9"/>
  <c r="P72" i="9"/>
  <c r="P88" i="9"/>
  <c r="P104" i="9"/>
  <c r="P120" i="9"/>
  <c r="P36" i="9"/>
  <c r="P69" i="9"/>
  <c r="P85" i="9"/>
  <c r="P101" i="9"/>
  <c r="P117" i="9"/>
  <c r="P37" i="9"/>
  <c r="P70" i="9"/>
  <c r="P86" i="9"/>
  <c r="P102" i="9"/>
  <c r="P118" i="9"/>
  <c r="P8" i="9"/>
  <c r="P45" i="9"/>
  <c r="P29" i="9"/>
  <c r="P26" i="9"/>
  <c r="P19" i="9"/>
  <c r="P60" i="9"/>
  <c r="P42" i="9"/>
  <c r="P91" i="9"/>
  <c r="P123" i="9"/>
  <c r="P76" i="9"/>
  <c r="P108" i="9"/>
  <c r="P40" i="9"/>
  <c r="P81" i="9"/>
  <c r="P105" i="9"/>
  <c r="P125" i="9"/>
  <c r="P66" i="9"/>
  <c r="P90" i="9"/>
  <c r="P110" i="9"/>
  <c r="P9" i="9"/>
  <c r="P49" i="9"/>
  <c r="P46" i="9"/>
  <c r="P30" i="9"/>
  <c r="P23" i="9"/>
  <c r="P12" i="9"/>
  <c r="P63" i="9"/>
  <c r="P95" i="9"/>
  <c r="P127" i="9"/>
  <c r="P80" i="9"/>
  <c r="P112" i="9"/>
  <c r="P61" i="9"/>
  <c r="P89" i="9"/>
  <c r="P109" i="9"/>
  <c r="P33" i="9"/>
  <c r="P74" i="9"/>
  <c r="P94" i="9"/>
  <c r="P114" i="9"/>
  <c r="P58" i="9"/>
  <c r="P44" i="9"/>
  <c r="P75" i="9"/>
  <c r="P43" i="9"/>
  <c r="P124" i="9"/>
  <c r="P93" i="9"/>
  <c r="P41" i="9"/>
  <c r="P98" i="9"/>
  <c r="P10" i="9"/>
  <c r="P14" i="9"/>
  <c r="P48" i="9"/>
  <c r="P79" i="9"/>
  <c r="P64" i="9"/>
  <c r="Q1" i="9"/>
  <c r="P97" i="9"/>
  <c r="P62" i="9"/>
  <c r="P106" i="9"/>
  <c r="P13" i="9"/>
  <c r="P55" i="9"/>
  <c r="P24" i="9"/>
  <c r="P107" i="9"/>
  <c r="P92" i="9"/>
  <c r="P73" i="9"/>
  <c r="P113" i="9"/>
  <c r="P78" i="9"/>
  <c r="P122" i="9"/>
  <c r="P59" i="9"/>
  <c r="P77" i="9"/>
  <c r="P28" i="9"/>
  <c r="P121" i="9"/>
  <c r="P111" i="9"/>
  <c r="P82" i="9"/>
  <c r="P96" i="9"/>
  <c r="P126" i="9"/>
  <c r="P17" i="9"/>
  <c r="Z378" i="10"/>
  <c r="AC378" i="10"/>
  <c r="AK378" i="10"/>
  <c r="AO378" i="10"/>
  <c r="U378" i="10"/>
  <c r="AL378" i="10"/>
  <c r="AP378" i="10"/>
  <c r="AG378" i="10"/>
  <c r="V378" i="10"/>
  <c r="Y378" i="10"/>
  <c r="AH378" i="10"/>
  <c r="AD378" i="10"/>
  <c r="P91" i="11"/>
  <c r="P11" i="11"/>
  <c r="T3" i="11"/>
  <c r="S4" i="11"/>
  <c r="X377" i="10"/>
  <c r="AB377" i="10"/>
  <c r="A37" i="10"/>
  <c r="B379" i="10"/>
  <c r="C380" i="10"/>
  <c r="C27" i="11"/>
  <c r="D27" i="11" s="1"/>
  <c r="K2" i="10"/>
  <c r="K3" i="10" s="1"/>
  <c r="E2" i="10"/>
  <c r="R12" i="11"/>
  <c r="R92" i="11"/>
  <c r="AR377" i="10"/>
  <c r="S358" i="10"/>
  <c r="P358" i="10"/>
  <c r="P359" i="10" s="1"/>
  <c r="B359" i="10"/>
  <c r="R1" i="11"/>
  <c r="Q2" i="11"/>
  <c r="Q9" i="11"/>
  <c r="R6" i="11"/>
  <c r="R7" i="11" s="1"/>
  <c r="Q8" i="11"/>
  <c r="AJ377" i="10"/>
  <c r="O16" i="11"/>
  <c r="Q19" i="11"/>
  <c r="Q21" i="11"/>
  <c r="Q102" i="11"/>
  <c r="O17" i="11"/>
  <c r="Q98" i="11"/>
  <c r="Q101" i="11"/>
  <c r="Q22" i="11"/>
  <c r="O97" i="11"/>
  <c r="O96" i="11"/>
  <c r="Q100" i="11"/>
  <c r="Q20" i="11"/>
  <c r="O14" i="11"/>
  <c r="Q18" i="11"/>
  <c r="O15" i="11"/>
  <c r="O94" i="11"/>
  <c r="O93" i="11"/>
  <c r="O13" i="11"/>
  <c r="O95" i="11"/>
  <c r="Q99" i="11"/>
  <c r="ED27" i="11" l="1"/>
  <c r="ED28" i="11"/>
  <c r="AB378" i="10"/>
  <c r="AN378" i="10"/>
  <c r="AF378" i="10"/>
  <c r="B27" i="10"/>
  <c r="C25" i="10"/>
  <c r="Q103" i="11"/>
  <c r="Q105" i="11" s="1"/>
  <c r="Q23" i="11"/>
  <c r="Q25" i="11" s="1"/>
  <c r="D31" i="10"/>
  <c r="Q104" i="11"/>
  <c r="Q24" i="11"/>
  <c r="A43" i="11"/>
  <c r="N27" i="11"/>
  <c r="P28" i="11"/>
  <c r="H28" i="11"/>
  <c r="J27" i="11"/>
  <c r="I27" i="11"/>
  <c r="L27" i="11"/>
  <c r="O27" i="11"/>
  <c r="J28" i="11"/>
  <c r="M27" i="11"/>
  <c r="M28" i="11"/>
  <c r="N28" i="11"/>
  <c r="G27" i="11"/>
  <c r="K27" i="11"/>
  <c r="O28" i="11"/>
  <c r="Q28" i="11"/>
  <c r="I28" i="11"/>
  <c r="K28" i="11"/>
  <c r="G28" i="11"/>
  <c r="L28" i="11"/>
  <c r="H27" i="11"/>
  <c r="P27" i="11"/>
  <c r="R28" i="11"/>
  <c r="Q11" i="11"/>
  <c r="Q91" i="11"/>
  <c r="Q27" i="11"/>
  <c r="U3" i="11"/>
  <c r="T4" i="11"/>
  <c r="Q59" i="9"/>
  <c r="Q23" i="9"/>
  <c r="Q48" i="9"/>
  <c r="Q12" i="9"/>
  <c r="Q28" i="9"/>
  <c r="Q57" i="9"/>
  <c r="Q25" i="9"/>
  <c r="Q54" i="9"/>
  <c r="Q22" i="9"/>
  <c r="Q37" i="9"/>
  <c r="Q70" i="9"/>
  <c r="Q86" i="9"/>
  <c r="Q102" i="9"/>
  <c r="Q118" i="9"/>
  <c r="Q38" i="9"/>
  <c r="Q71" i="9"/>
  <c r="Q87" i="9"/>
  <c r="Q103" i="9"/>
  <c r="Q119" i="9"/>
  <c r="Q39" i="9"/>
  <c r="Q72" i="9"/>
  <c r="Q88" i="9"/>
  <c r="Q104" i="9"/>
  <c r="Q120" i="9"/>
  <c r="Q36" i="9"/>
  <c r="Q69" i="9"/>
  <c r="Q85" i="9"/>
  <c r="Q101" i="9"/>
  <c r="Q117" i="9"/>
  <c r="Q8" i="9"/>
  <c r="Q51" i="9"/>
  <c r="Q19" i="9"/>
  <c r="Q52" i="9"/>
  <c r="Q20" i="9"/>
  <c r="Q53" i="9"/>
  <c r="Q29" i="9"/>
  <c r="Q14" i="9"/>
  <c r="Q33" i="9"/>
  <c r="Q74" i="9"/>
  <c r="Q94" i="9"/>
  <c r="Q114" i="9"/>
  <c r="Q42" i="9"/>
  <c r="Q79" i="9"/>
  <c r="Q99" i="9"/>
  <c r="Q123" i="9"/>
  <c r="Q64" i="9"/>
  <c r="Q84" i="9"/>
  <c r="Q108" i="9"/>
  <c r="R1" i="9"/>
  <c r="Q65" i="9"/>
  <c r="Q89" i="9"/>
  <c r="Q109" i="9"/>
  <c r="Q9" i="9"/>
  <c r="Q10" i="9"/>
  <c r="Q55" i="9"/>
  <c r="Q27" i="9"/>
  <c r="Q56" i="9"/>
  <c r="Q24" i="9"/>
  <c r="Q13" i="9"/>
  <c r="Q46" i="9"/>
  <c r="Q18" i="9"/>
  <c r="Q41" i="9"/>
  <c r="Q78" i="9"/>
  <c r="Q98" i="9"/>
  <c r="Q122" i="9"/>
  <c r="Q63" i="9"/>
  <c r="Q83" i="9"/>
  <c r="Q107" i="9"/>
  <c r="Q127" i="9"/>
  <c r="Q68" i="9"/>
  <c r="Q92" i="9"/>
  <c r="Q112" i="9"/>
  <c r="Q32" i="9"/>
  <c r="Q73" i="9"/>
  <c r="Q93" i="9"/>
  <c r="Q113" i="9"/>
  <c r="Q11" i="9"/>
  <c r="Q60" i="9"/>
  <c r="Q17" i="9"/>
  <c r="Q26" i="9"/>
  <c r="Q82" i="9"/>
  <c r="Q126" i="9"/>
  <c r="Q91" i="9"/>
  <c r="Q35" i="9"/>
  <c r="Q96" i="9"/>
  <c r="Q40" i="9"/>
  <c r="Q97" i="9"/>
  <c r="Q15" i="9"/>
  <c r="Q16" i="9"/>
  <c r="Q21" i="9"/>
  <c r="Q30" i="9"/>
  <c r="Q90" i="9"/>
  <c r="Q34" i="9"/>
  <c r="Q95" i="9"/>
  <c r="Q43" i="9"/>
  <c r="Q100" i="9"/>
  <c r="Q61" i="9"/>
  <c r="Q105" i="9"/>
  <c r="Q31" i="9"/>
  <c r="Q45" i="9"/>
  <c r="Q50" i="9"/>
  <c r="Q62" i="9"/>
  <c r="Q106" i="9"/>
  <c r="Q67" i="9"/>
  <c r="Q111" i="9"/>
  <c r="Q76" i="9"/>
  <c r="Q116" i="9"/>
  <c r="Q77" i="9"/>
  <c r="Q121" i="9"/>
  <c r="Q47" i="9"/>
  <c r="Q66" i="9"/>
  <c r="Q80" i="9"/>
  <c r="Q44" i="9"/>
  <c r="Q110" i="9"/>
  <c r="Q124" i="9"/>
  <c r="Q49" i="9"/>
  <c r="Q75" i="9"/>
  <c r="Q81" i="9"/>
  <c r="Q125" i="9"/>
  <c r="Q58" i="9"/>
  <c r="Q115" i="9"/>
  <c r="R8" i="11"/>
  <c r="S6" i="11"/>
  <c r="S7" i="11" s="1"/>
  <c r="C381" i="10"/>
  <c r="B380" i="10"/>
  <c r="A39" i="10"/>
  <c r="X378" i="10"/>
  <c r="S1" i="11"/>
  <c r="R9" i="11"/>
  <c r="R2" i="11"/>
  <c r="AC379" i="10"/>
  <c r="AK379" i="10"/>
  <c r="AO379" i="10"/>
  <c r="V379" i="10"/>
  <c r="AP379" i="10"/>
  <c r="AG379" i="10"/>
  <c r="U379" i="10"/>
  <c r="Z379" i="10"/>
  <c r="Y379" i="10"/>
  <c r="AL379" i="10"/>
  <c r="AD379" i="10"/>
  <c r="AH379" i="10"/>
  <c r="S28" i="11"/>
  <c r="S92" i="11"/>
  <c r="S12" i="11"/>
  <c r="AJ378" i="10"/>
  <c r="AR378" i="10"/>
  <c r="S361" i="10"/>
  <c r="B362" i="10"/>
  <c r="P361" i="10"/>
  <c r="P362" i="10" s="1"/>
  <c r="R99" i="11"/>
  <c r="P13" i="11"/>
  <c r="ED29" i="11"/>
  <c r="ED30" i="11"/>
  <c r="P15" i="11"/>
  <c r="R18" i="11"/>
  <c r="P96" i="11"/>
  <c r="P93" i="11"/>
  <c r="ED32" i="11"/>
  <c r="ED36" i="11"/>
  <c r="R101" i="11"/>
  <c r="ED31" i="11"/>
  <c r="P14" i="11"/>
  <c r="R19" i="11"/>
  <c r="P95" i="11"/>
  <c r="P94" i="11"/>
  <c r="ED35" i="11"/>
  <c r="ED34" i="11"/>
  <c r="P97" i="11"/>
  <c r="ED38" i="11"/>
  <c r="R20" i="11"/>
  <c r="R21" i="11"/>
  <c r="R100" i="11"/>
  <c r="R98" i="11"/>
  <c r="P17" i="11"/>
  <c r="R102" i="11"/>
  <c r="P16" i="11"/>
  <c r="R22" i="11"/>
  <c r="ED37" i="11"/>
  <c r="ED33" i="11"/>
  <c r="AJ379" i="10" l="1"/>
  <c r="X379" i="10"/>
  <c r="ED40" i="11"/>
  <c r="ED39" i="11"/>
  <c r="ED41" i="11" s="1"/>
  <c r="AR379" i="10"/>
  <c r="AB379" i="10"/>
  <c r="B29" i="10"/>
  <c r="C27" i="10"/>
  <c r="R23" i="11"/>
  <c r="R25" i="11" s="1"/>
  <c r="D33" i="10"/>
  <c r="R104" i="11"/>
  <c r="R103" i="11"/>
  <c r="R105" i="11" s="1"/>
  <c r="R24" i="11"/>
  <c r="AF379" i="10"/>
  <c r="R91" i="11"/>
  <c r="R11" i="11"/>
  <c r="R27" i="11"/>
  <c r="A41" i="10"/>
  <c r="T12" i="11"/>
  <c r="T92" i="11"/>
  <c r="T28" i="11"/>
  <c r="AG380" i="10"/>
  <c r="V380" i="10"/>
  <c r="AP380" i="10"/>
  <c r="AK380" i="10"/>
  <c r="Z380" i="10"/>
  <c r="AD380" i="10"/>
  <c r="AO380" i="10"/>
  <c r="AL380" i="10"/>
  <c r="Y380" i="10"/>
  <c r="AB380" i="10" s="1"/>
  <c r="U380" i="10"/>
  <c r="AC380" i="10"/>
  <c r="AH380" i="10"/>
  <c r="U4" i="11"/>
  <c r="V3" i="11"/>
  <c r="T1" i="11"/>
  <c r="S2" i="11"/>
  <c r="S9" i="11"/>
  <c r="C382" i="10"/>
  <c r="B381" i="10"/>
  <c r="S8" i="11"/>
  <c r="AN379" i="10"/>
  <c r="R10" i="9"/>
  <c r="R57" i="9"/>
  <c r="R25" i="9"/>
  <c r="R54" i="9"/>
  <c r="R22" i="9"/>
  <c r="R51" i="9"/>
  <c r="R15" i="9"/>
  <c r="R31" i="9"/>
  <c r="R56" i="9"/>
  <c r="R20" i="9"/>
  <c r="R32" i="9"/>
  <c r="R65" i="9"/>
  <c r="R81" i="9"/>
  <c r="R97" i="9"/>
  <c r="R113" i="9"/>
  <c r="R33" i="9"/>
  <c r="R66" i="9"/>
  <c r="R82" i="9"/>
  <c r="R98" i="9"/>
  <c r="R114" i="9"/>
  <c r="R34" i="9"/>
  <c r="R67" i="9"/>
  <c r="R83" i="9"/>
  <c r="R99" i="9"/>
  <c r="R115" i="9"/>
  <c r="R35" i="9"/>
  <c r="R68" i="9"/>
  <c r="R84" i="9"/>
  <c r="R100" i="9"/>
  <c r="R116" i="9"/>
  <c r="R8" i="9"/>
  <c r="R45" i="9"/>
  <c r="R13" i="9"/>
  <c r="R29" i="9"/>
  <c r="R58" i="9"/>
  <c r="R26" i="9"/>
  <c r="R55" i="9"/>
  <c r="R19" i="9"/>
  <c r="R44" i="9"/>
  <c r="R60" i="9"/>
  <c r="R24" i="9"/>
  <c r="R36" i="9"/>
  <c r="R69" i="9"/>
  <c r="R85" i="9"/>
  <c r="R101" i="9"/>
  <c r="R117" i="9"/>
  <c r="R37" i="9"/>
  <c r="R70" i="9"/>
  <c r="R86" i="9"/>
  <c r="R102" i="9"/>
  <c r="R118" i="9"/>
  <c r="R38" i="9"/>
  <c r="R71" i="9"/>
  <c r="R87" i="9"/>
  <c r="R103" i="9"/>
  <c r="R119" i="9"/>
  <c r="R39" i="9"/>
  <c r="R72" i="9"/>
  <c r="R88" i="9"/>
  <c r="R104" i="9"/>
  <c r="R120" i="9"/>
  <c r="R49" i="9"/>
  <c r="R46" i="9"/>
  <c r="R30" i="9"/>
  <c r="R23" i="9"/>
  <c r="R12" i="9"/>
  <c r="R40" i="9"/>
  <c r="R89" i="9"/>
  <c r="R121" i="9"/>
  <c r="R74" i="9"/>
  <c r="R106" i="9"/>
  <c r="R42" i="9"/>
  <c r="R91" i="9"/>
  <c r="R123" i="9"/>
  <c r="R76" i="9"/>
  <c r="R108" i="9"/>
  <c r="R53" i="9"/>
  <c r="R50" i="9"/>
  <c r="R47" i="9"/>
  <c r="R27" i="9"/>
  <c r="R16" i="9"/>
  <c r="R61" i="9"/>
  <c r="R93" i="9"/>
  <c r="R125" i="9"/>
  <c r="R78" i="9"/>
  <c r="R110" i="9"/>
  <c r="R63" i="9"/>
  <c r="R95" i="9"/>
  <c r="R127" i="9"/>
  <c r="R80" i="9"/>
  <c r="R112" i="9"/>
  <c r="R17" i="9"/>
  <c r="R14" i="9"/>
  <c r="R59" i="9"/>
  <c r="R48" i="9"/>
  <c r="R28" i="9"/>
  <c r="R73" i="9"/>
  <c r="R105" i="9"/>
  <c r="R41" i="9"/>
  <c r="R90" i="9"/>
  <c r="R122" i="9"/>
  <c r="R75" i="9"/>
  <c r="R107" i="9"/>
  <c r="R43" i="9"/>
  <c r="R92" i="9"/>
  <c r="R124" i="9"/>
  <c r="R21" i="9"/>
  <c r="S1" i="9"/>
  <c r="R94" i="9"/>
  <c r="R64" i="9"/>
  <c r="R18" i="9"/>
  <c r="R77" i="9"/>
  <c r="R126" i="9"/>
  <c r="R96" i="9"/>
  <c r="R11" i="9"/>
  <c r="R109" i="9"/>
  <c r="R79" i="9"/>
  <c r="R9" i="9"/>
  <c r="R62" i="9"/>
  <c r="R111" i="9"/>
  <c r="R52" i="9"/>
  <c r="B43" i="11"/>
  <c r="L36" i="11"/>
  <c r="Q36" i="11"/>
  <c r="Q13" i="11"/>
  <c r="Q31" i="11"/>
  <c r="S35" i="11"/>
  <c r="Q95" i="11"/>
  <c r="Q96" i="11"/>
  <c r="Q32" i="11"/>
  <c r="N35" i="11"/>
  <c r="L33" i="11"/>
  <c r="K33" i="11"/>
  <c r="Q35" i="11"/>
  <c r="S18" i="11"/>
  <c r="L38" i="11"/>
  <c r="P34" i="11"/>
  <c r="S20" i="11"/>
  <c r="N37" i="11"/>
  <c r="S22" i="11"/>
  <c r="L31" i="11"/>
  <c r="G35" i="11"/>
  <c r="J35" i="11"/>
  <c r="Q94" i="11"/>
  <c r="J30" i="11"/>
  <c r="S37" i="11"/>
  <c r="I34" i="11"/>
  <c r="N30" i="11"/>
  <c r="P37" i="11"/>
  <c r="J37" i="11"/>
  <c r="Q16" i="11"/>
  <c r="S102" i="11"/>
  <c r="N32" i="11"/>
  <c r="J33" i="11"/>
  <c r="Q38" i="11"/>
  <c r="L30" i="11"/>
  <c r="L29" i="11"/>
  <c r="J29" i="11"/>
  <c r="L34" i="11"/>
  <c r="K31" i="11"/>
  <c r="K35" i="11"/>
  <c r="M34" i="11"/>
  <c r="P32" i="11"/>
  <c r="P29" i="11"/>
  <c r="G37" i="11"/>
  <c r="H36" i="11"/>
  <c r="R35" i="11"/>
  <c r="J36" i="11"/>
  <c r="N36" i="11"/>
  <c r="G32" i="11"/>
  <c r="K32" i="11"/>
  <c r="I38" i="11"/>
  <c r="Q15" i="11"/>
  <c r="S19" i="11"/>
  <c r="R34" i="11"/>
  <c r="P31" i="11"/>
  <c r="P33" i="11"/>
  <c r="J38" i="11"/>
  <c r="J31" i="11"/>
  <c r="G33" i="11"/>
  <c r="I31" i="11"/>
  <c r="S98" i="11"/>
  <c r="Q97" i="11"/>
  <c r="Q93" i="11"/>
  <c r="P35" i="11"/>
  <c r="N38" i="11"/>
  <c r="N34" i="11"/>
  <c r="O33" i="11"/>
  <c r="H32" i="11"/>
  <c r="S34" i="11"/>
  <c r="Q29" i="11"/>
  <c r="O34" i="11"/>
  <c r="H29" i="11"/>
  <c r="O32" i="11"/>
  <c r="Q34" i="11"/>
  <c r="H38" i="11"/>
  <c r="G30" i="11"/>
  <c r="O29" i="11"/>
  <c r="J34" i="11"/>
  <c r="R36" i="11"/>
  <c r="I29" i="11"/>
  <c r="I33" i="11"/>
  <c r="K30" i="11"/>
  <c r="K37" i="11"/>
  <c r="O38" i="11"/>
  <c r="S99" i="11"/>
  <c r="O36" i="11"/>
  <c r="N33" i="11"/>
  <c r="Q30" i="11"/>
  <c r="M36" i="11"/>
  <c r="O31" i="11"/>
  <c r="P36" i="11"/>
  <c r="Q37" i="11"/>
  <c r="H30" i="11"/>
  <c r="Q17" i="11"/>
  <c r="O30" i="11"/>
  <c r="H35" i="11"/>
  <c r="G31" i="11"/>
  <c r="S38" i="11"/>
  <c r="G29" i="11"/>
  <c r="M32" i="11"/>
  <c r="M33" i="11"/>
  <c r="N31" i="11"/>
  <c r="M30" i="11"/>
  <c r="M38" i="11"/>
  <c r="G34" i="11"/>
  <c r="O37" i="11"/>
  <c r="S21" i="11"/>
  <c r="I36" i="11"/>
  <c r="L35" i="11"/>
  <c r="S36" i="11"/>
  <c r="O35" i="11"/>
  <c r="S101" i="11"/>
  <c r="J32" i="11"/>
  <c r="G36" i="11"/>
  <c r="G38" i="11"/>
  <c r="H37" i="11"/>
  <c r="R37" i="11"/>
  <c r="H34" i="11"/>
  <c r="K38" i="11"/>
  <c r="M31" i="11"/>
  <c r="I30" i="11"/>
  <c r="M29" i="11"/>
  <c r="L32" i="11"/>
  <c r="M37" i="11"/>
  <c r="M35" i="11"/>
  <c r="I35" i="11"/>
  <c r="R38" i="11"/>
  <c r="H33" i="11"/>
  <c r="H31" i="11"/>
  <c r="P30" i="11"/>
  <c r="I37" i="11"/>
  <c r="Q14" i="11"/>
  <c r="L37" i="11"/>
  <c r="S100" i="11"/>
  <c r="K36" i="11"/>
  <c r="Q33" i="11"/>
  <c r="P38" i="11"/>
  <c r="K34" i="11"/>
  <c r="K29" i="11"/>
  <c r="N29" i="11"/>
  <c r="I32" i="11"/>
  <c r="AR380" i="10" l="1"/>
  <c r="X380" i="10"/>
  <c r="AF380" i="10"/>
  <c r="B31" i="10"/>
  <c r="C29" i="10"/>
  <c r="J39" i="11"/>
  <c r="E17" i="10"/>
  <c r="I39" i="11"/>
  <c r="I41" i="11" s="1"/>
  <c r="E15" i="10"/>
  <c r="S40" i="11"/>
  <c r="S39" i="11"/>
  <c r="S41" i="11" s="1"/>
  <c r="E35" i="10"/>
  <c r="S104" i="11"/>
  <c r="K40" i="11"/>
  <c r="M40" i="11"/>
  <c r="O40" i="11"/>
  <c r="G39" i="11"/>
  <c r="G41" i="11" s="1"/>
  <c r="E11" i="10"/>
  <c r="N40" i="11"/>
  <c r="Q40" i="11"/>
  <c r="L40" i="11"/>
  <c r="J41" i="11"/>
  <c r="K39" i="11"/>
  <c r="K41" i="11" s="1"/>
  <c r="E19" i="10"/>
  <c r="P39" i="11"/>
  <c r="P41" i="11" s="1"/>
  <c r="E29" i="10"/>
  <c r="P40" i="11"/>
  <c r="O39" i="11"/>
  <c r="O41" i="11" s="1"/>
  <c r="E27" i="10"/>
  <c r="G40" i="11"/>
  <c r="H40" i="11"/>
  <c r="Q39" i="11"/>
  <c r="Q41" i="11" s="1"/>
  <c r="E31" i="10"/>
  <c r="J40" i="11"/>
  <c r="I40" i="11"/>
  <c r="M39" i="11"/>
  <c r="M41" i="11" s="1"/>
  <c r="E23" i="10"/>
  <c r="R39" i="11"/>
  <c r="R41" i="11" s="1"/>
  <c r="E33" i="10"/>
  <c r="R40" i="11"/>
  <c r="N39" i="11"/>
  <c r="N41" i="11" s="1"/>
  <c r="E25" i="10"/>
  <c r="S24" i="11"/>
  <c r="S103" i="11"/>
  <c r="S105" i="11" s="1"/>
  <c r="H39" i="11"/>
  <c r="H41" i="11" s="1"/>
  <c r="E13" i="10"/>
  <c r="L39" i="11"/>
  <c r="L41" i="11" s="1"/>
  <c r="E21" i="10"/>
  <c r="S23" i="11"/>
  <c r="S25" i="11" s="1"/>
  <c r="D35" i="10"/>
  <c r="AO381" i="10"/>
  <c r="U381" i="10"/>
  <c r="AL381" i="10"/>
  <c r="AG381" i="10"/>
  <c r="V381" i="10"/>
  <c r="AP381" i="10"/>
  <c r="AK381" i="10"/>
  <c r="AN381" i="10" s="1"/>
  <c r="AH381" i="10"/>
  <c r="AD381" i="10"/>
  <c r="AC381" i="10"/>
  <c r="Y381" i="10"/>
  <c r="Z381" i="10"/>
  <c r="U1" i="11"/>
  <c r="T9" i="11"/>
  <c r="T2" i="11"/>
  <c r="U28" i="11"/>
  <c r="U12" i="11"/>
  <c r="U92" i="11"/>
  <c r="AJ380" i="10"/>
  <c r="C383" i="10"/>
  <c r="B382" i="10"/>
  <c r="AN380" i="10"/>
  <c r="A43" i="10"/>
  <c r="C43" i="11"/>
  <c r="D43" i="11" s="1"/>
  <c r="F2" i="10"/>
  <c r="L2" i="10"/>
  <c r="L3" i="10" s="1"/>
  <c r="T8" i="11"/>
  <c r="S51" i="9"/>
  <c r="S15" i="9"/>
  <c r="S31" i="9"/>
  <c r="S56" i="9"/>
  <c r="S20" i="9"/>
  <c r="S49" i="9"/>
  <c r="S17" i="9"/>
  <c r="S46" i="9"/>
  <c r="S14" i="9"/>
  <c r="S30" i="9"/>
  <c r="S64" i="9"/>
  <c r="S80" i="9"/>
  <c r="S96" i="9"/>
  <c r="S112" i="9"/>
  <c r="T1" i="9"/>
  <c r="S61" i="9"/>
  <c r="S77" i="9"/>
  <c r="S93" i="9"/>
  <c r="S109" i="9"/>
  <c r="S125" i="9"/>
  <c r="S62" i="9"/>
  <c r="S78" i="9"/>
  <c r="S94" i="9"/>
  <c r="S110" i="9"/>
  <c r="S126" i="9"/>
  <c r="S63" i="9"/>
  <c r="S79" i="9"/>
  <c r="S95" i="9"/>
  <c r="S111" i="9"/>
  <c r="S127" i="9"/>
  <c r="S55" i="9"/>
  <c r="S19" i="9"/>
  <c r="S44" i="9"/>
  <c r="S60" i="9"/>
  <c r="S24" i="9"/>
  <c r="S53" i="9"/>
  <c r="S21" i="9"/>
  <c r="S50" i="9"/>
  <c r="S18" i="9"/>
  <c r="S35" i="9"/>
  <c r="S68" i="9"/>
  <c r="S84" i="9"/>
  <c r="S100" i="9"/>
  <c r="S116" i="9"/>
  <c r="S32" i="9"/>
  <c r="S65" i="9"/>
  <c r="S81" i="9"/>
  <c r="S97" i="9"/>
  <c r="S113" i="9"/>
  <c r="S33" i="9"/>
  <c r="S66" i="9"/>
  <c r="S82" i="9"/>
  <c r="S98" i="9"/>
  <c r="S114" i="9"/>
  <c r="S34" i="9"/>
  <c r="S67" i="9"/>
  <c r="S83" i="9"/>
  <c r="S99" i="9"/>
  <c r="S115" i="9"/>
  <c r="S9" i="9"/>
  <c r="S10" i="9"/>
  <c r="S23" i="9"/>
  <c r="S12" i="9"/>
  <c r="S57" i="9"/>
  <c r="S54" i="9"/>
  <c r="S39" i="9"/>
  <c r="S88" i="9"/>
  <c r="S120" i="9"/>
  <c r="S69" i="9"/>
  <c r="S101" i="9"/>
  <c r="S37" i="9"/>
  <c r="S86" i="9"/>
  <c r="S118" i="9"/>
  <c r="S71" i="9"/>
  <c r="S103" i="9"/>
  <c r="S8" i="9"/>
  <c r="S47" i="9"/>
  <c r="S27" i="9"/>
  <c r="S16" i="9"/>
  <c r="S13" i="9"/>
  <c r="S58" i="9"/>
  <c r="S43" i="9"/>
  <c r="S92" i="9"/>
  <c r="S124" i="9"/>
  <c r="S73" i="9"/>
  <c r="S105" i="9"/>
  <c r="S41" i="9"/>
  <c r="S90" i="9"/>
  <c r="S122" i="9"/>
  <c r="S75" i="9"/>
  <c r="S107" i="9"/>
  <c r="S59" i="9"/>
  <c r="S48" i="9"/>
  <c r="S28" i="9"/>
  <c r="S25" i="9"/>
  <c r="S22" i="9"/>
  <c r="S72" i="9"/>
  <c r="S104" i="9"/>
  <c r="S36" i="9"/>
  <c r="S85" i="9"/>
  <c r="S117" i="9"/>
  <c r="S70" i="9"/>
  <c r="S102" i="9"/>
  <c r="S38" i="9"/>
  <c r="S87" i="9"/>
  <c r="S119" i="9"/>
  <c r="S11" i="9"/>
  <c r="S26" i="9"/>
  <c r="S89" i="9"/>
  <c r="S42" i="9"/>
  <c r="S52" i="9"/>
  <c r="S76" i="9"/>
  <c r="S121" i="9"/>
  <c r="S91" i="9"/>
  <c r="S45" i="9"/>
  <c r="S108" i="9"/>
  <c r="S74" i="9"/>
  <c r="S123" i="9"/>
  <c r="S29" i="9"/>
  <c r="S40" i="9"/>
  <c r="S106" i="9"/>
  <c r="T6" i="11"/>
  <c r="T7" i="11" s="1"/>
  <c r="S91" i="11"/>
  <c r="S27" i="11"/>
  <c r="S11" i="11"/>
  <c r="W3" i="11"/>
  <c r="V4" i="11"/>
  <c r="T100" i="11"/>
  <c r="T101" i="11"/>
  <c r="R29" i="11"/>
  <c r="T35" i="11"/>
  <c r="R96" i="11"/>
  <c r="T21" i="11"/>
  <c r="T36" i="11"/>
  <c r="R17" i="11"/>
  <c r="T20" i="11"/>
  <c r="R16" i="11"/>
  <c r="R95" i="11"/>
  <c r="T34" i="11"/>
  <c r="R94" i="11"/>
  <c r="R30" i="11"/>
  <c r="T37" i="11"/>
  <c r="R15" i="11"/>
  <c r="R32" i="11"/>
  <c r="T22" i="11"/>
  <c r="R14" i="11"/>
  <c r="T99" i="11"/>
  <c r="T19" i="11"/>
  <c r="R33" i="11"/>
  <c r="R97" i="11"/>
  <c r="R93" i="11"/>
  <c r="T102" i="11"/>
  <c r="T98" i="11"/>
  <c r="T38" i="11"/>
  <c r="R13" i="11"/>
  <c r="R31" i="11"/>
  <c r="T18" i="11"/>
  <c r="ED43" i="11" l="1"/>
  <c r="ED44" i="11"/>
  <c r="AB381" i="10"/>
  <c r="AF381" i="10"/>
  <c r="X381" i="10"/>
  <c r="B33" i="10"/>
  <c r="C31" i="10"/>
  <c r="T23" i="11"/>
  <c r="T25" i="11" s="1"/>
  <c r="D37" i="10"/>
  <c r="T39" i="11"/>
  <c r="T41" i="11" s="1"/>
  <c r="E37" i="10"/>
  <c r="T24" i="11"/>
  <c r="T103" i="11"/>
  <c r="T105" i="11" s="1"/>
  <c r="T40" i="11"/>
  <c r="T104" i="11"/>
  <c r="A59" i="11"/>
  <c r="Q43" i="11"/>
  <c r="S44" i="11"/>
  <c r="K44" i="11"/>
  <c r="I43" i="11"/>
  <c r="N44" i="11"/>
  <c r="P44" i="11"/>
  <c r="R44" i="11"/>
  <c r="J43" i="11"/>
  <c r="R43" i="11"/>
  <c r="T44" i="11"/>
  <c r="I44" i="11"/>
  <c r="M44" i="11"/>
  <c r="H44" i="11"/>
  <c r="L44" i="11"/>
  <c r="N43" i="11"/>
  <c r="P43" i="11"/>
  <c r="H43" i="11"/>
  <c r="K43" i="11"/>
  <c r="L43" i="11"/>
  <c r="G43" i="11"/>
  <c r="M43" i="11"/>
  <c r="G44" i="11"/>
  <c r="O44" i="11"/>
  <c r="Q44" i="11"/>
  <c r="J44" i="11"/>
  <c r="O43" i="11"/>
  <c r="U44" i="11"/>
  <c r="S43" i="11"/>
  <c r="V12" i="11"/>
  <c r="V92" i="11"/>
  <c r="V44" i="11"/>
  <c r="V28" i="11"/>
  <c r="W4" i="11"/>
  <c r="X3" i="11"/>
  <c r="U8" i="11"/>
  <c r="C384" i="10"/>
  <c r="B383" i="10"/>
  <c r="U2" i="11"/>
  <c r="V1" i="11"/>
  <c r="U9" i="11"/>
  <c r="AR381" i="10"/>
  <c r="A45" i="10"/>
  <c r="AJ381" i="10"/>
  <c r="T51" i="9"/>
  <c r="T18" i="9"/>
  <c r="T44" i="9"/>
  <c r="T60" i="9"/>
  <c r="T23" i="9"/>
  <c r="T49" i="9"/>
  <c r="T16" i="9"/>
  <c r="T46" i="9"/>
  <c r="T13" i="9"/>
  <c r="T29" i="9"/>
  <c r="T40" i="9"/>
  <c r="T73" i="9"/>
  <c r="T89" i="9"/>
  <c r="T105" i="9"/>
  <c r="T121" i="9"/>
  <c r="T37" i="9"/>
  <c r="T70" i="9"/>
  <c r="T86" i="9"/>
  <c r="T102" i="9"/>
  <c r="T118" i="9"/>
  <c r="T38" i="9"/>
  <c r="T71" i="9"/>
  <c r="T87" i="9"/>
  <c r="T103" i="9"/>
  <c r="T119" i="9"/>
  <c r="T39" i="9"/>
  <c r="T72" i="9"/>
  <c r="T88" i="9"/>
  <c r="T104" i="9"/>
  <c r="T120" i="9"/>
  <c r="T55" i="9"/>
  <c r="T22" i="9"/>
  <c r="T48" i="9"/>
  <c r="T11" i="9"/>
  <c r="T27" i="9"/>
  <c r="T53" i="9"/>
  <c r="T20" i="9"/>
  <c r="T50" i="9"/>
  <c r="T17" i="9"/>
  <c r="U1" i="9"/>
  <c r="T61" i="9"/>
  <c r="T77" i="9"/>
  <c r="T93" i="9"/>
  <c r="T109" i="9"/>
  <c r="T125" i="9"/>
  <c r="T41" i="9"/>
  <c r="T74" i="9"/>
  <c r="T90" i="9"/>
  <c r="T106" i="9"/>
  <c r="T122" i="9"/>
  <c r="T42" i="9"/>
  <c r="T75" i="9"/>
  <c r="T91" i="9"/>
  <c r="T107" i="9"/>
  <c r="T123" i="9"/>
  <c r="T43" i="9"/>
  <c r="T76" i="9"/>
  <c r="T92" i="9"/>
  <c r="T108" i="9"/>
  <c r="T124" i="9"/>
  <c r="T10" i="9"/>
  <c r="T26" i="9"/>
  <c r="T15" i="9"/>
  <c r="T57" i="9"/>
  <c r="T54" i="9"/>
  <c r="T32" i="9"/>
  <c r="T81" i="9"/>
  <c r="T113" i="9"/>
  <c r="T62" i="9"/>
  <c r="T94" i="9"/>
  <c r="T126" i="9"/>
  <c r="T79" i="9"/>
  <c r="T111" i="9"/>
  <c r="T64" i="9"/>
  <c r="T96" i="9"/>
  <c r="T9" i="9"/>
  <c r="T47" i="9"/>
  <c r="T30" i="9"/>
  <c r="T19" i="9"/>
  <c r="T12" i="9"/>
  <c r="T58" i="9"/>
  <c r="T36" i="9"/>
  <c r="T85" i="9"/>
  <c r="T117" i="9"/>
  <c r="T66" i="9"/>
  <c r="T98" i="9"/>
  <c r="T34" i="9"/>
  <c r="T83" i="9"/>
  <c r="T115" i="9"/>
  <c r="T68" i="9"/>
  <c r="T100" i="9"/>
  <c r="T59" i="9"/>
  <c r="T52" i="9"/>
  <c r="T31" i="9"/>
  <c r="T24" i="9"/>
  <c r="T21" i="9"/>
  <c r="T65" i="9"/>
  <c r="T97" i="9"/>
  <c r="T8" i="9"/>
  <c r="T78" i="9"/>
  <c r="T110" i="9"/>
  <c r="T63" i="9"/>
  <c r="T95" i="9"/>
  <c r="T127" i="9"/>
  <c r="T80" i="9"/>
  <c r="T112" i="9"/>
  <c r="T56" i="9"/>
  <c r="T69" i="9"/>
  <c r="T114" i="9"/>
  <c r="T84" i="9"/>
  <c r="T45" i="9"/>
  <c r="T101" i="9"/>
  <c r="T67" i="9"/>
  <c r="T116" i="9"/>
  <c r="T28" i="9"/>
  <c r="T33" i="9"/>
  <c r="T99" i="9"/>
  <c r="T82" i="9"/>
  <c r="T35" i="9"/>
  <c r="T14" i="9"/>
  <c r="T25" i="9"/>
  <c r="T91" i="11"/>
  <c r="T11" i="11"/>
  <c r="T27" i="11"/>
  <c r="T43" i="11"/>
  <c r="U6" i="11"/>
  <c r="U7" i="11" s="1"/>
  <c r="AG382" i="10"/>
  <c r="AK382" i="10"/>
  <c r="AH382" i="10"/>
  <c r="AC382" i="10"/>
  <c r="U382" i="10"/>
  <c r="AP382" i="10"/>
  <c r="AO382" i="10"/>
  <c r="V382" i="10"/>
  <c r="AD382" i="10"/>
  <c r="AL382" i="10"/>
  <c r="Z382" i="10"/>
  <c r="Y382" i="10"/>
  <c r="U20" i="11"/>
  <c r="U37" i="11"/>
  <c r="ED46" i="11"/>
  <c r="S17" i="11"/>
  <c r="S33" i="11"/>
  <c r="ED50" i="11"/>
  <c r="ED54" i="11"/>
  <c r="S93" i="11"/>
  <c r="ED48" i="11"/>
  <c r="U99" i="11"/>
  <c r="U98" i="11"/>
  <c r="ED52" i="11"/>
  <c r="S32" i="11"/>
  <c r="ED49" i="11"/>
  <c r="U38" i="11"/>
  <c r="S16" i="11"/>
  <c r="U100" i="11"/>
  <c r="U19" i="11"/>
  <c r="S14" i="11"/>
  <c r="S96" i="11"/>
  <c r="S94" i="11"/>
  <c r="S95" i="11"/>
  <c r="ED53" i="11"/>
  <c r="U102" i="11"/>
  <c r="U35" i="11"/>
  <c r="U101" i="11"/>
  <c r="ED47" i="11"/>
  <c r="S30" i="11"/>
  <c r="S97" i="11"/>
  <c r="ED51" i="11"/>
  <c r="U36" i="11"/>
  <c r="ED45" i="11"/>
  <c r="U22" i="11"/>
  <c r="S29" i="11"/>
  <c r="U21" i="11"/>
  <c r="U18" i="11"/>
  <c r="S31" i="11"/>
  <c r="S13" i="11"/>
  <c r="U34" i="11"/>
  <c r="S15" i="11"/>
  <c r="ED55" i="11" l="1"/>
  <c r="ED57" i="11" s="1"/>
  <c r="ED56" i="11"/>
  <c r="AB382" i="10"/>
  <c r="X382" i="10"/>
  <c r="AJ382" i="10"/>
  <c r="AN382" i="10"/>
  <c r="B35" i="10"/>
  <c r="C33" i="10"/>
  <c r="U24" i="11"/>
  <c r="U103" i="11"/>
  <c r="U105" i="11" s="1"/>
  <c r="U39" i="11"/>
  <c r="U41" i="11" s="1"/>
  <c r="E39" i="10"/>
  <c r="U40" i="11"/>
  <c r="U104" i="11"/>
  <c r="U23" i="11"/>
  <c r="U25" i="11" s="1"/>
  <c r="D39" i="10"/>
  <c r="V8" i="11"/>
  <c r="A47" i="10"/>
  <c r="B59" i="11"/>
  <c r="AF382" i="10"/>
  <c r="AC383" i="10"/>
  <c r="AK383" i="10"/>
  <c r="AP383" i="10"/>
  <c r="AO383" i="10"/>
  <c r="V383" i="10"/>
  <c r="AD383" i="10"/>
  <c r="AG383" i="10"/>
  <c r="U383" i="10"/>
  <c r="AH383" i="10"/>
  <c r="Z383" i="10"/>
  <c r="AL383" i="10"/>
  <c r="Y383" i="10"/>
  <c r="X4" i="11"/>
  <c r="Y3" i="11"/>
  <c r="U91" i="11"/>
  <c r="U11" i="11"/>
  <c r="U27" i="11"/>
  <c r="U43" i="11"/>
  <c r="V6" i="11"/>
  <c r="V7" i="11" s="1"/>
  <c r="U52" i="9"/>
  <c r="U15" i="9"/>
  <c r="U31" i="9"/>
  <c r="U57" i="9"/>
  <c r="U24" i="9"/>
  <c r="U54" i="9"/>
  <c r="U21" i="9"/>
  <c r="U51" i="9"/>
  <c r="U18" i="9"/>
  <c r="V1" i="9"/>
  <c r="U64" i="9"/>
  <c r="U80" i="9"/>
  <c r="U96" i="9"/>
  <c r="U112" i="9"/>
  <c r="U32" i="9"/>
  <c r="U65" i="9"/>
  <c r="U81" i="9"/>
  <c r="U97" i="9"/>
  <c r="U113" i="9"/>
  <c r="U33" i="9"/>
  <c r="U66" i="9"/>
  <c r="U82" i="9"/>
  <c r="U98" i="9"/>
  <c r="U114" i="9"/>
  <c r="U9" i="9"/>
  <c r="U63" i="9"/>
  <c r="U79" i="9"/>
  <c r="U95" i="9"/>
  <c r="U111" i="9"/>
  <c r="U127" i="9"/>
  <c r="U10" i="9"/>
  <c r="W6" i="11" s="1"/>
  <c r="U56" i="9"/>
  <c r="U19" i="9"/>
  <c r="U45" i="9"/>
  <c r="U12" i="9"/>
  <c r="U28" i="9"/>
  <c r="U58" i="9"/>
  <c r="U25" i="9"/>
  <c r="U55" i="9"/>
  <c r="U22" i="9"/>
  <c r="U35" i="9"/>
  <c r="U68" i="9"/>
  <c r="U84" i="9"/>
  <c r="U100" i="9"/>
  <c r="U116" i="9"/>
  <c r="U36" i="9"/>
  <c r="U69" i="9"/>
  <c r="U85" i="9"/>
  <c r="U101" i="9"/>
  <c r="U117" i="9"/>
  <c r="U37" i="9"/>
  <c r="U70" i="9"/>
  <c r="U86" i="9"/>
  <c r="U102" i="9"/>
  <c r="U118" i="9"/>
  <c r="U34" i="9"/>
  <c r="U67" i="9"/>
  <c r="U83" i="9"/>
  <c r="U99" i="9"/>
  <c r="U115" i="9"/>
  <c r="U8" i="9"/>
  <c r="U44" i="9"/>
  <c r="U23" i="9"/>
  <c r="U16" i="9"/>
  <c r="U13" i="9"/>
  <c r="U59" i="9"/>
  <c r="U39" i="9"/>
  <c r="U88" i="9"/>
  <c r="U120" i="9"/>
  <c r="U73" i="9"/>
  <c r="U105" i="9"/>
  <c r="U41" i="9"/>
  <c r="U90" i="9"/>
  <c r="U122" i="9"/>
  <c r="U71" i="9"/>
  <c r="U103" i="9"/>
  <c r="U48" i="9"/>
  <c r="U27" i="9"/>
  <c r="U20" i="9"/>
  <c r="U17" i="9"/>
  <c r="U14" i="9"/>
  <c r="U43" i="9"/>
  <c r="U92" i="9"/>
  <c r="U124" i="9"/>
  <c r="U77" i="9"/>
  <c r="U109" i="9"/>
  <c r="U62" i="9"/>
  <c r="U94" i="9"/>
  <c r="U126" i="9"/>
  <c r="U75" i="9"/>
  <c r="U107" i="9"/>
  <c r="U60" i="9"/>
  <c r="U49" i="9"/>
  <c r="U46" i="9"/>
  <c r="U29" i="9"/>
  <c r="U26" i="9"/>
  <c r="U72" i="9"/>
  <c r="U104" i="9"/>
  <c r="U40" i="9"/>
  <c r="U89" i="9"/>
  <c r="U121" i="9"/>
  <c r="U74" i="9"/>
  <c r="U106" i="9"/>
  <c r="U38" i="9"/>
  <c r="U87" i="9"/>
  <c r="U119" i="9"/>
  <c r="U47" i="9"/>
  <c r="U61" i="9"/>
  <c r="U110" i="9"/>
  <c r="U11" i="9"/>
  <c r="U30" i="9"/>
  <c r="U93" i="9"/>
  <c r="U42" i="9"/>
  <c r="U53" i="9"/>
  <c r="U76" i="9"/>
  <c r="U125" i="9"/>
  <c r="U91" i="9"/>
  <c r="U108" i="9"/>
  <c r="U78" i="9"/>
  <c r="U123" i="9"/>
  <c r="U50" i="9"/>
  <c r="AR382" i="10"/>
  <c r="W1" i="11"/>
  <c r="V9" i="11"/>
  <c r="V2" i="11"/>
  <c r="B384" i="10"/>
  <c r="C385" i="10"/>
  <c r="W44" i="11"/>
  <c r="W12" i="11"/>
  <c r="W28" i="11"/>
  <c r="W92" i="11"/>
  <c r="N50" i="11"/>
  <c r="M54" i="11"/>
  <c r="M46" i="11"/>
  <c r="P48" i="11"/>
  <c r="J51" i="11"/>
  <c r="T48" i="11"/>
  <c r="S54" i="11"/>
  <c r="S49" i="11"/>
  <c r="I51" i="11"/>
  <c r="T49" i="11"/>
  <c r="R50" i="11"/>
  <c r="T32" i="11"/>
  <c r="T14" i="11"/>
  <c r="O47" i="11"/>
  <c r="O48" i="11"/>
  <c r="L50" i="11"/>
  <c r="N53" i="11"/>
  <c r="O50" i="11"/>
  <c r="M45" i="11"/>
  <c r="S48" i="11"/>
  <c r="U51" i="11"/>
  <c r="R48" i="11"/>
  <c r="S46" i="11"/>
  <c r="V38" i="11"/>
  <c r="U54" i="11"/>
  <c r="O53" i="11"/>
  <c r="V19" i="11"/>
  <c r="L45" i="11"/>
  <c r="T51" i="11"/>
  <c r="I47" i="11"/>
  <c r="P50" i="11"/>
  <c r="H49" i="11"/>
  <c r="U53" i="11"/>
  <c r="M50" i="11"/>
  <c r="L53" i="11"/>
  <c r="V18" i="11"/>
  <c r="O46" i="11"/>
  <c r="T45" i="11"/>
  <c r="K53" i="11"/>
  <c r="V54" i="11"/>
  <c r="L47" i="11"/>
  <c r="T33" i="11"/>
  <c r="R49" i="11"/>
  <c r="J49" i="11"/>
  <c r="V100" i="11"/>
  <c r="K49" i="11"/>
  <c r="N52" i="11"/>
  <c r="M47" i="11"/>
  <c r="G45" i="11"/>
  <c r="K54" i="11"/>
  <c r="S45" i="11"/>
  <c r="T15" i="11"/>
  <c r="T29" i="11"/>
  <c r="K45" i="11"/>
  <c r="I49" i="11"/>
  <c r="T93" i="11"/>
  <c r="V98" i="11"/>
  <c r="R46" i="11"/>
  <c r="K51" i="11"/>
  <c r="H50" i="11"/>
  <c r="G49" i="11"/>
  <c r="J53" i="11"/>
  <c r="P45" i="11"/>
  <c r="T16" i="11"/>
  <c r="M52" i="11"/>
  <c r="L54" i="11"/>
  <c r="T13" i="11"/>
  <c r="J54" i="11"/>
  <c r="G46" i="11"/>
  <c r="Q47" i="11"/>
  <c r="O51" i="11"/>
  <c r="T31" i="11"/>
  <c r="R47" i="11"/>
  <c r="T54" i="11"/>
  <c r="Q46" i="11"/>
  <c r="I50" i="11"/>
  <c r="R51" i="11"/>
  <c r="K47" i="11"/>
  <c r="H53" i="11"/>
  <c r="J47" i="11"/>
  <c r="G47" i="11"/>
  <c r="K50" i="11"/>
  <c r="T94" i="11"/>
  <c r="S47" i="11"/>
  <c r="V50" i="11"/>
  <c r="R52" i="11"/>
  <c r="V34" i="11"/>
  <c r="T46" i="11"/>
  <c r="V102" i="11"/>
  <c r="S53" i="11"/>
  <c r="H54" i="11"/>
  <c r="N49" i="11"/>
  <c r="G48" i="11"/>
  <c r="G53" i="11"/>
  <c r="T97" i="11"/>
  <c r="K52" i="11"/>
  <c r="V20" i="11"/>
  <c r="Q52" i="11"/>
  <c r="N51" i="11"/>
  <c r="N54" i="11"/>
  <c r="I52" i="11"/>
  <c r="P53" i="11"/>
  <c r="Q54" i="11"/>
  <c r="J50" i="11"/>
  <c r="J45" i="11"/>
  <c r="O45" i="11"/>
  <c r="P49" i="11"/>
  <c r="K46" i="11"/>
  <c r="T96" i="11"/>
  <c r="S50" i="11"/>
  <c r="G51" i="11"/>
  <c r="T95" i="11"/>
  <c r="T30" i="11"/>
  <c r="T52" i="11"/>
  <c r="S52" i="11"/>
  <c r="S51" i="11"/>
  <c r="L48" i="11"/>
  <c r="T17" i="11"/>
  <c r="R45" i="11"/>
  <c r="P46" i="11"/>
  <c r="J52" i="11"/>
  <c r="K48" i="11"/>
  <c r="M48" i="11"/>
  <c r="Q50" i="11"/>
  <c r="N46" i="11"/>
  <c r="H51" i="11"/>
  <c r="N48" i="11"/>
  <c r="P51" i="11"/>
  <c r="G52" i="11"/>
  <c r="U52" i="11"/>
  <c r="T53" i="11"/>
  <c r="H47" i="11"/>
  <c r="P52" i="11"/>
  <c r="Q48" i="11"/>
  <c r="R54" i="11"/>
  <c r="O52" i="11"/>
  <c r="O49" i="11"/>
  <c r="H46" i="11"/>
  <c r="P47" i="11"/>
  <c r="N47" i="11"/>
  <c r="V51" i="11"/>
  <c r="L51" i="11"/>
  <c r="V52" i="11"/>
  <c r="I53" i="11"/>
  <c r="U50" i="11"/>
  <c r="Q45" i="11"/>
  <c r="V99" i="11"/>
  <c r="J48" i="11"/>
  <c r="T50" i="11"/>
  <c r="M49" i="11"/>
  <c r="G50" i="11"/>
  <c r="H45" i="11"/>
  <c r="M51" i="11"/>
  <c r="J46" i="11"/>
  <c r="I45" i="11"/>
  <c r="Q51" i="11"/>
  <c r="I54" i="11"/>
  <c r="O54" i="11"/>
  <c r="H48" i="11"/>
  <c r="Q49" i="11"/>
  <c r="I48" i="11"/>
  <c r="H52" i="11"/>
  <c r="I46" i="11"/>
  <c r="G54" i="11"/>
  <c r="R53" i="11"/>
  <c r="N45" i="11"/>
  <c r="M53" i="11"/>
  <c r="V35" i="11"/>
  <c r="V22" i="11"/>
  <c r="Q53" i="11"/>
  <c r="T47" i="11"/>
  <c r="L46" i="11"/>
  <c r="P54" i="11"/>
  <c r="L49" i="11"/>
  <c r="V36" i="11"/>
  <c r="L52" i="11"/>
  <c r="AF383" i="10" l="1"/>
  <c r="AB383" i="10"/>
  <c r="AR383" i="10"/>
  <c r="W7" i="11"/>
  <c r="AN383" i="10"/>
  <c r="B37" i="10"/>
  <c r="C35" i="10"/>
  <c r="X383" i="10"/>
  <c r="H55" i="11"/>
  <c r="H57" i="11" s="1"/>
  <c r="F13" i="10"/>
  <c r="J55" i="11"/>
  <c r="J57" i="11" s="1"/>
  <c r="F17" i="10"/>
  <c r="S56" i="11"/>
  <c r="P56" i="11"/>
  <c r="T55" i="11"/>
  <c r="T57" i="11" s="1"/>
  <c r="F37" i="10"/>
  <c r="G55" i="11"/>
  <c r="G57" i="11" s="1"/>
  <c r="F11" i="10"/>
  <c r="V39" i="11"/>
  <c r="V41" i="11" s="1"/>
  <c r="E41" i="10"/>
  <c r="R56" i="11"/>
  <c r="Q55" i="11"/>
  <c r="Q57" i="11" s="1"/>
  <c r="F31" i="10"/>
  <c r="N56" i="11"/>
  <c r="H56" i="11"/>
  <c r="U56" i="11"/>
  <c r="V56" i="11"/>
  <c r="S55" i="11"/>
  <c r="S57" i="11" s="1"/>
  <c r="F35" i="10"/>
  <c r="L56" i="11"/>
  <c r="G56" i="11"/>
  <c r="K56" i="11"/>
  <c r="I56" i="11"/>
  <c r="O55" i="11"/>
  <c r="O57" i="11" s="1"/>
  <c r="F27" i="10"/>
  <c r="M56" i="11"/>
  <c r="R55" i="11"/>
  <c r="R57" i="11" s="1"/>
  <c r="F33" i="10"/>
  <c r="J56" i="11"/>
  <c r="V23" i="11"/>
  <c r="V25" i="11" s="1"/>
  <c r="D41" i="10"/>
  <c r="V55" i="11"/>
  <c r="V57" i="11" s="1"/>
  <c r="F41" i="10"/>
  <c r="L55" i="11"/>
  <c r="L57" i="11" s="1"/>
  <c r="F21" i="10"/>
  <c r="V40" i="11"/>
  <c r="I55" i="11"/>
  <c r="I57" i="11" s="1"/>
  <c r="F15" i="10"/>
  <c r="V103" i="11"/>
  <c r="V105" i="11" s="1"/>
  <c r="Q56" i="11"/>
  <c r="U55" i="11"/>
  <c r="U57" i="11" s="1"/>
  <c r="F39" i="10"/>
  <c r="N55" i="11"/>
  <c r="N57" i="11" s="1"/>
  <c r="F25" i="10"/>
  <c r="V24" i="11"/>
  <c r="P55" i="11"/>
  <c r="P57" i="11" s="1"/>
  <c r="F29" i="10"/>
  <c r="T56" i="11"/>
  <c r="K55" i="11"/>
  <c r="K57" i="11" s="1"/>
  <c r="F19" i="10"/>
  <c r="O56" i="11"/>
  <c r="V104" i="11"/>
  <c r="M55" i="11"/>
  <c r="M57" i="11" s="1"/>
  <c r="F23" i="10"/>
  <c r="X1" i="11"/>
  <c r="W2" i="11"/>
  <c r="W9" i="11"/>
  <c r="A49" i="10"/>
  <c r="AG384" i="10"/>
  <c r="V384" i="10"/>
  <c r="AP384" i="10"/>
  <c r="AK384" i="10"/>
  <c r="AH384" i="10"/>
  <c r="AD384" i="10"/>
  <c r="U384" i="10"/>
  <c r="AC384" i="10"/>
  <c r="Z384" i="10"/>
  <c r="AO384" i="10"/>
  <c r="AL384" i="10"/>
  <c r="Y384" i="10"/>
  <c r="AJ383" i="10"/>
  <c r="C59" i="11"/>
  <c r="D59" i="11" s="1"/>
  <c r="M2" i="10"/>
  <c r="M3" i="10" s="1"/>
  <c r="G2" i="10"/>
  <c r="V57" i="9"/>
  <c r="V25" i="9"/>
  <c r="V54" i="9"/>
  <c r="V22" i="9"/>
  <c r="V51" i="9"/>
  <c r="V15" i="9"/>
  <c r="V31" i="9"/>
  <c r="V56" i="9"/>
  <c r="V20" i="9"/>
  <c r="V34" i="9"/>
  <c r="V67" i="9"/>
  <c r="V83" i="9"/>
  <c r="V99" i="9"/>
  <c r="V115" i="9"/>
  <c r="V35" i="9"/>
  <c r="V68" i="9"/>
  <c r="V84" i="9"/>
  <c r="V100" i="9"/>
  <c r="V116" i="9"/>
  <c r="V36" i="9"/>
  <c r="V69" i="9"/>
  <c r="V85" i="9"/>
  <c r="V101" i="9"/>
  <c r="V117" i="9"/>
  <c r="V37" i="9"/>
  <c r="V70" i="9"/>
  <c r="V86" i="9"/>
  <c r="V102" i="9"/>
  <c r="V118" i="9"/>
  <c r="V8" i="9"/>
  <c r="V45" i="9"/>
  <c r="V13" i="9"/>
  <c r="V29" i="9"/>
  <c r="V58" i="9"/>
  <c r="V26" i="9"/>
  <c r="V55" i="9"/>
  <c r="V19" i="9"/>
  <c r="V44" i="9"/>
  <c r="V60" i="9"/>
  <c r="V24" i="9"/>
  <c r="V38" i="9"/>
  <c r="V71" i="9"/>
  <c r="V87" i="9"/>
  <c r="V103" i="9"/>
  <c r="V119" i="9"/>
  <c r="V39" i="9"/>
  <c r="V72" i="9"/>
  <c r="V88" i="9"/>
  <c r="V104" i="9"/>
  <c r="V120" i="9"/>
  <c r="V40" i="9"/>
  <c r="V73" i="9"/>
  <c r="V89" i="9"/>
  <c r="V105" i="9"/>
  <c r="V121" i="9"/>
  <c r="V41" i="9"/>
  <c r="V74" i="9"/>
  <c r="V90" i="9"/>
  <c r="V106" i="9"/>
  <c r="V122" i="9"/>
  <c r="V17" i="9"/>
  <c r="V14" i="9"/>
  <c r="V59" i="9"/>
  <c r="V48" i="9"/>
  <c r="V28" i="9"/>
  <c r="V75" i="9"/>
  <c r="V107" i="9"/>
  <c r="V43" i="9"/>
  <c r="V92" i="9"/>
  <c r="V124" i="9"/>
  <c r="V77" i="9"/>
  <c r="V109" i="9"/>
  <c r="V62" i="9"/>
  <c r="V94" i="9"/>
  <c r="V126" i="9"/>
  <c r="V10" i="9"/>
  <c r="V21" i="9"/>
  <c r="V18" i="9"/>
  <c r="V11" i="9"/>
  <c r="V52" i="9"/>
  <c r="W1" i="9"/>
  <c r="V79" i="9"/>
  <c r="V111" i="9"/>
  <c r="V64" i="9"/>
  <c r="V96" i="9"/>
  <c r="V32" i="9"/>
  <c r="V81" i="9"/>
  <c r="V113" i="9"/>
  <c r="V66" i="9"/>
  <c r="V98" i="9"/>
  <c r="V9" i="9"/>
  <c r="V49" i="9"/>
  <c r="V46" i="9"/>
  <c r="V30" i="9"/>
  <c r="V23" i="9"/>
  <c r="V12" i="9"/>
  <c r="V42" i="9"/>
  <c r="V91" i="9"/>
  <c r="V123" i="9"/>
  <c r="V76" i="9"/>
  <c r="V108" i="9"/>
  <c r="V61" i="9"/>
  <c r="V93" i="9"/>
  <c r="V125" i="9"/>
  <c r="V78" i="9"/>
  <c r="V110" i="9"/>
  <c r="V47" i="9"/>
  <c r="V95" i="9"/>
  <c r="V65" i="9"/>
  <c r="V114" i="9"/>
  <c r="V27" i="9"/>
  <c r="V127" i="9"/>
  <c r="V97" i="9"/>
  <c r="V53" i="9"/>
  <c r="V16" i="9"/>
  <c r="V80" i="9"/>
  <c r="V33" i="9"/>
  <c r="V50" i="9"/>
  <c r="V63" i="9"/>
  <c r="V112" i="9"/>
  <c r="V82" i="9"/>
  <c r="V91" i="11"/>
  <c r="V27" i="11"/>
  <c r="V11" i="11"/>
  <c r="V43" i="11"/>
  <c r="Z3" i="11"/>
  <c r="Y4" i="11"/>
  <c r="B385" i="10"/>
  <c r="C386" i="10"/>
  <c r="W8" i="11"/>
  <c r="X12" i="11"/>
  <c r="X44" i="11"/>
  <c r="X28" i="11"/>
  <c r="X92" i="11"/>
  <c r="W34" i="11"/>
  <c r="W102" i="11"/>
  <c r="U31" i="11"/>
  <c r="U47" i="11"/>
  <c r="U96" i="11"/>
  <c r="W100" i="11"/>
  <c r="W50" i="11"/>
  <c r="U15" i="11"/>
  <c r="U46" i="11"/>
  <c r="W52" i="11"/>
  <c r="W51" i="11"/>
  <c r="U45" i="11"/>
  <c r="W36" i="11"/>
  <c r="U33" i="11"/>
  <c r="W22" i="11"/>
  <c r="W35" i="11"/>
  <c r="U30" i="11"/>
  <c r="U93" i="11"/>
  <c r="W54" i="11"/>
  <c r="U32" i="11"/>
  <c r="W18" i="11"/>
  <c r="U13" i="11"/>
  <c r="W99" i="11"/>
  <c r="U94" i="11"/>
  <c r="U48" i="11"/>
  <c r="U49" i="11"/>
  <c r="U16" i="11"/>
  <c r="U97" i="11"/>
  <c r="U95" i="11"/>
  <c r="W19" i="11"/>
  <c r="W20" i="11"/>
  <c r="U14" i="11"/>
  <c r="U17" i="11"/>
  <c r="U29" i="11"/>
  <c r="W38" i="11"/>
  <c r="W98" i="11"/>
  <c r="ED60" i="11" l="1"/>
  <c r="ED59" i="11"/>
  <c r="AB384" i="10"/>
  <c r="B39" i="10"/>
  <c r="C37" i="10"/>
  <c r="AN384" i="10"/>
  <c r="AR384" i="10"/>
  <c r="W24" i="11"/>
  <c r="W39" i="11"/>
  <c r="W41" i="11" s="1"/>
  <c r="E43" i="10"/>
  <c r="W103" i="11"/>
  <c r="W105" i="11" s="1"/>
  <c r="W56" i="11"/>
  <c r="W55" i="11"/>
  <c r="W57" i="11" s="1"/>
  <c r="F43" i="10"/>
  <c r="W104" i="11"/>
  <c r="W23" i="11"/>
  <c r="W25" i="11" s="1"/>
  <c r="D43" i="10"/>
  <c r="W40" i="11"/>
  <c r="A75" i="11"/>
  <c r="J59" i="11"/>
  <c r="G60" i="11"/>
  <c r="K59" i="11"/>
  <c r="L59" i="11"/>
  <c r="N59" i="11"/>
  <c r="R60" i="11"/>
  <c r="R59" i="11"/>
  <c r="I59" i="11"/>
  <c r="H60" i="11"/>
  <c r="M59" i="11"/>
  <c r="L60" i="11"/>
  <c r="P60" i="11"/>
  <c r="P59" i="11"/>
  <c r="T60" i="11"/>
  <c r="U59" i="11"/>
  <c r="W60" i="11"/>
  <c r="J60" i="11"/>
  <c r="O59" i="11"/>
  <c r="K60" i="11"/>
  <c r="M60" i="11"/>
  <c r="O60" i="11"/>
  <c r="Q60" i="11"/>
  <c r="S60" i="11"/>
  <c r="U60" i="11"/>
  <c r="T59" i="11"/>
  <c r="V60" i="11"/>
  <c r="G59" i="11"/>
  <c r="H59" i="11"/>
  <c r="I60" i="11"/>
  <c r="N60" i="11"/>
  <c r="Q59" i="11"/>
  <c r="S59" i="11"/>
  <c r="V59" i="11"/>
  <c r="X60" i="11"/>
  <c r="AO385" i="10"/>
  <c r="U385" i="10"/>
  <c r="AP385" i="10"/>
  <c r="AG385" i="10"/>
  <c r="V385" i="10"/>
  <c r="AD385" i="10"/>
  <c r="AH385" i="10"/>
  <c r="AC385" i="10"/>
  <c r="AL385" i="10"/>
  <c r="AK385" i="10"/>
  <c r="Y385" i="10"/>
  <c r="Z385" i="10"/>
  <c r="W11" i="11"/>
  <c r="W27" i="11"/>
  <c r="W91" i="11"/>
  <c r="W43" i="11"/>
  <c r="W59" i="11"/>
  <c r="Y12" i="11"/>
  <c r="Y28" i="11"/>
  <c r="Y92" i="11"/>
  <c r="Y60" i="11"/>
  <c r="Y44" i="11"/>
  <c r="AJ384" i="10"/>
  <c r="Y1" i="11"/>
  <c r="X9" i="11"/>
  <c r="X2" i="11"/>
  <c r="X8" i="11"/>
  <c r="X6" i="11"/>
  <c r="X7" i="11" s="1"/>
  <c r="AA3" i="11"/>
  <c r="Z4" i="11"/>
  <c r="AF384" i="10"/>
  <c r="A51" i="10"/>
  <c r="B386" i="10"/>
  <c r="C387" i="10"/>
  <c r="W47" i="9"/>
  <c r="W11" i="9"/>
  <c r="W27" i="9"/>
  <c r="W52" i="9"/>
  <c r="W16" i="9"/>
  <c r="W45" i="9"/>
  <c r="W13" i="9"/>
  <c r="W29" i="9"/>
  <c r="W58" i="9"/>
  <c r="W26" i="9"/>
  <c r="W41" i="9"/>
  <c r="W74" i="9"/>
  <c r="W90" i="9"/>
  <c r="W106" i="9"/>
  <c r="W122" i="9"/>
  <c r="W38" i="9"/>
  <c r="W71" i="9"/>
  <c r="W87" i="9"/>
  <c r="W103" i="9"/>
  <c r="W119" i="9"/>
  <c r="W39" i="9"/>
  <c r="W72" i="9"/>
  <c r="W88" i="9"/>
  <c r="W104" i="9"/>
  <c r="W120" i="9"/>
  <c r="W40" i="9"/>
  <c r="W73" i="9"/>
  <c r="W89" i="9"/>
  <c r="W105" i="9"/>
  <c r="W121" i="9"/>
  <c r="W51" i="9"/>
  <c r="W15" i="9"/>
  <c r="W31" i="9"/>
  <c r="W56" i="9"/>
  <c r="W20" i="9"/>
  <c r="W49" i="9"/>
  <c r="W17" i="9"/>
  <c r="W46" i="9"/>
  <c r="W14" i="9"/>
  <c r="W30" i="9"/>
  <c r="W62" i="9"/>
  <c r="W78" i="9"/>
  <c r="W94" i="9"/>
  <c r="W110" i="9"/>
  <c r="W126" i="9"/>
  <c r="W42" i="9"/>
  <c r="W75" i="9"/>
  <c r="W91" i="9"/>
  <c r="W107" i="9"/>
  <c r="W123" i="9"/>
  <c r="W43" i="9"/>
  <c r="W76" i="9"/>
  <c r="W92" i="9"/>
  <c r="W108" i="9"/>
  <c r="W124" i="9"/>
  <c r="W61" i="9"/>
  <c r="W77" i="9"/>
  <c r="W93" i="9"/>
  <c r="W109" i="9"/>
  <c r="W125" i="9"/>
  <c r="W55" i="9"/>
  <c r="W19" i="9"/>
  <c r="W44" i="9"/>
  <c r="W60" i="9"/>
  <c r="W24" i="9"/>
  <c r="W53" i="9"/>
  <c r="W21" i="9"/>
  <c r="W50" i="9"/>
  <c r="W18" i="9"/>
  <c r="W33" i="9"/>
  <c r="W66" i="9"/>
  <c r="W82" i="9"/>
  <c r="W98" i="9"/>
  <c r="W114" i="9"/>
  <c r="X1" i="9"/>
  <c r="W63" i="9"/>
  <c r="W79" i="9"/>
  <c r="W95" i="9"/>
  <c r="W111" i="9"/>
  <c r="W127" i="9"/>
  <c r="W64" i="9"/>
  <c r="W80" i="9"/>
  <c r="W96" i="9"/>
  <c r="W112" i="9"/>
  <c r="W32" i="9"/>
  <c r="W65" i="9"/>
  <c r="W81" i="9"/>
  <c r="W97" i="9"/>
  <c r="W113" i="9"/>
  <c r="W8" i="9"/>
  <c r="W48" i="9"/>
  <c r="W25" i="9"/>
  <c r="W70" i="9"/>
  <c r="W34" i="9"/>
  <c r="W115" i="9"/>
  <c r="W100" i="9"/>
  <c r="W85" i="9"/>
  <c r="W10" i="9"/>
  <c r="W12" i="9"/>
  <c r="W54" i="9"/>
  <c r="W86" i="9"/>
  <c r="W67" i="9"/>
  <c r="W35" i="9"/>
  <c r="W116" i="9"/>
  <c r="W101" i="9"/>
  <c r="W59" i="9"/>
  <c r="W28" i="9"/>
  <c r="W22" i="9"/>
  <c r="W102" i="9"/>
  <c r="W83" i="9"/>
  <c r="W68" i="9"/>
  <c r="W36" i="9"/>
  <c r="W117" i="9"/>
  <c r="W57" i="9"/>
  <c r="W84" i="9"/>
  <c r="W37" i="9"/>
  <c r="W69" i="9"/>
  <c r="W118" i="9"/>
  <c r="W9" i="9"/>
  <c r="W23" i="9"/>
  <c r="W99" i="9"/>
  <c r="X384" i="10"/>
  <c r="ED63" i="11"/>
  <c r="V95" i="11"/>
  <c r="V97" i="11"/>
  <c r="V17" i="11"/>
  <c r="X20" i="11"/>
  <c r="ED70" i="11"/>
  <c r="ED61" i="11"/>
  <c r="X102" i="11"/>
  <c r="ED69" i="11"/>
  <c r="V31" i="11"/>
  <c r="ED65" i="11"/>
  <c r="V45" i="11"/>
  <c r="X35" i="11"/>
  <c r="X38" i="11"/>
  <c r="X36" i="11"/>
  <c r="X50" i="11"/>
  <c r="X51" i="11"/>
  <c r="X99" i="11"/>
  <c r="X34" i="11"/>
  <c r="V13" i="11"/>
  <c r="V33" i="11"/>
  <c r="X53" i="11"/>
  <c r="X54" i="11"/>
  <c r="ED66" i="11"/>
  <c r="X101" i="11"/>
  <c r="ED64" i="11"/>
  <c r="X98" i="11"/>
  <c r="V93" i="11"/>
  <c r="V49" i="11"/>
  <c r="V94" i="11"/>
  <c r="X22" i="11"/>
  <c r="X37" i="11"/>
  <c r="ED62" i="11"/>
  <c r="V30" i="11"/>
  <c r="X18" i="11"/>
  <c r="V47" i="11"/>
  <c r="ED67" i="11"/>
  <c r="V29" i="11"/>
  <c r="X21" i="11"/>
  <c r="V15" i="11"/>
  <c r="ED68" i="11"/>
  <c r="V14" i="11"/>
  <c r="V46" i="11"/>
  <c r="X100" i="11"/>
  <c r="X52" i="11"/>
  <c r="X19" i="11"/>
  <c r="ED72" i="11" l="1"/>
  <c r="ED71" i="11"/>
  <c r="ED73" i="11" s="1"/>
  <c r="AB385" i="10"/>
  <c r="AN385" i="10"/>
  <c r="X385" i="10"/>
  <c r="B41" i="10"/>
  <c r="C39" i="10"/>
  <c r="X104" i="11"/>
  <c r="X23" i="11"/>
  <c r="X25" i="11" s="1"/>
  <c r="D45" i="10"/>
  <c r="X56" i="11"/>
  <c r="X24" i="11"/>
  <c r="X103" i="11"/>
  <c r="X105" i="11" s="1"/>
  <c r="X39" i="11"/>
  <c r="X41" i="11" s="1"/>
  <c r="E45" i="10"/>
  <c r="X40" i="11"/>
  <c r="X55" i="11"/>
  <c r="X57" i="11" s="1"/>
  <c r="F45" i="10"/>
  <c r="AG386" i="10"/>
  <c r="AK386" i="10"/>
  <c r="AP386" i="10"/>
  <c r="AC386" i="10"/>
  <c r="U386" i="10"/>
  <c r="AD386" i="10"/>
  <c r="V386" i="10"/>
  <c r="AL386" i="10"/>
  <c r="AO386" i="10"/>
  <c r="Y386" i="10"/>
  <c r="AH386" i="10"/>
  <c r="Z386" i="10"/>
  <c r="B75" i="11"/>
  <c r="Y8" i="11"/>
  <c r="Y6" i="11"/>
  <c r="Y7" i="11" s="1"/>
  <c r="Y9" i="11"/>
  <c r="Y2" i="11"/>
  <c r="Z1" i="11"/>
  <c r="AR385" i="10"/>
  <c r="A53" i="10"/>
  <c r="Z12" i="11"/>
  <c r="Z28" i="11"/>
  <c r="Z44" i="11"/>
  <c r="Z60" i="11"/>
  <c r="Z92" i="11"/>
  <c r="AF385" i="10"/>
  <c r="AJ385" i="10"/>
  <c r="X10" i="9"/>
  <c r="X57" i="9"/>
  <c r="X25" i="9"/>
  <c r="X54" i="9"/>
  <c r="X22" i="9"/>
  <c r="X51" i="9"/>
  <c r="X15" i="9"/>
  <c r="X31" i="9"/>
  <c r="X56" i="9"/>
  <c r="X20" i="9"/>
  <c r="X36" i="9"/>
  <c r="X69" i="9"/>
  <c r="X85" i="9"/>
  <c r="X101" i="9"/>
  <c r="X117" i="9"/>
  <c r="X37" i="9"/>
  <c r="X70" i="9"/>
  <c r="X86" i="9"/>
  <c r="X102" i="9"/>
  <c r="X118" i="9"/>
  <c r="X34" i="9"/>
  <c r="X67" i="9"/>
  <c r="X83" i="9"/>
  <c r="X99" i="9"/>
  <c r="X115" i="9"/>
  <c r="X35" i="9"/>
  <c r="X68" i="9"/>
  <c r="X84" i="9"/>
  <c r="X100" i="9"/>
  <c r="X116" i="9"/>
  <c r="X8" i="9"/>
  <c r="X45" i="9"/>
  <c r="X13" i="9"/>
  <c r="X29" i="9"/>
  <c r="X58" i="9"/>
  <c r="X26" i="9"/>
  <c r="X55" i="9"/>
  <c r="X19" i="9"/>
  <c r="X44" i="9"/>
  <c r="X60" i="9"/>
  <c r="X24" i="9"/>
  <c r="X40" i="9"/>
  <c r="X73" i="9"/>
  <c r="X89" i="9"/>
  <c r="X105" i="9"/>
  <c r="X121" i="9"/>
  <c r="X41" i="9"/>
  <c r="X74" i="9"/>
  <c r="X90" i="9"/>
  <c r="X106" i="9"/>
  <c r="X122" i="9"/>
  <c r="X38" i="9"/>
  <c r="X71" i="9"/>
  <c r="X87" i="9"/>
  <c r="X103" i="9"/>
  <c r="X119" i="9"/>
  <c r="X39" i="9"/>
  <c r="X72" i="9"/>
  <c r="X88" i="9"/>
  <c r="X104" i="9"/>
  <c r="X120" i="9"/>
  <c r="X49" i="9"/>
  <c r="X17" i="9"/>
  <c r="X46" i="9"/>
  <c r="X14" i="9"/>
  <c r="X30" i="9"/>
  <c r="X59" i="9"/>
  <c r="X23" i="9"/>
  <c r="X48" i="9"/>
  <c r="X12" i="9"/>
  <c r="X28" i="9"/>
  <c r="X61" i="9"/>
  <c r="X77" i="9"/>
  <c r="X93" i="9"/>
  <c r="X109" i="9"/>
  <c r="X125" i="9"/>
  <c r="X62" i="9"/>
  <c r="X78" i="9"/>
  <c r="X94" i="9"/>
  <c r="X110" i="9"/>
  <c r="X126" i="9"/>
  <c r="X42" i="9"/>
  <c r="X75" i="9"/>
  <c r="X91" i="9"/>
  <c r="X107" i="9"/>
  <c r="X123" i="9"/>
  <c r="X43" i="9"/>
  <c r="X76" i="9"/>
  <c r="X92" i="9"/>
  <c r="X108" i="9"/>
  <c r="X124" i="9"/>
  <c r="X50" i="9"/>
  <c r="X27" i="9"/>
  <c r="X65" i="9"/>
  <c r="X33" i="9"/>
  <c r="X114" i="9"/>
  <c r="X95" i="9"/>
  <c r="X80" i="9"/>
  <c r="X18" i="9"/>
  <c r="X52" i="9"/>
  <c r="X81" i="9"/>
  <c r="X66" i="9"/>
  <c r="Y1" i="9"/>
  <c r="X111" i="9"/>
  <c r="X96" i="9"/>
  <c r="X53" i="9"/>
  <c r="X47" i="9"/>
  <c r="X16" i="9"/>
  <c r="X97" i="9"/>
  <c r="X82" i="9"/>
  <c r="X63" i="9"/>
  <c r="X127" i="9"/>
  <c r="X112" i="9"/>
  <c r="X113" i="9"/>
  <c r="X9" i="9"/>
  <c r="X21" i="9"/>
  <c r="X98" i="9"/>
  <c r="X11" i="9"/>
  <c r="X79" i="9"/>
  <c r="X32" i="9"/>
  <c r="X64" i="9"/>
  <c r="C388" i="10"/>
  <c r="B387" i="10"/>
  <c r="AB3" i="11"/>
  <c r="AA4" i="11"/>
  <c r="X91" i="11"/>
  <c r="X27" i="11"/>
  <c r="X11" i="11"/>
  <c r="X43" i="11"/>
  <c r="X59" i="11"/>
  <c r="Y20" i="11"/>
  <c r="U67" i="11"/>
  <c r="M67" i="11"/>
  <c r="Y19" i="11"/>
  <c r="H66" i="11"/>
  <c r="N66" i="11"/>
  <c r="L67" i="11"/>
  <c r="M64" i="11"/>
  <c r="G67" i="11"/>
  <c r="K67" i="11"/>
  <c r="Q66" i="11"/>
  <c r="W68" i="11"/>
  <c r="O63" i="11"/>
  <c r="O65" i="11"/>
  <c r="I66" i="11"/>
  <c r="Y101" i="11"/>
  <c r="N68" i="11"/>
  <c r="I62" i="11"/>
  <c r="L64" i="11"/>
  <c r="Y21" i="11"/>
  <c r="O61" i="11"/>
  <c r="W45" i="11"/>
  <c r="Y35" i="11"/>
  <c r="J66" i="11"/>
  <c r="J64" i="11"/>
  <c r="J69" i="11"/>
  <c r="N64" i="11"/>
  <c r="X67" i="11"/>
  <c r="H67" i="11"/>
  <c r="H65" i="11"/>
  <c r="Y53" i="11"/>
  <c r="L69" i="11"/>
  <c r="P64" i="11"/>
  <c r="W13" i="11"/>
  <c r="P62" i="11"/>
  <c r="W62" i="11"/>
  <c r="Y68" i="11"/>
  <c r="G70" i="11"/>
  <c r="L70" i="11"/>
  <c r="R61" i="11"/>
  <c r="J62" i="11"/>
  <c r="M63" i="11"/>
  <c r="I68" i="11"/>
  <c r="U69" i="11"/>
  <c r="W65" i="11"/>
  <c r="Q69" i="11"/>
  <c r="T67" i="11"/>
  <c r="Q62" i="11"/>
  <c r="U70" i="11"/>
  <c r="S63" i="11"/>
  <c r="X66" i="11"/>
  <c r="I67" i="11"/>
  <c r="Y67" i="11"/>
  <c r="G68" i="11"/>
  <c r="R70" i="11"/>
  <c r="M66" i="11"/>
  <c r="V65" i="11"/>
  <c r="Y98" i="11"/>
  <c r="I70" i="11"/>
  <c r="W97" i="11"/>
  <c r="I61" i="11"/>
  <c r="U66" i="11"/>
  <c r="Q67" i="11"/>
  <c r="Y38" i="11"/>
  <c r="G64" i="11"/>
  <c r="T66" i="11"/>
  <c r="X70" i="11"/>
  <c r="P65" i="11"/>
  <c r="R68" i="11"/>
  <c r="T61" i="11"/>
  <c r="H69" i="11"/>
  <c r="R62" i="11"/>
  <c r="V61" i="11"/>
  <c r="S70" i="11"/>
  <c r="N70" i="11"/>
  <c r="J70" i="11"/>
  <c r="M62" i="11"/>
  <c r="G61" i="11"/>
  <c r="S68" i="11"/>
  <c r="R67" i="11"/>
  <c r="M69" i="11"/>
  <c r="P66" i="11"/>
  <c r="Y102" i="11"/>
  <c r="P70" i="11"/>
  <c r="Y22" i="11"/>
  <c r="O67" i="11"/>
  <c r="P67" i="11"/>
  <c r="T64" i="11"/>
  <c r="W61" i="11"/>
  <c r="O69" i="11"/>
  <c r="J63" i="11"/>
  <c r="O70" i="11"/>
  <c r="W46" i="11"/>
  <c r="W30" i="11"/>
  <c r="O68" i="11"/>
  <c r="I65" i="11"/>
  <c r="Y69" i="11"/>
  <c r="Y70" i="11"/>
  <c r="S69" i="11"/>
  <c r="K68" i="11"/>
  <c r="T62" i="11"/>
  <c r="R63" i="11"/>
  <c r="P61" i="11"/>
  <c r="K61" i="11"/>
  <c r="H64" i="11"/>
  <c r="W47" i="11"/>
  <c r="V70" i="11"/>
  <c r="L63" i="11"/>
  <c r="K69" i="11"/>
  <c r="P63" i="11"/>
  <c r="L68" i="11"/>
  <c r="Q70" i="11"/>
  <c r="N62" i="11"/>
  <c r="Y37" i="11"/>
  <c r="Q68" i="11"/>
  <c r="H61" i="11"/>
  <c r="P68" i="11"/>
  <c r="W31" i="11"/>
  <c r="Y52" i="11"/>
  <c r="H63" i="11"/>
  <c r="K64" i="11"/>
  <c r="S62" i="11"/>
  <c r="U63" i="11"/>
  <c r="U61" i="11"/>
  <c r="H70" i="11"/>
  <c r="Q63" i="11"/>
  <c r="G62" i="11"/>
  <c r="L66" i="11"/>
  <c r="N65" i="11"/>
  <c r="R66" i="11"/>
  <c r="O66" i="11"/>
  <c r="G66" i="11"/>
  <c r="T68" i="11"/>
  <c r="S61" i="11"/>
  <c r="S65" i="11"/>
  <c r="W15" i="11"/>
  <c r="W95" i="11"/>
  <c r="M70" i="11"/>
  <c r="G69" i="11"/>
  <c r="N69" i="11"/>
  <c r="N61" i="11"/>
  <c r="K63" i="11"/>
  <c r="R64" i="11"/>
  <c r="I63" i="11"/>
  <c r="L65" i="11"/>
  <c r="V67" i="11"/>
  <c r="L61" i="11"/>
  <c r="Y36" i="11"/>
  <c r="Y66" i="11"/>
  <c r="N67" i="11"/>
  <c r="R65" i="11"/>
  <c r="K65" i="11"/>
  <c r="Y51" i="11"/>
  <c r="W70" i="11"/>
  <c r="M61" i="11"/>
  <c r="W14" i="11"/>
  <c r="Y54" i="11"/>
  <c r="V63" i="11"/>
  <c r="W63" i="11"/>
  <c r="Q65" i="11"/>
  <c r="Y34" i="11"/>
  <c r="Q61" i="11"/>
  <c r="T63" i="11"/>
  <c r="G63" i="11"/>
  <c r="I69" i="11"/>
  <c r="W33" i="11"/>
  <c r="Y100" i="11"/>
  <c r="I64" i="11"/>
  <c r="V68" i="11"/>
  <c r="O64" i="11"/>
  <c r="W17" i="11"/>
  <c r="K62" i="11"/>
  <c r="G65" i="11"/>
  <c r="R69" i="11"/>
  <c r="V66" i="11"/>
  <c r="T65" i="11"/>
  <c r="J68" i="11"/>
  <c r="U68" i="11"/>
  <c r="U62" i="11"/>
  <c r="U65" i="11"/>
  <c r="H68" i="11"/>
  <c r="H62" i="11"/>
  <c r="W66" i="11"/>
  <c r="Y99" i="11"/>
  <c r="W67" i="11"/>
  <c r="M65" i="11"/>
  <c r="P69" i="11"/>
  <c r="K66" i="11"/>
  <c r="K70" i="11"/>
  <c r="U64" i="11"/>
  <c r="J67" i="11"/>
  <c r="S64" i="11"/>
  <c r="X68" i="11"/>
  <c r="L62" i="11"/>
  <c r="T70" i="11"/>
  <c r="J65" i="11"/>
  <c r="V62" i="11"/>
  <c r="T69" i="11"/>
  <c r="J61" i="11"/>
  <c r="O62" i="11"/>
  <c r="N63" i="11"/>
  <c r="W93" i="11"/>
  <c r="W29" i="11"/>
  <c r="W49" i="11"/>
  <c r="M68" i="11"/>
  <c r="Y50" i="11"/>
  <c r="Q64" i="11"/>
  <c r="S67" i="11"/>
  <c r="Y18" i="11"/>
  <c r="S66" i="11"/>
  <c r="W94" i="11"/>
  <c r="X69" i="11"/>
  <c r="AR386" i="10" l="1"/>
  <c r="AJ386" i="10"/>
  <c r="X386" i="10"/>
  <c r="AB386" i="10"/>
  <c r="AN386" i="10"/>
  <c r="B43" i="10"/>
  <c r="C41" i="10"/>
  <c r="Q72" i="11"/>
  <c r="S71" i="11"/>
  <c r="S73" i="11" s="1"/>
  <c r="G35" i="10"/>
  <c r="Y71" i="11"/>
  <c r="Y73" i="11" s="1"/>
  <c r="G47" i="10"/>
  <c r="Y72" i="11"/>
  <c r="P71" i="11"/>
  <c r="P73" i="11" s="1"/>
  <c r="G29" i="10"/>
  <c r="P72" i="11"/>
  <c r="Y56" i="11"/>
  <c r="O72" i="11"/>
  <c r="T72" i="11"/>
  <c r="Q71" i="11"/>
  <c r="Q73" i="11" s="1"/>
  <c r="G31" i="10"/>
  <c r="U71" i="11"/>
  <c r="U73" i="11" s="1"/>
  <c r="G39" i="10"/>
  <c r="W71" i="11"/>
  <c r="W73" i="11" s="1"/>
  <c r="G43" i="10"/>
  <c r="M71" i="11"/>
  <c r="M73" i="11" s="1"/>
  <c r="G23" i="10"/>
  <c r="H72" i="11"/>
  <c r="G72" i="11"/>
  <c r="X71" i="11"/>
  <c r="X73" i="11" s="1"/>
  <c r="G45" i="10"/>
  <c r="Y104" i="11"/>
  <c r="J72" i="11"/>
  <c r="I71" i="11"/>
  <c r="I73" i="11" s="1"/>
  <c r="G15" i="10"/>
  <c r="Y40" i="11"/>
  <c r="H71" i="11"/>
  <c r="H73" i="11" s="1"/>
  <c r="G13" i="10"/>
  <c r="J71" i="11"/>
  <c r="J73" i="11" s="1"/>
  <c r="G17" i="10"/>
  <c r="O71" i="11"/>
  <c r="O73" i="11" s="1"/>
  <c r="G27" i="10"/>
  <c r="Y39" i="11"/>
  <c r="Y41" i="11" s="1"/>
  <c r="E47" i="10"/>
  <c r="V72" i="11"/>
  <c r="N71" i="11"/>
  <c r="N73" i="11" s="1"/>
  <c r="G25" i="10"/>
  <c r="Y103" i="11"/>
  <c r="Y105" i="11" s="1"/>
  <c r="Y24" i="11"/>
  <c r="L71" i="11"/>
  <c r="L73" i="11" s="1"/>
  <c r="G21" i="10"/>
  <c r="K71" i="11"/>
  <c r="K73" i="11" s="1"/>
  <c r="G19" i="10"/>
  <c r="S72" i="11"/>
  <c r="M72" i="11"/>
  <c r="R71" i="11"/>
  <c r="R73" i="11" s="1"/>
  <c r="G33" i="10"/>
  <c r="T71" i="11"/>
  <c r="T73" i="11" s="1"/>
  <c r="G37" i="10"/>
  <c r="N72" i="11"/>
  <c r="I72" i="11"/>
  <c r="G71" i="11"/>
  <c r="G73" i="11" s="1"/>
  <c r="G11" i="10"/>
  <c r="R72" i="11"/>
  <c r="V71" i="11"/>
  <c r="V73" i="11" s="1"/>
  <c r="G41" i="10"/>
  <c r="X72" i="11"/>
  <c r="U72" i="11"/>
  <c r="Y23" i="11"/>
  <c r="Y25" i="11" s="1"/>
  <c r="D47" i="10"/>
  <c r="L72" i="11"/>
  <c r="K72" i="11"/>
  <c r="W72" i="11"/>
  <c r="Y55" i="11"/>
  <c r="Y57" i="11" s="1"/>
  <c r="F47" i="10"/>
  <c r="C389" i="10"/>
  <c r="B388" i="10"/>
  <c r="Z8" i="11"/>
  <c r="AA1" i="11"/>
  <c r="Z9" i="11"/>
  <c r="Z2" i="11"/>
  <c r="Z6" i="11"/>
  <c r="Z7" i="11" s="1"/>
  <c r="AA44" i="11"/>
  <c r="AA28" i="11"/>
  <c r="AA12" i="11"/>
  <c r="AA60" i="11"/>
  <c r="AA92" i="11"/>
  <c r="AB4" i="11"/>
  <c r="AC3" i="11"/>
  <c r="A55" i="10"/>
  <c r="Y11" i="11"/>
  <c r="Y27" i="11"/>
  <c r="Y43" i="11"/>
  <c r="Y91" i="11"/>
  <c r="Y59" i="11"/>
  <c r="C75" i="11"/>
  <c r="D75" i="11" s="1"/>
  <c r="N2" i="10"/>
  <c r="N3" i="10" s="1"/>
  <c r="H2" i="10"/>
  <c r="O2" i="10"/>
  <c r="O3" i="10" s="1"/>
  <c r="I2" i="10"/>
  <c r="AF386" i="10"/>
  <c r="AO387" i="10"/>
  <c r="V387" i="10"/>
  <c r="AD387" i="10"/>
  <c r="AG387" i="10"/>
  <c r="Z387" i="10"/>
  <c r="Y387" i="10"/>
  <c r="AL387" i="10"/>
  <c r="AK387" i="10"/>
  <c r="U387" i="10"/>
  <c r="AH387" i="10"/>
  <c r="AC387" i="10"/>
  <c r="AF387" i="10" s="1"/>
  <c r="AP387" i="10"/>
  <c r="Y47" i="9"/>
  <c r="Y11" i="9"/>
  <c r="Y27" i="9"/>
  <c r="Y52" i="9"/>
  <c r="Y16" i="9"/>
  <c r="Y45" i="9"/>
  <c r="Y13" i="9"/>
  <c r="Y29" i="9"/>
  <c r="Y58" i="9"/>
  <c r="Y26" i="9"/>
  <c r="Y43" i="9"/>
  <c r="Y76" i="9"/>
  <c r="Y92" i="9"/>
  <c r="Y108" i="9"/>
  <c r="Y124" i="9"/>
  <c r="Y61" i="9"/>
  <c r="Y77" i="9"/>
  <c r="Y93" i="9"/>
  <c r="Y109" i="9"/>
  <c r="Y125" i="9"/>
  <c r="Y62" i="9"/>
  <c r="Y78" i="9"/>
  <c r="Y94" i="9"/>
  <c r="Y110" i="9"/>
  <c r="Y126" i="9"/>
  <c r="Y42" i="9"/>
  <c r="Y75" i="9"/>
  <c r="Y91" i="9"/>
  <c r="Y107" i="9"/>
  <c r="Y123" i="9"/>
  <c r="Y51" i="9"/>
  <c r="Y15" i="9"/>
  <c r="Y31" i="9"/>
  <c r="Y56" i="9"/>
  <c r="Y20" i="9"/>
  <c r="Y49" i="9"/>
  <c r="Y17" i="9"/>
  <c r="Y46" i="9"/>
  <c r="Y14" i="9"/>
  <c r="Y30" i="9"/>
  <c r="Y64" i="9"/>
  <c r="Y80" i="9"/>
  <c r="Y96" i="9"/>
  <c r="Y112" i="9"/>
  <c r="Y32" i="9"/>
  <c r="Y65" i="9"/>
  <c r="Y81" i="9"/>
  <c r="Y97" i="9"/>
  <c r="Y113" i="9"/>
  <c r="Y33" i="9"/>
  <c r="Y66" i="9"/>
  <c r="Y82" i="9"/>
  <c r="Y98" i="9"/>
  <c r="Y114" i="9"/>
  <c r="Z1" i="9"/>
  <c r="Y63" i="9"/>
  <c r="Y79" i="9"/>
  <c r="Y95" i="9"/>
  <c r="Y111" i="9"/>
  <c r="Y127" i="9"/>
  <c r="Y55" i="9"/>
  <c r="Y19" i="9"/>
  <c r="Y44" i="9"/>
  <c r="Y60" i="9"/>
  <c r="Y24" i="9"/>
  <c r="Y53" i="9"/>
  <c r="Y21" i="9"/>
  <c r="Y50" i="9"/>
  <c r="Y18" i="9"/>
  <c r="Y35" i="9"/>
  <c r="Y68" i="9"/>
  <c r="Y84" i="9"/>
  <c r="Y100" i="9"/>
  <c r="Y116" i="9"/>
  <c r="Y36" i="9"/>
  <c r="Y69" i="9"/>
  <c r="Y85" i="9"/>
  <c r="Y101" i="9"/>
  <c r="Y117" i="9"/>
  <c r="Y37" i="9"/>
  <c r="Y70" i="9"/>
  <c r="Y86" i="9"/>
  <c r="Y102" i="9"/>
  <c r="Y118" i="9"/>
  <c r="Y34" i="9"/>
  <c r="Y67" i="9"/>
  <c r="Y83" i="9"/>
  <c r="Y99" i="9"/>
  <c r="Y115" i="9"/>
  <c r="Y9" i="9"/>
  <c r="Y10" i="9"/>
  <c r="AA6" i="11" s="1"/>
  <c r="Y12" i="9"/>
  <c r="Y54" i="9"/>
  <c r="Y88" i="9"/>
  <c r="Y73" i="9"/>
  <c r="Y41" i="9"/>
  <c r="Y122" i="9"/>
  <c r="Y103" i="9"/>
  <c r="Y59" i="9"/>
  <c r="Y28" i="9"/>
  <c r="Y22" i="9"/>
  <c r="Y104" i="9"/>
  <c r="Y89" i="9"/>
  <c r="Y74" i="9"/>
  <c r="Y38" i="9"/>
  <c r="Y119" i="9"/>
  <c r="Y23" i="9"/>
  <c r="Y57" i="9"/>
  <c r="Y39" i="9"/>
  <c r="Y120" i="9"/>
  <c r="Y105" i="9"/>
  <c r="Y90" i="9"/>
  <c r="Y71" i="9"/>
  <c r="Y8" i="9"/>
  <c r="Y72" i="9"/>
  <c r="Y87" i="9"/>
  <c r="Y40" i="9"/>
  <c r="Y48" i="9"/>
  <c r="Y121" i="9"/>
  <c r="Y25" i="9"/>
  <c r="Y106" i="9"/>
  <c r="Z20" i="11"/>
  <c r="X63" i="11"/>
  <c r="Z101" i="11"/>
  <c r="X65" i="11"/>
  <c r="Z102" i="11"/>
  <c r="Z36" i="11"/>
  <c r="Z54" i="11"/>
  <c r="Z21" i="11"/>
  <c r="Z34" i="11"/>
  <c r="Z66" i="11"/>
  <c r="X97" i="11"/>
  <c r="X30" i="11"/>
  <c r="Z19" i="11"/>
  <c r="X95" i="11"/>
  <c r="Z67" i="11"/>
  <c r="Z100" i="11"/>
  <c r="X17" i="11"/>
  <c r="X13" i="11"/>
  <c r="Z99" i="11"/>
  <c r="Z50" i="11"/>
  <c r="X49" i="11"/>
  <c r="Z52" i="11"/>
  <c r="X93" i="11"/>
  <c r="X15" i="11"/>
  <c r="X47" i="11"/>
  <c r="X62" i="11"/>
  <c r="X16" i="11"/>
  <c r="Z38" i="11"/>
  <c r="Z98" i="11"/>
  <c r="Z37" i="11"/>
  <c r="X29" i="11"/>
  <c r="X32" i="11"/>
  <c r="Z18" i="11"/>
  <c r="Z35" i="11"/>
  <c r="X45" i="11"/>
  <c r="X14" i="11"/>
  <c r="X96" i="11"/>
  <c r="Z68" i="11"/>
  <c r="X61" i="11"/>
  <c r="X46" i="11"/>
  <c r="Z69" i="11"/>
  <c r="Z51" i="11"/>
  <c r="Z22" i="11"/>
  <c r="X64" i="11"/>
  <c r="X94" i="11"/>
  <c r="X31" i="11"/>
  <c r="Z53" i="11"/>
  <c r="Z70" i="11"/>
  <c r="X48" i="11"/>
  <c r="X33" i="11"/>
  <c r="ED76" i="11" l="1"/>
  <c r="ED75" i="11"/>
  <c r="AB387" i="10"/>
  <c r="B45" i="10"/>
  <c r="C43" i="10"/>
  <c r="Z71" i="11"/>
  <c r="Z73" i="11" s="1"/>
  <c r="G49" i="10"/>
  <c r="Z24" i="11"/>
  <c r="Z104" i="11"/>
  <c r="Z55" i="11"/>
  <c r="Z57" i="11" s="1"/>
  <c r="F49" i="10"/>
  <c r="Z72" i="11"/>
  <c r="Z23" i="11"/>
  <c r="Z25" i="11" s="1"/>
  <c r="D49" i="10"/>
  <c r="Z39" i="11"/>
  <c r="Z41" i="11" s="1"/>
  <c r="E49" i="10"/>
  <c r="Z56" i="11"/>
  <c r="Z103" i="11"/>
  <c r="Z105" i="11" s="1"/>
  <c r="Z40" i="11"/>
  <c r="W75" i="11"/>
  <c r="G76" i="11"/>
  <c r="H76" i="11"/>
  <c r="K76" i="11"/>
  <c r="L76" i="11"/>
  <c r="P76" i="11"/>
  <c r="R76" i="11"/>
  <c r="R75" i="11"/>
  <c r="V76" i="11"/>
  <c r="V75" i="11"/>
  <c r="O76" i="11"/>
  <c r="N75" i="11"/>
  <c r="T76" i="11"/>
  <c r="I76" i="11"/>
  <c r="H75" i="11"/>
  <c r="I75" i="11"/>
  <c r="Q76" i="11"/>
  <c r="Q75" i="11"/>
  <c r="S75" i="11"/>
  <c r="W76" i="11"/>
  <c r="Y76" i="11"/>
  <c r="X76" i="11"/>
  <c r="X75" i="11"/>
  <c r="G75" i="11"/>
  <c r="J75" i="11"/>
  <c r="K75" i="11"/>
  <c r="M75" i="11"/>
  <c r="L75" i="11"/>
  <c r="O75" i="11"/>
  <c r="S76" i="11"/>
  <c r="U76" i="11"/>
  <c r="U75" i="11"/>
  <c r="Z76" i="11"/>
  <c r="J76" i="11"/>
  <c r="N76" i="11"/>
  <c r="M76" i="11"/>
  <c r="P75" i="11"/>
  <c r="T75" i="11"/>
  <c r="AA76" i="11"/>
  <c r="Y75" i="11"/>
  <c r="X387" i="10"/>
  <c r="AR387" i="10"/>
  <c r="C390" i="10"/>
  <c r="B389" i="10"/>
  <c r="Z11" i="11"/>
  <c r="Z91" i="11"/>
  <c r="Z27" i="11"/>
  <c r="Z43" i="11"/>
  <c r="Z59" i="11"/>
  <c r="Z75" i="11"/>
  <c r="AC388" i="10"/>
  <c r="Y388" i="10"/>
  <c r="AL388" i="10"/>
  <c r="AO388" i="10"/>
  <c r="U388" i="10"/>
  <c r="AP388" i="10"/>
  <c r="V388" i="10"/>
  <c r="AH388" i="10"/>
  <c r="AG388" i="10"/>
  <c r="Z388" i="10"/>
  <c r="AK388" i="10"/>
  <c r="AN388" i="10" s="1"/>
  <c r="AD388" i="10"/>
  <c r="AN387" i="10"/>
  <c r="AJ387" i="10"/>
  <c r="I47" i="10"/>
  <c r="I45" i="10"/>
  <c r="I43" i="10"/>
  <c r="I37" i="10"/>
  <c r="I25" i="10"/>
  <c r="I21" i="10"/>
  <c r="I19" i="10"/>
  <c r="I13" i="10"/>
  <c r="I49" i="10"/>
  <c r="I39" i="10"/>
  <c r="I29" i="10"/>
  <c r="I27" i="10"/>
  <c r="I17" i="10"/>
  <c r="I35" i="10"/>
  <c r="I33" i="10"/>
  <c r="I11" i="10"/>
  <c r="I31" i="10"/>
  <c r="I15" i="10"/>
  <c r="I41" i="10"/>
  <c r="I23" i="10"/>
  <c r="AD3" i="11"/>
  <c r="AC4" i="11"/>
  <c r="AA2" i="11"/>
  <c r="AA9" i="11"/>
  <c r="AB1" i="11"/>
  <c r="AA7" i="11"/>
  <c r="AA8" i="11"/>
  <c r="Z53" i="9"/>
  <c r="Z21" i="9"/>
  <c r="Z50" i="9"/>
  <c r="Z18" i="9"/>
  <c r="Z47" i="9"/>
  <c r="Z11" i="9"/>
  <c r="Z27" i="9"/>
  <c r="Z52" i="9"/>
  <c r="Z16" i="9"/>
  <c r="AA1" i="9"/>
  <c r="Z63" i="9"/>
  <c r="Z79" i="9"/>
  <c r="Z95" i="9"/>
  <c r="Z111" i="9"/>
  <c r="Z35" i="9"/>
  <c r="Z68" i="9"/>
  <c r="Z84" i="9"/>
  <c r="Z100" i="9"/>
  <c r="Z116" i="9"/>
  <c r="Z61" i="9"/>
  <c r="Z77" i="9"/>
  <c r="Z93" i="9"/>
  <c r="Z109" i="9"/>
  <c r="Z33" i="9"/>
  <c r="Z66" i="9"/>
  <c r="Z82" i="9"/>
  <c r="Z98" i="9"/>
  <c r="Z114" i="9"/>
  <c r="Z126" i="9"/>
  <c r="Z124" i="9"/>
  <c r="Z10" i="9"/>
  <c r="Z57" i="9"/>
  <c r="Z25" i="9"/>
  <c r="Z54" i="9"/>
  <c r="Z22" i="9"/>
  <c r="Z51" i="9"/>
  <c r="Z15" i="9"/>
  <c r="Z31" i="9"/>
  <c r="Z56" i="9"/>
  <c r="Z20" i="9"/>
  <c r="Z34" i="9"/>
  <c r="Z67" i="9"/>
  <c r="Z83" i="9"/>
  <c r="Z99" i="9"/>
  <c r="Z115" i="9"/>
  <c r="Z39" i="9"/>
  <c r="Z72" i="9"/>
  <c r="Z88" i="9"/>
  <c r="Z104" i="9"/>
  <c r="Z32" i="9"/>
  <c r="Z65" i="9"/>
  <c r="Z81" i="9"/>
  <c r="Z97" i="9"/>
  <c r="Z113" i="9"/>
  <c r="Z37" i="9"/>
  <c r="Z70" i="9"/>
  <c r="Z86" i="9"/>
  <c r="Z102" i="9"/>
  <c r="Z118" i="9"/>
  <c r="Z8" i="9"/>
  <c r="Z9" i="9"/>
  <c r="Z45" i="9"/>
  <c r="Z13" i="9"/>
  <c r="Z29" i="9"/>
  <c r="Z58" i="9"/>
  <c r="Z26" i="9"/>
  <c r="Z55" i="9"/>
  <c r="Z19" i="9"/>
  <c r="Z44" i="9"/>
  <c r="Z60" i="9"/>
  <c r="Z24" i="9"/>
  <c r="Z38" i="9"/>
  <c r="Z71" i="9"/>
  <c r="Z87" i="9"/>
  <c r="Z103" i="9"/>
  <c r="Z119" i="9"/>
  <c r="Z43" i="9"/>
  <c r="Z76" i="9"/>
  <c r="Z92" i="9"/>
  <c r="Z108" i="9"/>
  <c r="Z36" i="9"/>
  <c r="Z69" i="9"/>
  <c r="Z85" i="9"/>
  <c r="Z101" i="9"/>
  <c r="Z117" i="9"/>
  <c r="Z41" i="9"/>
  <c r="Z74" i="9"/>
  <c r="Z90" i="9"/>
  <c r="Z106" i="9"/>
  <c r="Z125" i="9"/>
  <c r="Z122" i="9"/>
  <c r="Z49" i="9"/>
  <c r="Z30" i="9"/>
  <c r="Z12" i="9"/>
  <c r="Z91" i="9"/>
  <c r="Z80" i="9"/>
  <c r="Z73" i="9"/>
  <c r="Z62" i="9"/>
  <c r="Z120" i="9"/>
  <c r="Z17" i="9"/>
  <c r="Z59" i="9"/>
  <c r="Z28" i="9"/>
  <c r="Z107" i="9"/>
  <c r="Z96" i="9"/>
  <c r="Z89" i="9"/>
  <c r="Z78" i="9"/>
  <c r="Z127" i="9"/>
  <c r="Z46" i="9"/>
  <c r="Z23" i="9"/>
  <c r="Z42" i="9"/>
  <c r="Z123" i="9"/>
  <c r="Z112" i="9"/>
  <c r="Z105" i="9"/>
  <c r="Z94" i="9"/>
  <c r="Z64" i="9"/>
  <c r="Z14" i="9"/>
  <c r="Z40" i="9"/>
  <c r="Z48" i="9"/>
  <c r="Z121" i="9"/>
  <c r="Z75" i="9"/>
  <c r="Z110" i="9"/>
  <c r="A57" i="10"/>
  <c r="AB92" i="11"/>
  <c r="AB60" i="11"/>
  <c r="AB12" i="11"/>
  <c r="AB76" i="11"/>
  <c r="AB44" i="11"/>
  <c r="AB28" i="11"/>
  <c r="Y61" i="11"/>
  <c r="Y17" i="11"/>
  <c r="AA37" i="11"/>
  <c r="Y14" i="11"/>
  <c r="AA19" i="11"/>
  <c r="ED84" i="11"/>
  <c r="Y93" i="11"/>
  <c r="ED85" i="11"/>
  <c r="AA100" i="11"/>
  <c r="Y31" i="11"/>
  <c r="Y32" i="11"/>
  <c r="ED80" i="11"/>
  <c r="Y97" i="11"/>
  <c r="AA34" i="11"/>
  <c r="ED86" i="11"/>
  <c r="ED81" i="11"/>
  <c r="AA101" i="11"/>
  <c r="AA36" i="11"/>
  <c r="AA52" i="11"/>
  <c r="Y13" i="11"/>
  <c r="Y65" i="11"/>
  <c r="AA99" i="11"/>
  <c r="ED83" i="11"/>
  <c r="Y64" i="11"/>
  <c r="AA18" i="11"/>
  <c r="Y15" i="11"/>
  <c r="AA20" i="11"/>
  <c r="AA102" i="11"/>
  <c r="Y30" i="11"/>
  <c r="Y95" i="11"/>
  <c r="AA53" i="11"/>
  <c r="Y94" i="11"/>
  <c r="Y96" i="11"/>
  <c r="Y45" i="11"/>
  <c r="AA68" i="11"/>
  <c r="Y16" i="11"/>
  <c r="Y63" i="11"/>
  <c r="ED79" i="11"/>
  <c r="Y33" i="11"/>
  <c r="AA70" i="11"/>
  <c r="Y62" i="11"/>
  <c r="Y49" i="11"/>
  <c r="AA51" i="11"/>
  <c r="AA22" i="11"/>
  <c r="AA98" i="11"/>
  <c r="Y29" i="11"/>
  <c r="AA50" i="11"/>
  <c r="AA54" i="11"/>
  <c r="ED82" i="11"/>
  <c r="AA35" i="11"/>
  <c r="ED77" i="11"/>
  <c r="Y46" i="11"/>
  <c r="AA67" i="11"/>
  <c r="AA21" i="11"/>
  <c r="AA38" i="11"/>
  <c r="Y48" i="11"/>
  <c r="ED78" i="11"/>
  <c r="Y47" i="11"/>
  <c r="AA66" i="11"/>
  <c r="AA69" i="11"/>
  <c r="ED88" i="11" l="1"/>
  <c r="ED87" i="11"/>
  <c r="ED89" i="11" s="1"/>
  <c r="AJ388" i="10"/>
  <c r="B47" i="10"/>
  <c r="C45" i="10"/>
  <c r="AA24" i="11"/>
  <c r="AA71" i="11"/>
  <c r="AA73" i="11" s="1"/>
  <c r="G51" i="10"/>
  <c r="AA103" i="11"/>
  <c r="I51" i="10"/>
  <c r="AA40" i="11"/>
  <c r="AA23" i="11"/>
  <c r="AA25" i="11" s="1"/>
  <c r="D51" i="10"/>
  <c r="AA72" i="11"/>
  <c r="AA55" i="11"/>
  <c r="AA57" i="11" s="1"/>
  <c r="F51" i="10"/>
  <c r="AA105" i="11"/>
  <c r="AA56" i="11"/>
  <c r="AA104" i="11"/>
  <c r="AA39" i="11"/>
  <c r="AA41" i="11" s="1"/>
  <c r="E51" i="10"/>
  <c r="A59" i="10"/>
  <c r="AA11" i="11"/>
  <c r="AA27" i="11"/>
  <c r="AA91" i="11"/>
  <c r="AA59" i="11"/>
  <c r="AA43" i="11"/>
  <c r="AA75" i="11"/>
  <c r="AA51" i="9"/>
  <c r="AA15" i="9"/>
  <c r="AA31" i="9"/>
  <c r="AA56" i="9"/>
  <c r="AA20" i="9"/>
  <c r="AA49" i="9"/>
  <c r="AA17" i="9"/>
  <c r="AA46" i="9"/>
  <c r="AA55" i="9"/>
  <c r="AA19" i="9"/>
  <c r="AA44" i="9"/>
  <c r="AA60" i="9"/>
  <c r="AA24" i="9"/>
  <c r="AA53" i="9"/>
  <c r="AA21" i="9"/>
  <c r="AA50" i="9"/>
  <c r="AA10" i="9"/>
  <c r="AA59" i="9"/>
  <c r="AA23" i="9"/>
  <c r="AA48" i="9"/>
  <c r="AA12" i="9"/>
  <c r="AA28" i="9"/>
  <c r="AA57" i="9"/>
  <c r="AA25" i="9"/>
  <c r="AA54" i="9"/>
  <c r="AA11" i="9"/>
  <c r="AA45" i="9"/>
  <c r="AA14" i="9"/>
  <c r="AA30" i="9"/>
  <c r="AA43" i="9"/>
  <c r="AA76" i="9"/>
  <c r="AA92" i="9"/>
  <c r="AA108" i="9"/>
  <c r="AA124" i="9"/>
  <c r="AA40" i="9"/>
  <c r="AA73" i="9"/>
  <c r="AA89" i="9"/>
  <c r="AA105" i="9"/>
  <c r="AA121" i="9"/>
  <c r="AA41" i="9"/>
  <c r="AA74" i="9"/>
  <c r="AA90" i="9"/>
  <c r="AA106" i="9"/>
  <c r="AA122" i="9"/>
  <c r="AA38" i="9"/>
  <c r="AA71" i="9"/>
  <c r="AA87" i="9"/>
  <c r="AA103" i="9"/>
  <c r="AA119" i="9"/>
  <c r="AA27" i="9"/>
  <c r="AA13" i="9"/>
  <c r="AA18" i="9"/>
  <c r="AB1" i="9"/>
  <c r="AA64" i="9"/>
  <c r="AA80" i="9"/>
  <c r="AA96" i="9"/>
  <c r="AA112" i="9"/>
  <c r="AA8" i="9"/>
  <c r="AA61" i="9"/>
  <c r="AA77" i="9"/>
  <c r="AA93" i="9"/>
  <c r="AA109" i="9"/>
  <c r="AA125" i="9"/>
  <c r="AA62" i="9"/>
  <c r="AA78" i="9"/>
  <c r="AA94" i="9"/>
  <c r="AA110" i="9"/>
  <c r="AA126" i="9"/>
  <c r="AA42" i="9"/>
  <c r="AA75" i="9"/>
  <c r="AA91" i="9"/>
  <c r="AA107" i="9"/>
  <c r="AA123" i="9"/>
  <c r="AA52" i="9"/>
  <c r="AA29" i="9"/>
  <c r="AA22" i="9"/>
  <c r="AA35" i="9"/>
  <c r="AA68" i="9"/>
  <c r="AA84" i="9"/>
  <c r="AA100" i="9"/>
  <c r="AA116" i="9"/>
  <c r="AA32" i="9"/>
  <c r="AA65" i="9"/>
  <c r="AA81" i="9"/>
  <c r="AA97" i="9"/>
  <c r="AA113" i="9"/>
  <c r="AA33" i="9"/>
  <c r="AA66" i="9"/>
  <c r="AA82" i="9"/>
  <c r="AA98" i="9"/>
  <c r="AA114" i="9"/>
  <c r="AA9" i="9"/>
  <c r="AA63" i="9"/>
  <c r="AA79" i="9"/>
  <c r="AA95" i="9"/>
  <c r="AA111" i="9"/>
  <c r="AA127" i="9"/>
  <c r="AA47" i="9"/>
  <c r="AA39" i="9"/>
  <c r="AA120" i="9"/>
  <c r="AA101" i="9"/>
  <c r="AA86" i="9"/>
  <c r="AA67" i="9"/>
  <c r="AA16" i="9"/>
  <c r="AA72" i="9"/>
  <c r="AA36" i="9"/>
  <c r="AA117" i="9"/>
  <c r="AA102" i="9"/>
  <c r="AA83" i="9"/>
  <c r="AA58" i="9"/>
  <c r="AA88" i="9"/>
  <c r="AA69" i="9"/>
  <c r="AA37" i="9"/>
  <c r="AA118" i="9"/>
  <c r="AA99" i="9"/>
  <c r="AA26" i="9"/>
  <c r="AA34" i="9"/>
  <c r="AA104" i="9"/>
  <c r="AA115" i="9"/>
  <c r="AA85" i="9"/>
  <c r="AA70" i="9"/>
  <c r="X388" i="10"/>
  <c r="AF388" i="10"/>
  <c r="AG389" i="10"/>
  <c r="V389" i="10"/>
  <c r="AH389" i="10"/>
  <c r="AK389" i="10"/>
  <c r="AL389" i="10"/>
  <c r="Z389" i="10"/>
  <c r="Y389" i="10"/>
  <c r="U389" i="10"/>
  <c r="AC389" i="10"/>
  <c r="AP389" i="10"/>
  <c r="AO389" i="10"/>
  <c r="AD389" i="10"/>
  <c r="AC6" i="11"/>
  <c r="AB8" i="11"/>
  <c r="AB9" i="11"/>
  <c r="AC1" i="11"/>
  <c r="AB2" i="11"/>
  <c r="AC60" i="11"/>
  <c r="AC44" i="11"/>
  <c r="AC76" i="11"/>
  <c r="AC12" i="11"/>
  <c r="AC28" i="11"/>
  <c r="AC92" i="11"/>
  <c r="AR388" i="10"/>
  <c r="C391" i="10"/>
  <c r="B390" i="10"/>
  <c r="AB388" i="10"/>
  <c r="AB6" i="11"/>
  <c r="AB7" i="11" s="1"/>
  <c r="AE3" i="11"/>
  <c r="AD4" i="11"/>
  <c r="AR389" i="10" l="1"/>
  <c r="AB389" i="10"/>
  <c r="AC7" i="11"/>
  <c r="AN389" i="10"/>
  <c r="B49" i="10"/>
  <c r="C47" i="10"/>
  <c r="AB27" i="11"/>
  <c r="AB59" i="11"/>
  <c r="AB11" i="11"/>
  <c r="AB91" i="11"/>
  <c r="AB43" i="11"/>
  <c r="AB75" i="11"/>
  <c r="AC390" i="10"/>
  <c r="U390" i="10"/>
  <c r="AD390" i="10"/>
  <c r="AO390" i="10"/>
  <c r="V390" i="10"/>
  <c r="Z390" i="10"/>
  <c r="AL390" i="10"/>
  <c r="AG390" i="10"/>
  <c r="AP390" i="10"/>
  <c r="Y390" i="10"/>
  <c r="AB390" i="10" s="1"/>
  <c r="AH390" i="10"/>
  <c r="AK390" i="10"/>
  <c r="AC9" i="11"/>
  <c r="AC2" i="11"/>
  <c r="AD1" i="11"/>
  <c r="AF389" i="10"/>
  <c r="AJ389" i="10"/>
  <c r="A61" i="10"/>
  <c r="AF3" i="11"/>
  <c r="AE4" i="11"/>
  <c r="AD44" i="11"/>
  <c r="AD60" i="11"/>
  <c r="AD76" i="11"/>
  <c r="AD28" i="11"/>
  <c r="AD12" i="11"/>
  <c r="AD92" i="11"/>
  <c r="B391" i="10"/>
  <c r="C392" i="10"/>
  <c r="X389" i="10"/>
  <c r="AB53" i="9"/>
  <c r="AB21" i="9"/>
  <c r="AB50" i="9"/>
  <c r="AB18" i="9"/>
  <c r="AB47" i="9"/>
  <c r="AB11" i="9"/>
  <c r="AB27" i="9"/>
  <c r="AB52" i="9"/>
  <c r="AB16" i="9"/>
  <c r="AC1" i="9"/>
  <c r="AB63" i="9"/>
  <c r="AB79" i="9"/>
  <c r="AB95" i="9"/>
  <c r="AB111" i="9"/>
  <c r="AB127" i="9"/>
  <c r="AB64" i="9"/>
  <c r="AB80" i="9"/>
  <c r="AB96" i="9"/>
  <c r="AB112" i="9"/>
  <c r="AB9" i="9"/>
  <c r="AB61" i="9"/>
  <c r="AB77" i="9"/>
  <c r="AB93" i="9"/>
  <c r="AB109" i="9"/>
  <c r="AB125" i="9"/>
  <c r="AB62" i="9"/>
  <c r="AB78" i="9"/>
  <c r="AB94" i="9"/>
  <c r="AB110" i="9"/>
  <c r="AB126" i="9"/>
  <c r="AB10" i="9"/>
  <c r="AB57" i="9"/>
  <c r="AB25" i="9"/>
  <c r="AB54" i="9"/>
  <c r="AB22" i="9"/>
  <c r="AB51" i="9"/>
  <c r="AB15" i="9"/>
  <c r="AB31" i="9"/>
  <c r="AB56" i="9"/>
  <c r="AB20" i="9"/>
  <c r="AB34" i="9"/>
  <c r="AB67" i="9"/>
  <c r="AB83" i="9"/>
  <c r="AB99" i="9"/>
  <c r="AB115" i="9"/>
  <c r="AB35" i="9"/>
  <c r="AB68" i="9"/>
  <c r="AB84" i="9"/>
  <c r="AB100" i="9"/>
  <c r="AB116" i="9"/>
  <c r="AB32" i="9"/>
  <c r="AB65" i="9"/>
  <c r="AB81" i="9"/>
  <c r="AB97" i="9"/>
  <c r="AB113" i="9"/>
  <c r="AB33" i="9"/>
  <c r="AB66" i="9"/>
  <c r="AB82" i="9"/>
  <c r="AB98" i="9"/>
  <c r="AB114" i="9"/>
  <c r="AB8" i="9"/>
  <c r="AB45" i="9"/>
  <c r="AB13" i="9"/>
  <c r="AB29" i="9"/>
  <c r="AB58" i="9"/>
  <c r="AB26" i="9"/>
  <c r="AB55" i="9"/>
  <c r="AB19" i="9"/>
  <c r="AB44" i="9"/>
  <c r="AB60" i="9"/>
  <c r="AB24" i="9"/>
  <c r="AB38" i="9"/>
  <c r="AB71" i="9"/>
  <c r="AB87" i="9"/>
  <c r="AB103" i="9"/>
  <c r="AB119" i="9"/>
  <c r="AB39" i="9"/>
  <c r="AB72" i="9"/>
  <c r="AB88" i="9"/>
  <c r="AB104" i="9"/>
  <c r="AB120" i="9"/>
  <c r="AB36" i="9"/>
  <c r="AB69" i="9"/>
  <c r="AB85" i="9"/>
  <c r="AB101" i="9"/>
  <c r="AB117" i="9"/>
  <c r="AB37" i="9"/>
  <c r="AB70" i="9"/>
  <c r="AB86" i="9"/>
  <c r="AB102" i="9"/>
  <c r="AB118" i="9"/>
  <c r="AB17" i="9"/>
  <c r="AB59" i="9"/>
  <c r="AB28" i="9"/>
  <c r="AB107" i="9"/>
  <c r="AB92" i="9"/>
  <c r="AB73" i="9"/>
  <c r="AB41" i="9"/>
  <c r="AB122" i="9"/>
  <c r="AB46" i="9"/>
  <c r="AB23" i="9"/>
  <c r="AB42" i="9"/>
  <c r="AB123" i="9"/>
  <c r="AB108" i="9"/>
  <c r="AB89" i="9"/>
  <c r="AB74" i="9"/>
  <c r="AB14" i="9"/>
  <c r="AB48" i="9"/>
  <c r="AB75" i="9"/>
  <c r="AB43" i="9"/>
  <c r="AB124" i="9"/>
  <c r="AB105" i="9"/>
  <c r="AB90" i="9"/>
  <c r="AB30" i="9"/>
  <c r="AB40" i="9"/>
  <c r="AB12" i="9"/>
  <c r="AB121" i="9"/>
  <c r="AB91" i="9"/>
  <c r="AB106" i="9"/>
  <c r="AB76" i="9"/>
  <c r="AB49" i="9"/>
  <c r="AD6" i="11"/>
  <c r="AD7" i="11" s="1"/>
  <c r="AC8" i="11"/>
  <c r="X85" i="11"/>
  <c r="N78" i="11"/>
  <c r="G81" i="11"/>
  <c r="O78" i="11"/>
  <c r="Z85" i="11"/>
  <c r="N81" i="11"/>
  <c r="I86" i="11"/>
  <c r="U83" i="11"/>
  <c r="Y84" i="11"/>
  <c r="X79" i="11"/>
  <c r="AA85" i="11"/>
  <c r="J78" i="11"/>
  <c r="J85" i="11"/>
  <c r="AB21" i="11"/>
  <c r="AA82" i="11"/>
  <c r="Z95" i="11"/>
  <c r="K78" i="11"/>
  <c r="O79" i="11"/>
  <c r="P84" i="11"/>
  <c r="J86" i="11"/>
  <c r="R85" i="11"/>
  <c r="Z31" i="11"/>
  <c r="Q78" i="11"/>
  <c r="I77" i="11"/>
  <c r="W82" i="11"/>
  <c r="Y85" i="11"/>
  <c r="Z63" i="11"/>
  <c r="I80" i="11"/>
  <c r="X84" i="11"/>
  <c r="U85" i="11"/>
  <c r="P82" i="11"/>
  <c r="X78" i="11"/>
  <c r="T82" i="11"/>
  <c r="U86" i="11"/>
  <c r="AA83" i="11"/>
  <c r="K81" i="11"/>
  <c r="J80" i="11"/>
  <c r="M83" i="11"/>
  <c r="T80" i="11"/>
  <c r="U78" i="11"/>
  <c r="X77" i="11"/>
  <c r="Q85" i="11"/>
  <c r="Y77" i="11"/>
  <c r="Z49" i="11"/>
  <c r="AB54" i="11"/>
  <c r="AB83" i="11"/>
  <c r="P77" i="11"/>
  <c r="S78" i="11"/>
  <c r="AB37" i="11"/>
  <c r="R80" i="11"/>
  <c r="AB84" i="11"/>
  <c r="N80" i="11"/>
  <c r="N79" i="11"/>
  <c r="G79" i="11"/>
  <c r="Z61" i="11"/>
  <c r="Y78" i="11"/>
  <c r="U82" i="11"/>
  <c r="R78" i="11"/>
  <c r="Y83" i="11"/>
  <c r="Y79" i="11"/>
  <c r="AB82" i="11"/>
  <c r="W78" i="11"/>
  <c r="R83" i="11"/>
  <c r="V86" i="11"/>
  <c r="V84" i="11"/>
  <c r="W83" i="11"/>
  <c r="R77" i="11"/>
  <c r="AB66" i="11"/>
  <c r="V81" i="11"/>
  <c r="G84" i="11"/>
  <c r="Z78" i="11"/>
  <c r="AB98" i="11"/>
  <c r="W84" i="11"/>
  <c r="Q80" i="11"/>
  <c r="H84" i="11"/>
  <c r="P85" i="11"/>
  <c r="Z86" i="11"/>
  <c r="O81" i="11"/>
  <c r="V82" i="11"/>
  <c r="Q77" i="11"/>
  <c r="AB38" i="11"/>
  <c r="Q84" i="11"/>
  <c r="W86" i="11"/>
  <c r="AB68" i="11"/>
  <c r="Y81" i="11"/>
  <c r="Z96" i="11"/>
  <c r="P80" i="11"/>
  <c r="G80" i="11"/>
  <c r="K85" i="11"/>
  <c r="AB86" i="11"/>
  <c r="X86" i="11"/>
  <c r="K82" i="11"/>
  <c r="S80" i="11"/>
  <c r="P78" i="11"/>
  <c r="S81" i="11"/>
  <c r="I84" i="11"/>
  <c r="R84" i="11"/>
  <c r="G83" i="11"/>
  <c r="O85" i="11"/>
  <c r="G85" i="11"/>
  <c r="AB100" i="11"/>
  <c r="R81" i="11"/>
  <c r="M79" i="11"/>
  <c r="N84" i="11"/>
  <c r="Q83" i="11"/>
  <c r="R79" i="11"/>
  <c r="R82" i="11"/>
  <c r="T78" i="11"/>
  <c r="Z93" i="11"/>
  <c r="S86" i="11"/>
  <c r="Q86" i="11"/>
  <c r="AB22" i="11"/>
  <c r="N86" i="11"/>
  <c r="AB36" i="11"/>
  <c r="Z32" i="11"/>
  <c r="M77" i="11"/>
  <c r="X82" i="11"/>
  <c r="Z15" i="11"/>
  <c r="Z13" i="11"/>
  <c r="Q81" i="11"/>
  <c r="I81" i="11"/>
  <c r="I82" i="11"/>
  <c r="T84" i="11"/>
  <c r="AB101" i="11"/>
  <c r="K77" i="11"/>
  <c r="S85" i="11"/>
  <c r="P81" i="11"/>
  <c r="L80" i="11"/>
  <c r="T79" i="11"/>
  <c r="Z80" i="11"/>
  <c r="Z64" i="11"/>
  <c r="AB99" i="11"/>
  <c r="N82" i="11"/>
  <c r="Z94" i="11"/>
  <c r="Z83" i="11"/>
  <c r="T77" i="11"/>
  <c r="AB18" i="11"/>
  <c r="L84" i="11"/>
  <c r="L85" i="11"/>
  <c r="Z30" i="11"/>
  <c r="AB53" i="11"/>
  <c r="G86" i="11"/>
  <c r="H79" i="11"/>
  <c r="P86" i="11"/>
  <c r="U77" i="11"/>
  <c r="L77" i="11"/>
  <c r="J84" i="11"/>
  <c r="Y80" i="11"/>
  <c r="M86" i="11"/>
  <c r="Q79" i="11"/>
  <c r="J82" i="11"/>
  <c r="T81" i="11"/>
  <c r="AB52" i="11"/>
  <c r="AA86" i="11"/>
  <c r="T86" i="11"/>
  <c r="Z79" i="11"/>
  <c r="AB20" i="11"/>
  <c r="Z14" i="11"/>
  <c r="K86" i="11"/>
  <c r="H83" i="11"/>
  <c r="W79" i="11"/>
  <c r="Z17" i="11"/>
  <c r="M85" i="11"/>
  <c r="M78" i="11"/>
  <c r="Z48" i="11"/>
  <c r="AB67" i="11"/>
  <c r="O83" i="11"/>
  <c r="T83" i="11"/>
  <c r="U84" i="11"/>
  <c r="Z29" i="11"/>
  <c r="O84" i="11"/>
  <c r="H78" i="11"/>
  <c r="V78" i="11"/>
  <c r="I78" i="11"/>
  <c r="R86" i="11"/>
  <c r="AB102" i="11"/>
  <c r="L79" i="11"/>
  <c r="AB85" i="11"/>
  <c r="AB69" i="11"/>
  <c r="K84" i="11"/>
  <c r="Z16" i="11"/>
  <c r="Y86" i="11"/>
  <c r="M80" i="11"/>
  <c r="J81" i="11"/>
  <c r="Z97" i="11"/>
  <c r="U79" i="11"/>
  <c r="O80" i="11"/>
  <c r="Q82" i="11"/>
  <c r="M82" i="11"/>
  <c r="H82" i="11"/>
  <c r="U81" i="11"/>
  <c r="L78" i="11"/>
  <c r="L86" i="11"/>
  <c r="V79" i="11"/>
  <c r="L83" i="11"/>
  <c r="AB51" i="11"/>
  <c r="J83" i="11"/>
  <c r="Z46" i="11"/>
  <c r="G82" i="11"/>
  <c r="M84" i="11"/>
  <c r="Z77" i="11"/>
  <c r="V83" i="11"/>
  <c r="N85" i="11"/>
  <c r="L82" i="11"/>
  <c r="H86" i="11"/>
  <c r="U80" i="11"/>
  <c r="AB35" i="11"/>
  <c r="S84" i="11"/>
  <c r="S77" i="11"/>
  <c r="AA84" i="11"/>
  <c r="Z47" i="11"/>
  <c r="H80" i="11"/>
  <c r="O86" i="11"/>
  <c r="Z65" i="11"/>
  <c r="Z33" i="11"/>
  <c r="Z84" i="11"/>
  <c r="H85" i="11"/>
  <c r="G78" i="11"/>
  <c r="Y82" i="11"/>
  <c r="AB70" i="11"/>
  <c r="M81" i="11"/>
  <c r="O77" i="11"/>
  <c r="Z81" i="11"/>
  <c r="X83" i="11"/>
  <c r="N77" i="11"/>
  <c r="I83" i="11"/>
  <c r="Z45" i="11"/>
  <c r="V77" i="11"/>
  <c r="I85" i="11"/>
  <c r="AB34" i="11"/>
  <c r="H81" i="11"/>
  <c r="P79" i="11"/>
  <c r="J79" i="11"/>
  <c r="W77" i="11"/>
  <c r="K83" i="11"/>
  <c r="K80" i="11"/>
  <c r="P83" i="11"/>
  <c r="W81" i="11"/>
  <c r="K79" i="11"/>
  <c r="AB19" i="11"/>
  <c r="H77" i="11"/>
  <c r="Z62" i="11"/>
  <c r="X80" i="11"/>
  <c r="T85" i="11"/>
  <c r="AB50" i="11"/>
  <c r="O82" i="11"/>
  <c r="S79" i="11"/>
  <c r="L81" i="11"/>
  <c r="I79" i="11"/>
  <c r="J77" i="11"/>
  <c r="N83" i="11"/>
  <c r="S83" i="11"/>
  <c r="Z82" i="11"/>
  <c r="S82" i="11"/>
  <c r="G77" i="11"/>
  <c r="X81" i="11"/>
  <c r="AA16" i="11"/>
  <c r="AC99" i="11"/>
  <c r="AA62" i="11"/>
  <c r="AC50" i="11"/>
  <c r="AA94" i="11"/>
  <c r="AC22" i="11"/>
  <c r="AA13" i="11"/>
  <c r="AA78" i="11"/>
  <c r="AA93" i="11"/>
  <c r="AA30" i="11"/>
  <c r="AC35" i="11"/>
  <c r="AC100" i="11"/>
  <c r="AC34" i="11"/>
  <c r="AC82" i="11"/>
  <c r="AC70" i="11"/>
  <c r="AC21" i="11"/>
  <c r="AC52" i="11"/>
  <c r="AC86" i="11"/>
  <c r="AC19" i="11"/>
  <c r="AA81" i="11"/>
  <c r="AA46" i="11"/>
  <c r="AC54" i="11"/>
  <c r="AA95" i="11"/>
  <c r="AA77" i="11"/>
  <c r="AA15" i="11"/>
  <c r="AC51" i="11"/>
  <c r="AA32" i="11"/>
  <c r="AA96" i="11"/>
  <c r="AA61" i="11"/>
  <c r="AC38" i="11"/>
  <c r="AC20" i="11"/>
  <c r="AA79" i="11"/>
  <c r="AA49" i="11"/>
  <c r="AA45" i="11"/>
  <c r="AC101" i="11"/>
  <c r="AA64" i="11"/>
  <c r="AA97" i="11"/>
  <c r="AC36" i="11"/>
  <c r="AC98" i="11"/>
  <c r="AA48" i="11"/>
  <c r="AC84" i="11"/>
  <c r="AA29" i="11"/>
  <c r="AC18" i="11"/>
  <c r="AC66" i="11"/>
  <c r="AA14" i="11"/>
  <c r="AA80" i="11"/>
  <c r="AC68" i="11"/>
  <c r="AA33" i="11"/>
  <c r="AC67" i="11"/>
  <c r="AA47" i="11"/>
  <c r="AC85" i="11"/>
  <c r="AA31" i="11"/>
  <c r="AC83" i="11"/>
  <c r="AC37" i="11"/>
  <c r="AA63" i="11"/>
  <c r="AC102" i="11"/>
  <c r="AA17" i="11"/>
  <c r="AC69" i="11"/>
  <c r="AC53" i="11"/>
  <c r="AA65" i="11"/>
  <c r="AB72" i="11" l="1"/>
  <c r="Z87" i="11"/>
  <c r="Z89" i="11" s="1"/>
  <c r="H49" i="10"/>
  <c r="O88" i="11"/>
  <c r="H51" i="10"/>
  <c r="AA87" i="11"/>
  <c r="AA89" i="11" s="1"/>
  <c r="S87" i="11"/>
  <c r="S89" i="11" s="1"/>
  <c r="H35" i="10"/>
  <c r="H88" i="11"/>
  <c r="H23" i="10"/>
  <c r="M87" i="11"/>
  <c r="M89" i="11" s="1"/>
  <c r="L88" i="11"/>
  <c r="Y88" i="11"/>
  <c r="K87" i="11"/>
  <c r="K89" i="11" s="1"/>
  <c r="H19" i="10"/>
  <c r="AB104" i="11"/>
  <c r="R88" i="11"/>
  <c r="O87" i="11"/>
  <c r="O89" i="11" s="1"/>
  <c r="H27" i="10"/>
  <c r="H39" i="10"/>
  <c r="U87" i="11"/>
  <c r="U89" i="11" s="1"/>
  <c r="K88" i="11"/>
  <c r="AB23" i="11"/>
  <c r="AB25" i="11" s="1"/>
  <c r="D53" i="10"/>
  <c r="T88" i="11"/>
  <c r="AA88" i="11"/>
  <c r="F53" i="10"/>
  <c r="AB55" i="11"/>
  <c r="AB57" i="11" s="1"/>
  <c r="M88" i="11"/>
  <c r="H17" i="10"/>
  <c r="J87" i="11"/>
  <c r="J89" i="11" s="1"/>
  <c r="P88" i="11"/>
  <c r="G88" i="11"/>
  <c r="L87" i="11"/>
  <c r="L89" i="11" s="1"/>
  <c r="H21" i="10"/>
  <c r="H37" i="10"/>
  <c r="T87" i="11"/>
  <c r="T89" i="11" s="1"/>
  <c r="AB39" i="11"/>
  <c r="AB41" i="11" s="1"/>
  <c r="E53" i="10"/>
  <c r="N88" i="11"/>
  <c r="AB24" i="11"/>
  <c r="Q88" i="11"/>
  <c r="S88" i="11"/>
  <c r="N87" i="11"/>
  <c r="N89" i="11" s="1"/>
  <c r="H25" i="10"/>
  <c r="I53" i="10"/>
  <c r="AB103" i="11"/>
  <c r="AB105" i="11" s="1"/>
  <c r="H33" i="10"/>
  <c r="R87" i="11"/>
  <c r="R89" i="11" s="1"/>
  <c r="I87" i="11"/>
  <c r="I89" i="11" s="1"/>
  <c r="H15" i="10"/>
  <c r="X88" i="11"/>
  <c r="AB88" i="11"/>
  <c r="AB71" i="11"/>
  <c r="AB73" i="11" s="1"/>
  <c r="G53" i="10"/>
  <c r="W88" i="11"/>
  <c r="H31" i="10"/>
  <c r="Q87" i="11"/>
  <c r="Q89" i="11" s="1"/>
  <c r="AB40" i="11"/>
  <c r="Z88" i="11"/>
  <c r="H87" i="11"/>
  <c r="H89" i="11" s="1"/>
  <c r="H13" i="10"/>
  <c r="H43" i="10"/>
  <c r="W87" i="11"/>
  <c r="W89" i="11" s="1"/>
  <c r="G87" i="11"/>
  <c r="G89" i="11" s="1"/>
  <c r="H11" i="10"/>
  <c r="H41" i="10"/>
  <c r="V87" i="11"/>
  <c r="V89" i="11" s="1"/>
  <c r="V88" i="11"/>
  <c r="AB87" i="11"/>
  <c r="AB89" i="11" s="1"/>
  <c r="H53" i="10"/>
  <c r="AB56" i="11"/>
  <c r="U88" i="11"/>
  <c r="X87" i="11"/>
  <c r="X89" i="11" s="1"/>
  <c r="H45" i="10"/>
  <c r="J88" i="11"/>
  <c r="H29" i="10"/>
  <c r="P87" i="11"/>
  <c r="P89" i="11" s="1"/>
  <c r="H47" i="10"/>
  <c r="Y87" i="11"/>
  <c r="Y89" i="11" s="1"/>
  <c r="I88" i="11"/>
  <c r="AN390" i="10"/>
  <c r="AJ390" i="10"/>
  <c r="AR390" i="10"/>
  <c r="X390" i="10"/>
  <c r="B51" i="10"/>
  <c r="C49" i="10"/>
  <c r="AC56" i="11"/>
  <c r="AC104" i="11"/>
  <c r="AC71" i="11"/>
  <c r="AC73" i="11" s="1"/>
  <c r="G55" i="10"/>
  <c r="AC103" i="11"/>
  <c r="AC105" i="11" s="1"/>
  <c r="I55" i="10"/>
  <c r="AC72" i="11"/>
  <c r="AC88" i="11"/>
  <c r="AC55" i="11"/>
  <c r="AC57" i="11" s="1"/>
  <c r="F55" i="10"/>
  <c r="AC87" i="11"/>
  <c r="AC89" i="11" s="1"/>
  <c r="H55" i="10"/>
  <c r="AC40" i="11"/>
  <c r="AC23" i="11"/>
  <c r="AC25" i="11" s="1"/>
  <c r="D55" i="10"/>
  <c r="AC24" i="11"/>
  <c r="AC39" i="11"/>
  <c r="AC41" i="11" s="1"/>
  <c r="E55" i="10"/>
  <c r="AC10" i="9"/>
  <c r="AC59" i="9"/>
  <c r="AC23" i="9"/>
  <c r="AC48" i="9"/>
  <c r="AC12" i="9"/>
  <c r="AC28" i="9"/>
  <c r="AC57" i="9"/>
  <c r="AC25" i="9"/>
  <c r="AC54" i="9"/>
  <c r="AC22" i="9"/>
  <c r="AC33" i="9"/>
  <c r="AC66" i="9"/>
  <c r="AC82" i="9"/>
  <c r="AC98" i="9"/>
  <c r="AC114" i="9"/>
  <c r="AC34" i="9"/>
  <c r="AC67" i="9"/>
  <c r="AC83" i="9"/>
  <c r="AC99" i="9"/>
  <c r="AC115" i="9"/>
  <c r="AC35" i="9"/>
  <c r="AC68" i="9"/>
  <c r="AC84" i="9"/>
  <c r="AC100" i="9"/>
  <c r="AC116" i="9"/>
  <c r="AC32" i="9"/>
  <c r="AC65" i="9"/>
  <c r="AC81" i="9"/>
  <c r="AC97" i="9"/>
  <c r="AC113" i="9"/>
  <c r="AC9" i="9"/>
  <c r="AC47" i="9"/>
  <c r="AC11" i="9"/>
  <c r="AC27" i="9"/>
  <c r="AC52" i="9"/>
  <c r="AC16" i="9"/>
  <c r="AC45" i="9"/>
  <c r="AC13" i="9"/>
  <c r="AC29" i="9"/>
  <c r="AC58" i="9"/>
  <c r="AC26" i="9"/>
  <c r="AC37" i="9"/>
  <c r="AC70" i="9"/>
  <c r="AC86" i="9"/>
  <c r="AC102" i="9"/>
  <c r="AC118" i="9"/>
  <c r="AC38" i="9"/>
  <c r="AC71" i="9"/>
  <c r="AC87" i="9"/>
  <c r="AC103" i="9"/>
  <c r="AC119" i="9"/>
  <c r="AC39" i="9"/>
  <c r="AC72" i="9"/>
  <c r="AC88" i="9"/>
  <c r="AC104" i="9"/>
  <c r="AC120" i="9"/>
  <c r="AC36" i="9"/>
  <c r="AC69" i="9"/>
  <c r="AC85" i="9"/>
  <c r="AC101" i="9"/>
  <c r="AC117" i="9"/>
  <c r="AC51" i="9"/>
  <c r="AC15" i="9"/>
  <c r="AC31" i="9"/>
  <c r="AC56" i="9"/>
  <c r="AC20" i="9"/>
  <c r="AC49" i="9"/>
  <c r="AC17" i="9"/>
  <c r="AC46" i="9"/>
  <c r="AC14" i="9"/>
  <c r="AC30" i="9"/>
  <c r="AC41" i="9"/>
  <c r="AC74" i="9"/>
  <c r="AC90" i="9"/>
  <c r="AC106" i="9"/>
  <c r="AC122" i="9"/>
  <c r="AC42" i="9"/>
  <c r="AC75" i="9"/>
  <c r="AC91" i="9"/>
  <c r="AC107" i="9"/>
  <c r="AC123" i="9"/>
  <c r="AC43" i="9"/>
  <c r="AC76" i="9"/>
  <c r="AC92" i="9"/>
  <c r="AC108" i="9"/>
  <c r="AC124" i="9"/>
  <c r="AC40" i="9"/>
  <c r="AC73" i="9"/>
  <c r="AC89" i="9"/>
  <c r="AC105" i="9"/>
  <c r="AC121" i="9"/>
  <c r="AC55" i="9"/>
  <c r="AC24" i="9"/>
  <c r="AC18" i="9"/>
  <c r="AC94" i="9"/>
  <c r="AC79" i="9"/>
  <c r="AC64" i="9"/>
  <c r="AC8" i="9"/>
  <c r="AC109" i="9"/>
  <c r="AC19" i="9"/>
  <c r="AC53" i="9"/>
  <c r="AD1" i="9"/>
  <c r="AC110" i="9"/>
  <c r="AC95" i="9"/>
  <c r="AC80" i="9"/>
  <c r="AC61" i="9"/>
  <c r="AC125" i="9"/>
  <c r="AC44" i="9"/>
  <c r="AC21" i="9"/>
  <c r="AC62" i="9"/>
  <c r="AC126" i="9"/>
  <c r="AC111" i="9"/>
  <c r="AC96" i="9"/>
  <c r="AC77" i="9"/>
  <c r="AC50" i="9"/>
  <c r="AC112" i="9"/>
  <c r="AC78" i="9"/>
  <c r="AC93" i="9"/>
  <c r="AC63" i="9"/>
  <c r="AC127" i="9"/>
  <c r="AC60" i="9"/>
  <c r="AC11" i="11"/>
  <c r="AC43" i="11"/>
  <c r="AC91" i="11"/>
  <c r="AC59" i="11"/>
  <c r="AC27" i="11"/>
  <c r="AC75" i="11"/>
  <c r="B392" i="10"/>
  <c r="C393" i="10"/>
  <c r="AO391" i="10"/>
  <c r="V391" i="10"/>
  <c r="AP391" i="10"/>
  <c r="AG391" i="10"/>
  <c r="U391" i="10"/>
  <c r="Z391" i="10"/>
  <c r="AH391" i="10"/>
  <c r="AC391" i="10"/>
  <c r="AL391" i="10"/>
  <c r="Y391" i="10"/>
  <c r="AD391" i="10"/>
  <c r="AK391" i="10"/>
  <c r="AE44" i="11"/>
  <c r="AE92" i="11"/>
  <c r="AE12" i="11"/>
  <c r="AE60" i="11"/>
  <c r="AE76" i="11"/>
  <c r="AE28" i="11"/>
  <c r="AF390" i="10"/>
  <c r="AE6" i="11"/>
  <c r="AE7" i="11" s="1"/>
  <c r="AD8" i="11"/>
  <c r="AG3" i="11"/>
  <c r="AF4" i="11"/>
  <c r="A63" i="10"/>
  <c r="AE1" i="11"/>
  <c r="AD2" i="11"/>
  <c r="AD9" i="11"/>
  <c r="AD102" i="11"/>
  <c r="AD66" i="11"/>
  <c r="AD99" i="11"/>
  <c r="AD70" i="11"/>
  <c r="AB47" i="11"/>
  <c r="AB95" i="11"/>
  <c r="AD68" i="11"/>
  <c r="AD36" i="11"/>
  <c r="AD37" i="11"/>
  <c r="AB77" i="11"/>
  <c r="AB46" i="11"/>
  <c r="AD51" i="11"/>
  <c r="AD34" i="11"/>
  <c r="AB93" i="11"/>
  <c r="AB30" i="11"/>
  <c r="AD50" i="11"/>
  <c r="AD85" i="11"/>
  <c r="AB29" i="11"/>
  <c r="AD67" i="11"/>
  <c r="AD54" i="11"/>
  <c r="AD86" i="11"/>
  <c r="AB17" i="11"/>
  <c r="AB79" i="11"/>
  <c r="AB97" i="11"/>
  <c r="AD18" i="11"/>
  <c r="AD20" i="11"/>
  <c r="AB16" i="11"/>
  <c r="AB15" i="11"/>
  <c r="AD84" i="11"/>
  <c r="AB61" i="11"/>
  <c r="AB96" i="11"/>
  <c r="AB64" i="11"/>
  <c r="AB81" i="11"/>
  <c r="AB78" i="11"/>
  <c r="AB14" i="11"/>
  <c r="AD100" i="11"/>
  <c r="AB80" i="11"/>
  <c r="AB63" i="11"/>
  <c r="AB32" i="11"/>
  <c r="AD52" i="11"/>
  <c r="AB49" i="11"/>
  <c r="AD98" i="11"/>
  <c r="AD19" i="11"/>
  <c r="AD83" i="11"/>
  <c r="AB62" i="11"/>
  <c r="AD82" i="11"/>
  <c r="AB33" i="11"/>
  <c r="AD35" i="11"/>
  <c r="AB45" i="11"/>
  <c r="AB31" i="11"/>
  <c r="AD22" i="11"/>
  <c r="AB94" i="11"/>
  <c r="AB65" i="11"/>
  <c r="AD69" i="11"/>
  <c r="AD21" i="11"/>
  <c r="AD101" i="11"/>
  <c r="AB13" i="11"/>
  <c r="AB48" i="11"/>
  <c r="AD53" i="11"/>
  <c r="AD38" i="11"/>
  <c r="AB391" i="10" l="1"/>
  <c r="AR391" i="10"/>
  <c r="B53" i="10"/>
  <c r="C51" i="10"/>
  <c r="AD104" i="11"/>
  <c r="AD56" i="11"/>
  <c r="AD55" i="11"/>
  <c r="AD57" i="11" s="1"/>
  <c r="F57" i="10"/>
  <c r="AD103" i="11"/>
  <c r="AD105" i="11" s="1"/>
  <c r="I57" i="10"/>
  <c r="AD39" i="11"/>
  <c r="AD41" i="11" s="1"/>
  <c r="E57" i="10"/>
  <c r="AD23" i="11"/>
  <c r="AD25" i="11" s="1"/>
  <c r="D57" i="10"/>
  <c r="AD71" i="11"/>
  <c r="AD73" i="11" s="1"/>
  <c r="G57" i="10"/>
  <c r="AD88" i="11"/>
  <c r="AD40" i="11"/>
  <c r="AD72" i="11"/>
  <c r="AD87" i="11"/>
  <c r="AD89" i="11" s="1"/>
  <c r="H57" i="10"/>
  <c r="AD24" i="11"/>
  <c r="AD11" i="11"/>
  <c r="AD43" i="11"/>
  <c r="AD91" i="11"/>
  <c r="AD59" i="11"/>
  <c r="AD27" i="11"/>
  <c r="AD75" i="11"/>
  <c r="AF1" i="11"/>
  <c r="AE9" i="11"/>
  <c r="AE2" i="11"/>
  <c r="A65" i="10"/>
  <c r="AN391" i="10"/>
  <c r="AF391" i="10"/>
  <c r="AJ391" i="10"/>
  <c r="AF92" i="11"/>
  <c r="AF60" i="11"/>
  <c r="AF12" i="11"/>
  <c r="AF76" i="11"/>
  <c r="AF44" i="11"/>
  <c r="AF28" i="11"/>
  <c r="AD53" i="9"/>
  <c r="AD21" i="9"/>
  <c r="AD50" i="9"/>
  <c r="AD18" i="9"/>
  <c r="AD47" i="9"/>
  <c r="AD11" i="9"/>
  <c r="AD27" i="9"/>
  <c r="AD52" i="9"/>
  <c r="AD16" i="9"/>
  <c r="AE1" i="9"/>
  <c r="AD61" i="9"/>
  <c r="AD77" i="9"/>
  <c r="AD93" i="9"/>
  <c r="AD109" i="9"/>
  <c r="AD125" i="9"/>
  <c r="AD62" i="9"/>
  <c r="AD78" i="9"/>
  <c r="AD94" i="9"/>
  <c r="AD110" i="9"/>
  <c r="AD126" i="9"/>
  <c r="AD42" i="9"/>
  <c r="AD75" i="9"/>
  <c r="AD91" i="9"/>
  <c r="AD107" i="9"/>
  <c r="AD123" i="9"/>
  <c r="AD39" i="9"/>
  <c r="AD72" i="9"/>
  <c r="AD88" i="9"/>
  <c r="AD104" i="9"/>
  <c r="AD120" i="9"/>
  <c r="AD10" i="9"/>
  <c r="AF6" i="11" s="1"/>
  <c r="AF7" i="11" s="1"/>
  <c r="AD57" i="9"/>
  <c r="AD25" i="9"/>
  <c r="AD54" i="9"/>
  <c r="AD22" i="9"/>
  <c r="AD51" i="9"/>
  <c r="AD15" i="9"/>
  <c r="AD31" i="9"/>
  <c r="AD56" i="9"/>
  <c r="AD20" i="9"/>
  <c r="AD32" i="9"/>
  <c r="AD65" i="9"/>
  <c r="AD81" i="9"/>
  <c r="AD97" i="9"/>
  <c r="AD113" i="9"/>
  <c r="AD33" i="9"/>
  <c r="AD66" i="9"/>
  <c r="AD82" i="9"/>
  <c r="AD98" i="9"/>
  <c r="AD114" i="9"/>
  <c r="AD8" i="9"/>
  <c r="AD63" i="9"/>
  <c r="AD79" i="9"/>
  <c r="AD95" i="9"/>
  <c r="AD111" i="9"/>
  <c r="AD127" i="9"/>
  <c r="AD43" i="9"/>
  <c r="AD76" i="9"/>
  <c r="AD92" i="9"/>
  <c r="AD108" i="9"/>
  <c r="AD124" i="9"/>
  <c r="AD45" i="9"/>
  <c r="AD13" i="9"/>
  <c r="AD29" i="9"/>
  <c r="AD58" i="9"/>
  <c r="AD26" i="9"/>
  <c r="AD55" i="9"/>
  <c r="AD19" i="9"/>
  <c r="AD44" i="9"/>
  <c r="AD60" i="9"/>
  <c r="AD24" i="9"/>
  <c r="AD36" i="9"/>
  <c r="AD69" i="9"/>
  <c r="AD85" i="9"/>
  <c r="AD101" i="9"/>
  <c r="AD117" i="9"/>
  <c r="AD37" i="9"/>
  <c r="AD70" i="9"/>
  <c r="AD86" i="9"/>
  <c r="AD102" i="9"/>
  <c r="AD118" i="9"/>
  <c r="AD34" i="9"/>
  <c r="AD67" i="9"/>
  <c r="AD83" i="9"/>
  <c r="AD99" i="9"/>
  <c r="AD115" i="9"/>
  <c r="AD9" i="9"/>
  <c r="AD64" i="9"/>
  <c r="AD80" i="9"/>
  <c r="AD96" i="9"/>
  <c r="AD112" i="9"/>
  <c r="AD46" i="9"/>
  <c r="AD23" i="9"/>
  <c r="AD40" i="9"/>
  <c r="AD121" i="9"/>
  <c r="AD106" i="9"/>
  <c r="AD87" i="9"/>
  <c r="AD68" i="9"/>
  <c r="AD14" i="9"/>
  <c r="AD48" i="9"/>
  <c r="AD73" i="9"/>
  <c r="AD41" i="9"/>
  <c r="AD122" i="9"/>
  <c r="AD103" i="9"/>
  <c r="AD84" i="9"/>
  <c r="AD49" i="9"/>
  <c r="AD30" i="9"/>
  <c r="AD12" i="9"/>
  <c r="AD89" i="9"/>
  <c r="AD74" i="9"/>
  <c r="AD38" i="9"/>
  <c r="AD119" i="9"/>
  <c r="AD100" i="9"/>
  <c r="AD59" i="9"/>
  <c r="AD71" i="9"/>
  <c r="AD28" i="9"/>
  <c r="AD35" i="9"/>
  <c r="AD105" i="9"/>
  <c r="AD116" i="9"/>
  <c r="AD17" i="9"/>
  <c r="AD90" i="9"/>
  <c r="AG4" i="11"/>
  <c r="AH3" i="11"/>
  <c r="B393" i="10"/>
  <c r="C394" i="10"/>
  <c r="AE8" i="11"/>
  <c r="X391" i="10"/>
  <c r="AO392" i="10"/>
  <c r="U392" i="10"/>
  <c r="AH392" i="10"/>
  <c r="AG392" i="10"/>
  <c r="V392" i="10"/>
  <c r="AP392" i="10"/>
  <c r="AK392" i="10"/>
  <c r="Z392" i="10"/>
  <c r="AD392" i="10"/>
  <c r="AC392" i="10"/>
  <c r="Y392" i="10"/>
  <c r="AL392" i="10"/>
  <c r="AC64" i="11"/>
  <c r="AE98" i="11"/>
  <c r="AC29" i="11"/>
  <c r="AE54" i="11"/>
  <c r="AE67" i="11"/>
  <c r="AC32" i="11"/>
  <c r="AC63" i="11"/>
  <c r="AE20" i="11"/>
  <c r="AC65" i="11"/>
  <c r="AE85" i="11"/>
  <c r="AC46" i="11"/>
  <c r="AC48" i="11"/>
  <c r="AE21" i="11"/>
  <c r="AE50" i="11"/>
  <c r="AC95" i="11"/>
  <c r="AE35" i="11"/>
  <c r="AE18" i="11"/>
  <c r="AE84" i="11"/>
  <c r="AC80" i="11"/>
  <c r="AC81" i="11"/>
  <c r="AC16" i="11"/>
  <c r="AC15" i="11"/>
  <c r="AC61" i="11"/>
  <c r="AC49" i="11"/>
  <c r="AC62" i="11"/>
  <c r="AE86" i="11"/>
  <c r="AC78" i="11"/>
  <c r="AC45" i="11"/>
  <c r="AE51" i="11"/>
  <c r="AE69" i="11"/>
  <c r="AC30" i="11"/>
  <c r="AE100" i="11"/>
  <c r="AE68" i="11"/>
  <c r="AE99" i="11"/>
  <c r="AE38" i="11"/>
  <c r="AC93" i="11"/>
  <c r="AC94" i="11"/>
  <c r="AC79" i="11"/>
  <c r="AE83" i="11"/>
  <c r="AC17" i="11"/>
  <c r="AE101" i="11"/>
  <c r="AE36" i="11"/>
  <c r="AC96" i="11"/>
  <c r="AE53" i="11"/>
  <c r="AC13" i="11"/>
  <c r="AC47" i="11"/>
  <c r="AC97" i="11"/>
  <c r="AE52" i="11"/>
  <c r="AC33" i="11"/>
  <c r="AE19" i="11"/>
  <c r="AC14" i="11"/>
  <c r="AE82" i="11"/>
  <c r="AE22" i="11"/>
  <c r="AE37" i="11"/>
  <c r="AE34" i="11"/>
  <c r="AE70" i="11"/>
  <c r="AE66" i="11"/>
  <c r="AC77" i="11"/>
  <c r="AC31" i="11"/>
  <c r="AE102" i="11"/>
  <c r="AJ392" i="10" l="1"/>
  <c r="B55" i="10"/>
  <c r="C53" i="10"/>
  <c r="AR392" i="10"/>
  <c r="AE55" i="11"/>
  <c r="AE57" i="11" s="1"/>
  <c r="F59" i="10"/>
  <c r="AE40" i="11"/>
  <c r="AE24" i="11"/>
  <c r="AE88" i="11"/>
  <c r="AE39" i="11"/>
  <c r="AE41" i="11" s="1"/>
  <c r="E59" i="10"/>
  <c r="AE71" i="11"/>
  <c r="AE73" i="11" s="1"/>
  <c r="G59" i="10"/>
  <c r="AE56" i="11"/>
  <c r="AE87" i="11"/>
  <c r="AE89" i="11" s="1"/>
  <c r="H59" i="10"/>
  <c r="AE103" i="11"/>
  <c r="AE105" i="11" s="1"/>
  <c r="I59" i="10"/>
  <c r="AE72" i="11"/>
  <c r="AE104" i="11"/>
  <c r="AE23" i="11"/>
  <c r="AE25" i="11" s="1"/>
  <c r="D59" i="10"/>
  <c r="AK393" i="10"/>
  <c r="AL393" i="10"/>
  <c r="AD393" i="10"/>
  <c r="AC393" i="10"/>
  <c r="Y393" i="10"/>
  <c r="AH393" i="10"/>
  <c r="AO393" i="10"/>
  <c r="U393" i="10"/>
  <c r="AP393" i="10"/>
  <c r="Z393" i="10"/>
  <c r="AG393" i="10"/>
  <c r="V393" i="10"/>
  <c r="AG12" i="11"/>
  <c r="AG92" i="11"/>
  <c r="AG60" i="11"/>
  <c r="AG28" i="11"/>
  <c r="AG44" i="11"/>
  <c r="AG76" i="11"/>
  <c r="AE10" i="9"/>
  <c r="AG6" i="11" s="1"/>
  <c r="AG7" i="11" s="1"/>
  <c r="AE55" i="9"/>
  <c r="AE19" i="9"/>
  <c r="AE44" i="9"/>
  <c r="AE60" i="9"/>
  <c r="AE24" i="9"/>
  <c r="AE53" i="9"/>
  <c r="AE21" i="9"/>
  <c r="AE50" i="9"/>
  <c r="AE18" i="9"/>
  <c r="AE33" i="9"/>
  <c r="AE66" i="9"/>
  <c r="AE82" i="9"/>
  <c r="AE98" i="9"/>
  <c r="AE114" i="9"/>
  <c r="AF1" i="9"/>
  <c r="AE63" i="9"/>
  <c r="AE79" i="9"/>
  <c r="AE95" i="9"/>
  <c r="AE111" i="9"/>
  <c r="AE127" i="9"/>
  <c r="AE64" i="9"/>
  <c r="AE80" i="9"/>
  <c r="AE96" i="9"/>
  <c r="AE112" i="9"/>
  <c r="AE32" i="9"/>
  <c r="AE65" i="9"/>
  <c r="AE81" i="9"/>
  <c r="AE97" i="9"/>
  <c r="AE113" i="9"/>
  <c r="AE8" i="9"/>
  <c r="AE59" i="9"/>
  <c r="AE23" i="9"/>
  <c r="AE48" i="9"/>
  <c r="AE12" i="9"/>
  <c r="AE28" i="9"/>
  <c r="AE57" i="9"/>
  <c r="AE25" i="9"/>
  <c r="AE54" i="9"/>
  <c r="AE22" i="9"/>
  <c r="AE37" i="9"/>
  <c r="AE70" i="9"/>
  <c r="AE86" i="9"/>
  <c r="AE102" i="9"/>
  <c r="AE118" i="9"/>
  <c r="AE34" i="9"/>
  <c r="AE67" i="9"/>
  <c r="AE83" i="9"/>
  <c r="AE99" i="9"/>
  <c r="AE115" i="9"/>
  <c r="AE35" i="9"/>
  <c r="AE68" i="9"/>
  <c r="AE84" i="9"/>
  <c r="AE100" i="9"/>
  <c r="AE116" i="9"/>
  <c r="AE36" i="9"/>
  <c r="AE69" i="9"/>
  <c r="AE85" i="9"/>
  <c r="AE101" i="9"/>
  <c r="AE117" i="9"/>
  <c r="AE9" i="9"/>
  <c r="AE47" i="9"/>
  <c r="AE11" i="9"/>
  <c r="AE27" i="9"/>
  <c r="AE52" i="9"/>
  <c r="AE16" i="9"/>
  <c r="AE45" i="9"/>
  <c r="AE13" i="9"/>
  <c r="AE29" i="9"/>
  <c r="AE58" i="9"/>
  <c r="AE26" i="9"/>
  <c r="AE41" i="9"/>
  <c r="AE74" i="9"/>
  <c r="AE90" i="9"/>
  <c r="AE106" i="9"/>
  <c r="AE122" i="9"/>
  <c r="AE38" i="9"/>
  <c r="AE71" i="9"/>
  <c r="AE87" i="9"/>
  <c r="AE103" i="9"/>
  <c r="AE119" i="9"/>
  <c r="AE39" i="9"/>
  <c r="AE72" i="9"/>
  <c r="AE88" i="9"/>
  <c r="AE104" i="9"/>
  <c r="AE120" i="9"/>
  <c r="AE40" i="9"/>
  <c r="AE73" i="9"/>
  <c r="AE89" i="9"/>
  <c r="AE105" i="9"/>
  <c r="AE121" i="9"/>
  <c r="AE31" i="9"/>
  <c r="AE17" i="9"/>
  <c r="AE62" i="9"/>
  <c r="AE126" i="9"/>
  <c r="AE107" i="9"/>
  <c r="AE92" i="9"/>
  <c r="AE77" i="9"/>
  <c r="AE56" i="9"/>
  <c r="AE46" i="9"/>
  <c r="AE78" i="9"/>
  <c r="AE42" i="9"/>
  <c r="AE123" i="9"/>
  <c r="AE108" i="9"/>
  <c r="AE93" i="9"/>
  <c r="AE51" i="9"/>
  <c r="AE20" i="9"/>
  <c r="AE14" i="9"/>
  <c r="AE94" i="9"/>
  <c r="AE75" i="9"/>
  <c r="AE43" i="9"/>
  <c r="AE124" i="9"/>
  <c r="AE109" i="9"/>
  <c r="AE15" i="9"/>
  <c r="AE91" i="9"/>
  <c r="AE49" i="9"/>
  <c r="AE76" i="9"/>
  <c r="AE30" i="9"/>
  <c r="AE61" i="9"/>
  <c r="AE110" i="9"/>
  <c r="AE125" i="9"/>
  <c r="AE91" i="11"/>
  <c r="AE59" i="11"/>
  <c r="AE43" i="11"/>
  <c r="AE27" i="11"/>
  <c r="AE11" i="11"/>
  <c r="AE75" i="11"/>
  <c r="AB392" i="10"/>
  <c r="AN392" i="10"/>
  <c r="A67" i="10"/>
  <c r="AG1" i="11"/>
  <c r="AF2" i="11"/>
  <c r="AF9" i="11"/>
  <c r="AF392" i="10"/>
  <c r="X392" i="10"/>
  <c r="C395" i="10"/>
  <c r="B394" i="10"/>
  <c r="AH4" i="11"/>
  <c r="AI3" i="11"/>
  <c r="AF8" i="11"/>
  <c r="AD29" i="11"/>
  <c r="AD64" i="11"/>
  <c r="AF86" i="11"/>
  <c r="AD79" i="11"/>
  <c r="AD62" i="11"/>
  <c r="AF99" i="11"/>
  <c r="AD77" i="11"/>
  <c r="AD63" i="11"/>
  <c r="AD93" i="11"/>
  <c r="AD49" i="11"/>
  <c r="AD16" i="11"/>
  <c r="AF20" i="11"/>
  <c r="AD13" i="11"/>
  <c r="AD96" i="11"/>
  <c r="AF54" i="11"/>
  <c r="AD17" i="11"/>
  <c r="AF18" i="11"/>
  <c r="AF102" i="11"/>
  <c r="AF83" i="11"/>
  <c r="AD80" i="11"/>
  <c r="AF36" i="11"/>
  <c r="AF84" i="11"/>
  <c r="AD46" i="11"/>
  <c r="AF101" i="11"/>
  <c r="AF66" i="11"/>
  <c r="AD61" i="11"/>
  <c r="AD15" i="11"/>
  <c r="AF52" i="11"/>
  <c r="AD33" i="11"/>
  <c r="AF98" i="11"/>
  <c r="AD81" i="11"/>
  <c r="AD48" i="11"/>
  <c r="AD45" i="11"/>
  <c r="AF68" i="11"/>
  <c r="AD14" i="11"/>
  <c r="AF51" i="11"/>
  <c r="AF21" i="11"/>
  <c r="AD31" i="11"/>
  <c r="AF53" i="11"/>
  <c r="AD78" i="11"/>
  <c r="AF35" i="11"/>
  <c r="AD94" i="11"/>
  <c r="AF70" i="11"/>
  <c r="AF82" i="11"/>
  <c r="AD30" i="11"/>
  <c r="AF50" i="11"/>
  <c r="AF19" i="11"/>
  <c r="AF34" i="11"/>
  <c r="AD65" i="11"/>
  <c r="AF67" i="11"/>
  <c r="AF85" i="11"/>
  <c r="AD95" i="11"/>
  <c r="AF22" i="11"/>
  <c r="AF37" i="11"/>
  <c r="AD97" i="11"/>
  <c r="AD47" i="11"/>
  <c r="AF100" i="11"/>
  <c r="AF69" i="11"/>
  <c r="AF38" i="11"/>
  <c r="AD32" i="11"/>
  <c r="AJ393" i="10" l="1"/>
  <c r="AR393" i="10"/>
  <c r="B57" i="10"/>
  <c r="C55" i="10"/>
  <c r="AF72" i="11"/>
  <c r="AF23" i="11"/>
  <c r="AF25" i="11" s="1"/>
  <c r="D61" i="10"/>
  <c r="AF88" i="11"/>
  <c r="AF55" i="11"/>
  <c r="AF57" i="11" s="1"/>
  <c r="F61" i="10"/>
  <c r="AF40" i="11"/>
  <c r="AF103" i="11"/>
  <c r="AF105" i="11" s="1"/>
  <c r="I61" i="10"/>
  <c r="AF71" i="11"/>
  <c r="AF73" i="11" s="1"/>
  <c r="G61" i="10"/>
  <c r="AF87" i="11"/>
  <c r="AF89" i="11" s="1"/>
  <c r="H61" i="10"/>
  <c r="AF104" i="11"/>
  <c r="AF56" i="11"/>
  <c r="AF39" i="11"/>
  <c r="AF41" i="11" s="1"/>
  <c r="E61" i="10"/>
  <c r="AF24" i="11"/>
  <c r="AJ3" i="11"/>
  <c r="AI4" i="11"/>
  <c r="AH92" i="11"/>
  <c r="AH60" i="11"/>
  <c r="AH12" i="11"/>
  <c r="AH76" i="11"/>
  <c r="AH44" i="11"/>
  <c r="AH28" i="11"/>
  <c r="AG2" i="11"/>
  <c r="AH1" i="11"/>
  <c r="AG9" i="11"/>
  <c r="A69" i="10"/>
  <c r="X393" i="10"/>
  <c r="AF393" i="10"/>
  <c r="AG8" i="11"/>
  <c r="AG394" i="10"/>
  <c r="AK394" i="10"/>
  <c r="AP394" i="10"/>
  <c r="AC394" i="10"/>
  <c r="U394" i="10"/>
  <c r="Z394" i="10"/>
  <c r="AO394" i="10"/>
  <c r="V394" i="10"/>
  <c r="AD394" i="10"/>
  <c r="AH394" i="10"/>
  <c r="Y394" i="10"/>
  <c r="AL394" i="10"/>
  <c r="C396" i="10"/>
  <c r="B395" i="10"/>
  <c r="AF45" i="9"/>
  <c r="AF13" i="9"/>
  <c r="AF29" i="9"/>
  <c r="AF58" i="9"/>
  <c r="AF26" i="9"/>
  <c r="AF55" i="9"/>
  <c r="AF19" i="9"/>
  <c r="AF44" i="9"/>
  <c r="AF60" i="9"/>
  <c r="AF24" i="9"/>
  <c r="AF39" i="9"/>
  <c r="AF72" i="9"/>
  <c r="AF88" i="9"/>
  <c r="AF104" i="9"/>
  <c r="AF120" i="9"/>
  <c r="AF36" i="9"/>
  <c r="AF69" i="9"/>
  <c r="AF85" i="9"/>
  <c r="AF101" i="9"/>
  <c r="AF117" i="9"/>
  <c r="AF37" i="9"/>
  <c r="AF70" i="9"/>
  <c r="AF86" i="9"/>
  <c r="AF102" i="9"/>
  <c r="AF118" i="9"/>
  <c r="AF38" i="9"/>
  <c r="AF71" i="9"/>
  <c r="AF87" i="9"/>
  <c r="AF103" i="9"/>
  <c r="AF119" i="9"/>
  <c r="AF49" i="9"/>
  <c r="AF17" i="9"/>
  <c r="AF46" i="9"/>
  <c r="AF14" i="9"/>
  <c r="AF30" i="9"/>
  <c r="AF59" i="9"/>
  <c r="AF23" i="9"/>
  <c r="AF48" i="9"/>
  <c r="AF12" i="9"/>
  <c r="AF28" i="9"/>
  <c r="AF43" i="9"/>
  <c r="AF76" i="9"/>
  <c r="AF92" i="9"/>
  <c r="AF108" i="9"/>
  <c r="AF124" i="9"/>
  <c r="AF40" i="9"/>
  <c r="AF73" i="9"/>
  <c r="AF89" i="9"/>
  <c r="AF105" i="9"/>
  <c r="AF121" i="9"/>
  <c r="AF41" i="9"/>
  <c r="AF74" i="9"/>
  <c r="AF90" i="9"/>
  <c r="AF106" i="9"/>
  <c r="AF122" i="9"/>
  <c r="AF42" i="9"/>
  <c r="AF75" i="9"/>
  <c r="AF91" i="9"/>
  <c r="AF107" i="9"/>
  <c r="AF123" i="9"/>
  <c r="AF10" i="9"/>
  <c r="AH6" i="11" s="1"/>
  <c r="AH7" i="11" s="1"/>
  <c r="AF53" i="9"/>
  <c r="AF21" i="9"/>
  <c r="AF50" i="9"/>
  <c r="AF18" i="9"/>
  <c r="AF47" i="9"/>
  <c r="AF11" i="9"/>
  <c r="AF27" i="9"/>
  <c r="AF52" i="9"/>
  <c r="AF16" i="9"/>
  <c r="AG1" i="9"/>
  <c r="AF64" i="9"/>
  <c r="AF80" i="9"/>
  <c r="AF96" i="9"/>
  <c r="AF112" i="9"/>
  <c r="AF8" i="9"/>
  <c r="AF61" i="9"/>
  <c r="AF77" i="9"/>
  <c r="AF93" i="9"/>
  <c r="AF109" i="9"/>
  <c r="AF125" i="9"/>
  <c r="AF62" i="9"/>
  <c r="AF78" i="9"/>
  <c r="AF94" i="9"/>
  <c r="AF110" i="9"/>
  <c r="AF126" i="9"/>
  <c r="AF63" i="9"/>
  <c r="AF79" i="9"/>
  <c r="AF95" i="9"/>
  <c r="AF111" i="9"/>
  <c r="AF127" i="9"/>
  <c r="AF57" i="9"/>
  <c r="AF51" i="9"/>
  <c r="AF20" i="9"/>
  <c r="AF100" i="9"/>
  <c r="AF81" i="9"/>
  <c r="AF66" i="9"/>
  <c r="AF34" i="9"/>
  <c r="AF115" i="9"/>
  <c r="AF25" i="9"/>
  <c r="AF15" i="9"/>
  <c r="AF35" i="9"/>
  <c r="AF116" i="9"/>
  <c r="AF97" i="9"/>
  <c r="AF82" i="9"/>
  <c r="AF67" i="9"/>
  <c r="AF9" i="9"/>
  <c r="AF54" i="9"/>
  <c r="AF31" i="9"/>
  <c r="AF68" i="9"/>
  <c r="AF32" i="9"/>
  <c r="AF113" i="9"/>
  <c r="AF98" i="9"/>
  <c r="AF83" i="9"/>
  <c r="AF84" i="9"/>
  <c r="AF99" i="9"/>
  <c r="AF65" i="9"/>
  <c r="AF22" i="9"/>
  <c r="AF33" i="9"/>
  <c r="AF114" i="9"/>
  <c r="AF56" i="9"/>
  <c r="AF91" i="11"/>
  <c r="AF43" i="11"/>
  <c r="AF27" i="11"/>
  <c r="AF59" i="11"/>
  <c r="AF75" i="11"/>
  <c r="AF11" i="11"/>
  <c r="AB393" i="10"/>
  <c r="AN393" i="10"/>
  <c r="AE65" i="11"/>
  <c r="AG19" i="11"/>
  <c r="AE45" i="11"/>
  <c r="AG85" i="11"/>
  <c r="AG35" i="11"/>
  <c r="AG20" i="11"/>
  <c r="AG69" i="11"/>
  <c r="AG99" i="11"/>
  <c r="AE78" i="11"/>
  <c r="AE13" i="11"/>
  <c r="AG38" i="11"/>
  <c r="AG70" i="11"/>
  <c r="AE49" i="11"/>
  <c r="AG101" i="11"/>
  <c r="AE64" i="11"/>
  <c r="AE94" i="11"/>
  <c r="AG22" i="11"/>
  <c r="AE33" i="11"/>
  <c r="AG66" i="11"/>
  <c r="AG82" i="11"/>
  <c r="AG83" i="11"/>
  <c r="AE30" i="11"/>
  <c r="AG52" i="11"/>
  <c r="AE77" i="11"/>
  <c r="AE93" i="11"/>
  <c r="AE95" i="11"/>
  <c r="AG18" i="11"/>
  <c r="AE81" i="11"/>
  <c r="AE32" i="11"/>
  <c r="AE16" i="11"/>
  <c r="AG37" i="11"/>
  <c r="AG68" i="11"/>
  <c r="AE96" i="11"/>
  <c r="AG54" i="11"/>
  <c r="AG51" i="11"/>
  <c r="AE79" i="11"/>
  <c r="AG50" i="11"/>
  <c r="AE63" i="11"/>
  <c r="AG34" i="11"/>
  <c r="AE48" i="11"/>
  <c r="AE17" i="11"/>
  <c r="AG67" i="11"/>
  <c r="AG36" i="11"/>
  <c r="AE62" i="11"/>
  <c r="AE46" i="11"/>
  <c r="AG102" i="11"/>
  <c r="AG100" i="11"/>
  <c r="AE47" i="11"/>
  <c r="AG21" i="11"/>
  <c r="AE80" i="11"/>
  <c r="AE97" i="11"/>
  <c r="AE15" i="11"/>
  <c r="AG84" i="11"/>
  <c r="AE14" i="11"/>
  <c r="AE29" i="11"/>
  <c r="AG98" i="11"/>
  <c r="AE31" i="11"/>
  <c r="AE61" i="11"/>
  <c r="AG86" i="11"/>
  <c r="AG53" i="11"/>
  <c r="AR394" i="10" l="1"/>
  <c r="AF394" i="10"/>
  <c r="AB394" i="10"/>
  <c r="B59" i="10"/>
  <c r="C57" i="10"/>
  <c r="AG56" i="11"/>
  <c r="AG104" i="11"/>
  <c r="AG87" i="11"/>
  <c r="AG89" i="11" s="1"/>
  <c r="H63" i="10"/>
  <c r="AG71" i="11"/>
  <c r="AG73" i="11" s="1"/>
  <c r="G63" i="10"/>
  <c r="AG40" i="11"/>
  <c r="AG55" i="11"/>
  <c r="AG57" i="11" s="1"/>
  <c r="F63" i="10"/>
  <c r="AG72" i="11"/>
  <c r="AG39" i="11"/>
  <c r="AG41" i="11" s="1"/>
  <c r="E63" i="10"/>
  <c r="AG24" i="11"/>
  <c r="AG23" i="11"/>
  <c r="AG25" i="11" s="1"/>
  <c r="D63" i="10"/>
  <c r="AG103" i="11"/>
  <c r="AG105" i="11" s="1"/>
  <c r="I63" i="10"/>
  <c r="AG88" i="11"/>
  <c r="AG10" i="9"/>
  <c r="AI6" i="11" s="1"/>
  <c r="AI7" i="11" s="1"/>
  <c r="AG59" i="9"/>
  <c r="AG23" i="9"/>
  <c r="AG48" i="9"/>
  <c r="AG12" i="9"/>
  <c r="AG28" i="9"/>
  <c r="AG57" i="9"/>
  <c r="AG25" i="9"/>
  <c r="AG54" i="9"/>
  <c r="AG22" i="9"/>
  <c r="AG38" i="9"/>
  <c r="AG71" i="9"/>
  <c r="AG87" i="9"/>
  <c r="AG103" i="9"/>
  <c r="AG119" i="9"/>
  <c r="AG39" i="9"/>
  <c r="AG72" i="9"/>
  <c r="AG88" i="9"/>
  <c r="AG104" i="9"/>
  <c r="AG120" i="9"/>
  <c r="AG40" i="9"/>
  <c r="AG73" i="9"/>
  <c r="AG89" i="9"/>
  <c r="AG105" i="9"/>
  <c r="AG121" i="9"/>
  <c r="AG33" i="9"/>
  <c r="AG66" i="9"/>
  <c r="AG82" i="9"/>
  <c r="AG98" i="9"/>
  <c r="AG114" i="9"/>
  <c r="AG9" i="9"/>
  <c r="AG47" i="9"/>
  <c r="AG11" i="9"/>
  <c r="AG27" i="9"/>
  <c r="AG52" i="9"/>
  <c r="AG16" i="9"/>
  <c r="AG45" i="9"/>
  <c r="AG13" i="9"/>
  <c r="AG29" i="9"/>
  <c r="AG58" i="9"/>
  <c r="AG26" i="9"/>
  <c r="AG42" i="9"/>
  <c r="AG75" i="9"/>
  <c r="AG91" i="9"/>
  <c r="AG107" i="9"/>
  <c r="AG123" i="9"/>
  <c r="AG43" i="9"/>
  <c r="AG76" i="9"/>
  <c r="AG92" i="9"/>
  <c r="AG108" i="9"/>
  <c r="AG124" i="9"/>
  <c r="AG61" i="9"/>
  <c r="AG77" i="9"/>
  <c r="AG93" i="9"/>
  <c r="AG109" i="9"/>
  <c r="AG125" i="9"/>
  <c r="AG37" i="9"/>
  <c r="AG70" i="9"/>
  <c r="AG86" i="9"/>
  <c r="AG102" i="9"/>
  <c r="AG118" i="9"/>
  <c r="AG51" i="9"/>
  <c r="AG15" i="9"/>
  <c r="AG31" i="9"/>
  <c r="AG56" i="9"/>
  <c r="AG20" i="9"/>
  <c r="AG49" i="9"/>
  <c r="AG17" i="9"/>
  <c r="AG46" i="9"/>
  <c r="AG14" i="9"/>
  <c r="AG30" i="9"/>
  <c r="AG63" i="9"/>
  <c r="AG79" i="9"/>
  <c r="AG95" i="9"/>
  <c r="AG111" i="9"/>
  <c r="AG127" i="9"/>
  <c r="AG64" i="9"/>
  <c r="AG80" i="9"/>
  <c r="AG96" i="9"/>
  <c r="AG112" i="9"/>
  <c r="AG32" i="9"/>
  <c r="AG65" i="9"/>
  <c r="AG81" i="9"/>
  <c r="AG97" i="9"/>
  <c r="AG113" i="9"/>
  <c r="AG8" i="9"/>
  <c r="AG41" i="9"/>
  <c r="AG74" i="9"/>
  <c r="AG90" i="9"/>
  <c r="AG106" i="9"/>
  <c r="AG122" i="9"/>
  <c r="AG44" i="9"/>
  <c r="AG21" i="9"/>
  <c r="AG67" i="9"/>
  <c r="AG35" i="9"/>
  <c r="AG116" i="9"/>
  <c r="AG101" i="9"/>
  <c r="AG78" i="9"/>
  <c r="AG60" i="9"/>
  <c r="AG50" i="9"/>
  <c r="AG83" i="9"/>
  <c r="AG68" i="9"/>
  <c r="AG36" i="9"/>
  <c r="AG117" i="9"/>
  <c r="AG94" i="9"/>
  <c r="AG55" i="9"/>
  <c r="AG24" i="9"/>
  <c r="AG18" i="9"/>
  <c r="AG99" i="9"/>
  <c r="AG84" i="9"/>
  <c r="AG69" i="9"/>
  <c r="AH1" i="9"/>
  <c r="AG110" i="9"/>
  <c r="AG115" i="9"/>
  <c r="AG126" i="9"/>
  <c r="AG19" i="9"/>
  <c r="AG100" i="9"/>
  <c r="AG53" i="9"/>
  <c r="AG85" i="9"/>
  <c r="AG34" i="9"/>
  <c r="AG62" i="9"/>
  <c r="AH2" i="11"/>
  <c r="AH9" i="11"/>
  <c r="AI1" i="11"/>
  <c r="AI44" i="11"/>
  <c r="AI76" i="11"/>
  <c r="AI12" i="11"/>
  <c r="AI92" i="11"/>
  <c r="AI60" i="11"/>
  <c r="AI28" i="11"/>
  <c r="AC395" i="10"/>
  <c r="AK395" i="10"/>
  <c r="AP395" i="10"/>
  <c r="AO395" i="10"/>
  <c r="V395" i="10"/>
  <c r="Z395" i="10"/>
  <c r="AG395" i="10"/>
  <c r="U395" i="10"/>
  <c r="AL395" i="10"/>
  <c r="AH395" i="10"/>
  <c r="AD395" i="10"/>
  <c r="Y395" i="10"/>
  <c r="AG27" i="11"/>
  <c r="AG59" i="11"/>
  <c r="AG11" i="11"/>
  <c r="AG43" i="11"/>
  <c r="AG91" i="11"/>
  <c r="AG75" i="11"/>
  <c r="AK3" i="11"/>
  <c r="AJ4" i="11"/>
  <c r="AH8" i="11"/>
  <c r="C397" i="10"/>
  <c r="B396" i="10"/>
  <c r="AN394" i="10"/>
  <c r="A71" i="10"/>
  <c r="X394" i="10"/>
  <c r="AJ394" i="10"/>
  <c r="AF63" i="11"/>
  <c r="AH19" i="11"/>
  <c r="AF96" i="11"/>
  <c r="AF78" i="11"/>
  <c r="AF77" i="11"/>
  <c r="AH68" i="11"/>
  <c r="AF61" i="11"/>
  <c r="AH50" i="11"/>
  <c r="AH99" i="11"/>
  <c r="AF46" i="11"/>
  <c r="AF48" i="11"/>
  <c r="AF16" i="11"/>
  <c r="AH85" i="11"/>
  <c r="AF64" i="11"/>
  <c r="AH36" i="11"/>
  <c r="AF93" i="11"/>
  <c r="AH20" i="11"/>
  <c r="AH84" i="11"/>
  <c r="AH101" i="11"/>
  <c r="AF15" i="11"/>
  <c r="AF32" i="11"/>
  <c r="AF30" i="11"/>
  <c r="AF14" i="11"/>
  <c r="AH70" i="11"/>
  <c r="AH54" i="11"/>
  <c r="AH86" i="11"/>
  <c r="AF49" i="11"/>
  <c r="AF33" i="11"/>
  <c r="AH18" i="11"/>
  <c r="AF94" i="11"/>
  <c r="AH83" i="11"/>
  <c r="AH22" i="11"/>
  <c r="AH66" i="11"/>
  <c r="AH37" i="11"/>
  <c r="AH102" i="11"/>
  <c r="AH34" i="11"/>
  <c r="AF65" i="11"/>
  <c r="AF81" i="11"/>
  <c r="AF13" i="11"/>
  <c r="AH100" i="11"/>
  <c r="AF17" i="11"/>
  <c r="AF79" i="11"/>
  <c r="AH35" i="11"/>
  <c r="AH53" i="11"/>
  <c r="AH21" i="11"/>
  <c r="AH67" i="11"/>
  <c r="AH51" i="11"/>
  <c r="AF80" i="11"/>
  <c r="AH38" i="11"/>
  <c r="AF31" i="11"/>
  <c r="AH82" i="11"/>
  <c r="AF45" i="11"/>
  <c r="AH69" i="11"/>
  <c r="AF47" i="11"/>
  <c r="AH98" i="11"/>
  <c r="AH52" i="11"/>
  <c r="AF29" i="11"/>
  <c r="AF95" i="11"/>
  <c r="AF97" i="11"/>
  <c r="AF62" i="11"/>
  <c r="AB395" i="10" l="1"/>
  <c r="AJ395" i="10"/>
  <c r="B61" i="10"/>
  <c r="C59" i="10"/>
  <c r="X395" i="10"/>
  <c r="AH71" i="11"/>
  <c r="AH73" i="11" s="1"/>
  <c r="G65" i="10"/>
  <c r="AH23" i="11"/>
  <c r="AH25" i="11" s="1"/>
  <c r="D65" i="10"/>
  <c r="AH88" i="11"/>
  <c r="AH103" i="11"/>
  <c r="AH105" i="11" s="1"/>
  <c r="I65" i="10"/>
  <c r="AH104" i="11"/>
  <c r="AH56" i="11"/>
  <c r="AH72" i="11"/>
  <c r="AH40" i="11"/>
  <c r="AH39" i="11"/>
  <c r="AH41" i="11" s="1"/>
  <c r="E65" i="10"/>
  <c r="AH87" i="11"/>
  <c r="AH89" i="11" s="1"/>
  <c r="H65" i="10"/>
  <c r="AH55" i="11"/>
  <c r="AH57" i="11" s="1"/>
  <c r="F65" i="10"/>
  <c r="AH24" i="11"/>
  <c r="AC396" i="10"/>
  <c r="Y396" i="10"/>
  <c r="AH396" i="10"/>
  <c r="AO396" i="10"/>
  <c r="U396" i="10"/>
  <c r="AL396" i="10"/>
  <c r="AG396" i="10"/>
  <c r="V396" i="10"/>
  <c r="AP396" i="10"/>
  <c r="AD396" i="10"/>
  <c r="AK396" i="10"/>
  <c r="Z396" i="10"/>
  <c r="AH91" i="11"/>
  <c r="AH59" i="11"/>
  <c r="AH43" i="11"/>
  <c r="AH75" i="11"/>
  <c r="AH27" i="11"/>
  <c r="AH11" i="11"/>
  <c r="C398" i="10"/>
  <c r="B397" i="10"/>
  <c r="AN395" i="10"/>
  <c r="AI8" i="11"/>
  <c r="A73" i="10"/>
  <c r="AJ28" i="11"/>
  <c r="AJ44" i="11"/>
  <c r="AJ76" i="11"/>
  <c r="AJ12" i="11"/>
  <c r="AJ92" i="11"/>
  <c r="AJ60" i="11"/>
  <c r="AF395" i="10"/>
  <c r="AI9" i="11"/>
  <c r="AJ1" i="11"/>
  <c r="AI2" i="11"/>
  <c r="AH45" i="9"/>
  <c r="AH12" i="9"/>
  <c r="AH28" i="9"/>
  <c r="AH58" i="9"/>
  <c r="AH25" i="9"/>
  <c r="AH55" i="9"/>
  <c r="AH22" i="9"/>
  <c r="AH48" i="9"/>
  <c r="AH11" i="9"/>
  <c r="AH27" i="9"/>
  <c r="AH38" i="9"/>
  <c r="AH71" i="9"/>
  <c r="AH87" i="9"/>
  <c r="AH103" i="9"/>
  <c r="AH119" i="9"/>
  <c r="AH39" i="9"/>
  <c r="AH72" i="9"/>
  <c r="AH88" i="9"/>
  <c r="AH104" i="9"/>
  <c r="AH120" i="9"/>
  <c r="AH36" i="9"/>
  <c r="AH69" i="9"/>
  <c r="AH85" i="9"/>
  <c r="AH101" i="9"/>
  <c r="AH117" i="9"/>
  <c r="AH33" i="9"/>
  <c r="AH66" i="9"/>
  <c r="AH82" i="9"/>
  <c r="AH98" i="9"/>
  <c r="AH114" i="9"/>
  <c r="AH49" i="9"/>
  <c r="AH16" i="9"/>
  <c r="AH46" i="9"/>
  <c r="AH13" i="9"/>
  <c r="AH29" i="9"/>
  <c r="AH59" i="9"/>
  <c r="AH26" i="9"/>
  <c r="AH52" i="9"/>
  <c r="AH15" i="9"/>
  <c r="AH31" i="9"/>
  <c r="AH42" i="9"/>
  <c r="AH75" i="9"/>
  <c r="AH91" i="9"/>
  <c r="AH107" i="9"/>
  <c r="AH123" i="9"/>
  <c r="AH43" i="9"/>
  <c r="AH76" i="9"/>
  <c r="AH92" i="9"/>
  <c r="AH108" i="9"/>
  <c r="AH124" i="9"/>
  <c r="AH40" i="9"/>
  <c r="AH73" i="9"/>
  <c r="AH89" i="9"/>
  <c r="AH105" i="9"/>
  <c r="AH121" i="9"/>
  <c r="AH37" i="9"/>
  <c r="AH70" i="9"/>
  <c r="AH86" i="9"/>
  <c r="AH102" i="9"/>
  <c r="AH118" i="9"/>
  <c r="AH10" i="9"/>
  <c r="AH53" i="9"/>
  <c r="AH20" i="9"/>
  <c r="AH50" i="9"/>
  <c r="AH17" i="9"/>
  <c r="AH47" i="9"/>
  <c r="AH14" i="9"/>
  <c r="AH30" i="9"/>
  <c r="AH56" i="9"/>
  <c r="AH19" i="9"/>
  <c r="AI1" i="9"/>
  <c r="AH63" i="9"/>
  <c r="AH79" i="9"/>
  <c r="AH95" i="9"/>
  <c r="AH111" i="9"/>
  <c r="AH127" i="9"/>
  <c r="AH64" i="9"/>
  <c r="AH80" i="9"/>
  <c r="AH96" i="9"/>
  <c r="AH112" i="9"/>
  <c r="AH8" i="9"/>
  <c r="AH61" i="9"/>
  <c r="AH77" i="9"/>
  <c r="AH93" i="9"/>
  <c r="AH109" i="9"/>
  <c r="AH125" i="9"/>
  <c r="AH41" i="9"/>
  <c r="AH74" i="9"/>
  <c r="AH90" i="9"/>
  <c r="AH106" i="9"/>
  <c r="AH122" i="9"/>
  <c r="AH57" i="9"/>
  <c r="AH51" i="9"/>
  <c r="AH23" i="9"/>
  <c r="AH99" i="9"/>
  <c r="AH84" i="9"/>
  <c r="AH65" i="9"/>
  <c r="AH9" i="9"/>
  <c r="AH110" i="9"/>
  <c r="AH24" i="9"/>
  <c r="AH18" i="9"/>
  <c r="AH34" i="9"/>
  <c r="AH115" i="9"/>
  <c r="AH100" i="9"/>
  <c r="AH81" i="9"/>
  <c r="AH62" i="9"/>
  <c r="AH126" i="9"/>
  <c r="AH54" i="9"/>
  <c r="AH44" i="9"/>
  <c r="AH67" i="9"/>
  <c r="AH35" i="9"/>
  <c r="AH116" i="9"/>
  <c r="AH97" i="9"/>
  <c r="AH78" i="9"/>
  <c r="AH21" i="9"/>
  <c r="AH32" i="9"/>
  <c r="AH60" i="9"/>
  <c r="AH113" i="9"/>
  <c r="AH83" i="9"/>
  <c r="AH94" i="9"/>
  <c r="AH68" i="9"/>
  <c r="AK4" i="11"/>
  <c r="AL3" i="11"/>
  <c r="AR395" i="10"/>
  <c r="AG14" i="11"/>
  <c r="AI70" i="11"/>
  <c r="AG62" i="11"/>
  <c r="AI50" i="11"/>
  <c r="AI66" i="11"/>
  <c r="AI84" i="11"/>
  <c r="AI85" i="11"/>
  <c r="AG93" i="11"/>
  <c r="AI35" i="11"/>
  <c r="AG80" i="11"/>
  <c r="AG30" i="11"/>
  <c r="AG77" i="11"/>
  <c r="AG13" i="11"/>
  <c r="AI102" i="11"/>
  <c r="AI69" i="11"/>
  <c r="AG45" i="11"/>
  <c r="AI51" i="11"/>
  <c r="AG32" i="11"/>
  <c r="AI98" i="11"/>
  <c r="AI99" i="11"/>
  <c r="AI54" i="11"/>
  <c r="AI68" i="11"/>
  <c r="AI86" i="11"/>
  <c r="AI34" i="11"/>
  <c r="AI37" i="11"/>
  <c r="AI53" i="11"/>
  <c r="AG81" i="11"/>
  <c r="AI67" i="11"/>
  <c r="AG79" i="11"/>
  <c r="AG16" i="11"/>
  <c r="AG29" i="11"/>
  <c r="AI38" i="11"/>
  <c r="AI82" i="11"/>
  <c r="AG47" i="11"/>
  <c r="AI22" i="11"/>
  <c r="AG48" i="11"/>
  <c r="AG97" i="11"/>
  <c r="AG96" i="11"/>
  <c r="AG15" i="11"/>
  <c r="AG46" i="11"/>
  <c r="AG78" i="11"/>
  <c r="AG31" i="11"/>
  <c r="AG33" i="11"/>
  <c r="AI20" i="11"/>
  <c r="AI100" i="11"/>
  <c r="AI52" i="11"/>
  <c r="AG63" i="11"/>
  <c r="AI18" i="11"/>
  <c r="AG94" i="11"/>
  <c r="AG61" i="11"/>
  <c r="AG64" i="11"/>
  <c r="AI83" i="11"/>
  <c r="AG49" i="11"/>
  <c r="AG95" i="11"/>
  <c r="AI21" i="11"/>
  <c r="AI19" i="11"/>
  <c r="AI36" i="11"/>
  <c r="AG17" i="11"/>
  <c r="AG65" i="11"/>
  <c r="AI101" i="11"/>
  <c r="AJ396" i="10" l="1"/>
  <c r="AB396" i="10"/>
  <c r="X396" i="10"/>
  <c r="AF396" i="10"/>
  <c r="B63" i="10"/>
  <c r="C61" i="10"/>
  <c r="AI88" i="11"/>
  <c r="AI39" i="11"/>
  <c r="AI41" i="11" s="1"/>
  <c r="E67" i="10"/>
  <c r="AI23" i="11"/>
  <c r="AI25" i="11" s="1"/>
  <c r="D67" i="10"/>
  <c r="AI103" i="11"/>
  <c r="AI105" i="11" s="1"/>
  <c r="I67" i="10"/>
  <c r="AI104" i="11"/>
  <c r="AI87" i="11"/>
  <c r="AI89" i="11" s="1"/>
  <c r="H67" i="10"/>
  <c r="AI40" i="11"/>
  <c r="AI24" i="11"/>
  <c r="AI55" i="11"/>
  <c r="AI57" i="11" s="1"/>
  <c r="F67" i="10"/>
  <c r="AI71" i="11"/>
  <c r="AI73" i="11" s="1"/>
  <c r="G67" i="10"/>
  <c r="AI56" i="11"/>
  <c r="AI72" i="11"/>
  <c r="AM3" i="11"/>
  <c r="AL4" i="11"/>
  <c r="AK28" i="11"/>
  <c r="AK12" i="11"/>
  <c r="AK76" i="11"/>
  <c r="AK44" i="11"/>
  <c r="AK92" i="11"/>
  <c r="AK60" i="11"/>
  <c r="AR396" i="10"/>
  <c r="AJ8" i="11"/>
  <c r="AC397" i="10"/>
  <c r="Y397" i="10"/>
  <c r="Z397" i="10"/>
  <c r="AO397" i="10"/>
  <c r="U397" i="10"/>
  <c r="AL397" i="10"/>
  <c r="AG397" i="10"/>
  <c r="V397" i="10"/>
  <c r="AP397" i="10"/>
  <c r="AK397" i="10"/>
  <c r="AN397" i="10" s="1"/>
  <c r="AH397" i="10"/>
  <c r="AD397" i="10"/>
  <c r="AN396" i="10"/>
  <c r="AI59" i="11"/>
  <c r="AI91" i="11"/>
  <c r="AI43" i="11"/>
  <c r="AI27" i="11"/>
  <c r="AI75" i="11"/>
  <c r="AI11" i="11"/>
  <c r="A75" i="10"/>
  <c r="B398" i="10"/>
  <c r="C399" i="10"/>
  <c r="AI45" i="9"/>
  <c r="AI13" i="9"/>
  <c r="AI29" i="9"/>
  <c r="AI58" i="9"/>
  <c r="AI26" i="9"/>
  <c r="AI55" i="9"/>
  <c r="AI19" i="9"/>
  <c r="AI44" i="9"/>
  <c r="AI60" i="9"/>
  <c r="AI24" i="9"/>
  <c r="AI42" i="9"/>
  <c r="AI75" i="9"/>
  <c r="AI91" i="9"/>
  <c r="AI107" i="9"/>
  <c r="AI123" i="9"/>
  <c r="AI35" i="9"/>
  <c r="AI68" i="9"/>
  <c r="AI84" i="9"/>
  <c r="AI100" i="9"/>
  <c r="AI116" i="9"/>
  <c r="AI32" i="9"/>
  <c r="AI65" i="9"/>
  <c r="AI81" i="9"/>
  <c r="AI97" i="9"/>
  <c r="AI113" i="9"/>
  <c r="AI33" i="9"/>
  <c r="AI66" i="9"/>
  <c r="AI82" i="9"/>
  <c r="AI98" i="9"/>
  <c r="AI114" i="9"/>
  <c r="AI49" i="9"/>
  <c r="AI17" i="9"/>
  <c r="AI46" i="9"/>
  <c r="AI14" i="9"/>
  <c r="AI30" i="9"/>
  <c r="AI59" i="9"/>
  <c r="AI23" i="9"/>
  <c r="AI48" i="9"/>
  <c r="AI12" i="9"/>
  <c r="AI28" i="9"/>
  <c r="AI63" i="9"/>
  <c r="AI79" i="9"/>
  <c r="AI95" i="9"/>
  <c r="AI111" i="9"/>
  <c r="AI127" i="9"/>
  <c r="AI39" i="9"/>
  <c r="AI72" i="9"/>
  <c r="AI88" i="9"/>
  <c r="AI104" i="9"/>
  <c r="AI120" i="9"/>
  <c r="AI36" i="9"/>
  <c r="AI69" i="9"/>
  <c r="AI85" i="9"/>
  <c r="AI101" i="9"/>
  <c r="AI117" i="9"/>
  <c r="AI37" i="9"/>
  <c r="AI70" i="9"/>
  <c r="AI86" i="9"/>
  <c r="AI102" i="9"/>
  <c r="AI118" i="9"/>
  <c r="AI53" i="9"/>
  <c r="AI21" i="9"/>
  <c r="AI50" i="9"/>
  <c r="AI18" i="9"/>
  <c r="AI47" i="9"/>
  <c r="AI11" i="9"/>
  <c r="AI27" i="9"/>
  <c r="AI52" i="9"/>
  <c r="AI16" i="9"/>
  <c r="AI34" i="9"/>
  <c r="AI67" i="9"/>
  <c r="AI83" i="9"/>
  <c r="AI99" i="9"/>
  <c r="AI115" i="9"/>
  <c r="AI8" i="9"/>
  <c r="AI43" i="9"/>
  <c r="AI76" i="9"/>
  <c r="AI92" i="9"/>
  <c r="AI108" i="9"/>
  <c r="AI124" i="9"/>
  <c r="AI40" i="9"/>
  <c r="AI73" i="9"/>
  <c r="AI89" i="9"/>
  <c r="AI105" i="9"/>
  <c r="AI121" i="9"/>
  <c r="AI41" i="9"/>
  <c r="AI74" i="9"/>
  <c r="AI90" i="9"/>
  <c r="AI106" i="9"/>
  <c r="AI122" i="9"/>
  <c r="AI25" i="9"/>
  <c r="AI15" i="9"/>
  <c r="AI38" i="9"/>
  <c r="AI119" i="9"/>
  <c r="AI96" i="9"/>
  <c r="AI77" i="9"/>
  <c r="AI62" i="9"/>
  <c r="AI126" i="9"/>
  <c r="AI54" i="9"/>
  <c r="AI31" i="9"/>
  <c r="AI71" i="9"/>
  <c r="AJ1" i="9"/>
  <c r="AI112" i="9"/>
  <c r="AI93" i="9"/>
  <c r="AI78" i="9"/>
  <c r="AI10" i="9"/>
  <c r="AK6" i="11" s="1"/>
  <c r="AI22" i="9"/>
  <c r="AI56" i="9"/>
  <c r="AI87" i="9"/>
  <c r="AI64" i="9"/>
  <c r="AI9" i="9"/>
  <c r="AI109" i="9"/>
  <c r="AI94" i="9"/>
  <c r="AI57" i="9"/>
  <c r="AI80" i="9"/>
  <c r="AI51" i="9"/>
  <c r="AI61" i="9"/>
  <c r="AI20" i="9"/>
  <c r="AI125" i="9"/>
  <c r="AI110" i="9"/>
  <c r="AI103" i="9"/>
  <c r="AJ9" i="11"/>
  <c r="AK1" i="11"/>
  <c r="AJ2" i="11"/>
  <c r="AJ6" i="11"/>
  <c r="AJ7" i="11" s="1"/>
  <c r="AH62" i="11"/>
  <c r="AJ19" i="11"/>
  <c r="AJ50" i="11"/>
  <c r="AH96" i="11"/>
  <c r="AH94" i="11"/>
  <c r="AJ20" i="11"/>
  <c r="AH45" i="11"/>
  <c r="AJ98" i="11"/>
  <c r="AJ38" i="11"/>
  <c r="AH32" i="11"/>
  <c r="AJ54" i="11"/>
  <c r="AH65" i="11"/>
  <c r="AH97" i="11"/>
  <c r="AH31" i="11"/>
  <c r="AH30" i="11"/>
  <c r="AJ82" i="11"/>
  <c r="AH14" i="11"/>
  <c r="AJ83" i="11"/>
  <c r="AJ22" i="11"/>
  <c r="AJ68" i="11"/>
  <c r="AJ70" i="11"/>
  <c r="AJ66" i="11"/>
  <c r="AH13" i="11"/>
  <c r="AH63" i="11"/>
  <c r="AJ18" i="11"/>
  <c r="AH81" i="11"/>
  <c r="AJ86" i="11"/>
  <c r="AH79" i="11"/>
  <c r="AJ84" i="11"/>
  <c r="AJ51" i="11"/>
  <c r="AH48" i="11"/>
  <c r="AH93" i="11"/>
  <c r="AJ100" i="11"/>
  <c r="AH78" i="11"/>
  <c r="AJ52" i="11"/>
  <c r="AJ67" i="11"/>
  <c r="AH17" i="11"/>
  <c r="AH46" i="11"/>
  <c r="AJ35" i="11"/>
  <c r="AJ36" i="11"/>
  <c r="AH77" i="11"/>
  <c r="AH80" i="11"/>
  <c r="AH95" i="11"/>
  <c r="AH29" i="11"/>
  <c r="AH33" i="11"/>
  <c r="AJ102" i="11"/>
  <c r="AJ34" i="11"/>
  <c r="AJ99" i="11"/>
  <c r="AH64" i="11"/>
  <c r="AH47" i="11"/>
  <c r="AH49" i="11"/>
  <c r="AH15" i="11"/>
  <c r="AH61" i="11"/>
  <c r="AH16" i="11"/>
  <c r="B65" i="10" l="1"/>
  <c r="C63" i="10"/>
  <c r="AJ24" i="11"/>
  <c r="AJ40" i="11"/>
  <c r="AJ103" i="11"/>
  <c r="AJ105" i="11" s="1"/>
  <c r="I69" i="10"/>
  <c r="AJ72" i="11"/>
  <c r="AJ87" i="11"/>
  <c r="AJ89" i="11" s="1"/>
  <c r="H69" i="10"/>
  <c r="AJ23" i="11"/>
  <c r="AJ25" i="11" s="1"/>
  <c r="D69" i="10"/>
  <c r="AJ39" i="11"/>
  <c r="AJ41" i="11" s="1"/>
  <c r="E69" i="10"/>
  <c r="AJ104" i="11"/>
  <c r="AJ56" i="11"/>
  <c r="AJ88" i="11"/>
  <c r="AJ55" i="11"/>
  <c r="AJ57" i="11" s="1"/>
  <c r="F69" i="10"/>
  <c r="AJ71" i="11"/>
  <c r="AJ73" i="11" s="1"/>
  <c r="G69" i="10"/>
  <c r="AJ59" i="11"/>
  <c r="AJ11" i="11"/>
  <c r="AJ75" i="11"/>
  <c r="AJ91" i="11"/>
  <c r="AJ43" i="11"/>
  <c r="AJ27" i="11"/>
  <c r="AK7" i="11"/>
  <c r="AR397" i="10"/>
  <c r="AN3" i="11"/>
  <c r="AM4" i="11"/>
  <c r="AJ397" i="10"/>
  <c r="AK9" i="11"/>
  <c r="AK2" i="11"/>
  <c r="AL1" i="11"/>
  <c r="B399" i="10"/>
  <c r="C400" i="10"/>
  <c r="A77" i="10"/>
  <c r="AB397" i="10"/>
  <c r="AK8" i="11"/>
  <c r="AJ55" i="9"/>
  <c r="AJ19" i="9"/>
  <c r="AJ44" i="9"/>
  <c r="AJ60" i="9"/>
  <c r="AJ24" i="9"/>
  <c r="AJ53" i="9"/>
  <c r="AJ21" i="9"/>
  <c r="AJ50" i="9"/>
  <c r="AJ18" i="9"/>
  <c r="AJ33" i="9"/>
  <c r="AJ66" i="9"/>
  <c r="AJ82" i="9"/>
  <c r="AJ98" i="9"/>
  <c r="AJ114" i="9"/>
  <c r="AJ34" i="9"/>
  <c r="AJ67" i="9"/>
  <c r="AJ83" i="9"/>
  <c r="AJ99" i="9"/>
  <c r="AJ115" i="9"/>
  <c r="AJ35" i="9"/>
  <c r="AJ68" i="9"/>
  <c r="AJ84" i="9"/>
  <c r="AJ100" i="9"/>
  <c r="AJ116" i="9"/>
  <c r="AJ9" i="9"/>
  <c r="AJ61" i="9"/>
  <c r="AJ77" i="9"/>
  <c r="AJ93" i="9"/>
  <c r="AJ109" i="9"/>
  <c r="AJ125" i="9"/>
  <c r="AJ59" i="9"/>
  <c r="AJ23" i="9"/>
  <c r="AJ48" i="9"/>
  <c r="AJ12" i="9"/>
  <c r="AJ28" i="9"/>
  <c r="AJ57" i="9"/>
  <c r="AJ25" i="9"/>
  <c r="AJ54" i="9"/>
  <c r="AJ22" i="9"/>
  <c r="AJ37" i="9"/>
  <c r="AJ70" i="9"/>
  <c r="AJ86" i="9"/>
  <c r="AJ102" i="9"/>
  <c r="AJ118" i="9"/>
  <c r="AJ38" i="9"/>
  <c r="AJ71" i="9"/>
  <c r="AJ87" i="9"/>
  <c r="AJ103" i="9"/>
  <c r="AJ119" i="9"/>
  <c r="AJ39" i="9"/>
  <c r="AJ72" i="9"/>
  <c r="AJ88" i="9"/>
  <c r="AJ104" i="9"/>
  <c r="AJ120" i="9"/>
  <c r="AJ32" i="9"/>
  <c r="AJ65" i="9"/>
  <c r="AJ81" i="9"/>
  <c r="AJ97" i="9"/>
  <c r="AJ113" i="9"/>
  <c r="AJ8" i="9"/>
  <c r="AJ47" i="9"/>
  <c r="AJ11" i="9"/>
  <c r="AJ27" i="9"/>
  <c r="AJ52" i="9"/>
  <c r="AJ16" i="9"/>
  <c r="AJ45" i="9"/>
  <c r="AJ13" i="9"/>
  <c r="AJ29" i="9"/>
  <c r="AJ58" i="9"/>
  <c r="AJ26" i="9"/>
  <c r="AJ41" i="9"/>
  <c r="AJ74" i="9"/>
  <c r="AJ90" i="9"/>
  <c r="AJ106" i="9"/>
  <c r="AJ122" i="9"/>
  <c r="AJ42" i="9"/>
  <c r="AJ75" i="9"/>
  <c r="AJ91" i="9"/>
  <c r="AJ107" i="9"/>
  <c r="AJ123" i="9"/>
  <c r="AJ43" i="9"/>
  <c r="AJ76" i="9"/>
  <c r="AJ92" i="9"/>
  <c r="AJ108" i="9"/>
  <c r="AJ124" i="9"/>
  <c r="AJ36" i="9"/>
  <c r="AJ69" i="9"/>
  <c r="AJ85" i="9"/>
  <c r="AJ101" i="9"/>
  <c r="AJ117" i="9"/>
  <c r="AJ51" i="9"/>
  <c r="AJ20" i="9"/>
  <c r="AJ14" i="9"/>
  <c r="AJ94" i="9"/>
  <c r="AJ79" i="9"/>
  <c r="AJ64" i="9"/>
  <c r="AK1" i="9"/>
  <c r="AJ105" i="9"/>
  <c r="AJ15" i="9"/>
  <c r="AJ49" i="9"/>
  <c r="AJ30" i="9"/>
  <c r="AJ110" i="9"/>
  <c r="AJ95" i="9"/>
  <c r="AJ80" i="9"/>
  <c r="AJ40" i="9"/>
  <c r="AJ121" i="9"/>
  <c r="AJ31" i="9"/>
  <c r="AJ17" i="9"/>
  <c r="AJ62" i="9"/>
  <c r="AJ126" i="9"/>
  <c r="AJ111" i="9"/>
  <c r="AJ96" i="9"/>
  <c r="AJ73" i="9"/>
  <c r="AJ46" i="9"/>
  <c r="AJ112" i="9"/>
  <c r="AJ78" i="9"/>
  <c r="AJ89" i="9"/>
  <c r="AJ10" i="9"/>
  <c r="AL6" i="11" s="1"/>
  <c r="AJ63" i="9"/>
  <c r="AJ56" i="9"/>
  <c r="AJ127" i="9"/>
  <c r="Y398" i="10"/>
  <c r="AL398" i="10"/>
  <c r="Z398" i="10"/>
  <c r="AG398" i="10"/>
  <c r="AK398" i="10"/>
  <c r="AH398" i="10"/>
  <c r="AC398" i="10"/>
  <c r="U398" i="10"/>
  <c r="AP398" i="10"/>
  <c r="AO398" i="10"/>
  <c r="V398" i="10"/>
  <c r="AD398" i="10"/>
  <c r="X397" i="10"/>
  <c r="AF397" i="10"/>
  <c r="AL12" i="11"/>
  <c r="AL28" i="11"/>
  <c r="AL76" i="11"/>
  <c r="AL92" i="11"/>
  <c r="AL44" i="11"/>
  <c r="AL60" i="11"/>
  <c r="AI17" i="11"/>
  <c r="AI30" i="11"/>
  <c r="AI94" i="11"/>
  <c r="AK50" i="11"/>
  <c r="AI80" i="11"/>
  <c r="AI46" i="11"/>
  <c r="AI81" i="11"/>
  <c r="AK86" i="11"/>
  <c r="AI97" i="11"/>
  <c r="AI32" i="11"/>
  <c r="AK66" i="11"/>
  <c r="AI13" i="11"/>
  <c r="AI16" i="11"/>
  <c r="AK35" i="11"/>
  <c r="AK21" i="11"/>
  <c r="AI45" i="11"/>
  <c r="AI61" i="11"/>
  <c r="AK38" i="11"/>
  <c r="AK51" i="11"/>
  <c r="AK68" i="11"/>
  <c r="AI31" i="11"/>
  <c r="AK53" i="11"/>
  <c r="AI62" i="11"/>
  <c r="AI14" i="11"/>
  <c r="AI93" i="11"/>
  <c r="AK37" i="11"/>
  <c r="AK70" i="11"/>
  <c r="AI79" i="11"/>
  <c r="AI65" i="11"/>
  <c r="AI48" i="11"/>
  <c r="AK52" i="11"/>
  <c r="AK34" i="11"/>
  <c r="AI29" i="11"/>
  <c r="AK85" i="11"/>
  <c r="AK54" i="11"/>
  <c r="AI33" i="11"/>
  <c r="AK82" i="11"/>
  <c r="AK67" i="11"/>
  <c r="AK84" i="11"/>
  <c r="AK18" i="11"/>
  <c r="AK102" i="11"/>
  <c r="AK83" i="11"/>
  <c r="AI49" i="11"/>
  <c r="AK20" i="11"/>
  <c r="AI95" i="11"/>
  <c r="AK98" i="11"/>
  <c r="AI77" i="11"/>
  <c r="AK69" i="11"/>
  <c r="AI47" i="11"/>
  <c r="AI78" i="11"/>
  <c r="AK19" i="11"/>
  <c r="AI64" i="11"/>
  <c r="AI63" i="11"/>
  <c r="AK22" i="11"/>
  <c r="AI96" i="11"/>
  <c r="AI15" i="11"/>
  <c r="AK100" i="11"/>
  <c r="AK99" i="11"/>
  <c r="AK101" i="11"/>
  <c r="AK36" i="11"/>
  <c r="X398" i="10" l="1"/>
  <c r="AJ398" i="10"/>
  <c r="AR398" i="10"/>
  <c r="B67" i="10"/>
  <c r="C65" i="10"/>
  <c r="AK104" i="11"/>
  <c r="AK56" i="11"/>
  <c r="AK103" i="11"/>
  <c r="I71" i="10"/>
  <c r="AK24" i="11"/>
  <c r="AK23" i="11"/>
  <c r="AK25" i="11" s="1"/>
  <c r="D71" i="10"/>
  <c r="AK72" i="11"/>
  <c r="AK88" i="11"/>
  <c r="AK71" i="11"/>
  <c r="AK73" i="11" s="1"/>
  <c r="G71" i="10"/>
  <c r="AK87" i="11"/>
  <c r="AK89" i="11" s="1"/>
  <c r="H71" i="10"/>
  <c r="AK55" i="11"/>
  <c r="AK57" i="11" s="1"/>
  <c r="F71" i="10"/>
  <c r="AK39" i="11"/>
  <c r="AK41" i="11" s="1"/>
  <c r="E71" i="10"/>
  <c r="AK40" i="11"/>
  <c r="AK105" i="11"/>
  <c r="AM1" i="11"/>
  <c r="AL2" i="11"/>
  <c r="AL9" i="11"/>
  <c r="AM12" i="11"/>
  <c r="AM76" i="11"/>
  <c r="AM44" i="11"/>
  <c r="AM92" i="11"/>
  <c r="AM60" i="11"/>
  <c r="AM28" i="11"/>
  <c r="AK53" i="9"/>
  <c r="AK21" i="9"/>
  <c r="AK50" i="9"/>
  <c r="AK18" i="9"/>
  <c r="AK47" i="9"/>
  <c r="AK11" i="9"/>
  <c r="AK27" i="9"/>
  <c r="AK52" i="9"/>
  <c r="AK16" i="9"/>
  <c r="AK35" i="9"/>
  <c r="AK68" i="9"/>
  <c r="AK84" i="9"/>
  <c r="AK100" i="9"/>
  <c r="AK116" i="9"/>
  <c r="AK36" i="9"/>
  <c r="AK69" i="9"/>
  <c r="AK85" i="9"/>
  <c r="AK101" i="9"/>
  <c r="AK117" i="9"/>
  <c r="AK33" i="9"/>
  <c r="AK66" i="9"/>
  <c r="AK82" i="9"/>
  <c r="AK98" i="9"/>
  <c r="AK114" i="9"/>
  <c r="AK8" i="9"/>
  <c r="AK63" i="9"/>
  <c r="AK79" i="9"/>
  <c r="AK95" i="9"/>
  <c r="AK111" i="9"/>
  <c r="AK127" i="9"/>
  <c r="AK57" i="9"/>
  <c r="AK25" i="9"/>
  <c r="AK54" i="9"/>
  <c r="AK22" i="9"/>
  <c r="AK51" i="9"/>
  <c r="AK15" i="9"/>
  <c r="AK31" i="9"/>
  <c r="AK56" i="9"/>
  <c r="AK20" i="9"/>
  <c r="AK39" i="9"/>
  <c r="AK72" i="9"/>
  <c r="AK88" i="9"/>
  <c r="AK104" i="9"/>
  <c r="AK120" i="9"/>
  <c r="AK40" i="9"/>
  <c r="AK73" i="9"/>
  <c r="AK89" i="9"/>
  <c r="AK105" i="9"/>
  <c r="AK121" i="9"/>
  <c r="AK37" i="9"/>
  <c r="AK70" i="9"/>
  <c r="AK86" i="9"/>
  <c r="AK102" i="9"/>
  <c r="AK118" i="9"/>
  <c r="AK34" i="9"/>
  <c r="AK67" i="9"/>
  <c r="AK83" i="9"/>
  <c r="AK99" i="9"/>
  <c r="AK115" i="9"/>
  <c r="AL1" i="9"/>
  <c r="AK45" i="9"/>
  <c r="AK13" i="9"/>
  <c r="AK29" i="9"/>
  <c r="AK58" i="9"/>
  <c r="AK26" i="9"/>
  <c r="AK55" i="9"/>
  <c r="AK19" i="9"/>
  <c r="AK44" i="9"/>
  <c r="AK60" i="9"/>
  <c r="AK24" i="9"/>
  <c r="AK43" i="9"/>
  <c r="AK76" i="9"/>
  <c r="AK92" i="9"/>
  <c r="AK108" i="9"/>
  <c r="AK124" i="9"/>
  <c r="AK61" i="9"/>
  <c r="AK77" i="9"/>
  <c r="AK93" i="9"/>
  <c r="AK109" i="9"/>
  <c r="AK125" i="9"/>
  <c r="AK41" i="9"/>
  <c r="AK74" i="9"/>
  <c r="AK90" i="9"/>
  <c r="AK106" i="9"/>
  <c r="AK122" i="9"/>
  <c r="AK38" i="9"/>
  <c r="AK71" i="9"/>
  <c r="AK87" i="9"/>
  <c r="AK103" i="9"/>
  <c r="AK119" i="9"/>
  <c r="AK46" i="9"/>
  <c r="AK23" i="9"/>
  <c r="AK64" i="9"/>
  <c r="AK32" i="9"/>
  <c r="AK113" i="9"/>
  <c r="AK94" i="9"/>
  <c r="AK75" i="9"/>
  <c r="AK10" i="9"/>
  <c r="AK14" i="9"/>
  <c r="AK48" i="9"/>
  <c r="AK80" i="9"/>
  <c r="AK65" i="9"/>
  <c r="AK9" i="9"/>
  <c r="AK110" i="9"/>
  <c r="AK91" i="9"/>
  <c r="AK49" i="9"/>
  <c r="AK30" i="9"/>
  <c r="AK12" i="9"/>
  <c r="AK96" i="9"/>
  <c r="AK81" i="9"/>
  <c r="AK62" i="9"/>
  <c r="AK126" i="9"/>
  <c r="AK107" i="9"/>
  <c r="AK28" i="9"/>
  <c r="AK42" i="9"/>
  <c r="AK112" i="9"/>
  <c r="AK123" i="9"/>
  <c r="AK17" i="9"/>
  <c r="AK97" i="9"/>
  <c r="AK59" i="9"/>
  <c r="AK78" i="9"/>
  <c r="A79" i="10"/>
  <c r="AK59" i="11"/>
  <c r="AK43" i="11"/>
  <c r="AK91" i="11"/>
  <c r="AK75" i="11"/>
  <c r="AK27" i="11"/>
  <c r="AK11" i="11"/>
  <c r="AN4" i="11"/>
  <c r="AO3" i="11"/>
  <c r="AC399" i="10"/>
  <c r="AK399" i="10"/>
  <c r="Z399" i="10"/>
  <c r="AO399" i="10"/>
  <c r="V399" i="10"/>
  <c r="AP399" i="10"/>
  <c r="AG399" i="10"/>
  <c r="U399" i="10"/>
  <c r="AD399" i="10"/>
  <c r="AL399" i="10"/>
  <c r="AH399" i="10"/>
  <c r="Y399" i="10"/>
  <c r="AF398" i="10"/>
  <c r="AN398" i="10"/>
  <c r="AB398" i="10"/>
  <c r="AM6" i="11"/>
  <c r="AL8" i="11"/>
  <c r="B400" i="10"/>
  <c r="C401" i="10"/>
  <c r="AL7" i="11"/>
  <c r="AL18" i="11"/>
  <c r="AJ65" i="11"/>
  <c r="AL52" i="11"/>
  <c r="AJ79" i="11"/>
  <c r="AJ49" i="11"/>
  <c r="AL36" i="11"/>
  <c r="AL85" i="11"/>
  <c r="AL98" i="11"/>
  <c r="AL22" i="11"/>
  <c r="AJ13" i="11"/>
  <c r="AL68" i="11"/>
  <c r="AL53" i="11"/>
  <c r="AJ97" i="11"/>
  <c r="AJ30" i="11"/>
  <c r="AJ77" i="11"/>
  <c r="AJ46" i="11"/>
  <c r="AL84" i="11"/>
  <c r="AL50" i="11"/>
  <c r="AL102" i="11"/>
  <c r="AL69" i="11"/>
  <c r="AL20" i="11"/>
  <c r="AJ95" i="11"/>
  <c r="AL70" i="11"/>
  <c r="AJ17" i="11"/>
  <c r="AJ94" i="11"/>
  <c r="AL54" i="11"/>
  <c r="AL51" i="11"/>
  <c r="AJ14" i="11"/>
  <c r="AL86" i="11"/>
  <c r="AJ47" i="11"/>
  <c r="AL19" i="11"/>
  <c r="AJ33" i="11"/>
  <c r="AJ78" i="11"/>
  <c r="AL67" i="11"/>
  <c r="AL37" i="11"/>
  <c r="AJ61" i="11"/>
  <c r="AL100" i="11"/>
  <c r="AL82" i="11"/>
  <c r="AJ62" i="11"/>
  <c r="AL99" i="11"/>
  <c r="AL21" i="11"/>
  <c r="AJ63" i="11"/>
  <c r="AJ15" i="11"/>
  <c r="AJ31" i="11"/>
  <c r="AL35" i="11"/>
  <c r="AJ45" i="11"/>
  <c r="AL34" i="11"/>
  <c r="AJ81" i="11"/>
  <c r="AL101" i="11"/>
  <c r="AJ93" i="11"/>
  <c r="AL38" i="11"/>
  <c r="AL66" i="11"/>
  <c r="AL83" i="11"/>
  <c r="AJ29" i="11"/>
  <c r="X399" i="10" l="1"/>
  <c r="B69" i="10"/>
  <c r="C67" i="10"/>
  <c r="AL40" i="11"/>
  <c r="AL72" i="11"/>
  <c r="AL23" i="11"/>
  <c r="AL25" i="11" s="1"/>
  <c r="D73" i="10"/>
  <c r="AL55" i="11"/>
  <c r="AL57" i="11" s="1"/>
  <c r="F73" i="10"/>
  <c r="AL103" i="11"/>
  <c r="AL105" i="11" s="1"/>
  <c r="I73" i="10"/>
  <c r="AL87" i="11"/>
  <c r="AL89" i="11" s="1"/>
  <c r="H73" i="10"/>
  <c r="AL88" i="11"/>
  <c r="AL39" i="11"/>
  <c r="AL41" i="11" s="1"/>
  <c r="E73" i="10"/>
  <c r="AL24" i="11"/>
  <c r="AL56" i="11"/>
  <c r="AL71" i="11"/>
  <c r="AL73" i="11" s="1"/>
  <c r="G73" i="10"/>
  <c r="AL104" i="11"/>
  <c r="AM8" i="11"/>
  <c r="B401" i="10"/>
  <c r="C402" i="10"/>
  <c r="AN76" i="11"/>
  <c r="AN92" i="11"/>
  <c r="AN44" i="11"/>
  <c r="AN60" i="11"/>
  <c r="AN12" i="11"/>
  <c r="AN28" i="11"/>
  <c r="AL43" i="11"/>
  <c r="AL91" i="11"/>
  <c r="AL27" i="11"/>
  <c r="AL11" i="11"/>
  <c r="AL75" i="11"/>
  <c r="AL59" i="11"/>
  <c r="AG400" i="10"/>
  <c r="V400" i="10"/>
  <c r="AP400" i="10"/>
  <c r="AK400" i="10"/>
  <c r="AH400" i="10"/>
  <c r="AD400" i="10"/>
  <c r="AC400" i="10"/>
  <c r="Y400" i="10"/>
  <c r="Z400" i="10"/>
  <c r="AO400" i="10"/>
  <c r="U400" i="10"/>
  <c r="AL400" i="10"/>
  <c r="AF399" i="10"/>
  <c r="A81" i="10"/>
  <c r="AL51" i="9"/>
  <c r="AL15" i="9"/>
  <c r="AL31" i="9"/>
  <c r="AL56" i="9"/>
  <c r="AL20" i="9"/>
  <c r="AL49" i="9"/>
  <c r="AL17" i="9"/>
  <c r="AL46" i="9"/>
  <c r="AL14" i="9"/>
  <c r="AL30" i="9"/>
  <c r="AL62" i="9"/>
  <c r="AL78" i="9"/>
  <c r="AL94" i="9"/>
  <c r="AL110" i="9"/>
  <c r="AL126" i="9"/>
  <c r="AL38" i="9"/>
  <c r="AL71" i="9"/>
  <c r="AL87" i="9"/>
  <c r="AL103" i="9"/>
  <c r="AL119" i="9"/>
  <c r="AL35" i="9"/>
  <c r="AL68" i="9"/>
  <c r="AL84" i="9"/>
  <c r="AL100" i="9"/>
  <c r="AL116" i="9"/>
  <c r="AL36" i="9"/>
  <c r="AL69" i="9"/>
  <c r="AL85" i="9"/>
  <c r="AL101" i="9"/>
  <c r="AL117" i="9"/>
  <c r="AL55" i="9"/>
  <c r="AL19" i="9"/>
  <c r="AL44" i="9"/>
  <c r="AL60" i="9"/>
  <c r="AL24" i="9"/>
  <c r="AL53" i="9"/>
  <c r="AL21" i="9"/>
  <c r="AL50" i="9"/>
  <c r="AL18" i="9"/>
  <c r="AL33" i="9"/>
  <c r="AL66" i="9"/>
  <c r="AL82" i="9"/>
  <c r="AL98" i="9"/>
  <c r="AL114" i="9"/>
  <c r="AM1" i="9"/>
  <c r="AL42" i="9"/>
  <c r="AL75" i="9"/>
  <c r="AL91" i="9"/>
  <c r="AL107" i="9"/>
  <c r="AL123" i="9"/>
  <c r="AL39" i="9"/>
  <c r="AL72" i="9"/>
  <c r="AL88" i="9"/>
  <c r="AL104" i="9"/>
  <c r="AL120" i="9"/>
  <c r="AL40" i="9"/>
  <c r="AL73" i="9"/>
  <c r="AL89" i="9"/>
  <c r="AL105" i="9"/>
  <c r="AL121" i="9"/>
  <c r="AL10" i="9"/>
  <c r="AN6" i="11" s="1"/>
  <c r="AL59" i="9"/>
  <c r="AL23" i="9"/>
  <c r="AL48" i="9"/>
  <c r="AL12" i="9"/>
  <c r="AL28" i="9"/>
  <c r="AL57" i="9"/>
  <c r="AL25" i="9"/>
  <c r="AL54" i="9"/>
  <c r="AL22" i="9"/>
  <c r="AL37" i="9"/>
  <c r="AL70" i="9"/>
  <c r="AL86" i="9"/>
  <c r="AL102" i="9"/>
  <c r="AL118" i="9"/>
  <c r="AL9" i="9"/>
  <c r="AL63" i="9"/>
  <c r="AL79" i="9"/>
  <c r="AL95" i="9"/>
  <c r="AL111" i="9"/>
  <c r="AL127" i="9"/>
  <c r="AL43" i="9"/>
  <c r="AL76" i="9"/>
  <c r="AL92" i="9"/>
  <c r="AL108" i="9"/>
  <c r="AL124" i="9"/>
  <c r="AL61" i="9"/>
  <c r="AL77" i="9"/>
  <c r="AL93" i="9"/>
  <c r="AL109" i="9"/>
  <c r="AL125" i="9"/>
  <c r="AL47" i="9"/>
  <c r="AL16" i="9"/>
  <c r="AL58" i="9"/>
  <c r="AL90" i="9"/>
  <c r="AL67" i="9"/>
  <c r="AL8" i="9"/>
  <c r="AL112" i="9"/>
  <c r="AL97" i="9"/>
  <c r="AL11" i="9"/>
  <c r="AL45" i="9"/>
  <c r="AL26" i="9"/>
  <c r="AL106" i="9"/>
  <c r="AL83" i="9"/>
  <c r="AL64" i="9"/>
  <c r="AL32" i="9"/>
  <c r="AL113" i="9"/>
  <c r="AL27" i="9"/>
  <c r="AL13" i="9"/>
  <c r="AL41" i="9"/>
  <c r="AL122" i="9"/>
  <c r="AL99" i="9"/>
  <c r="AL80" i="9"/>
  <c r="AL65" i="9"/>
  <c r="AL34" i="9"/>
  <c r="AL52" i="9"/>
  <c r="AL115" i="9"/>
  <c r="AL29" i="9"/>
  <c r="AL96" i="9"/>
  <c r="AL81" i="9"/>
  <c r="AL74" i="9"/>
  <c r="AN1" i="11"/>
  <c r="AM2" i="11"/>
  <c r="AM9" i="11"/>
  <c r="AM7" i="11"/>
  <c r="AJ399" i="10"/>
  <c r="AO4" i="11"/>
  <c r="AP3" i="11"/>
  <c r="AN399" i="10"/>
  <c r="AB399" i="10"/>
  <c r="AR399" i="10"/>
  <c r="AK45" i="11"/>
  <c r="AM35" i="11"/>
  <c r="AM68" i="11"/>
  <c r="AK47" i="11"/>
  <c r="AM36" i="11"/>
  <c r="AK13" i="11"/>
  <c r="AM37" i="11"/>
  <c r="AK77" i="11"/>
  <c r="AM20" i="11"/>
  <c r="AM101" i="11"/>
  <c r="AM99" i="11"/>
  <c r="AK14" i="11"/>
  <c r="AM82" i="11"/>
  <c r="AM69" i="11"/>
  <c r="AM21" i="11"/>
  <c r="AM52" i="11"/>
  <c r="AK29" i="11"/>
  <c r="AK17" i="11"/>
  <c r="AK46" i="11"/>
  <c r="AK30" i="11"/>
  <c r="AM83" i="11"/>
  <c r="AM38" i="11"/>
  <c r="AK78" i="11"/>
  <c r="AK32" i="11"/>
  <c r="AK80" i="11"/>
  <c r="AK95" i="11"/>
  <c r="AM66" i="11"/>
  <c r="AM100" i="11"/>
  <c r="AM34" i="11"/>
  <c r="AM85" i="11"/>
  <c r="AK16" i="11"/>
  <c r="AK33" i="11"/>
  <c r="AK64" i="11"/>
  <c r="AM84" i="11"/>
  <c r="AK62" i="11"/>
  <c r="AM19" i="11"/>
  <c r="AM70" i="11"/>
  <c r="AM86" i="11"/>
  <c r="AK93" i="11"/>
  <c r="AM53" i="11"/>
  <c r="AK48" i="11"/>
  <c r="AK49" i="11"/>
  <c r="AK63" i="11"/>
  <c r="AM98" i="11"/>
  <c r="AM50" i="11"/>
  <c r="AK15" i="11"/>
  <c r="AK96" i="11"/>
  <c r="AK65" i="11"/>
  <c r="AK94" i="11"/>
  <c r="AK81" i="11"/>
  <c r="AK31" i="11"/>
  <c r="AK61" i="11"/>
  <c r="AM54" i="11"/>
  <c r="AM51" i="11"/>
  <c r="AM102" i="11"/>
  <c r="AM22" i="11"/>
  <c r="AM67" i="11"/>
  <c r="AM18" i="11"/>
  <c r="AK79" i="11"/>
  <c r="AK97" i="11"/>
  <c r="X400" i="10" l="1"/>
  <c r="AF400" i="10"/>
  <c r="B71" i="10"/>
  <c r="C69" i="10"/>
  <c r="AM55" i="11"/>
  <c r="AM57" i="11" s="1"/>
  <c r="F75" i="10"/>
  <c r="AM104" i="11"/>
  <c r="AM72" i="11"/>
  <c r="AM88" i="11"/>
  <c r="AM87" i="11"/>
  <c r="AM89" i="11" s="1"/>
  <c r="H75" i="10"/>
  <c r="AM40" i="11"/>
  <c r="AM71" i="11"/>
  <c r="AM73" i="11" s="1"/>
  <c r="G75" i="10"/>
  <c r="AM56" i="11"/>
  <c r="AM23" i="11"/>
  <c r="AM25" i="11" s="1"/>
  <c r="D75" i="10"/>
  <c r="AM24" i="11"/>
  <c r="AM103" i="11"/>
  <c r="AM105" i="11" s="1"/>
  <c r="I75" i="10"/>
  <c r="AM39" i="11"/>
  <c r="AM41" i="11" s="1"/>
  <c r="E75" i="10"/>
  <c r="AG401" i="10"/>
  <c r="V401" i="10"/>
  <c r="AD401" i="10"/>
  <c r="AK401" i="10"/>
  <c r="Z401" i="10"/>
  <c r="AH401" i="10"/>
  <c r="AC401" i="10"/>
  <c r="AF401" i="10" s="1"/>
  <c r="Y401" i="10"/>
  <c r="AL401" i="10"/>
  <c r="AP401" i="10"/>
  <c r="AO401" i="10"/>
  <c r="U401" i="10"/>
  <c r="AN7" i="11"/>
  <c r="AR400" i="10"/>
  <c r="AQ3" i="11"/>
  <c r="AP4" i="11"/>
  <c r="AJ400" i="10"/>
  <c r="AN9" i="11"/>
  <c r="AO1" i="11"/>
  <c r="AN2" i="11"/>
  <c r="AO12" i="11"/>
  <c r="AO76" i="11"/>
  <c r="AO44" i="11"/>
  <c r="AO92" i="11"/>
  <c r="AO60" i="11"/>
  <c r="AO28" i="11"/>
  <c r="AM59" i="11"/>
  <c r="AM43" i="11"/>
  <c r="AM91" i="11"/>
  <c r="AM75" i="11"/>
  <c r="AM27" i="11"/>
  <c r="AM11" i="11"/>
  <c r="AN8" i="11"/>
  <c r="AM49" i="9"/>
  <c r="AM17" i="9"/>
  <c r="AM46" i="9"/>
  <c r="AM14" i="9"/>
  <c r="AM30" i="9"/>
  <c r="AM59" i="9"/>
  <c r="AM23" i="9"/>
  <c r="AM48" i="9"/>
  <c r="AM12" i="9"/>
  <c r="AM28" i="9"/>
  <c r="AM64" i="9"/>
  <c r="AM80" i="9"/>
  <c r="AM96" i="9"/>
  <c r="AM112" i="9"/>
  <c r="AM8" i="9"/>
  <c r="AM61" i="9"/>
  <c r="AM77" i="9"/>
  <c r="AM93" i="9"/>
  <c r="AM109" i="9"/>
  <c r="AM125" i="9"/>
  <c r="AM41" i="9"/>
  <c r="AM74" i="9"/>
  <c r="AM90" i="9"/>
  <c r="AM106" i="9"/>
  <c r="AM122" i="9"/>
  <c r="AM42" i="9"/>
  <c r="AM75" i="9"/>
  <c r="AM91" i="9"/>
  <c r="AM107" i="9"/>
  <c r="AM123" i="9"/>
  <c r="AM53" i="9"/>
  <c r="AM21" i="9"/>
  <c r="AM50" i="9"/>
  <c r="AM18" i="9"/>
  <c r="AM47" i="9"/>
  <c r="AM11" i="9"/>
  <c r="AM27" i="9"/>
  <c r="AM52" i="9"/>
  <c r="AM16" i="9"/>
  <c r="AM35" i="9"/>
  <c r="AM68" i="9"/>
  <c r="AM84" i="9"/>
  <c r="AM100" i="9"/>
  <c r="AM116" i="9"/>
  <c r="AM32" i="9"/>
  <c r="AM65" i="9"/>
  <c r="AM81" i="9"/>
  <c r="AM97" i="9"/>
  <c r="AM113" i="9"/>
  <c r="AN1" i="9"/>
  <c r="AM62" i="9"/>
  <c r="AM78" i="9"/>
  <c r="AM94" i="9"/>
  <c r="AM110" i="9"/>
  <c r="AM126" i="9"/>
  <c r="AM63" i="9"/>
  <c r="AM79" i="9"/>
  <c r="AM95" i="9"/>
  <c r="AM111" i="9"/>
  <c r="AM127" i="9"/>
  <c r="AM10" i="9"/>
  <c r="AM57" i="9"/>
  <c r="AM25" i="9"/>
  <c r="AM54" i="9"/>
  <c r="AM22" i="9"/>
  <c r="AM51" i="9"/>
  <c r="AM15" i="9"/>
  <c r="AM31" i="9"/>
  <c r="AM56" i="9"/>
  <c r="AM20" i="9"/>
  <c r="AM39" i="9"/>
  <c r="AM72" i="9"/>
  <c r="AM88" i="9"/>
  <c r="AM104" i="9"/>
  <c r="AM120" i="9"/>
  <c r="AM36" i="9"/>
  <c r="AM69" i="9"/>
  <c r="AM85" i="9"/>
  <c r="AM101" i="9"/>
  <c r="AM117" i="9"/>
  <c r="AM33" i="9"/>
  <c r="AM66" i="9"/>
  <c r="AM82" i="9"/>
  <c r="AM98" i="9"/>
  <c r="AM114" i="9"/>
  <c r="AM34" i="9"/>
  <c r="AM67" i="9"/>
  <c r="AM83" i="9"/>
  <c r="AM99" i="9"/>
  <c r="AM115" i="9"/>
  <c r="AM9" i="9"/>
  <c r="AM29" i="9"/>
  <c r="AM19" i="9"/>
  <c r="AM43" i="9"/>
  <c r="AM124" i="9"/>
  <c r="AM105" i="9"/>
  <c r="AM86" i="9"/>
  <c r="AM71" i="9"/>
  <c r="AM58" i="9"/>
  <c r="AM44" i="9"/>
  <c r="AM76" i="9"/>
  <c r="AM40" i="9"/>
  <c r="AM121" i="9"/>
  <c r="AM102" i="9"/>
  <c r="AM87" i="9"/>
  <c r="AM45" i="9"/>
  <c r="AM26" i="9"/>
  <c r="AM60" i="9"/>
  <c r="AM92" i="9"/>
  <c r="AM73" i="9"/>
  <c r="AM37" i="9"/>
  <c r="AM118" i="9"/>
  <c r="AM103" i="9"/>
  <c r="AM55" i="9"/>
  <c r="AM70" i="9"/>
  <c r="AM24" i="9"/>
  <c r="AM38" i="9"/>
  <c r="AM108" i="9"/>
  <c r="AM119" i="9"/>
  <c r="AM13" i="9"/>
  <c r="AM89" i="9"/>
  <c r="A83" i="10"/>
  <c r="AB400" i="10"/>
  <c r="AN400" i="10"/>
  <c r="C403" i="10"/>
  <c r="B402" i="10"/>
  <c r="AL15" i="11"/>
  <c r="AL49" i="11"/>
  <c r="AL45" i="11"/>
  <c r="AN86" i="11"/>
  <c r="AN98" i="11"/>
  <c r="AL62" i="11"/>
  <c r="AN69" i="11"/>
  <c r="AN99" i="11"/>
  <c r="AN34" i="11"/>
  <c r="AN101" i="11"/>
  <c r="AL46" i="11"/>
  <c r="AN70" i="11"/>
  <c r="AN84" i="11"/>
  <c r="AN22" i="11"/>
  <c r="AL16" i="11"/>
  <c r="AL14" i="11"/>
  <c r="AN68" i="11"/>
  <c r="AN102" i="11"/>
  <c r="AL81" i="11"/>
  <c r="AN19" i="11"/>
  <c r="AL13" i="11"/>
  <c r="AN20" i="11"/>
  <c r="AL29" i="11"/>
  <c r="AL78" i="11"/>
  <c r="AL97" i="11"/>
  <c r="AL31" i="11"/>
  <c r="AN35" i="11"/>
  <c r="AL96" i="11"/>
  <c r="AL47" i="11"/>
  <c r="AN82" i="11"/>
  <c r="AL95" i="11"/>
  <c r="AL17" i="11"/>
  <c r="AN18" i="11"/>
  <c r="AL48" i="11"/>
  <c r="AN36" i="11"/>
  <c r="AN100" i="11"/>
  <c r="AN50" i="11"/>
  <c r="AN83" i="11"/>
  <c r="AN66" i="11"/>
  <c r="AN52" i="11"/>
  <c r="AN37" i="11"/>
  <c r="AN21" i="11"/>
  <c r="AN85" i="11"/>
  <c r="AL94" i="11"/>
  <c r="AL63" i="11"/>
  <c r="AN38" i="11"/>
  <c r="AL33" i="11"/>
  <c r="AL80" i="11"/>
  <c r="AL93" i="11"/>
  <c r="AN54" i="11"/>
  <c r="AL61" i="11"/>
  <c r="AN51" i="11"/>
  <c r="AL32" i="11"/>
  <c r="AN53" i="11"/>
  <c r="AL79" i="11"/>
  <c r="AN67" i="11"/>
  <c r="AL30" i="11"/>
  <c r="AL77" i="11"/>
  <c r="AL65" i="11"/>
  <c r="AL64" i="11"/>
  <c r="AB401" i="10" l="1"/>
  <c r="AR401" i="10"/>
  <c r="X401" i="10"/>
  <c r="AN401" i="10"/>
  <c r="B73" i="10"/>
  <c r="C71" i="10"/>
  <c r="AN39" i="11"/>
  <c r="AN41" i="11" s="1"/>
  <c r="E77" i="10"/>
  <c r="AN56" i="11"/>
  <c r="AN103" i="11"/>
  <c r="AN105" i="11" s="1"/>
  <c r="I77" i="10"/>
  <c r="AN104" i="11"/>
  <c r="AN71" i="11"/>
  <c r="AN73" i="11" s="1"/>
  <c r="G77" i="10"/>
  <c r="AN88" i="11"/>
  <c r="AN24" i="11"/>
  <c r="AN55" i="11"/>
  <c r="AN57" i="11" s="1"/>
  <c r="F77" i="10"/>
  <c r="AN40" i="11"/>
  <c r="AN23" i="11"/>
  <c r="AN25" i="11" s="1"/>
  <c r="D77" i="10"/>
  <c r="AN72" i="11"/>
  <c r="AN87" i="11"/>
  <c r="AN89" i="11" s="1"/>
  <c r="H77" i="10"/>
  <c r="Y402" i="10"/>
  <c r="AL402" i="10"/>
  <c r="Z402" i="10"/>
  <c r="AG402" i="10"/>
  <c r="AK402" i="10"/>
  <c r="AP402" i="10"/>
  <c r="AC402" i="10"/>
  <c r="U402" i="10"/>
  <c r="AD402" i="10"/>
  <c r="V402" i="10"/>
  <c r="AH402" i="10"/>
  <c r="AO402" i="10"/>
  <c r="AP1" i="11"/>
  <c r="AO2" i="11"/>
  <c r="AO9" i="11"/>
  <c r="AO8" i="11"/>
  <c r="AN27" i="11"/>
  <c r="AN75" i="11"/>
  <c r="AN11" i="11"/>
  <c r="AN91" i="11"/>
  <c r="AN59" i="11"/>
  <c r="AN43" i="11"/>
  <c r="AQ4" i="11"/>
  <c r="AR3" i="11"/>
  <c r="AO6" i="11"/>
  <c r="AO7" i="11" s="1"/>
  <c r="C404" i="10"/>
  <c r="B403" i="10"/>
  <c r="A85" i="10"/>
  <c r="AN10" i="9"/>
  <c r="AP6" i="11" s="1"/>
  <c r="AN59" i="9"/>
  <c r="AN23" i="9"/>
  <c r="AN48" i="9"/>
  <c r="AN12" i="9"/>
  <c r="AN28" i="9"/>
  <c r="AN57" i="9"/>
  <c r="AN25" i="9"/>
  <c r="AN54" i="9"/>
  <c r="AN22" i="9"/>
  <c r="AN37" i="9"/>
  <c r="AN70" i="9"/>
  <c r="AN86" i="9"/>
  <c r="AN102" i="9"/>
  <c r="AN118" i="9"/>
  <c r="AN38" i="9"/>
  <c r="AN71" i="9"/>
  <c r="AN87" i="9"/>
  <c r="AN103" i="9"/>
  <c r="AN119" i="9"/>
  <c r="AN35" i="9"/>
  <c r="AN68" i="9"/>
  <c r="AN84" i="9"/>
  <c r="AN100" i="9"/>
  <c r="AN116" i="9"/>
  <c r="AN32" i="9"/>
  <c r="AN65" i="9"/>
  <c r="AN81" i="9"/>
  <c r="AN97" i="9"/>
  <c r="AN113" i="9"/>
  <c r="AN8" i="9"/>
  <c r="AN47" i="9"/>
  <c r="AN11" i="9"/>
  <c r="AN27" i="9"/>
  <c r="AN52" i="9"/>
  <c r="AN16" i="9"/>
  <c r="AN45" i="9"/>
  <c r="AN13" i="9"/>
  <c r="AN29" i="9"/>
  <c r="AN58" i="9"/>
  <c r="AN26" i="9"/>
  <c r="AN41" i="9"/>
  <c r="AN74" i="9"/>
  <c r="AN90" i="9"/>
  <c r="AN106" i="9"/>
  <c r="AN122" i="9"/>
  <c r="AN42" i="9"/>
  <c r="AN75" i="9"/>
  <c r="AN91" i="9"/>
  <c r="AN107" i="9"/>
  <c r="AN123" i="9"/>
  <c r="AN39" i="9"/>
  <c r="AN72" i="9"/>
  <c r="AN88" i="9"/>
  <c r="AN104" i="9"/>
  <c r="AN120" i="9"/>
  <c r="AN36" i="9"/>
  <c r="AN69" i="9"/>
  <c r="AN85" i="9"/>
  <c r="AN101" i="9"/>
  <c r="AN117" i="9"/>
  <c r="AN51" i="9"/>
  <c r="AN15" i="9"/>
  <c r="AN31" i="9"/>
  <c r="AN56" i="9"/>
  <c r="AN20" i="9"/>
  <c r="AN49" i="9"/>
  <c r="AN17" i="9"/>
  <c r="AN46" i="9"/>
  <c r="AN14" i="9"/>
  <c r="AN30" i="9"/>
  <c r="AN62" i="9"/>
  <c r="AN78" i="9"/>
  <c r="AN94" i="9"/>
  <c r="AN110" i="9"/>
  <c r="AN126" i="9"/>
  <c r="AN63" i="9"/>
  <c r="AN79" i="9"/>
  <c r="AN95" i="9"/>
  <c r="AN111" i="9"/>
  <c r="AN127" i="9"/>
  <c r="AN43" i="9"/>
  <c r="AN76" i="9"/>
  <c r="AN92" i="9"/>
  <c r="AN108" i="9"/>
  <c r="AN124" i="9"/>
  <c r="AN40" i="9"/>
  <c r="AN73" i="9"/>
  <c r="AN89" i="9"/>
  <c r="AN105" i="9"/>
  <c r="AN121" i="9"/>
  <c r="AN19" i="9"/>
  <c r="AN53" i="9"/>
  <c r="AN33" i="9"/>
  <c r="AN114" i="9"/>
  <c r="AN99" i="9"/>
  <c r="AN80" i="9"/>
  <c r="AN61" i="9"/>
  <c r="AN125" i="9"/>
  <c r="AN44" i="9"/>
  <c r="AN21" i="9"/>
  <c r="AN66" i="9"/>
  <c r="AN34" i="9"/>
  <c r="AN115" i="9"/>
  <c r="AN96" i="9"/>
  <c r="AN77" i="9"/>
  <c r="AN60" i="9"/>
  <c r="AN50" i="9"/>
  <c r="AN82" i="9"/>
  <c r="AN67" i="9"/>
  <c r="AO1" i="9"/>
  <c r="AN112" i="9"/>
  <c r="AN93" i="9"/>
  <c r="AN55" i="9"/>
  <c r="AN83" i="9"/>
  <c r="AN24" i="9"/>
  <c r="AN64" i="9"/>
  <c r="AN18" i="9"/>
  <c r="AN9" i="9"/>
  <c r="AN98" i="9"/>
  <c r="AN109" i="9"/>
  <c r="AP12" i="11"/>
  <c r="AP28" i="11"/>
  <c r="AP76" i="11"/>
  <c r="AP92" i="11"/>
  <c r="AP44" i="11"/>
  <c r="AP60" i="11"/>
  <c r="AJ401" i="10"/>
  <c r="AM94" i="11"/>
  <c r="AM63" i="11"/>
  <c r="AO101" i="11"/>
  <c r="AO66" i="11"/>
  <c r="AO54" i="11"/>
  <c r="AM32" i="11"/>
  <c r="AM80" i="11"/>
  <c r="AM97" i="11"/>
  <c r="AM16" i="11"/>
  <c r="AO51" i="11"/>
  <c r="AO84" i="11"/>
  <c r="AO69" i="11"/>
  <c r="AO99" i="11"/>
  <c r="AO20" i="11"/>
  <c r="AO36" i="11"/>
  <c r="AM15" i="11"/>
  <c r="AM33" i="11"/>
  <c r="AM62" i="11"/>
  <c r="AM77" i="11"/>
  <c r="AO98" i="11"/>
  <c r="AO100" i="11"/>
  <c r="AM30" i="11"/>
  <c r="AO19" i="11"/>
  <c r="AM96" i="11"/>
  <c r="AO35" i="11"/>
  <c r="AO37" i="11"/>
  <c r="AM48" i="11"/>
  <c r="AO21" i="11"/>
  <c r="AM65" i="11"/>
  <c r="AM45" i="11"/>
  <c r="AO83" i="11"/>
  <c r="AM95" i="11"/>
  <c r="AO70" i="11"/>
  <c r="AM47" i="11"/>
  <c r="AO22" i="11"/>
  <c r="AO18" i="11"/>
  <c r="AO53" i="11"/>
  <c r="AM79" i="11"/>
  <c r="AO50" i="11"/>
  <c r="AM13" i="11"/>
  <c r="AM29" i="11"/>
  <c r="AO38" i="11"/>
  <c r="AM81" i="11"/>
  <c r="AM49" i="11"/>
  <c r="AO86" i="11"/>
  <c r="AO34" i="11"/>
  <c r="AO52" i="11"/>
  <c r="AM93" i="11"/>
  <c r="AM17" i="11"/>
  <c r="AM61" i="11"/>
  <c r="AO82" i="11"/>
  <c r="AO67" i="11"/>
  <c r="AM46" i="11"/>
  <c r="AO68" i="11"/>
  <c r="AM14" i="11"/>
  <c r="AO102" i="11"/>
  <c r="AM78" i="11"/>
  <c r="AM31" i="11"/>
  <c r="AO85" i="11"/>
  <c r="AM64" i="11"/>
  <c r="AN402" i="10" l="1"/>
  <c r="AR402" i="10"/>
  <c r="X402" i="10"/>
  <c r="AJ402" i="10"/>
  <c r="B75" i="10"/>
  <c r="C73" i="10"/>
  <c r="AO24" i="11"/>
  <c r="AO87" i="11"/>
  <c r="AO89" i="11" s="1"/>
  <c r="H79" i="10"/>
  <c r="AO88" i="11"/>
  <c r="AO40" i="11"/>
  <c r="AO104" i="11"/>
  <c r="AO55" i="11"/>
  <c r="AO57" i="11" s="1"/>
  <c r="F79" i="10"/>
  <c r="AO23" i="11"/>
  <c r="AO25" i="11" s="1"/>
  <c r="D79" i="10"/>
  <c r="AO72" i="11"/>
  <c r="AO39" i="11"/>
  <c r="AO41" i="11" s="1"/>
  <c r="E79" i="10"/>
  <c r="AO103" i="11"/>
  <c r="AO105" i="11" s="1"/>
  <c r="I79" i="10"/>
  <c r="AO56" i="11"/>
  <c r="AO71" i="11"/>
  <c r="AO73" i="11" s="1"/>
  <c r="G79" i="10"/>
  <c r="AC403" i="10"/>
  <c r="AK403" i="10"/>
  <c r="AH403" i="10"/>
  <c r="AO403" i="10"/>
  <c r="V403" i="10"/>
  <c r="AP403" i="10"/>
  <c r="AG403" i="10"/>
  <c r="AJ403" i="10" s="1"/>
  <c r="U403" i="10"/>
  <c r="AL403" i="10"/>
  <c r="Z403" i="10"/>
  <c r="AD403" i="10"/>
  <c r="Y403" i="10"/>
  <c r="AS3" i="11"/>
  <c r="AR4" i="11"/>
  <c r="AP9" i="11"/>
  <c r="AP2" i="11"/>
  <c r="AQ1" i="11"/>
  <c r="C405" i="10"/>
  <c r="B404" i="10"/>
  <c r="AQ60" i="11"/>
  <c r="AQ28" i="11"/>
  <c r="AQ12" i="11"/>
  <c r="AQ76" i="11"/>
  <c r="AQ92" i="11"/>
  <c r="AQ44" i="11"/>
  <c r="AF402" i="10"/>
  <c r="AP7" i="11"/>
  <c r="AO10" i="9"/>
  <c r="AQ6" i="11" s="1"/>
  <c r="AO57" i="9"/>
  <c r="AO25" i="9"/>
  <c r="AO54" i="9"/>
  <c r="AO22" i="9"/>
  <c r="AO51" i="9"/>
  <c r="AO15" i="9"/>
  <c r="AO31" i="9"/>
  <c r="AO56" i="9"/>
  <c r="AO20" i="9"/>
  <c r="AO36" i="9"/>
  <c r="AO69" i="9"/>
  <c r="AO85" i="9"/>
  <c r="AO101" i="9"/>
  <c r="AO117" i="9"/>
  <c r="AO37" i="9"/>
  <c r="AO70" i="9"/>
  <c r="AO86" i="9"/>
  <c r="AO102" i="9"/>
  <c r="AO118" i="9"/>
  <c r="AO8" i="9"/>
  <c r="AO63" i="9"/>
  <c r="AO79" i="9"/>
  <c r="AO95" i="9"/>
  <c r="AO111" i="9"/>
  <c r="AO127" i="9"/>
  <c r="AO64" i="9"/>
  <c r="AO80" i="9"/>
  <c r="AO96" i="9"/>
  <c r="AO112" i="9"/>
  <c r="AP1" i="9"/>
  <c r="AO45" i="9"/>
  <c r="AO13" i="9"/>
  <c r="AO29" i="9"/>
  <c r="AO58" i="9"/>
  <c r="AO26" i="9"/>
  <c r="AO55" i="9"/>
  <c r="AO19" i="9"/>
  <c r="AO44" i="9"/>
  <c r="AO60" i="9"/>
  <c r="AO24" i="9"/>
  <c r="AO40" i="9"/>
  <c r="AO73" i="9"/>
  <c r="AO89" i="9"/>
  <c r="AO105" i="9"/>
  <c r="AO121" i="9"/>
  <c r="AO41" i="9"/>
  <c r="AO74" i="9"/>
  <c r="AO90" i="9"/>
  <c r="AO106" i="9"/>
  <c r="AO122" i="9"/>
  <c r="AO34" i="9"/>
  <c r="AO67" i="9"/>
  <c r="AO83" i="9"/>
  <c r="AO99" i="9"/>
  <c r="AO115" i="9"/>
  <c r="AO35" i="9"/>
  <c r="AO68" i="9"/>
  <c r="AO84" i="9"/>
  <c r="AO100" i="9"/>
  <c r="AO116" i="9"/>
  <c r="AO49" i="9"/>
  <c r="AO17" i="9"/>
  <c r="AO46" i="9"/>
  <c r="AO14" i="9"/>
  <c r="AO30" i="9"/>
  <c r="AO59" i="9"/>
  <c r="AO23" i="9"/>
  <c r="AO48" i="9"/>
  <c r="AO12" i="9"/>
  <c r="AO28" i="9"/>
  <c r="AO61" i="9"/>
  <c r="AO77" i="9"/>
  <c r="AO93" i="9"/>
  <c r="AO109" i="9"/>
  <c r="AO125" i="9"/>
  <c r="AO62" i="9"/>
  <c r="AO78" i="9"/>
  <c r="AO94" i="9"/>
  <c r="AO110" i="9"/>
  <c r="AO126" i="9"/>
  <c r="AO38" i="9"/>
  <c r="AO71" i="9"/>
  <c r="AO87" i="9"/>
  <c r="AO103" i="9"/>
  <c r="AO119" i="9"/>
  <c r="AO39" i="9"/>
  <c r="AO72" i="9"/>
  <c r="AO88" i="9"/>
  <c r="AO104" i="9"/>
  <c r="AO120" i="9"/>
  <c r="AO18" i="9"/>
  <c r="AO52" i="9"/>
  <c r="AO81" i="9"/>
  <c r="AO66" i="9"/>
  <c r="AO9" i="9"/>
  <c r="AO107" i="9"/>
  <c r="AO92" i="9"/>
  <c r="AO53" i="9"/>
  <c r="AO47" i="9"/>
  <c r="AO16" i="9"/>
  <c r="AO97" i="9"/>
  <c r="AO82" i="9"/>
  <c r="AO42" i="9"/>
  <c r="AO123" i="9"/>
  <c r="AO108" i="9"/>
  <c r="AO21" i="9"/>
  <c r="AO11" i="9"/>
  <c r="AO32" i="9"/>
  <c r="AO113" i="9"/>
  <c r="AO98" i="9"/>
  <c r="AO75" i="9"/>
  <c r="AO43" i="9"/>
  <c r="AO124" i="9"/>
  <c r="AO65" i="9"/>
  <c r="AO76" i="9"/>
  <c r="AO33" i="9"/>
  <c r="AO50" i="9"/>
  <c r="AO114" i="9"/>
  <c r="AO27" i="9"/>
  <c r="AO91" i="9"/>
  <c r="A87" i="10"/>
  <c r="AP8" i="11"/>
  <c r="AO91" i="11"/>
  <c r="AO27" i="11"/>
  <c r="AO75" i="11"/>
  <c r="AO11" i="11"/>
  <c r="AO59" i="11"/>
  <c r="AO43" i="11"/>
  <c r="AB402" i="10"/>
  <c r="AP99" i="11"/>
  <c r="AP54" i="11"/>
  <c r="AN16" i="11"/>
  <c r="AN30" i="11"/>
  <c r="AP85" i="11"/>
  <c r="AN62" i="11"/>
  <c r="AN14" i="11"/>
  <c r="AP86" i="11"/>
  <c r="AN46" i="11"/>
  <c r="AN63" i="11"/>
  <c r="AN33" i="11"/>
  <c r="AN80" i="11"/>
  <c r="AN96" i="11"/>
  <c r="AP20" i="11"/>
  <c r="AP18" i="11"/>
  <c r="AP69" i="11"/>
  <c r="AN49" i="11"/>
  <c r="AN64" i="11"/>
  <c r="AN47" i="11"/>
  <c r="AP21" i="11"/>
  <c r="AN97" i="11"/>
  <c r="AN78" i="11"/>
  <c r="AP101" i="11"/>
  <c r="AP100" i="11"/>
  <c r="AP70" i="11"/>
  <c r="AP35" i="11"/>
  <c r="AN94" i="11"/>
  <c r="AP19" i="11"/>
  <c r="AP52" i="11"/>
  <c r="AP22" i="11"/>
  <c r="AP50" i="11"/>
  <c r="AN13" i="11"/>
  <c r="AN31" i="11"/>
  <c r="AN48" i="11"/>
  <c r="AP36" i="11"/>
  <c r="AN81" i="11"/>
  <c r="AP34" i="11"/>
  <c r="AN77" i="11"/>
  <c r="AN93" i="11"/>
  <c r="AN65" i="11"/>
  <c r="AN17" i="11"/>
  <c r="AN95" i="11"/>
  <c r="AP38" i="11"/>
  <c r="AP37" i="11"/>
  <c r="AP68" i="11"/>
  <c r="AP102" i="11"/>
  <c r="AN15" i="11"/>
  <c r="AN79" i="11"/>
  <c r="AN29" i="11"/>
  <c r="AP82" i="11"/>
  <c r="AN32" i="11"/>
  <c r="AP83" i="11"/>
  <c r="AP51" i="11"/>
  <c r="AN61" i="11"/>
  <c r="AP98" i="11"/>
  <c r="AP66" i="11"/>
  <c r="AN45" i="11"/>
  <c r="AP53" i="11"/>
  <c r="AP84" i="11"/>
  <c r="AP67" i="11"/>
  <c r="AB403" i="10" l="1"/>
  <c r="AR403" i="10"/>
  <c r="B77" i="10"/>
  <c r="C75" i="10"/>
  <c r="X403" i="10"/>
  <c r="AP39" i="11"/>
  <c r="AP41" i="11" s="1"/>
  <c r="E81" i="10"/>
  <c r="AP71" i="11"/>
  <c r="AP73" i="11" s="1"/>
  <c r="G81" i="10"/>
  <c r="AP24" i="11"/>
  <c r="AP55" i="11"/>
  <c r="AP57" i="11" s="1"/>
  <c r="F81" i="10"/>
  <c r="AP72" i="11"/>
  <c r="AP103" i="11"/>
  <c r="AP105" i="11" s="1"/>
  <c r="I81" i="10"/>
  <c r="AP88" i="11"/>
  <c r="AP87" i="11"/>
  <c r="AP89" i="11" s="1"/>
  <c r="H81" i="10"/>
  <c r="AP23" i="11"/>
  <c r="AP25" i="11" s="1"/>
  <c r="D81" i="10"/>
  <c r="AP56" i="11"/>
  <c r="AP40" i="11"/>
  <c r="AP104" i="11"/>
  <c r="A89" i="10"/>
  <c r="AQ7" i="11"/>
  <c r="C406" i="10"/>
  <c r="B405" i="10"/>
  <c r="AC404" i="10"/>
  <c r="Y404" i="10"/>
  <c r="AL404" i="10"/>
  <c r="AO404" i="10"/>
  <c r="U404" i="10"/>
  <c r="AP404" i="10"/>
  <c r="AG404" i="10"/>
  <c r="V404" i="10"/>
  <c r="Z404" i="10"/>
  <c r="AK404" i="10"/>
  <c r="AH404" i="10"/>
  <c r="AD404" i="10"/>
  <c r="AP47" i="9"/>
  <c r="AP11" i="9"/>
  <c r="AP27" i="9"/>
  <c r="AP52" i="9"/>
  <c r="AP16" i="9"/>
  <c r="AP45" i="9"/>
  <c r="AP13" i="9"/>
  <c r="AP29" i="9"/>
  <c r="AP58" i="9"/>
  <c r="AP26" i="9"/>
  <c r="AP42" i="9"/>
  <c r="AP75" i="9"/>
  <c r="AP91" i="9"/>
  <c r="AP107" i="9"/>
  <c r="AP123" i="9"/>
  <c r="AP8" i="9"/>
  <c r="AP64" i="9"/>
  <c r="AP80" i="9"/>
  <c r="AP96" i="9"/>
  <c r="AP112" i="9"/>
  <c r="AP32" i="9"/>
  <c r="AP65" i="9"/>
  <c r="AP81" i="9"/>
  <c r="AP97" i="9"/>
  <c r="AP113" i="9"/>
  <c r="AP33" i="9"/>
  <c r="AP66" i="9"/>
  <c r="AP82" i="9"/>
  <c r="AP98" i="9"/>
  <c r="AP114" i="9"/>
  <c r="AP51" i="9"/>
  <c r="AP15" i="9"/>
  <c r="AP31" i="9"/>
  <c r="AP56" i="9"/>
  <c r="AP20" i="9"/>
  <c r="AP49" i="9"/>
  <c r="AP17" i="9"/>
  <c r="AP46" i="9"/>
  <c r="AP14" i="9"/>
  <c r="AP30" i="9"/>
  <c r="AP63" i="9"/>
  <c r="AP79" i="9"/>
  <c r="AP95" i="9"/>
  <c r="AP111" i="9"/>
  <c r="AP127" i="9"/>
  <c r="AP35" i="9"/>
  <c r="AP68" i="9"/>
  <c r="AP84" i="9"/>
  <c r="AP100" i="9"/>
  <c r="AP116" i="9"/>
  <c r="AP36" i="9"/>
  <c r="AP69" i="9"/>
  <c r="AP85" i="9"/>
  <c r="AP101" i="9"/>
  <c r="AP117" i="9"/>
  <c r="AP37" i="9"/>
  <c r="AP70" i="9"/>
  <c r="AP86" i="9"/>
  <c r="AP102" i="9"/>
  <c r="AP118" i="9"/>
  <c r="AP55" i="9"/>
  <c r="AP19" i="9"/>
  <c r="AP44" i="9"/>
  <c r="AP60" i="9"/>
  <c r="AP24" i="9"/>
  <c r="AP53" i="9"/>
  <c r="AP21" i="9"/>
  <c r="AP50" i="9"/>
  <c r="AP18" i="9"/>
  <c r="AP34" i="9"/>
  <c r="AP67" i="9"/>
  <c r="AP83" i="9"/>
  <c r="AP99" i="9"/>
  <c r="AP115" i="9"/>
  <c r="AQ1" i="9"/>
  <c r="AP39" i="9"/>
  <c r="AP72" i="9"/>
  <c r="AP88" i="9"/>
  <c r="AP104" i="9"/>
  <c r="AP120" i="9"/>
  <c r="AP40" i="9"/>
  <c r="AP73" i="9"/>
  <c r="AP89" i="9"/>
  <c r="AP105" i="9"/>
  <c r="AP121" i="9"/>
  <c r="AP41" i="9"/>
  <c r="AP74" i="9"/>
  <c r="AP90" i="9"/>
  <c r="AP106" i="9"/>
  <c r="AP122" i="9"/>
  <c r="AP48" i="9"/>
  <c r="AP25" i="9"/>
  <c r="AP71" i="9"/>
  <c r="AP9" i="9"/>
  <c r="AP108" i="9"/>
  <c r="AP93" i="9"/>
  <c r="AP78" i="9"/>
  <c r="AP10" i="9"/>
  <c r="AR6" i="11" s="1"/>
  <c r="AP12" i="9"/>
  <c r="AP54" i="9"/>
  <c r="AP87" i="9"/>
  <c r="AP43" i="9"/>
  <c r="AP124" i="9"/>
  <c r="AP109" i="9"/>
  <c r="AP94" i="9"/>
  <c r="AP59" i="9"/>
  <c r="AP28" i="9"/>
  <c r="AP22" i="9"/>
  <c r="AP103" i="9"/>
  <c r="AP76" i="9"/>
  <c r="AP61" i="9"/>
  <c r="AP125" i="9"/>
  <c r="AP110" i="9"/>
  <c r="AP57" i="9"/>
  <c r="AP77" i="9"/>
  <c r="AP38" i="9"/>
  <c r="AP62" i="9"/>
  <c r="AP119" i="9"/>
  <c r="AP126" i="9"/>
  <c r="AP23" i="9"/>
  <c r="AP92" i="9"/>
  <c r="AR44" i="11"/>
  <c r="AR76" i="11"/>
  <c r="AR12" i="11"/>
  <c r="AR92" i="11"/>
  <c r="AR60" i="11"/>
  <c r="AR28" i="11"/>
  <c r="AN403" i="10"/>
  <c r="AQ8" i="11"/>
  <c r="AP59" i="11"/>
  <c r="AP43" i="11"/>
  <c r="AP91" i="11"/>
  <c r="AP27" i="11"/>
  <c r="AP75" i="11"/>
  <c r="AP11" i="11"/>
  <c r="AQ2" i="11"/>
  <c r="AQ9" i="11"/>
  <c r="AR1" i="11"/>
  <c r="AT3" i="11"/>
  <c r="AS4" i="11"/>
  <c r="AF403" i="10"/>
  <c r="AQ21" i="11"/>
  <c r="AO97" i="11"/>
  <c r="AQ102" i="11"/>
  <c r="AQ52" i="11"/>
  <c r="AQ34" i="11"/>
  <c r="AQ100" i="11"/>
  <c r="AO14" i="11"/>
  <c r="AQ54" i="11"/>
  <c r="AO17" i="11"/>
  <c r="AQ101" i="11"/>
  <c r="AQ85" i="11"/>
  <c r="AO77" i="11"/>
  <c r="AQ38" i="11"/>
  <c r="AO49" i="11"/>
  <c r="AO95" i="11"/>
  <c r="AO81" i="11"/>
  <c r="AQ99" i="11"/>
  <c r="AQ20" i="11"/>
  <c r="AQ37" i="11"/>
  <c r="AO79" i="11"/>
  <c r="AO45" i="11"/>
  <c r="AQ67" i="11"/>
  <c r="AO47" i="11"/>
  <c r="AQ18" i="11"/>
  <c r="AQ68" i="11"/>
  <c r="AQ22" i="11"/>
  <c r="AQ82" i="11"/>
  <c r="AQ53" i="11"/>
  <c r="AQ84" i="11"/>
  <c r="AQ98" i="11"/>
  <c r="AO16" i="11"/>
  <c r="AQ50" i="11"/>
  <c r="AO61" i="11"/>
  <c r="AO96" i="11"/>
  <c r="AQ86" i="11"/>
  <c r="AO31" i="11"/>
  <c r="AQ35" i="11"/>
  <c r="AO33" i="11"/>
  <c r="AO13" i="11"/>
  <c r="AO80" i="11"/>
  <c r="AO29" i="11"/>
  <c r="AO64" i="11"/>
  <c r="AQ51" i="11"/>
  <c r="AO78" i="11"/>
  <c r="AO32" i="11"/>
  <c r="AO15" i="11"/>
  <c r="AO48" i="11"/>
  <c r="AO46" i="11"/>
  <c r="AO65" i="11"/>
  <c r="AO94" i="11"/>
  <c r="AQ19" i="11"/>
  <c r="AO30" i="11"/>
  <c r="AO62" i="11"/>
  <c r="AQ36" i="11"/>
  <c r="AO93" i="11"/>
  <c r="AQ69" i="11"/>
  <c r="AQ83" i="11"/>
  <c r="AQ70" i="11"/>
  <c r="AQ66" i="11"/>
  <c r="AO63" i="11"/>
  <c r="AN404" i="10" l="1"/>
  <c r="X404" i="10"/>
  <c r="AF404" i="10"/>
  <c r="B79" i="10"/>
  <c r="C77" i="10"/>
  <c r="AQ104" i="11"/>
  <c r="AQ39" i="11"/>
  <c r="AQ41" i="11" s="1"/>
  <c r="E83" i="10"/>
  <c r="AQ40" i="11"/>
  <c r="AQ71" i="11"/>
  <c r="AQ73" i="11" s="1"/>
  <c r="G83" i="10"/>
  <c r="AQ103" i="11"/>
  <c r="AQ105" i="11" s="1"/>
  <c r="I83" i="10"/>
  <c r="AQ87" i="11"/>
  <c r="AQ89" i="11" s="1"/>
  <c r="H83" i="10"/>
  <c r="AQ55" i="11"/>
  <c r="AQ57" i="11" s="1"/>
  <c r="F83" i="10"/>
  <c r="AQ23" i="11"/>
  <c r="AQ25" i="11" s="1"/>
  <c r="D83" i="10"/>
  <c r="AQ88" i="11"/>
  <c r="AQ24" i="11"/>
  <c r="AQ72" i="11"/>
  <c r="AQ56" i="11"/>
  <c r="AR8" i="11"/>
  <c r="AR404" i="10"/>
  <c r="AR7" i="11"/>
  <c r="A91" i="10"/>
  <c r="AR2" i="11"/>
  <c r="AR9" i="11"/>
  <c r="AS1" i="11"/>
  <c r="AJ404" i="10"/>
  <c r="AC405" i="10"/>
  <c r="Y405" i="10"/>
  <c r="AP405" i="10"/>
  <c r="AO405" i="10"/>
  <c r="U405" i="10"/>
  <c r="AD405" i="10"/>
  <c r="AG405" i="10"/>
  <c r="V405" i="10"/>
  <c r="AH405" i="10"/>
  <c r="AK405" i="10"/>
  <c r="AL405" i="10"/>
  <c r="Z405" i="10"/>
  <c r="AQ53" i="9"/>
  <c r="AQ21" i="9"/>
  <c r="AQ50" i="9"/>
  <c r="AQ18" i="9"/>
  <c r="AQ47" i="9"/>
  <c r="AQ11" i="9"/>
  <c r="AQ27" i="9"/>
  <c r="AQ52" i="9"/>
  <c r="AQ16" i="9"/>
  <c r="AQ32" i="9"/>
  <c r="AQ65" i="9"/>
  <c r="AQ81" i="9"/>
  <c r="AQ97" i="9"/>
  <c r="AQ113" i="9"/>
  <c r="AQ33" i="9"/>
  <c r="AQ66" i="9"/>
  <c r="AQ82" i="9"/>
  <c r="AQ98" i="9"/>
  <c r="AQ114" i="9"/>
  <c r="AR1" i="9"/>
  <c r="AQ63" i="9"/>
  <c r="AQ79" i="9"/>
  <c r="AQ95" i="9"/>
  <c r="AQ111" i="9"/>
  <c r="AQ127" i="9"/>
  <c r="AQ64" i="9"/>
  <c r="AQ80" i="9"/>
  <c r="AQ96" i="9"/>
  <c r="AQ112" i="9"/>
  <c r="AQ9" i="9"/>
  <c r="AQ57" i="9"/>
  <c r="AQ25" i="9"/>
  <c r="AQ54" i="9"/>
  <c r="AQ22" i="9"/>
  <c r="AQ51" i="9"/>
  <c r="AQ15" i="9"/>
  <c r="AQ31" i="9"/>
  <c r="AQ56" i="9"/>
  <c r="AQ20" i="9"/>
  <c r="AQ36" i="9"/>
  <c r="AQ69" i="9"/>
  <c r="AQ85" i="9"/>
  <c r="AQ101" i="9"/>
  <c r="AQ117" i="9"/>
  <c r="AQ37" i="9"/>
  <c r="AQ70" i="9"/>
  <c r="AQ86" i="9"/>
  <c r="AQ102" i="9"/>
  <c r="AQ118" i="9"/>
  <c r="AQ34" i="9"/>
  <c r="AQ67" i="9"/>
  <c r="AQ83" i="9"/>
  <c r="AQ99" i="9"/>
  <c r="AQ115" i="9"/>
  <c r="AQ35" i="9"/>
  <c r="AQ68" i="9"/>
  <c r="AQ84" i="9"/>
  <c r="AQ100" i="9"/>
  <c r="AQ116" i="9"/>
  <c r="AQ8" i="9"/>
  <c r="AQ45" i="9"/>
  <c r="AQ13" i="9"/>
  <c r="AQ29" i="9"/>
  <c r="AQ58" i="9"/>
  <c r="AQ26" i="9"/>
  <c r="AQ55" i="9"/>
  <c r="AQ19" i="9"/>
  <c r="AQ44" i="9"/>
  <c r="AQ60" i="9"/>
  <c r="AQ24" i="9"/>
  <c r="AQ40" i="9"/>
  <c r="AQ73" i="9"/>
  <c r="AQ89" i="9"/>
  <c r="AQ105" i="9"/>
  <c r="AQ121" i="9"/>
  <c r="AQ41" i="9"/>
  <c r="AQ74" i="9"/>
  <c r="AQ90" i="9"/>
  <c r="AQ106" i="9"/>
  <c r="AQ122" i="9"/>
  <c r="AQ38" i="9"/>
  <c r="AQ71" i="9"/>
  <c r="AQ87" i="9"/>
  <c r="AQ103" i="9"/>
  <c r="AQ119" i="9"/>
  <c r="AQ39" i="9"/>
  <c r="AQ72" i="9"/>
  <c r="AQ88" i="9"/>
  <c r="AQ104" i="9"/>
  <c r="AQ120" i="9"/>
  <c r="AQ17" i="9"/>
  <c r="AQ59" i="9"/>
  <c r="AQ28" i="9"/>
  <c r="AQ109" i="9"/>
  <c r="AQ94" i="9"/>
  <c r="AQ75" i="9"/>
  <c r="AQ43" i="9"/>
  <c r="AQ124" i="9"/>
  <c r="AQ46" i="9"/>
  <c r="AQ23" i="9"/>
  <c r="AQ61" i="9"/>
  <c r="AQ125" i="9"/>
  <c r="AQ110" i="9"/>
  <c r="AQ91" i="9"/>
  <c r="AQ76" i="9"/>
  <c r="AQ10" i="9"/>
  <c r="AQ14" i="9"/>
  <c r="AQ48" i="9"/>
  <c r="AQ77" i="9"/>
  <c r="AQ62" i="9"/>
  <c r="AQ126" i="9"/>
  <c r="AQ107" i="9"/>
  <c r="AQ92" i="9"/>
  <c r="AQ30" i="9"/>
  <c r="AQ42" i="9"/>
  <c r="AQ12" i="9"/>
  <c r="AQ123" i="9"/>
  <c r="AQ93" i="9"/>
  <c r="AQ108" i="9"/>
  <c r="AQ78" i="9"/>
  <c r="AQ49" i="9"/>
  <c r="AS12" i="11"/>
  <c r="AS76" i="11"/>
  <c r="AS44" i="11"/>
  <c r="AS92" i="11"/>
  <c r="AS60" i="11"/>
  <c r="AS28" i="11"/>
  <c r="AQ59" i="11"/>
  <c r="AQ43" i="11"/>
  <c r="AQ91" i="11"/>
  <c r="AQ27" i="11"/>
  <c r="AQ75" i="11"/>
  <c r="AQ11" i="11"/>
  <c r="AU3" i="11"/>
  <c r="AT4" i="11"/>
  <c r="AB404" i="10"/>
  <c r="C407" i="10"/>
  <c r="B406" i="10"/>
  <c r="AP16" i="11"/>
  <c r="AR82" i="11"/>
  <c r="AP31" i="11"/>
  <c r="AP48" i="11"/>
  <c r="AP33" i="11"/>
  <c r="AP47" i="11"/>
  <c r="AP96" i="11"/>
  <c r="AP81" i="11"/>
  <c r="AR84" i="11"/>
  <c r="AP49" i="11"/>
  <c r="AP30" i="11"/>
  <c r="AR100" i="11"/>
  <c r="AR101" i="11"/>
  <c r="AP13" i="11"/>
  <c r="AR68" i="11"/>
  <c r="AR66" i="11"/>
  <c r="AR18" i="11"/>
  <c r="AP62" i="11"/>
  <c r="AR38" i="11"/>
  <c r="AP17" i="11"/>
  <c r="AR35" i="11"/>
  <c r="AP14" i="11"/>
  <c r="AP63" i="11"/>
  <c r="AR36" i="11"/>
  <c r="AR22" i="11"/>
  <c r="AR50" i="11"/>
  <c r="AP80" i="11"/>
  <c r="AR83" i="11"/>
  <c r="AR69" i="11"/>
  <c r="AP95" i="11"/>
  <c r="AP93" i="11"/>
  <c r="AR102" i="11"/>
  <c r="AR86" i="11"/>
  <c r="AP32" i="11"/>
  <c r="AR20" i="11"/>
  <c r="AP79" i="11"/>
  <c r="AR67" i="11"/>
  <c r="AR70" i="11"/>
  <c r="AR99" i="11"/>
  <c r="AR19" i="11"/>
  <c r="AR51" i="11"/>
  <c r="AP61" i="11"/>
  <c r="AP94" i="11"/>
  <c r="AR21" i="11"/>
  <c r="AP45" i="11"/>
  <c r="AR54" i="11"/>
  <c r="AR34" i="11"/>
  <c r="AR37" i="11"/>
  <c r="AP46" i="11"/>
  <c r="AR98" i="11"/>
  <c r="AP97" i="11"/>
  <c r="AR85" i="11"/>
  <c r="AR53" i="11"/>
  <c r="AP78" i="11"/>
  <c r="AR52" i="11"/>
  <c r="AP77" i="11"/>
  <c r="AP29" i="11"/>
  <c r="AP65" i="11"/>
  <c r="AP64" i="11"/>
  <c r="AP15" i="11"/>
  <c r="AR405" i="10" l="1"/>
  <c r="AN405" i="10"/>
  <c r="AF405" i="10"/>
  <c r="B81" i="10"/>
  <c r="C79" i="10"/>
  <c r="AR55" i="11"/>
  <c r="AR57" i="11" s="1"/>
  <c r="F85" i="10"/>
  <c r="AR71" i="11"/>
  <c r="AR73" i="11" s="1"/>
  <c r="G85" i="10"/>
  <c r="AR40" i="11"/>
  <c r="AR23" i="11"/>
  <c r="AR25" i="11" s="1"/>
  <c r="D85" i="10"/>
  <c r="AR56" i="11"/>
  <c r="AR88" i="11"/>
  <c r="AR39" i="11"/>
  <c r="AR41" i="11" s="1"/>
  <c r="E85" i="10"/>
  <c r="AR24" i="11"/>
  <c r="AR72" i="11"/>
  <c r="AR103" i="11"/>
  <c r="AR105" i="11" s="1"/>
  <c r="I85" i="10"/>
  <c r="AR104" i="11"/>
  <c r="AR87" i="11"/>
  <c r="AR89" i="11" s="1"/>
  <c r="H85" i="10"/>
  <c r="AT28" i="11"/>
  <c r="AT44" i="11"/>
  <c r="AT76" i="11"/>
  <c r="AT12" i="11"/>
  <c r="AT92" i="11"/>
  <c r="AT60" i="11"/>
  <c r="AC406" i="10"/>
  <c r="U406" i="10"/>
  <c r="AD406" i="10"/>
  <c r="AO406" i="10"/>
  <c r="V406" i="10"/>
  <c r="Z406" i="10"/>
  <c r="Y406" i="10"/>
  <c r="AL406" i="10"/>
  <c r="AH406" i="10"/>
  <c r="AP406" i="10"/>
  <c r="AG406" i="10"/>
  <c r="AK406" i="10"/>
  <c r="AU4" i="11"/>
  <c r="AV3" i="11"/>
  <c r="AS8" i="11"/>
  <c r="AJ405" i="10"/>
  <c r="AS2" i="11"/>
  <c r="AS9" i="11"/>
  <c r="AT1" i="11"/>
  <c r="C408" i="10"/>
  <c r="B407" i="10"/>
  <c r="AB405" i="10"/>
  <c r="AR51" i="9"/>
  <c r="AR15" i="9"/>
  <c r="AR31" i="9"/>
  <c r="AR56" i="9"/>
  <c r="AR20" i="9"/>
  <c r="AR49" i="9"/>
  <c r="AR17" i="9"/>
  <c r="AR46" i="9"/>
  <c r="AR14" i="9"/>
  <c r="AR30" i="9"/>
  <c r="AR63" i="9"/>
  <c r="AR79" i="9"/>
  <c r="AR95" i="9"/>
  <c r="AR111" i="9"/>
  <c r="AR127" i="9"/>
  <c r="AR43" i="9"/>
  <c r="AR76" i="9"/>
  <c r="AR92" i="9"/>
  <c r="AR108" i="9"/>
  <c r="AR124" i="9"/>
  <c r="AR61" i="9"/>
  <c r="AR77" i="9"/>
  <c r="AR93" i="9"/>
  <c r="AR109" i="9"/>
  <c r="AR125" i="9"/>
  <c r="AR37" i="9"/>
  <c r="AR70" i="9"/>
  <c r="AR86" i="9"/>
  <c r="AR102" i="9"/>
  <c r="AR118" i="9"/>
  <c r="AR55" i="9"/>
  <c r="AR19" i="9"/>
  <c r="AR44" i="9"/>
  <c r="AR60" i="9"/>
  <c r="AR24" i="9"/>
  <c r="AR53" i="9"/>
  <c r="AR21" i="9"/>
  <c r="AR50" i="9"/>
  <c r="AR18" i="9"/>
  <c r="AR34" i="9"/>
  <c r="AR67" i="9"/>
  <c r="AR83" i="9"/>
  <c r="AR99" i="9"/>
  <c r="AR115" i="9"/>
  <c r="AS1" i="9"/>
  <c r="AR64" i="9"/>
  <c r="AR80" i="9"/>
  <c r="AR96" i="9"/>
  <c r="AR112" i="9"/>
  <c r="AR32" i="9"/>
  <c r="AR65" i="9"/>
  <c r="AR81" i="9"/>
  <c r="AR97" i="9"/>
  <c r="AR113" i="9"/>
  <c r="AR9" i="9"/>
  <c r="AR41" i="9"/>
  <c r="AR74" i="9"/>
  <c r="AR90" i="9"/>
  <c r="AR106" i="9"/>
  <c r="AR122" i="9"/>
  <c r="AR10" i="9"/>
  <c r="AR59" i="9"/>
  <c r="AR23" i="9"/>
  <c r="AR48" i="9"/>
  <c r="AR12" i="9"/>
  <c r="AR28" i="9"/>
  <c r="AR57" i="9"/>
  <c r="AR25" i="9"/>
  <c r="AR54" i="9"/>
  <c r="AR22" i="9"/>
  <c r="AR38" i="9"/>
  <c r="AR71" i="9"/>
  <c r="AR87" i="9"/>
  <c r="AR103" i="9"/>
  <c r="AR119" i="9"/>
  <c r="AR35" i="9"/>
  <c r="AR68" i="9"/>
  <c r="AR84" i="9"/>
  <c r="AR100" i="9"/>
  <c r="AR116" i="9"/>
  <c r="AR36" i="9"/>
  <c r="AR69" i="9"/>
  <c r="AR85" i="9"/>
  <c r="AR101" i="9"/>
  <c r="AR117" i="9"/>
  <c r="AR8" i="9"/>
  <c r="AR62" i="9"/>
  <c r="AR78" i="9"/>
  <c r="AR94" i="9"/>
  <c r="AR110" i="9"/>
  <c r="AR126" i="9"/>
  <c r="AR11" i="9"/>
  <c r="AR45" i="9"/>
  <c r="AR26" i="9"/>
  <c r="AR107" i="9"/>
  <c r="AR88" i="9"/>
  <c r="AR73" i="9"/>
  <c r="AR33" i="9"/>
  <c r="AR114" i="9"/>
  <c r="AR27" i="9"/>
  <c r="AR13" i="9"/>
  <c r="AR42" i="9"/>
  <c r="AR123" i="9"/>
  <c r="AR104" i="9"/>
  <c r="AR89" i="9"/>
  <c r="AR66" i="9"/>
  <c r="AR52" i="9"/>
  <c r="AR29" i="9"/>
  <c r="AR75" i="9"/>
  <c r="AR39" i="9"/>
  <c r="AR120" i="9"/>
  <c r="AR105" i="9"/>
  <c r="AR82" i="9"/>
  <c r="AR58" i="9"/>
  <c r="AR121" i="9"/>
  <c r="AR91" i="9"/>
  <c r="AR98" i="9"/>
  <c r="AR47" i="9"/>
  <c r="AR72" i="9"/>
  <c r="AR16" i="9"/>
  <c r="AR40" i="9"/>
  <c r="X405" i="10"/>
  <c r="AR59" i="11"/>
  <c r="AR43" i="11"/>
  <c r="AR91" i="11"/>
  <c r="AR27" i="11"/>
  <c r="AR75" i="11"/>
  <c r="AR11" i="11"/>
  <c r="A93" i="10"/>
  <c r="AS6" i="11"/>
  <c r="AS7" i="11" s="1"/>
  <c r="AS101" i="11"/>
  <c r="AS70" i="11"/>
  <c r="AQ62" i="11"/>
  <c r="AQ77" i="11"/>
  <c r="AQ29" i="11"/>
  <c r="AQ13" i="11"/>
  <c r="AQ16" i="11"/>
  <c r="AQ45" i="11"/>
  <c r="AQ15" i="11"/>
  <c r="AQ93" i="11"/>
  <c r="AQ31" i="11"/>
  <c r="AS68" i="11"/>
  <c r="AS54" i="11"/>
  <c r="AS83" i="11"/>
  <c r="AS35" i="11"/>
  <c r="AS82" i="11"/>
  <c r="AS99" i="11"/>
  <c r="AS18" i="11"/>
  <c r="AS67" i="11"/>
  <c r="AS100" i="11"/>
  <c r="AQ49" i="11"/>
  <c r="AS98" i="11"/>
  <c r="AS85" i="11"/>
  <c r="AQ97" i="11"/>
  <c r="AS37" i="11"/>
  <c r="AS21" i="11"/>
  <c r="AQ96" i="11"/>
  <c r="AS36" i="11"/>
  <c r="AS50" i="11"/>
  <c r="AS84" i="11"/>
  <c r="AQ48" i="11"/>
  <c r="AQ65" i="11"/>
  <c r="AQ61" i="11"/>
  <c r="AS69" i="11"/>
  <c r="AS102" i="11"/>
  <c r="AQ14" i="11"/>
  <c r="AQ80" i="11"/>
  <c r="AQ46" i="11"/>
  <c r="AQ47" i="11"/>
  <c r="AQ95" i="11"/>
  <c r="AQ17" i="11"/>
  <c r="AS53" i="11"/>
  <c r="AS34" i="11"/>
  <c r="AS86" i="11"/>
  <c r="AQ63" i="11"/>
  <c r="AS51" i="11"/>
  <c r="AS19" i="11"/>
  <c r="AQ79" i="11"/>
  <c r="AQ32" i="11"/>
  <c r="AS52" i="11"/>
  <c r="AQ94" i="11"/>
  <c r="AS20" i="11"/>
  <c r="AQ64" i="11"/>
  <c r="AS38" i="11"/>
  <c r="AS22" i="11"/>
  <c r="AS66" i="11"/>
  <c r="AQ33" i="11"/>
  <c r="AQ81" i="11"/>
  <c r="AQ30" i="11"/>
  <c r="AQ78" i="11"/>
  <c r="AN406" i="10" l="1"/>
  <c r="AR406" i="10"/>
  <c r="AJ406" i="10"/>
  <c r="AB406" i="10"/>
  <c r="B83" i="10"/>
  <c r="C81" i="10"/>
  <c r="AS23" i="11"/>
  <c r="AS25" i="11" s="1"/>
  <c r="D87" i="10"/>
  <c r="AS72" i="11"/>
  <c r="AS56" i="11"/>
  <c r="AS55" i="11"/>
  <c r="AS57" i="11" s="1"/>
  <c r="F87" i="10"/>
  <c r="AS104" i="11"/>
  <c r="AS88" i="11"/>
  <c r="AS103" i="11"/>
  <c r="AS105" i="11" s="1"/>
  <c r="I87" i="10"/>
  <c r="AS40" i="11"/>
  <c r="AS24" i="11"/>
  <c r="AS39" i="11"/>
  <c r="AS41" i="11" s="1"/>
  <c r="E87" i="10"/>
  <c r="AS71" i="11"/>
  <c r="AS73" i="11" s="1"/>
  <c r="G87" i="10"/>
  <c r="AS87" i="11"/>
  <c r="AS89" i="11" s="1"/>
  <c r="H87" i="10"/>
  <c r="AT8" i="11"/>
  <c r="AS57" i="9"/>
  <c r="AS25" i="9"/>
  <c r="AS54" i="9"/>
  <c r="AS22" i="9"/>
  <c r="AS51" i="9"/>
  <c r="AS15" i="9"/>
  <c r="AS31" i="9"/>
  <c r="AS56" i="9"/>
  <c r="AS20" i="9"/>
  <c r="AS36" i="9"/>
  <c r="AS69" i="9"/>
  <c r="AS85" i="9"/>
  <c r="AS101" i="9"/>
  <c r="AS117" i="9"/>
  <c r="AS37" i="9"/>
  <c r="AS70" i="9"/>
  <c r="AS86" i="9"/>
  <c r="AS102" i="9"/>
  <c r="AS118" i="9"/>
  <c r="AS34" i="9"/>
  <c r="AS67" i="9"/>
  <c r="AS83" i="9"/>
  <c r="AS99" i="9"/>
  <c r="AS115" i="9"/>
  <c r="AT1" i="9"/>
  <c r="AS43" i="9"/>
  <c r="AS76" i="9"/>
  <c r="AS92" i="9"/>
  <c r="AS108" i="9"/>
  <c r="AS124" i="9"/>
  <c r="AS45" i="9"/>
  <c r="AS13" i="9"/>
  <c r="AS29" i="9"/>
  <c r="AS58" i="9"/>
  <c r="AS26" i="9"/>
  <c r="AS55" i="9"/>
  <c r="AS19" i="9"/>
  <c r="AS44" i="9"/>
  <c r="AS60" i="9"/>
  <c r="AS24" i="9"/>
  <c r="AS40" i="9"/>
  <c r="AS73" i="9"/>
  <c r="AS89" i="9"/>
  <c r="AS105" i="9"/>
  <c r="AS121" i="9"/>
  <c r="AS41" i="9"/>
  <c r="AS74" i="9"/>
  <c r="AS90" i="9"/>
  <c r="AS106" i="9"/>
  <c r="AS122" i="9"/>
  <c r="AS38" i="9"/>
  <c r="AS71" i="9"/>
  <c r="AS87" i="9"/>
  <c r="AS103" i="9"/>
  <c r="AS119" i="9"/>
  <c r="AS9" i="9"/>
  <c r="AS64" i="9"/>
  <c r="AS80" i="9"/>
  <c r="AS96" i="9"/>
  <c r="AS112" i="9"/>
  <c r="AS49" i="9"/>
  <c r="AS17" i="9"/>
  <c r="AS46" i="9"/>
  <c r="AS14" i="9"/>
  <c r="AS30" i="9"/>
  <c r="AS59" i="9"/>
  <c r="AS23" i="9"/>
  <c r="AS48" i="9"/>
  <c r="AS12" i="9"/>
  <c r="AS28" i="9"/>
  <c r="AS61" i="9"/>
  <c r="AS77" i="9"/>
  <c r="AS93" i="9"/>
  <c r="AS109" i="9"/>
  <c r="AS125" i="9"/>
  <c r="AS62" i="9"/>
  <c r="AS78" i="9"/>
  <c r="AS94" i="9"/>
  <c r="AS110" i="9"/>
  <c r="AS126" i="9"/>
  <c r="AS42" i="9"/>
  <c r="AS75" i="9"/>
  <c r="AS91" i="9"/>
  <c r="AS107" i="9"/>
  <c r="AS123" i="9"/>
  <c r="AS35" i="9"/>
  <c r="AS68" i="9"/>
  <c r="AS84" i="9"/>
  <c r="AS100" i="9"/>
  <c r="AS116" i="9"/>
  <c r="AS21" i="9"/>
  <c r="AS11" i="9"/>
  <c r="AS32" i="9"/>
  <c r="AS113" i="9"/>
  <c r="AS98" i="9"/>
  <c r="AS79" i="9"/>
  <c r="AS39" i="9"/>
  <c r="AS120" i="9"/>
  <c r="AS50" i="9"/>
  <c r="AS27" i="9"/>
  <c r="AS65" i="9"/>
  <c r="AS33" i="9"/>
  <c r="AS114" i="9"/>
  <c r="AS95" i="9"/>
  <c r="AS72" i="9"/>
  <c r="AS10" i="9"/>
  <c r="AS18" i="9"/>
  <c r="AS52" i="9"/>
  <c r="AS81" i="9"/>
  <c r="AS66" i="9"/>
  <c r="AS8" i="9"/>
  <c r="AS111" i="9"/>
  <c r="AS88" i="9"/>
  <c r="AS53" i="9"/>
  <c r="AS82" i="9"/>
  <c r="AS47" i="9"/>
  <c r="AS63" i="9"/>
  <c r="AS16" i="9"/>
  <c r="AS127" i="9"/>
  <c r="AS97" i="9"/>
  <c r="AS104" i="9"/>
  <c r="AU1" i="11"/>
  <c r="AT9" i="11"/>
  <c r="AT2" i="11"/>
  <c r="A95" i="10"/>
  <c r="AG407" i="10"/>
  <c r="U407" i="10"/>
  <c r="AP407" i="10"/>
  <c r="Y407" i="10"/>
  <c r="AH407" i="10"/>
  <c r="Z407" i="10"/>
  <c r="AC407" i="10"/>
  <c r="AK407" i="10"/>
  <c r="AL407" i="10"/>
  <c r="AO407" i="10"/>
  <c r="V407" i="10"/>
  <c r="AD407" i="10"/>
  <c r="AT6" i="11"/>
  <c r="AT7" i="11" s="1"/>
  <c r="AW3" i="11"/>
  <c r="AV4" i="11"/>
  <c r="X406" i="10"/>
  <c r="C409" i="10"/>
  <c r="B408" i="10"/>
  <c r="AS75" i="11"/>
  <c r="AS11" i="11"/>
  <c r="AS59" i="11"/>
  <c r="AS91" i="11"/>
  <c r="AS43" i="11"/>
  <c r="AS27" i="11"/>
  <c r="AU28" i="11"/>
  <c r="AU12" i="11"/>
  <c r="AU76" i="11"/>
  <c r="AU44" i="11"/>
  <c r="AU92" i="11"/>
  <c r="AU60" i="11"/>
  <c r="AF406" i="10"/>
  <c r="AT69" i="11"/>
  <c r="AR97" i="11"/>
  <c r="AR46" i="11"/>
  <c r="AR80" i="11"/>
  <c r="AT101" i="11"/>
  <c r="AT20" i="11"/>
  <c r="AR93" i="11"/>
  <c r="AT19" i="11"/>
  <c r="AT100" i="11"/>
  <c r="AR78" i="11"/>
  <c r="AR32" i="11"/>
  <c r="AR30" i="11"/>
  <c r="AR17" i="11"/>
  <c r="AT84" i="11"/>
  <c r="AT86" i="11"/>
  <c r="AR29" i="11"/>
  <c r="AT70" i="11"/>
  <c r="AT67" i="11"/>
  <c r="AT66" i="11"/>
  <c r="AR15" i="11"/>
  <c r="AT54" i="11"/>
  <c r="AR65" i="11"/>
  <c r="AT85" i="11"/>
  <c r="AR14" i="11"/>
  <c r="AT53" i="11"/>
  <c r="AR16" i="11"/>
  <c r="AR62" i="11"/>
  <c r="AR61" i="11"/>
  <c r="AR13" i="11"/>
  <c r="AR45" i="11"/>
  <c r="AT52" i="11"/>
  <c r="AT98" i="11"/>
  <c r="AT35" i="11"/>
  <c r="AT102" i="11"/>
  <c r="AT22" i="11"/>
  <c r="AR49" i="11"/>
  <c r="AR33" i="11"/>
  <c r="AT18" i="11"/>
  <c r="AR63" i="11"/>
  <c r="AT82" i="11"/>
  <c r="AT68" i="11"/>
  <c r="AT38" i="11"/>
  <c r="AR47" i="11"/>
  <c r="AT83" i="11"/>
  <c r="AR64" i="11"/>
  <c r="AT34" i="11"/>
  <c r="AT50" i="11"/>
  <c r="AR77" i="11"/>
  <c r="AT51" i="11"/>
  <c r="AR79" i="11"/>
  <c r="AR94" i="11"/>
  <c r="AR96" i="11"/>
  <c r="AT36" i="11"/>
  <c r="AR48" i="11"/>
  <c r="AR95" i="11"/>
  <c r="AT21" i="11"/>
  <c r="AT99" i="11"/>
  <c r="AR81" i="11"/>
  <c r="AT37" i="11"/>
  <c r="AR31" i="11"/>
  <c r="X407" i="10" l="1"/>
  <c r="B85" i="10"/>
  <c r="C83" i="10"/>
  <c r="AR407" i="10"/>
  <c r="AT39" i="11"/>
  <c r="AT41" i="11" s="1"/>
  <c r="E89" i="10"/>
  <c r="AT72" i="11"/>
  <c r="AT40" i="11"/>
  <c r="AT103" i="11"/>
  <c r="AT105" i="11" s="1"/>
  <c r="I89" i="10"/>
  <c r="AT23" i="11"/>
  <c r="AT25" i="11" s="1"/>
  <c r="D89" i="10"/>
  <c r="AT104" i="11"/>
  <c r="AT24" i="11"/>
  <c r="AT71" i="11"/>
  <c r="AT73" i="11" s="1"/>
  <c r="G89" i="10"/>
  <c r="AT87" i="11"/>
  <c r="AT89" i="11" s="1"/>
  <c r="H89" i="10"/>
  <c r="AT55" i="11"/>
  <c r="AT57" i="11" s="1"/>
  <c r="F89" i="10"/>
  <c r="AT56" i="11"/>
  <c r="AT88" i="11"/>
  <c r="AN407" i="10"/>
  <c r="AB407" i="10"/>
  <c r="C410" i="10"/>
  <c r="B409" i="10"/>
  <c r="AV28" i="11"/>
  <c r="AV44" i="11"/>
  <c r="AV92" i="11"/>
  <c r="AV12" i="11"/>
  <c r="AV76" i="11"/>
  <c r="AV60" i="11"/>
  <c r="AF407" i="10"/>
  <c r="A97" i="10"/>
  <c r="AU2" i="11"/>
  <c r="AU9" i="11"/>
  <c r="AV1" i="11"/>
  <c r="AU8" i="11"/>
  <c r="AC408" i="10"/>
  <c r="Y408" i="10"/>
  <c r="AL408" i="10"/>
  <c r="AO408" i="10"/>
  <c r="U408" i="10"/>
  <c r="AH408" i="10"/>
  <c r="AG408" i="10"/>
  <c r="V408" i="10"/>
  <c r="AP408" i="10"/>
  <c r="AK408" i="10"/>
  <c r="Z408" i="10"/>
  <c r="AD408" i="10"/>
  <c r="AX3" i="11"/>
  <c r="AW4" i="11"/>
  <c r="AT55" i="9"/>
  <c r="AT19" i="9"/>
  <c r="AT44" i="9"/>
  <c r="AT60" i="9"/>
  <c r="AT24" i="9"/>
  <c r="AT53" i="9"/>
  <c r="AT21" i="9"/>
  <c r="AT50" i="9"/>
  <c r="AT18" i="9"/>
  <c r="AT34" i="9"/>
  <c r="AT67" i="9"/>
  <c r="AT83" i="9"/>
  <c r="AT99" i="9"/>
  <c r="AT115" i="9"/>
  <c r="AT8" i="9"/>
  <c r="AT64" i="9"/>
  <c r="AT80" i="9"/>
  <c r="AT96" i="9"/>
  <c r="AT112" i="9"/>
  <c r="AT9" i="9"/>
  <c r="AT61" i="9"/>
  <c r="AT77" i="9"/>
  <c r="AT93" i="9"/>
  <c r="AT109" i="9"/>
  <c r="AT125" i="9"/>
  <c r="AT62" i="9"/>
  <c r="AT78" i="9"/>
  <c r="AT94" i="9"/>
  <c r="AT110" i="9"/>
  <c r="AT126" i="9"/>
  <c r="AT59" i="9"/>
  <c r="AT23" i="9"/>
  <c r="AT48" i="9"/>
  <c r="AT12" i="9"/>
  <c r="AT28" i="9"/>
  <c r="AT57" i="9"/>
  <c r="AT25" i="9"/>
  <c r="AT54" i="9"/>
  <c r="AT22" i="9"/>
  <c r="AT38" i="9"/>
  <c r="AT71" i="9"/>
  <c r="AT87" i="9"/>
  <c r="AT103" i="9"/>
  <c r="AT119" i="9"/>
  <c r="AT35" i="9"/>
  <c r="AT68" i="9"/>
  <c r="AT84" i="9"/>
  <c r="AT100" i="9"/>
  <c r="AT116" i="9"/>
  <c r="AT32" i="9"/>
  <c r="AT65" i="9"/>
  <c r="AT81" i="9"/>
  <c r="AT97" i="9"/>
  <c r="AT113" i="9"/>
  <c r="AT33" i="9"/>
  <c r="AT66" i="9"/>
  <c r="AT82" i="9"/>
  <c r="AT98" i="9"/>
  <c r="AT114" i="9"/>
  <c r="AU1" i="9"/>
  <c r="AT47" i="9"/>
  <c r="AT11" i="9"/>
  <c r="AT27" i="9"/>
  <c r="AT52" i="9"/>
  <c r="AT16" i="9"/>
  <c r="AT45" i="9"/>
  <c r="AT13" i="9"/>
  <c r="AT29" i="9"/>
  <c r="AT58" i="9"/>
  <c r="AT26" i="9"/>
  <c r="AT42" i="9"/>
  <c r="AT75" i="9"/>
  <c r="AT91" i="9"/>
  <c r="AT107" i="9"/>
  <c r="AT123" i="9"/>
  <c r="AT39" i="9"/>
  <c r="AT72" i="9"/>
  <c r="AT88" i="9"/>
  <c r="AT104" i="9"/>
  <c r="AT120" i="9"/>
  <c r="AT36" i="9"/>
  <c r="AT69" i="9"/>
  <c r="AT85" i="9"/>
  <c r="AT101" i="9"/>
  <c r="AT117" i="9"/>
  <c r="AT37" i="9"/>
  <c r="AT70" i="9"/>
  <c r="AT86" i="9"/>
  <c r="AT102" i="9"/>
  <c r="AT118" i="9"/>
  <c r="AT10" i="9"/>
  <c r="AT56" i="9"/>
  <c r="AT46" i="9"/>
  <c r="AT79" i="9"/>
  <c r="AT43" i="9"/>
  <c r="AT124" i="9"/>
  <c r="AT105" i="9"/>
  <c r="AT90" i="9"/>
  <c r="AT51" i="9"/>
  <c r="AT20" i="9"/>
  <c r="AT14" i="9"/>
  <c r="AT95" i="9"/>
  <c r="AT76" i="9"/>
  <c r="AT40" i="9"/>
  <c r="AT121" i="9"/>
  <c r="AT106" i="9"/>
  <c r="AT15" i="9"/>
  <c r="AT49" i="9"/>
  <c r="AT30" i="9"/>
  <c r="AT111" i="9"/>
  <c r="AT92" i="9"/>
  <c r="AT73" i="9"/>
  <c r="AT41" i="9"/>
  <c r="AT122" i="9"/>
  <c r="AT31" i="9"/>
  <c r="AT108" i="9"/>
  <c r="AT17" i="9"/>
  <c r="AT89" i="9"/>
  <c r="AT63" i="9"/>
  <c r="AT74" i="9"/>
  <c r="AT127" i="9"/>
  <c r="AJ407" i="10"/>
  <c r="AT59" i="11"/>
  <c r="AT91" i="11"/>
  <c r="AT43" i="11"/>
  <c r="AT27" i="11"/>
  <c r="AT11" i="11"/>
  <c r="AT75" i="11"/>
  <c r="AU6" i="11"/>
  <c r="AU7" i="11" s="1"/>
  <c r="AU54" i="11"/>
  <c r="AU98" i="11"/>
  <c r="AS46" i="11"/>
  <c r="AU53" i="11"/>
  <c r="AS93" i="11"/>
  <c r="AS62" i="11"/>
  <c r="AU82" i="11"/>
  <c r="AS33" i="11"/>
  <c r="AU66" i="11"/>
  <c r="AS94" i="11"/>
  <c r="AS97" i="11"/>
  <c r="AS14" i="11"/>
  <c r="AS61" i="11"/>
  <c r="AS80" i="11"/>
  <c r="AU19" i="11"/>
  <c r="AU20" i="11"/>
  <c r="AU69" i="11"/>
  <c r="AU100" i="11"/>
  <c r="AU50" i="11"/>
  <c r="AS30" i="11"/>
  <c r="AS78" i="11"/>
  <c r="AS16" i="11"/>
  <c r="AU86" i="11"/>
  <c r="AU52" i="11"/>
  <c r="AU22" i="11"/>
  <c r="AS32" i="11"/>
  <c r="AS13" i="11"/>
  <c r="AU38" i="11"/>
  <c r="AS95" i="11"/>
  <c r="AU37" i="11"/>
  <c r="AS48" i="11"/>
  <c r="AS15" i="11"/>
  <c r="AS81" i="11"/>
  <c r="AS64" i="11"/>
  <c r="AS49" i="11"/>
  <c r="AS77" i="11"/>
  <c r="AU70" i="11"/>
  <c r="AU99" i="11"/>
  <c r="AU67" i="11"/>
  <c r="AU36" i="11"/>
  <c r="AS31" i="11"/>
  <c r="AU85" i="11"/>
  <c r="AU21" i="11"/>
  <c r="AU102" i="11"/>
  <c r="AU101" i="11"/>
  <c r="AS96" i="11"/>
  <c r="AU34" i="11"/>
  <c r="AU68" i="11"/>
  <c r="AS47" i="11"/>
  <c r="AS17" i="11"/>
  <c r="AU51" i="11"/>
  <c r="AU18" i="11"/>
  <c r="AS45" i="11"/>
  <c r="AU83" i="11"/>
  <c r="AS79" i="11"/>
  <c r="AU84" i="11"/>
  <c r="AS63" i="11"/>
  <c r="AU35" i="11"/>
  <c r="AS65" i="11"/>
  <c r="AS29" i="11"/>
  <c r="AR408" i="10" l="1"/>
  <c r="AN408" i="10"/>
  <c r="AB408" i="10"/>
  <c r="B87" i="10"/>
  <c r="C85" i="10"/>
  <c r="AU23" i="11"/>
  <c r="AU25" i="11" s="1"/>
  <c r="D91" i="10"/>
  <c r="AU72" i="11"/>
  <c r="AU87" i="11"/>
  <c r="AU89" i="11" s="1"/>
  <c r="H91" i="10"/>
  <c r="AU39" i="11"/>
  <c r="AU41" i="11" s="1"/>
  <c r="E91" i="10"/>
  <c r="AU104" i="11"/>
  <c r="AU24" i="11"/>
  <c r="AU71" i="11"/>
  <c r="AU73" i="11" s="1"/>
  <c r="G91" i="10"/>
  <c r="AU55" i="11"/>
  <c r="AU57" i="11" s="1"/>
  <c r="F91" i="10"/>
  <c r="AU40" i="11"/>
  <c r="AU88" i="11"/>
  <c r="AU56" i="11"/>
  <c r="AU103" i="11"/>
  <c r="AU105" i="11" s="1"/>
  <c r="I91" i="10"/>
  <c r="AV8" i="11"/>
  <c r="AY3" i="11"/>
  <c r="AX4" i="11"/>
  <c r="X408" i="10"/>
  <c r="AF408" i="10"/>
  <c r="AV9" i="11"/>
  <c r="AW1" i="11"/>
  <c r="AV2" i="11"/>
  <c r="AO409" i="10"/>
  <c r="U409" i="10"/>
  <c r="AP409" i="10"/>
  <c r="AG409" i="10"/>
  <c r="V409" i="10"/>
  <c r="Z409" i="10"/>
  <c r="AK409" i="10"/>
  <c r="AL409" i="10"/>
  <c r="AD409" i="10"/>
  <c r="AH409" i="10"/>
  <c r="AC409" i="10"/>
  <c r="Y409" i="10"/>
  <c r="AJ408" i="10"/>
  <c r="AU91" i="11"/>
  <c r="AU27" i="11"/>
  <c r="AU75" i="11"/>
  <c r="AU11" i="11"/>
  <c r="AU59" i="11"/>
  <c r="AU43" i="11"/>
  <c r="A99" i="10"/>
  <c r="C411" i="10"/>
  <c r="B410" i="10"/>
  <c r="AU50" i="9"/>
  <c r="AU17" i="9"/>
  <c r="AU47" i="9"/>
  <c r="AU14" i="9"/>
  <c r="AU30" i="9"/>
  <c r="AU56" i="9"/>
  <c r="AU19" i="9"/>
  <c r="AU45" i="9"/>
  <c r="AU12" i="9"/>
  <c r="AU28" i="9"/>
  <c r="AU61" i="9"/>
  <c r="AU77" i="9"/>
  <c r="AU93" i="9"/>
  <c r="AU109" i="9"/>
  <c r="AU125" i="9"/>
  <c r="AU37" i="9"/>
  <c r="AU70" i="9"/>
  <c r="AU86" i="9"/>
  <c r="AU102" i="9"/>
  <c r="AU118" i="9"/>
  <c r="AU38" i="9"/>
  <c r="AU71" i="9"/>
  <c r="AU87" i="9"/>
  <c r="AU103" i="9"/>
  <c r="AU119" i="9"/>
  <c r="AU39" i="9"/>
  <c r="AU72" i="9"/>
  <c r="AU88" i="9"/>
  <c r="AU104" i="9"/>
  <c r="AU120" i="9"/>
  <c r="AU54" i="9"/>
  <c r="AU21" i="9"/>
  <c r="AU51" i="9"/>
  <c r="AU18" i="9"/>
  <c r="AU44" i="9"/>
  <c r="AU60" i="9"/>
  <c r="AU23" i="9"/>
  <c r="AU49" i="9"/>
  <c r="AU16" i="9"/>
  <c r="AU32" i="9"/>
  <c r="AU65" i="9"/>
  <c r="AU81" i="9"/>
  <c r="AU97" i="9"/>
  <c r="AU113" i="9"/>
  <c r="AV1" i="9"/>
  <c r="AU41" i="9"/>
  <c r="AU74" i="9"/>
  <c r="AU90" i="9"/>
  <c r="AU106" i="9"/>
  <c r="AU122" i="9"/>
  <c r="AU42" i="9"/>
  <c r="AU75" i="9"/>
  <c r="AU91" i="9"/>
  <c r="AU107" i="9"/>
  <c r="AU123" i="9"/>
  <c r="AU43" i="9"/>
  <c r="AU76" i="9"/>
  <c r="AU92" i="9"/>
  <c r="AU108" i="9"/>
  <c r="AU124" i="9"/>
  <c r="AU10" i="9"/>
  <c r="AW6" i="11" s="1"/>
  <c r="AU58" i="9"/>
  <c r="AU25" i="9"/>
  <c r="AU55" i="9"/>
  <c r="AU22" i="9"/>
  <c r="AU48" i="9"/>
  <c r="AU11" i="9"/>
  <c r="AU27" i="9"/>
  <c r="AU53" i="9"/>
  <c r="AU20" i="9"/>
  <c r="AU36" i="9"/>
  <c r="AU69" i="9"/>
  <c r="AU85" i="9"/>
  <c r="AU101" i="9"/>
  <c r="AU117" i="9"/>
  <c r="AU9" i="9"/>
  <c r="AU62" i="9"/>
  <c r="AU78" i="9"/>
  <c r="AU94" i="9"/>
  <c r="AU110" i="9"/>
  <c r="AU126" i="9"/>
  <c r="AU63" i="9"/>
  <c r="AU79" i="9"/>
  <c r="AU95" i="9"/>
  <c r="AU111" i="9"/>
  <c r="AU127" i="9"/>
  <c r="AU64" i="9"/>
  <c r="AU80" i="9"/>
  <c r="AU96" i="9"/>
  <c r="AU112" i="9"/>
  <c r="AU8" i="9"/>
  <c r="AU46" i="9"/>
  <c r="AU26" i="9"/>
  <c r="AU57" i="9"/>
  <c r="AU89" i="9"/>
  <c r="AU66" i="9"/>
  <c r="AU34" i="9"/>
  <c r="AU115" i="9"/>
  <c r="AU100" i="9"/>
  <c r="AU13" i="9"/>
  <c r="AU52" i="9"/>
  <c r="AU24" i="9"/>
  <c r="AU105" i="9"/>
  <c r="AU82" i="9"/>
  <c r="AU67" i="9"/>
  <c r="AU35" i="9"/>
  <c r="AU116" i="9"/>
  <c r="AU29" i="9"/>
  <c r="AU15" i="9"/>
  <c r="AU40" i="9"/>
  <c r="AU121" i="9"/>
  <c r="AU98" i="9"/>
  <c r="AU83" i="9"/>
  <c r="AU68" i="9"/>
  <c r="AU59" i="9"/>
  <c r="AU114" i="9"/>
  <c r="AU31" i="9"/>
  <c r="AU99" i="9"/>
  <c r="AU73" i="9"/>
  <c r="AU84" i="9"/>
  <c r="AU33" i="9"/>
  <c r="AW12" i="11"/>
  <c r="AW92" i="11"/>
  <c r="AW60" i="11"/>
  <c r="AW28" i="11"/>
  <c r="AW44" i="11"/>
  <c r="AW76" i="11"/>
  <c r="AV6" i="11"/>
  <c r="AV7" i="11" s="1"/>
  <c r="AT47" i="11"/>
  <c r="AV37" i="11"/>
  <c r="AT48" i="11"/>
  <c r="AT65" i="11"/>
  <c r="AT15" i="11"/>
  <c r="AV51" i="11"/>
  <c r="AT14" i="11"/>
  <c r="AT80" i="11"/>
  <c r="AV68" i="11"/>
  <c r="AV35" i="11"/>
  <c r="AV102" i="11"/>
  <c r="AT96" i="11"/>
  <c r="AV20" i="11"/>
  <c r="AV85" i="11"/>
  <c r="AT29" i="11"/>
  <c r="AT49" i="11"/>
  <c r="AV53" i="11"/>
  <c r="AV66" i="11"/>
  <c r="AT13" i="11"/>
  <c r="AV83" i="11"/>
  <c r="AT46" i="11"/>
  <c r="AV36" i="11"/>
  <c r="AV84" i="11"/>
  <c r="AV34" i="11"/>
  <c r="AT79" i="11"/>
  <c r="AT16" i="11"/>
  <c r="AV18" i="11"/>
  <c r="AV100" i="11"/>
  <c r="AT64" i="11"/>
  <c r="AV19" i="11"/>
  <c r="AT93" i="11"/>
  <c r="AT97" i="11"/>
  <c r="AT33" i="11"/>
  <c r="AV70" i="11"/>
  <c r="AV21" i="11"/>
  <c r="AV38" i="11"/>
  <c r="AV67" i="11"/>
  <c r="AT61" i="11"/>
  <c r="AT94" i="11"/>
  <c r="AV98" i="11"/>
  <c r="AV50" i="11"/>
  <c r="AT31" i="11"/>
  <c r="AT45" i="11"/>
  <c r="AT17" i="11"/>
  <c r="AV54" i="11"/>
  <c r="AT78" i="11"/>
  <c r="AV52" i="11"/>
  <c r="AT63" i="11"/>
  <c r="AT95" i="11"/>
  <c r="AT77" i="11"/>
  <c r="AV82" i="11"/>
  <c r="AT81" i="11"/>
  <c r="AV101" i="11"/>
  <c r="AV22" i="11"/>
  <c r="AV99" i="11"/>
  <c r="AV69" i="11"/>
  <c r="AT62" i="11"/>
  <c r="AT30" i="11"/>
  <c r="AT32" i="11"/>
  <c r="AV86" i="11"/>
  <c r="AF409" i="10" l="1"/>
  <c r="X409" i="10"/>
  <c r="B89" i="10"/>
  <c r="C87" i="10"/>
  <c r="AV39" i="11"/>
  <c r="AV41" i="11" s="1"/>
  <c r="E93" i="10"/>
  <c r="AV87" i="11"/>
  <c r="AV89" i="11" s="1"/>
  <c r="H93" i="10"/>
  <c r="AV56" i="11"/>
  <c r="AV55" i="11"/>
  <c r="AV57" i="11" s="1"/>
  <c r="F93" i="10"/>
  <c r="AV24" i="11"/>
  <c r="AV23" i="11"/>
  <c r="AV25" i="11" s="1"/>
  <c r="D93" i="10"/>
  <c r="AV40" i="11"/>
  <c r="AV72" i="11"/>
  <c r="AV104" i="11"/>
  <c r="AV103" i="11"/>
  <c r="AV105" i="11" s="1"/>
  <c r="I93" i="10"/>
  <c r="AV88" i="11"/>
  <c r="AV71" i="11"/>
  <c r="AV73" i="11" s="1"/>
  <c r="G93" i="10"/>
  <c r="AW7" i="11"/>
  <c r="AG410" i="10"/>
  <c r="AK410" i="10"/>
  <c r="Z410" i="10"/>
  <c r="AC410" i="10"/>
  <c r="U410" i="10"/>
  <c r="AD410" i="10"/>
  <c r="AO410" i="10"/>
  <c r="V410" i="10"/>
  <c r="AH410" i="10"/>
  <c r="AP410" i="10"/>
  <c r="AL410" i="10"/>
  <c r="Y410" i="10"/>
  <c r="AR409" i="10"/>
  <c r="AW2" i="11"/>
  <c r="AW9" i="11"/>
  <c r="AX1" i="11"/>
  <c r="AX60" i="11"/>
  <c r="AX28" i="11"/>
  <c r="AX12" i="11"/>
  <c r="AX92" i="11"/>
  <c r="AX44" i="11"/>
  <c r="AX76" i="11"/>
  <c r="B411" i="10"/>
  <c r="C412" i="10"/>
  <c r="A101" i="10"/>
  <c r="AB409" i="10"/>
  <c r="AJ409" i="10"/>
  <c r="AY4" i="11"/>
  <c r="AZ3" i="11"/>
  <c r="AN409" i="10"/>
  <c r="AW8" i="11"/>
  <c r="AV49" i="9"/>
  <c r="AV17" i="9"/>
  <c r="AV46" i="9"/>
  <c r="AV14" i="9"/>
  <c r="AV30" i="9"/>
  <c r="AV59" i="9"/>
  <c r="AV23" i="9"/>
  <c r="AV48" i="9"/>
  <c r="AV12" i="9"/>
  <c r="AV28" i="9"/>
  <c r="AV63" i="9"/>
  <c r="AV79" i="9"/>
  <c r="AV95" i="9"/>
  <c r="AV111" i="9"/>
  <c r="AV127" i="9"/>
  <c r="AV64" i="9"/>
  <c r="AV80" i="9"/>
  <c r="AV96" i="9"/>
  <c r="AV112" i="9"/>
  <c r="AW1" i="9"/>
  <c r="AV61" i="9"/>
  <c r="AV77" i="9"/>
  <c r="AV93" i="9"/>
  <c r="AV109" i="9"/>
  <c r="AV125" i="9"/>
  <c r="AV41" i="9"/>
  <c r="AV74" i="9"/>
  <c r="AV90" i="9"/>
  <c r="AV106" i="9"/>
  <c r="AV122" i="9"/>
  <c r="AV53" i="9"/>
  <c r="AV21" i="9"/>
  <c r="AV50" i="9"/>
  <c r="AV18" i="9"/>
  <c r="AV47" i="9"/>
  <c r="AV11" i="9"/>
  <c r="AV27" i="9"/>
  <c r="AV52" i="9"/>
  <c r="AV16" i="9"/>
  <c r="AV34" i="9"/>
  <c r="AV67" i="9"/>
  <c r="AV83" i="9"/>
  <c r="AV99" i="9"/>
  <c r="AV115" i="9"/>
  <c r="AV35" i="9"/>
  <c r="AV68" i="9"/>
  <c r="AV84" i="9"/>
  <c r="AV100" i="9"/>
  <c r="AV116" i="9"/>
  <c r="AV32" i="9"/>
  <c r="AV65" i="9"/>
  <c r="AV81" i="9"/>
  <c r="AV97" i="9"/>
  <c r="AV113" i="9"/>
  <c r="AV8" i="9"/>
  <c r="AV62" i="9"/>
  <c r="AV78" i="9"/>
  <c r="AV94" i="9"/>
  <c r="AV110" i="9"/>
  <c r="AV126" i="9"/>
  <c r="AV10" i="9"/>
  <c r="AV57" i="9"/>
  <c r="AV25" i="9"/>
  <c r="AV54" i="9"/>
  <c r="AV22" i="9"/>
  <c r="AV51" i="9"/>
  <c r="AV15" i="9"/>
  <c r="AV31" i="9"/>
  <c r="AV56" i="9"/>
  <c r="AV20" i="9"/>
  <c r="AV38" i="9"/>
  <c r="AV71" i="9"/>
  <c r="AV87" i="9"/>
  <c r="AV103" i="9"/>
  <c r="AV119" i="9"/>
  <c r="AV39" i="9"/>
  <c r="AV72" i="9"/>
  <c r="AV88" i="9"/>
  <c r="AV104" i="9"/>
  <c r="AV120" i="9"/>
  <c r="AV36" i="9"/>
  <c r="AV69" i="9"/>
  <c r="AV85" i="9"/>
  <c r="AV101" i="9"/>
  <c r="AV117" i="9"/>
  <c r="AV33" i="9"/>
  <c r="AV66" i="9"/>
  <c r="AV82" i="9"/>
  <c r="AV98" i="9"/>
  <c r="AV114" i="9"/>
  <c r="AV9" i="9"/>
  <c r="AV29" i="9"/>
  <c r="AV19" i="9"/>
  <c r="AV42" i="9"/>
  <c r="AV123" i="9"/>
  <c r="AV108" i="9"/>
  <c r="AV89" i="9"/>
  <c r="AV70" i="9"/>
  <c r="AV58" i="9"/>
  <c r="AV44" i="9"/>
  <c r="AV75" i="9"/>
  <c r="AV43" i="9"/>
  <c r="AV124" i="9"/>
  <c r="AV105" i="9"/>
  <c r="AV86" i="9"/>
  <c r="AV45" i="9"/>
  <c r="AV26" i="9"/>
  <c r="AV60" i="9"/>
  <c r="AV91" i="9"/>
  <c r="AV76" i="9"/>
  <c r="AV40" i="9"/>
  <c r="AV121" i="9"/>
  <c r="AV102" i="9"/>
  <c r="AV13" i="9"/>
  <c r="AV92" i="9"/>
  <c r="AV55" i="9"/>
  <c r="AV73" i="9"/>
  <c r="AV24" i="9"/>
  <c r="AV37" i="9"/>
  <c r="AV107" i="9"/>
  <c r="AV118" i="9"/>
  <c r="AV43" i="11"/>
  <c r="AV91" i="11"/>
  <c r="AV27" i="11"/>
  <c r="AV75" i="11"/>
  <c r="AV11" i="11"/>
  <c r="AV59" i="11"/>
  <c r="AW68" i="11"/>
  <c r="AU93" i="11"/>
  <c r="AU32" i="11"/>
  <c r="AU47" i="11"/>
  <c r="AU17" i="11"/>
  <c r="AU65" i="11"/>
  <c r="AW35" i="11"/>
  <c r="AU30" i="11"/>
  <c r="AU77" i="11"/>
  <c r="AW34" i="11"/>
  <c r="AU49" i="11"/>
  <c r="AU15" i="11"/>
  <c r="AU95" i="11"/>
  <c r="AU94" i="11"/>
  <c r="AU48" i="11"/>
  <c r="AU81" i="11"/>
  <c r="AU96" i="11"/>
  <c r="AW54" i="11"/>
  <c r="AW86" i="11"/>
  <c r="AW82" i="11"/>
  <c r="AU63" i="11"/>
  <c r="AW20" i="11"/>
  <c r="AU46" i="11"/>
  <c r="AW84" i="11"/>
  <c r="AW102" i="11"/>
  <c r="AW67" i="11"/>
  <c r="AW36" i="11"/>
  <c r="AU45" i="11"/>
  <c r="AU13" i="11"/>
  <c r="AU62" i="11"/>
  <c r="AW70" i="11"/>
  <c r="AW52" i="11"/>
  <c r="AU31" i="11"/>
  <c r="AU79" i="11"/>
  <c r="AW51" i="11"/>
  <c r="AW19" i="11"/>
  <c r="AW22" i="11"/>
  <c r="AW50" i="11"/>
  <c r="AU78" i="11"/>
  <c r="AU80" i="11"/>
  <c r="AU29" i="11"/>
  <c r="AU64" i="11"/>
  <c r="AU61" i="11"/>
  <c r="AW38" i="11"/>
  <c r="AW98" i="11"/>
  <c r="AU97" i="11"/>
  <c r="AW83" i="11"/>
  <c r="AU33" i="11"/>
  <c r="AW66" i="11"/>
  <c r="AU14" i="11"/>
  <c r="AU16" i="11"/>
  <c r="AW18" i="11"/>
  <c r="AW99" i="11"/>
  <c r="AW100" i="11"/>
  <c r="X410" i="10" l="1"/>
  <c r="B91" i="10"/>
  <c r="C89" i="10"/>
  <c r="AW55" i="11"/>
  <c r="AW57" i="11" s="1"/>
  <c r="F95" i="10"/>
  <c r="AW103" i="11"/>
  <c r="AW105" i="11" s="1"/>
  <c r="I95" i="10"/>
  <c r="AW88" i="11"/>
  <c r="AW23" i="11"/>
  <c r="AW25" i="11" s="1"/>
  <c r="D95" i="10"/>
  <c r="AW56" i="11"/>
  <c r="AW87" i="11"/>
  <c r="AW89" i="11" s="1"/>
  <c r="H95" i="10"/>
  <c r="AW39" i="11"/>
  <c r="AW41" i="11" s="1"/>
  <c r="E95" i="10"/>
  <c r="AW104" i="11"/>
  <c r="AW71" i="11"/>
  <c r="AW73" i="11" s="1"/>
  <c r="G95" i="10"/>
  <c r="AW40" i="11"/>
  <c r="AW24" i="11"/>
  <c r="AW72" i="11"/>
  <c r="AX8" i="11"/>
  <c r="A103" i="10"/>
  <c r="AW59" i="11"/>
  <c r="AW43" i="11"/>
  <c r="AW91" i="11"/>
  <c r="AW27" i="11"/>
  <c r="AW75" i="11"/>
  <c r="AW11" i="11"/>
  <c r="AB410" i="10"/>
  <c r="AF410" i="10"/>
  <c r="AW55" i="9"/>
  <c r="AW19" i="9"/>
  <c r="AW44" i="9"/>
  <c r="AW60" i="9"/>
  <c r="AW24" i="9"/>
  <c r="AW53" i="9"/>
  <c r="AW21" i="9"/>
  <c r="AW50" i="9"/>
  <c r="AW18" i="9"/>
  <c r="AW32" i="9"/>
  <c r="AW65" i="9"/>
  <c r="AW81" i="9"/>
  <c r="AW97" i="9"/>
  <c r="AW113" i="9"/>
  <c r="AW33" i="9"/>
  <c r="AW66" i="9"/>
  <c r="AW82" i="9"/>
  <c r="AW98" i="9"/>
  <c r="AW114" i="9"/>
  <c r="AW8" i="9"/>
  <c r="AW63" i="9"/>
  <c r="AW79" i="9"/>
  <c r="AW95" i="9"/>
  <c r="AW111" i="9"/>
  <c r="AW127" i="9"/>
  <c r="AW39" i="9"/>
  <c r="AW72" i="9"/>
  <c r="AW88" i="9"/>
  <c r="AW104" i="9"/>
  <c r="AW120" i="9"/>
  <c r="AW10" i="9"/>
  <c r="AW59" i="9"/>
  <c r="AW23" i="9"/>
  <c r="AW48" i="9"/>
  <c r="AW12" i="9"/>
  <c r="AW28" i="9"/>
  <c r="AW57" i="9"/>
  <c r="AW25" i="9"/>
  <c r="AW54" i="9"/>
  <c r="AW22" i="9"/>
  <c r="AW36" i="9"/>
  <c r="AW69" i="9"/>
  <c r="AW85" i="9"/>
  <c r="AW101" i="9"/>
  <c r="AW117" i="9"/>
  <c r="AW37" i="9"/>
  <c r="AW70" i="9"/>
  <c r="AW86" i="9"/>
  <c r="AW102" i="9"/>
  <c r="AW118" i="9"/>
  <c r="AW34" i="9"/>
  <c r="AW67" i="9"/>
  <c r="AW83" i="9"/>
  <c r="AW99" i="9"/>
  <c r="AW115" i="9"/>
  <c r="AX1" i="9"/>
  <c r="AW43" i="9"/>
  <c r="AW76" i="9"/>
  <c r="AW92" i="9"/>
  <c r="AW108" i="9"/>
  <c r="AW124" i="9"/>
  <c r="AW47" i="9"/>
  <c r="AW11" i="9"/>
  <c r="AW27" i="9"/>
  <c r="AW52" i="9"/>
  <c r="AW16" i="9"/>
  <c r="AW45" i="9"/>
  <c r="AW13" i="9"/>
  <c r="AW29" i="9"/>
  <c r="AW58" i="9"/>
  <c r="AW26" i="9"/>
  <c r="AW40" i="9"/>
  <c r="AW73" i="9"/>
  <c r="AW89" i="9"/>
  <c r="AW105" i="9"/>
  <c r="AW121" i="9"/>
  <c r="AW41" i="9"/>
  <c r="AW74" i="9"/>
  <c r="AW90" i="9"/>
  <c r="AW106" i="9"/>
  <c r="AW122" i="9"/>
  <c r="AW38" i="9"/>
  <c r="AW71" i="9"/>
  <c r="AW87" i="9"/>
  <c r="AW103" i="9"/>
  <c r="AW119" i="9"/>
  <c r="AW9" i="9"/>
  <c r="AW64" i="9"/>
  <c r="AW80" i="9"/>
  <c r="AW96" i="9"/>
  <c r="AW112" i="9"/>
  <c r="AW51" i="9"/>
  <c r="AW20" i="9"/>
  <c r="AW14" i="9"/>
  <c r="AW93" i="9"/>
  <c r="AW78" i="9"/>
  <c r="AW42" i="9"/>
  <c r="AW123" i="9"/>
  <c r="AW100" i="9"/>
  <c r="AW15" i="9"/>
  <c r="AW49" i="9"/>
  <c r="AW30" i="9"/>
  <c r="AW109" i="9"/>
  <c r="AW94" i="9"/>
  <c r="AW75" i="9"/>
  <c r="AW35" i="9"/>
  <c r="AW116" i="9"/>
  <c r="AW31" i="9"/>
  <c r="AW17" i="9"/>
  <c r="AW61" i="9"/>
  <c r="AW125" i="9"/>
  <c r="AW110" i="9"/>
  <c r="AW91" i="9"/>
  <c r="AW68" i="9"/>
  <c r="AW62" i="9"/>
  <c r="AW56" i="9"/>
  <c r="AW126" i="9"/>
  <c r="AW46" i="9"/>
  <c r="AW107" i="9"/>
  <c r="AW84" i="9"/>
  <c r="AW77" i="9"/>
  <c r="BA3" i="11"/>
  <c r="AZ4" i="11"/>
  <c r="AR410" i="10"/>
  <c r="AX6" i="11"/>
  <c r="AX7" i="11" s="1"/>
  <c r="AY12" i="11"/>
  <c r="AY92" i="11"/>
  <c r="AY60" i="11"/>
  <c r="AY28" i="11"/>
  <c r="AY44" i="11"/>
  <c r="AY76" i="11"/>
  <c r="C413" i="10"/>
  <c r="B412" i="10"/>
  <c r="AY1" i="11"/>
  <c r="AX2" i="11"/>
  <c r="AX9" i="11"/>
  <c r="AN410" i="10"/>
  <c r="AG411" i="10"/>
  <c r="AH411" i="10"/>
  <c r="Z411" i="10"/>
  <c r="AC411" i="10"/>
  <c r="Y411" i="10"/>
  <c r="AP411" i="10"/>
  <c r="AO411" i="10"/>
  <c r="V411" i="10"/>
  <c r="AD411" i="10"/>
  <c r="AK411" i="10"/>
  <c r="U411" i="10"/>
  <c r="AL411" i="10"/>
  <c r="AJ410" i="10"/>
  <c r="AX19" i="11"/>
  <c r="AV94" i="11"/>
  <c r="AV95" i="11"/>
  <c r="AX70" i="11"/>
  <c r="AX85" i="11"/>
  <c r="AX38" i="11"/>
  <c r="AX35" i="11"/>
  <c r="AV79" i="11"/>
  <c r="AX67" i="11"/>
  <c r="AV65" i="11"/>
  <c r="AV14" i="11"/>
  <c r="AV13" i="11"/>
  <c r="AV48" i="11"/>
  <c r="AX68" i="11"/>
  <c r="AX22" i="11"/>
  <c r="AX21" i="11"/>
  <c r="AV32" i="11"/>
  <c r="AV77" i="11"/>
  <c r="AX86" i="11"/>
  <c r="AX98" i="11"/>
  <c r="AX20" i="11"/>
  <c r="AV78" i="11"/>
  <c r="AV80" i="11"/>
  <c r="AX66" i="11"/>
  <c r="AV49" i="11"/>
  <c r="AX50" i="11"/>
  <c r="AV47" i="11"/>
  <c r="AV45" i="11"/>
  <c r="AX84" i="11"/>
  <c r="AV63" i="11"/>
  <c r="AV16" i="11"/>
  <c r="AV17" i="11"/>
  <c r="AX53" i="11"/>
  <c r="AX34" i="11"/>
  <c r="AX101" i="11"/>
  <c r="AV31" i="11"/>
  <c r="AX18" i="11"/>
  <c r="AV93" i="11"/>
  <c r="AX54" i="11"/>
  <c r="AV15" i="11"/>
  <c r="AX82" i="11"/>
  <c r="AV81" i="11"/>
  <c r="AX83" i="11"/>
  <c r="AV62" i="11"/>
  <c r="AX69" i="11"/>
  <c r="AV64" i="11"/>
  <c r="AV46" i="11"/>
  <c r="AV29" i="11"/>
  <c r="AX51" i="11"/>
  <c r="AX99" i="11"/>
  <c r="AV96" i="11"/>
  <c r="AV33" i="11"/>
  <c r="AV30" i="11"/>
  <c r="AX37" i="11"/>
  <c r="AX102" i="11"/>
  <c r="AX36" i="11"/>
  <c r="AV97" i="11"/>
  <c r="AV61" i="11"/>
  <c r="AX52" i="11"/>
  <c r="AX100" i="11"/>
  <c r="AR411" i="10" l="1"/>
  <c r="X411" i="10"/>
  <c r="AN411" i="10"/>
  <c r="B93" i="10"/>
  <c r="C91" i="10"/>
  <c r="AX40" i="11"/>
  <c r="AX88" i="11"/>
  <c r="AX24" i="11"/>
  <c r="AX71" i="11"/>
  <c r="AX73" i="11" s="1"/>
  <c r="G97" i="10"/>
  <c r="AX87" i="11"/>
  <c r="AX89" i="11" s="1"/>
  <c r="H97" i="10"/>
  <c r="AX23" i="11"/>
  <c r="AX25" i="11" s="1"/>
  <c r="D97" i="10"/>
  <c r="AX104" i="11"/>
  <c r="AX72" i="11"/>
  <c r="AX39" i="11"/>
  <c r="AX41" i="11" s="1"/>
  <c r="E97" i="10"/>
  <c r="AX103" i="11"/>
  <c r="AX105" i="11" s="1"/>
  <c r="I97" i="10"/>
  <c r="AX56" i="11"/>
  <c r="AX55" i="11"/>
  <c r="AX57" i="11" s="1"/>
  <c r="F97" i="10"/>
  <c r="AG412" i="10"/>
  <c r="V412" i="10"/>
  <c r="AP412" i="10"/>
  <c r="AK412" i="10"/>
  <c r="Z412" i="10"/>
  <c r="AD412" i="10"/>
  <c r="AC412" i="10"/>
  <c r="Y412" i="10"/>
  <c r="AL412" i="10"/>
  <c r="AH412" i="10"/>
  <c r="AO412" i="10"/>
  <c r="AR412" i="10" s="1"/>
  <c r="U412" i="10"/>
  <c r="AZ60" i="11"/>
  <c r="AZ28" i="11"/>
  <c r="AZ12" i="11"/>
  <c r="AZ92" i="11"/>
  <c r="AZ44" i="11"/>
  <c r="AZ76" i="11"/>
  <c r="AY8" i="11"/>
  <c r="C414" i="10"/>
  <c r="B413" i="10"/>
  <c r="BA4" i="11"/>
  <c r="BB3" i="11"/>
  <c r="A105" i="10"/>
  <c r="AJ411" i="10"/>
  <c r="AX75" i="11"/>
  <c r="AX11" i="11"/>
  <c r="AX59" i="11"/>
  <c r="AX91" i="11"/>
  <c r="AX43" i="11"/>
  <c r="AX27" i="11"/>
  <c r="AB411" i="10"/>
  <c r="AY2" i="11"/>
  <c r="AY9" i="11"/>
  <c r="AZ1" i="11"/>
  <c r="AF411" i="10"/>
  <c r="AX45" i="9"/>
  <c r="AX13" i="9"/>
  <c r="AX29" i="9"/>
  <c r="AX58" i="9"/>
  <c r="AX26" i="9"/>
  <c r="AX55" i="9"/>
  <c r="AX19" i="9"/>
  <c r="AX44" i="9"/>
  <c r="AX60" i="9"/>
  <c r="AX24" i="9"/>
  <c r="AX42" i="9"/>
  <c r="AX75" i="9"/>
  <c r="AX91" i="9"/>
  <c r="AX107" i="9"/>
  <c r="AX123" i="9"/>
  <c r="AX39" i="9"/>
  <c r="AX72" i="9"/>
  <c r="AX88" i="9"/>
  <c r="AX104" i="9"/>
  <c r="AX120" i="9"/>
  <c r="AX36" i="9"/>
  <c r="AX69" i="9"/>
  <c r="AX85" i="9"/>
  <c r="AX101" i="9"/>
  <c r="AX117" i="9"/>
  <c r="AX37" i="9"/>
  <c r="AX70" i="9"/>
  <c r="AX86" i="9"/>
  <c r="AX102" i="9"/>
  <c r="AX118" i="9"/>
  <c r="AX49" i="9"/>
  <c r="AX17" i="9"/>
  <c r="AX46" i="9"/>
  <c r="AX14" i="9"/>
  <c r="AX30" i="9"/>
  <c r="AX59" i="9"/>
  <c r="AX23" i="9"/>
  <c r="AX48" i="9"/>
  <c r="AX12" i="9"/>
  <c r="AX28" i="9"/>
  <c r="AX63" i="9"/>
  <c r="AX79" i="9"/>
  <c r="AX95" i="9"/>
  <c r="AX111" i="9"/>
  <c r="AX127" i="9"/>
  <c r="AX43" i="9"/>
  <c r="AX76" i="9"/>
  <c r="AX92" i="9"/>
  <c r="AX108" i="9"/>
  <c r="AX124" i="9"/>
  <c r="AX40" i="9"/>
  <c r="AX73" i="9"/>
  <c r="AX89" i="9"/>
  <c r="AX105" i="9"/>
  <c r="AX121" i="9"/>
  <c r="AX41" i="9"/>
  <c r="AX74" i="9"/>
  <c r="AX90" i="9"/>
  <c r="AX106" i="9"/>
  <c r="AX122" i="9"/>
  <c r="AX53" i="9"/>
  <c r="AX21" i="9"/>
  <c r="AX50" i="9"/>
  <c r="AX18" i="9"/>
  <c r="AX47" i="9"/>
  <c r="AX11" i="9"/>
  <c r="AX27" i="9"/>
  <c r="AX52" i="9"/>
  <c r="AX16" i="9"/>
  <c r="AX34" i="9"/>
  <c r="AX67" i="9"/>
  <c r="AX83" i="9"/>
  <c r="AX99" i="9"/>
  <c r="AX115" i="9"/>
  <c r="AX8" i="9"/>
  <c r="AX64" i="9"/>
  <c r="AX80" i="9"/>
  <c r="AX96" i="9"/>
  <c r="AX112" i="9"/>
  <c r="AX9" i="9"/>
  <c r="AX61" i="9"/>
  <c r="AX77" i="9"/>
  <c r="AX93" i="9"/>
  <c r="AX109" i="9"/>
  <c r="AX125" i="9"/>
  <c r="AX62" i="9"/>
  <c r="AX78" i="9"/>
  <c r="AX94" i="9"/>
  <c r="AX110" i="9"/>
  <c r="AX126" i="9"/>
  <c r="AX10" i="9"/>
  <c r="AX22" i="9"/>
  <c r="AX56" i="9"/>
  <c r="AX87" i="9"/>
  <c r="AX68" i="9"/>
  <c r="AX32" i="9"/>
  <c r="AX113" i="9"/>
  <c r="AX98" i="9"/>
  <c r="AX57" i="9"/>
  <c r="AX51" i="9"/>
  <c r="AX20" i="9"/>
  <c r="AX103" i="9"/>
  <c r="AX84" i="9"/>
  <c r="AX65" i="9"/>
  <c r="AX33" i="9"/>
  <c r="AX114" i="9"/>
  <c r="AX25" i="9"/>
  <c r="AX15" i="9"/>
  <c r="AX38" i="9"/>
  <c r="AX119" i="9"/>
  <c r="AX100" i="9"/>
  <c r="AX81" i="9"/>
  <c r="AX66" i="9"/>
  <c r="AY1" i="9"/>
  <c r="AX54" i="9"/>
  <c r="AX116" i="9"/>
  <c r="AX31" i="9"/>
  <c r="AX97" i="9"/>
  <c r="AX71" i="9"/>
  <c r="AX82" i="9"/>
  <c r="AX35" i="9"/>
  <c r="AY6" i="11"/>
  <c r="AY7" i="11" s="1"/>
  <c r="AY84" i="11"/>
  <c r="AW29" i="11"/>
  <c r="AW61" i="11"/>
  <c r="AW62" i="11"/>
  <c r="AY51" i="11"/>
  <c r="AW94" i="11"/>
  <c r="AW13" i="11"/>
  <c r="AY21" i="11"/>
  <c r="AW79" i="11"/>
  <c r="AW81" i="11"/>
  <c r="AY67" i="11"/>
  <c r="AW77" i="11"/>
  <c r="AY102" i="11"/>
  <c r="AW95" i="11"/>
  <c r="AW97" i="11"/>
  <c r="AW14" i="11"/>
  <c r="AW65" i="11"/>
  <c r="AY54" i="11"/>
  <c r="AY68" i="11"/>
  <c r="AY98" i="11"/>
  <c r="AW49" i="11"/>
  <c r="AY37" i="11"/>
  <c r="AW78" i="11"/>
  <c r="AY101" i="11"/>
  <c r="AY34" i="11"/>
  <c r="AW31" i="11"/>
  <c r="AW33" i="11"/>
  <c r="AY52" i="11"/>
  <c r="AW63" i="11"/>
  <c r="AY19" i="11"/>
  <c r="AY18" i="11"/>
  <c r="AY69" i="11"/>
  <c r="AW45" i="11"/>
  <c r="AY82" i="11"/>
  <c r="AY85" i="11"/>
  <c r="AY38" i="11"/>
  <c r="AW46" i="11"/>
  <c r="AW15" i="11"/>
  <c r="AY50" i="11"/>
  <c r="AW93" i="11"/>
  <c r="AY83" i="11"/>
  <c r="AY36" i="11"/>
  <c r="AY100" i="11"/>
  <c r="AW17" i="11"/>
  <c r="AY22" i="11"/>
  <c r="AY35" i="11"/>
  <c r="AY70" i="11"/>
  <c r="AW47" i="11"/>
  <c r="AY99" i="11"/>
  <c r="AY53" i="11"/>
  <c r="AY66" i="11"/>
  <c r="AW30" i="11"/>
  <c r="AY86" i="11"/>
  <c r="AY20" i="11"/>
  <c r="B95" i="10" l="1"/>
  <c r="C93" i="10"/>
  <c r="X412" i="10"/>
  <c r="AB412" i="10"/>
  <c r="AN412" i="10"/>
  <c r="AY24" i="11"/>
  <c r="AY55" i="11"/>
  <c r="AY57" i="11" s="1"/>
  <c r="F99" i="10"/>
  <c r="AY71" i="11"/>
  <c r="AY73" i="11" s="1"/>
  <c r="G99" i="10"/>
  <c r="AY39" i="11"/>
  <c r="AY41" i="11" s="1"/>
  <c r="E99" i="10"/>
  <c r="AY40" i="11"/>
  <c r="AY23" i="11"/>
  <c r="AY25" i="11" s="1"/>
  <c r="D99" i="10"/>
  <c r="AY88" i="11"/>
  <c r="AY104" i="11"/>
  <c r="AY72" i="11"/>
  <c r="AY56" i="11"/>
  <c r="AY87" i="11"/>
  <c r="AY89" i="11" s="1"/>
  <c r="H99" i="10"/>
  <c r="AY103" i="11"/>
  <c r="AY105" i="11" s="1"/>
  <c r="I99" i="10"/>
  <c r="BA1" i="11"/>
  <c r="AZ2" i="11"/>
  <c r="AZ9" i="11"/>
  <c r="BB4" i="11"/>
  <c r="BC3" i="11"/>
  <c r="C415" i="10"/>
  <c r="B414" i="10"/>
  <c r="AZ8" i="11"/>
  <c r="BA28" i="11"/>
  <c r="BA44" i="11"/>
  <c r="BA76" i="11"/>
  <c r="BA12" i="11"/>
  <c r="BA92" i="11"/>
  <c r="BA60" i="11"/>
  <c r="AJ412" i="10"/>
  <c r="AY10" i="9"/>
  <c r="AY59" i="9"/>
  <c r="AY23" i="9"/>
  <c r="AY48" i="9"/>
  <c r="AY12" i="9"/>
  <c r="AY28" i="9"/>
  <c r="AY57" i="9"/>
  <c r="AY25" i="9"/>
  <c r="AY54" i="9"/>
  <c r="AY22" i="9"/>
  <c r="AY36" i="9"/>
  <c r="AY69" i="9"/>
  <c r="AY85" i="9"/>
  <c r="AY101" i="9"/>
  <c r="AY117" i="9"/>
  <c r="AZ1" i="9"/>
  <c r="AY62" i="9"/>
  <c r="AY78" i="9"/>
  <c r="AY94" i="9"/>
  <c r="AY110" i="9"/>
  <c r="AY126" i="9"/>
  <c r="AY63" i="9"/>
  <c r="AY79" i="9"/>
  <c r="AY95" i="9"/>
  <c r="AY111" i="9"/>
  <c r="AY127" i="9"/>
  <c r="AY64" i="9"/>
  <c r="AY80" i="9"/>
  <c r="AY96" i="9"/>
  <c r="AY112" i="9"/>
  <c r="AY8" i="9"/>
  <c r="AY47" i="9"/>
  <c r="AY11" i="9"/>
  <c r="AY27" i="9"/>
  <c r="AY52" i="9"/>
  <c r="AY16" i="9"/>
  <c r="AY45" i="9"/>
  <c r="AY13" i="9"/>
  <c r="AY29" i="9"/>
  <c r="AY58" i="9"/>
  <c r="AY26" i="9"/>
  <c r="AY40" i="9"/>
  <c r="AY73" i="9"/>
  <c r="AY89" i="9"/>
  <c r="AY105" i="9"/>
  <c r="AY121" i="9"/>
  <c r="AY33" i="9"/>
  <c r="AY66" i="9"/>
  <c r="AY82" i="9"/>
  <c r="AY98" i="9"/>
  <c r="AY114" i="9"/>
  <c r="AY34" i="9"/>
  <c r="AY67" i="9"/>
  <c r="AY83" i="9"/>
  <c r="AY99" i="9"/>
  <c r="AY115" i="9"/>
  <c r="AY35" i="9"/>
  <c r="AY68" i="9"/>
  <c r="AY84" i="9"/>
  <c r="AY100" i="9"/>
  <c r="AY116" i="9"/>
  <c r="AY51" i="9"/>
  <c r="AY15" i="9"/>
  <c r="AY31" i="9"/>
  <c r="AY56" i="9"/>
  <c r="AY20" i="9"/>
  <c r="AY49" i="9"/>
  <c r="AY17" i="9"/>
  <c r="AY46" i="9"/>
  <c r="AY14" i="9"/>
  <c r="AY30" i="9"/>
  <c r="AY61" i="9"/>
  <c r="AY77" i="9"/>
  <c r="AY93" i="9"/>
  <c r="AY109" i="9"/>
  <c r="AY125" i="9"/>
  <c r="AY37" i="9"/>
  <c r="AY70" i="9"/>
  <c r="AY86" i="9"/>
  <c r="AY102" i="9"/>
  <c r="AY118" i="9"/>
  <c r="AY38" i="9"/>
  <c r="AY71" i="9"/>
  <c r="AY87" i="9"/>
  <c r="AY103" i="9"/>
  <c r="AY119" i="9"/>
  <c r="AY39" i="9"/>
  <c r="AY72" i="9"/>
  <c r="AY88" i="9"/>
  <c r="AY104" i="9"/>
  <c r="AY120" i="9"/>
  <c r="AY19" i="9"/>
  <c r="AY53" i="9"/>
  <c r="AY32" i="9"/>
  <c r="AY113" i="9"/>
  <c r="AY90" i="9"/>
  <c r="AY75" i="9"/>
  <c r="AY43" i="9"/>
  <c r="AY124" i="9"/>
  <c r="AY44" i="9"/>
  <c r="AY21" i="9"/>
  <c r="AY65" i="9"/>
  <c r="AY9" i="9"/>
  <c r="AY106" i="9"/>
  <c r="AY91" i="9"/>
  <c r="AY76" i="9"/>
  <c r="AY60" i="9"/>
  <c r="AY50" i="9"/>
  <c r="AY81" i="9"/>
  <c r="AY41" i="9"/>
  <c r="AY122" i="9"/>
  <c r="AY107" i="9"/>
  <c r="AY92" i="9"/>
  <c r="AY18" i="9"/>
  <c r="AY123" i="9"/>
  <c r="AY97" i="9"/>
  <c r="AY108" i="9"/>
  <c r="AY55" i="9"/>
  <c r="AY74" i="9"/>
  <c r="AY24" i="9"/>
  <c r="AY42" i="9"/>
  <c r="AY59" i="11"/>
  <c r="AY43" i="11"/>
  <c r="AY91" i="11"/>
  <c r="AY27" i="11"/>
  <c r="AY75" i="11"/>
  <c r="AY11" i="11"/>
  <c r="AZ6" i="11"/>
  <c r="AZ7" i="11" s="1"/>
  <c r="A107" i="10"/>
  <c r="AG413" i="10"/>
  <c r="V413" i="10"/>
  <c r="AP413" i="10"/>
  <c r="AK413" i="10"/>
  <c r="AL413" i="10"/>
  <c r="AD413" i="10"/>
  <c r="AC413" i="10"/>
  <c r="Y413" i="10"/>
  <c r="AH413" i="10"/>
  <c r="AO413" i="10"/>
  <c r="U413" i="10"/>
  <c r="Z413" i="10"/>
  <c r="AF412" i="10"/>
  <c r="AX30" i="11"/>
  <c r="AZ50" i="11"/>
  <c r="AX33" i="11"/>
  <c r="AZ51" i="11"/>
  <c r="AZ68" i="11"/>
  <c r="AX81" i="11"/>
  <c r="AZ34" i="11"/>
  <c r="AZ67" i="11"/>
  <c r="AZ54" i="11"/>
  <c r="AZ102" i="11"/>
  <c r="AZ37" i="11"/>
  <c r="AX78" i="11"/>
  <c r="AX97" i="11"/>
  <c r="AZ36" i="11"/>
  <c r="AZ22" i="11"/>
  <c r="AX13" i="11"/>
  <c r="AZ85" i="11"/>
  <c r="AX15" i="11"/>
  <c r="AZ69" i="11"/>
  <c r="AX65" i="11"/>
  <c r="AX17" i="11"/>
  <c r="AZ101" i="11"/>
  <c r="AX32" i="11"/>
  <c r="AZ66" i="11"/>
  <c r="AX61" i="11"/>
  <c r="AX63" i="11"/>
  <c r="AZ53" i="11"/>
  <c r="AX29" i="11"/>
  <c r="AX47" i="11"/>
  <c r="AX31" i="11"/>
  <c r="AX46" i="11"/>
  <c r="AZ84" i="11"/>
  <c r="AZ20" i="11"/>
  <c r="AZ19" i="11"/>
  <c r="AX94" i="11"/>
  <c r="AZ99" i="11"/>
  <c r="AZ100" i="11"/>
  <c r="AZ35" i="11"/>
  <c r="AZ38" i="11"/>
  <c r="AX77" i="11"/>
  <c r="AX49" i="11"/>
  <c r="AZ70" i="11"/>
  <c r="AZ86" i="11"/>
  <c r="AX48" i="11"/>
  <c r="AZ21" i="11"/>
  <c r="AZ52" i="11"/>
  <c r="AX45" i="11"/>
  <c r="AZ83" i="11"/>
  <c r="AX93" i="11"/>
  <c r="AZ98" i="11"/>
  <c r="AX96" i="11"/>
  <c r="AZ82" i="11"/>
  <c r="AX79" i="11"/>
  <c r="AX64" i="11"/>
  <c r="AX16" i="11"/>
  <c r="AX14" i="11"/>
  <c r="AZ18" i="11"/>
  <c r="AX95" i="11"/>
  <c r="AX80" i="11"/>
  <c r="AX62" i="11"/>
  <c r="AR413" i="10" l="1"/>
  <c r="AN413" i="10"/>
  <c r="B97" i="10"/>
  <c r="C95" i="10"/>
  <c r="AZ40" i="11"/>
  <c r="AZ88" i="11"/>
  <c r="AZ23" i="11"/>
  <c r="AZ25" i="11" s="1"/>
  <c r="D101" i="10"/>
  <c r="AZ39" i="11"/>
  <c r="AZ41" i="11" s="1"/>
  <c r="E101" i="10"/>
  <c r="AZ87" i="11"/>
  <c r="AZ89" i="11" s="1"/>
  <c r="H101" i="10"/>
  <c r="AZ72" i="11"/>
  <c r="AZ56" i="11"/>
  <c r="AZ104" i="11"/>
  <c r="AZ103" i="11"/>
  <c r="AZ105" i="11" s="1"/>
  <c r="I101" i="10"/>
  <c r="AZ71" i="11"/>
  <c r="AZ73" i="11" s="1"/>
  <c r="G101" i="10"/>
  <c r="AZ55" i="11"/>
  <c r="AZ57" i="11" s="1"/>
  <c r="F101" i="10"/>
  <c r="AZ24" i="11"/>
  <c r="BA8" i="11"/>
  <c r="BA6" i="11"/>
  <c r="BA7" i="11" s="1"/>
  <c r="C416" i="10"/>
  <c r="B415" i="10"/>
  <c r="AJ413" i="10"/>
  <c r="A109" i="10"/>
  <c r="AZ45" i="9"/>
  <c r="AZ13" i="9"/>
  <c r="AZ29" i="9"/>
  <c r="AZ58" i="9"/>
  <c r="AZ26" i="9"/>
  <c r="AZ55" i="9"/>
  <c r="AZ19" i="9"/>
  <c r="AZ44" i="9"/>
  <c r="AZ60" i="9"/>
  <c r="AZ24" i="9"/>
  <c r="AZ42" i="9"/>
  <c r="AZ75" i="9"/>
  <c r="AZ91" i="9"/>
  <c r="AZ107" i="9"/>
  <c r="AZ123" i="9"/>
  <c r="AZ43" i="9"/>
  <c r="AZ76" i="9"/>
  <c r="AZ92" i="9"/>
  <c r="AZ108" i="9"/>
  <c r="AZ124" i="9"/>
  <c r="AZ61" i="9"/>
  <c r="AZ77" i="9"/>
  <c r="AZ93" i="9"/>
  <c r="AZ109" i="9"/>
  <c r="AZ125" i="9"/>
  <c r="AZ37" i="9"/>
  <c r="AZ70" i="9"/>
  <c r="AZ86" i="9"/>
  <c r="AZ102" i="9"/>
  <c r="AZ118" i="9"/>
  <c r="AZ49" i="9"/>
  <c r="AZ17" i="9"/>
  <c r="AZ46" i="9"/>
  <c r="AZ14" i="9"/>
  <c r="AZ30" i="9"/>
  <c r="AZ59" i="9"/>
  <c r="AZ23" i="9"/>
  <c r="AZ48" i="9"/>
  <c r="AZ12" i="9"/>
  <c r="AZ28" i="9"/>
  <c r="AZ63" i="9"/>
  <c r="AZ79" i="9"/>
  <c r="AZ95" i="9"/>
  <c r="AZ111" i="9"/>
  <c r="AZ127" i="9"/>
  <c r="AZ64" i="9"/>
  <c r="AZ80" i="9"/>
  <c r="AZ96" i="9"/>
  <c r="AZ112" i="9"/>
  <c r="AZ32" i="9"/>
  <c r="AZ65" i="9"/>
  <c r="AZ81" i="9"/>
  <c r="AZ97" i="9"/>
  <c r="AZ113" i="9"/>
  <c r="AZ9" i="9"/>
  <c r="AZ41" i="9"/>
  <c r="AZ74" i="9"/>
  <c r="AZ90" i="9"/>
  <c r="AZ106" i="9"/>
  <c r="AZ122" i="9"/>
  <c r="AZ53" i="9"/>
  <c r="AZ21" i="9"/>
  <c r="AZ50" i="9"/>
  <c r="AZ18" i="9"/>
  <c r="AZ47" i="9"/>
  <c r="AZ11" i="9"/>
  <c r="AZ27" i="9"/>
  <c r="AZ52" i="9"/>
  <c r="AZ16" i="9"/>
  <c r="AZ34" i="9"/>
  <c r="AZ67" i="9"/>
  <c r="AZ83" i="9"/>
  <c r="AZ99" i="9"/>
  <c r="AZ115" i="9"/>
  <c r="AZ35" i="9"/>
  <c r="AZ68" i="9"/>
  <c r="AZ84" i="9"/>
  <c r="AZ100" i="9"/>
  <c r="AZ116" i="9"/>
  <c r="AZ36" i="9"/>
  <c r="AZ69" i="9"/>
  <c r="AZ85" i="9"/>
  <c r="AZ101" i="9"/>
  <c r="AZ117" i="9"/>
  <c r="BA1" i="9"/>
  <c r="AZ62" i="9"/>
  <c r="AZ78" i="9"/>
  <c r="AZ94" i="9"/>
  <c r="AZ110" i="9"/>
  <c r="AZ126" i="9"/>
  <c r="AZ54" i="9"/>
  <c r="AZ31" i="9"/>
  <c r="AZ71" i="9"/>
  <c r="AZ39" i="9"/>
  <c r="AZ120" i="9"/>
  <c r="AZ105" i="9"/>
  <c r="AZ82" i="9"/>
  <c r="AZ10" i="9"/>
  <c r="BB6" i="11" s="1"/>
  <c r="AZ22" i="9"/>
  <c r="AZ56" i="9"/>
  <c r="AZ87" i="9"/>
  <c r="AZ72" i="9"/>
  <c r="AZ40" i="9"/>
  <c r="AZ121" i="9"/>
  <c r="AZ98" i="9"/>
  <c r="AZ57" i="9"/>
  <c r="AZ51" i="9"/>
  <c r="AZ20" i="9"/>
  <c r="AZ103" i="9"/>
  <c r="AZ88" i="9"/>
  <c r="AZ73" i="9"/>
  <c r="AZ33" i="9"/>
  <c r="AZ114" i="9"/>
  <c r="AZ25" i="9"/>
  <c r="AZ104" i="9"/>
  <c r="AZ15" i="9"/>
  <c r="AZ89" i="9"/>
  <c r="AZ38" i="9"/>
  <c r="AZ66" i="9"/>
  <c r="AZ8" i="9"/>
  <c r="AZ119" i="9"/>
  <c r="BD3" i="11"/>
  <c r="BC4" i="11"/>
  <c r="BB44" i="11"/>
  <c r="BB76" i="11"/>
  <c r="BB60" i="11"/>
  <c r="BB28" i="11"/>
  <c r="BB12" i="11"/>
  <c r="BB92" i="11"/>
  <c r="AZ43" i="11"/>
  <c r="AZ91" i="11"/>
  <c r="AZ27" i="11"/>
  <c r="AZ75" i="11"/>
  <c r="AZ11" i="11"/>
  <c r="AZ59" i="11"/>
  <c r="AB413" i="10"/>
  <c r="X413" i="10"/>
  <c r="AF413" i="10"/>
  <c r="AC414" i="10"/>
  <c r="U414" i="10"/>
  <c r="AD414" i="10"/>
  <c r="AO414" i="10"/>
  <c r="V414" i="10"/>
  <c r="AL414" i="10"/>
  <c r="Y414" i="10"/>
  <c r="AH414" i="10"/>
  <c r="Z414" i="10"/>
  <c r="AG414" i="10"/>
  <c r="AK414" i="10"/>
  <c r="AP414" i="10"/>
  <c r="BA9" i="11"/>
  <c r="BA2" i="11"/>
  <c r="BB1" i="11"/>
  <c r="BA18" i="11"/>
  <c r="AY62" i="11"/>
  <c r="BA83" i="11"/>
  <c r="AY61" i="11"/>
  <c r="AY77" i="11"/>
  <c r="AY95" i="11"/>
  <c r="AY65" i="11"/>
  <c r="AY15" i="11"/>
  <c r="AY80" i="11"/>
  <c r="BA19" i="11"/>
  <c r="AY32" i="11"/>
  <c r="BA50" i="11"/>
  <c r="AY16" i="11"/>
  <c r="AY48" i="11"/>
  <c r="AY96" i="11"/>
  <c r="BA53" i="11"/>
  <c r="AY46" i="11"/>
  <c r="BA21" i="11"/>
  <c r="BA70" i="11"/>
  <c r="BA37" i="11"/>
  <c r="AY78" i="11"/>
  <c r="BA52" i="11"/>
  <c r="BA98" i="11"/>
  <c r="BA84" i="11"/>
  <c r="BA67" i="11"/>
  <c r="BA82" i="11"/>
  <c r="BA86" i="11"/>
  <c r="AY13" i="11"/>
  <c r="BA54" i="11"/>
  <c r="AY33" i="11"/>
  <c r="BA85" i="11"/>
  <c r="AY93" i="11"/>
  <c r="BA51" i="11"/>
  <c r="AY47" i="11"/>
  <c r="BA34" i="11"/>
  <c r="AY14" i="11"/>
  <c r="AY94" i="11"/>
  <c r="BA69" i="11"/>
  <c r="BA99" i="11"/>
  <c r="BA20" i="11"/>
  <c r="AY63" i="11"/>
  <c r="AY64" i="11"/>
  <c r="AY29" i="11"/>
  <c r="BA35" i="11"/>
  <c r="BA22" i="11"/>
  <c r="AY30" i="11"/>
  <c r="BA38" i="11"/>
  <c r="AY17" i="11"/>
  <c r="BA66" i="11"/>
  <c r="BA36" i="11"/>
  <c r="AY79" i="11"/>
  <c r="BA101" i="11"/>
  <c r="AY49" i="11"/>
  <c r="BA68" i="11"/>
  <c r="BA100" i="11"/>
  <c r="AY81" i="11"/>
  <c r="AY97" i="11"/>
  <c r="AY31" i="11"/>
  <c r="BA102" i="11"/>
  <c r="AY45" i="11"/>
  <c r="AB414" i="10" l="1"/>
  <c r="X414" i="10"/>
  <c r="AN414" i="10"/>
  <c r="B99" i="10"/>
  <c r="C97" i="10"/>
  <c r="BA56" i="11"/>
  <c r="BA71" i="11"/>
  <c r="BA73" i="11" s="1"/>
  <c r="G103" i="10"/>
  <c r="BA39" i="11"/>
  <c r="BA41" i="11" s="1"/>
  <c r="E103" i="10"/>
  <c r="BA55" i="11"/>
  <c r="BA57" i="11" s="1"/>
  <c r="F103" i="10"/>
  <c r="BA87" i="11"/>
  <c r="BA89" i="11" s="1"/>
  <c r="H103" i="10"/>
  <c r="BA23" i="11"/>
  <c r="BA25" i="11" s="1"/>
  <c r="D103" i="10"/>
  <c r="BA103" i="11"/>
  <c r="BA105" i="11" s="1"/>
  <c r="I103" i="10"/>
  <c r="BA24" i="11"/>
  <c r="BA40" i="11"/>
  <c r="BA72" i="11"/>
  <c r="BA88" i="11"/>
  <c r="BA104" i="11"/>
  <c r="BB7" i="11"/>
  <c r="BC28" i="11"/>
  <c r="BC44" i="11"/>
  <c r="BC92" i="11"/>
  <c r="BC12" i="11"/>
  <c r="BC76" i="11"/>
  <c r="BC60" i="11"/>
  <c r="C417" i="10"/>
  <c r="B416" i="10"/>
  <c r="AJ414" i="10"/>
  <c r="BD4" i="11"/>
  <c r="BE3" i="11"/>
  <c r="BA91" i="11"/>
  <c r="BA27" i="11"/>
  <c r="BA75" i="11"/>
  <c r="BA11" i="11"/>
  <c r="BA59" i="11"/>
  <c r="BA43" i="11"/>
  <c r="AF414" i="10"/>
  <c r="BB8" i="11"/>
  <c r="BB9" i="11"/>
  <c r="BB2" i="11"/>
  <c r="BC1" i="11"/>
  <c r="AR414" i="10"/>
  <c r="BA51" i="9"/>
  <c r="BA15" i="9"/>
  <c r="BA31" i="9"/>
  <c r="BA56" i="9"/>
  <c r="BA20" i="9"/>
  <c r="BA49" i="9"/>
  <c r="BA17" i="9"/>
  <c r="BA46" i="9"/>
  <c r="BA14" i="9"/>
  <c r="BA30" i="9"/>
  <c r="BA61" i="9"/>
  <c r="BA77" i="9"/>
  <c r="BA93" i="9"/>
  <c r="BA109" i="9"/>
  <c r="BA125" i="9"/>
  <c r="BA41" i="9"/>
  <c r="BA74" i="9"/>
  <c r="BA90" i="9"/>
  <c r="BA106" i="9"/>
  <c r="BA122" i="9"/>
  <c r="BA34" i="9"/>
  <c r="BA67" i="9"/>
  <c r="BA83" i="9"/>
  <c r="BA99" i="9"/>
  <c r="BA115" i="9"/>
  <c r="BA35" i="9"/>
  <c r="BA68" i="9"/>
  <c r="BA84" i="9"/>
  <c r="BA100" i="9"/>
  <c r="BA116" i="9"/>
  <c r="BA55" i="9"/>
  <c r="BA19" i="9"/>
  <c r="BA44" i="9"/>
  <c r="BA60" i="9"/>
  <c r="BA24" i="9"/>
  <c r="BA53" i="9"/>
  <c r="BA21" i="9"/>
  <c r="BA50" i="9"/>
  <c r="BA18" i="9"/>
  <c r="BA32" i="9"/>
  <c r="BA65" i="9"/>
  <c r="BA81" i="9"/>
  <c r="BA97" i="9"/>
  <c r="BA113" i="9"/>
  <c r="BA9" i="9"/>
  <c r="BA62" i="9"/>
  <c r="BA78" i="9"/>
  <c r="BA94" i="9"/>
  <c r="BA110" i="9"/>
  <c r="BA126" i="9"/>
  <c r="BA38" i="9"/>
  <c r="BA71" i="9"/>
  <c r="BA87" i="9"/>
  <c r="BA103" i="9"/>
  <c r="BA119" i="9"/>
  <c r="BA39" i="9"/>
  <c r="BA72" i="9"/>
  <c r="BA88" i="9"/>
  <c r="BA104" i="9"/>
  <c r="BA120" i="9"/>
  <c r="BA10" i="9"/>
  <c r="BA59" i="9"/>
  <c r="BA23" i="9"/>
  <c r="BA48" i="9"/>
  <c r="BA12" i="9"/>
  <c r="BA28" i="9"/>
  <c r="BA57" i="9"/>
  <c r="BA25" i="9"/>
  <c r="BA54" i="9"/>
  <c r="BA22" i="9"/>
  <c r="BA36" i="9"/>
  <c r="BA69" i="9"/>
  <c r="BA85" i="9"/>
  <c r="BA101" i="9"/>
  <c r="BA117" i="9"/>
  <c r="BA33" i="9"/>
  <c r="BA66" i="9"/>
  <c r="BA82" i="9"/>
  <c r="BA98" i="9"/>
  <c r="BA114" i="9"/>
  <c r="BA8" i="9"/>
  <c r="BA42" i="9"/>
  <c r="BA75" i="9"/>
  <c r="BA91" i="9"/>
  <c r="BA107" i="9"/>
  <c r="BA123" i="9"/>
  <c r="BA43" i="9"/>
  <c r="BA76" i="9"/>
  <c r="BA92" i="9"/>
  <c r="BA108" i="9"/>
  <c r="BA124" i="9"/>
  <c r="BA11" i="9"/>
  <c r="BA45" i="9"/>
  <c r="BA26" i="9"/>
  <c r="BA105" i="9"/>
  <c r="BA86" i="9"/>
  <c r="BA63" i="9"/>
  <c r="BA127" i="9"/>
  <c r="BA112" i="9"/>
  <c r="BA27" i="9"/>
  <c r="BA13" i="9"/>
  <c r="BA40" i="9"/>
  <c r="BA121" i="9"/>
  <c r="BA102" i="9"/>
  <c r="BA79" i="9"/>
  <c r="BA64" i="9"/>
  <c r="BA52" i="9"/>
  <c r="BA29" i="9"/>
  <c r="BA73" i="9"/>
  <c r="BA37" i="9"/>
  <c r="BA118" i="9"/>
  <c r="BA95" i="9"/>
  <c r="BA80" i="9"/>
  <c r="BA89" i="9"/>
  <c r="BA96" i="9"/>
  <c r="BA47" i="9"/>
  <c r="BA70" i="9"/>
  <c r="BA16" i="9"/>
  <c r="BB1" i="9"/>
  <c r="BA58" i="9"/>
  <c r="BA111" i="9"/>
  <c r="A111" i="10"/>
  <c r="AO415" i="10"/>
  <c r="V415" i="10"/>
  <c r="AL415" i="10"/>
  <c r="AK415" i="10"/>
  <c r="U415" i="10"/>
  <c r="AH415" i="10"/>
  <c r="AG415" i="10"/>
  <c r="Z415" i="10"/>
  <c r="AD415" i="10"/>
  <c r="AC415" i="10"/>
  <c r="Y415" i="10"/>
  <c r="AP415" i="10"/>
  <c r="BB85" i="11"/>
  <c r="AZ77" i="11"/>
  <c r="BB50" i="11"/>
  <c r="AZ17" i="11"/>
  <c r="BB67" i="11"/>
  <c r="BB53" i="11"/>
  <c r="AZ13" i="11"/>
  <c r="BB68" i="11"/>
  <c r="AZ81" i="11"/>
  <c r="AZ80" i="11"/>
  <c r="BB54" i="11"/>
  <c r="BB36" i="11"/>
  <c r="BB84" i="11"/>
  <c r="AZ61" i="11"/>
  <c r="BB51" i="11"/>
  <c r="AZ62" i="11"/>
  <c r="AZ96" i="11"/>
  <c r="AZ64" i="11"/>
  <c r="AZ46" i="11"/>
  <c r="AZ94" i="11"/>
  <c r="BB52" i="11"/>
  <c r="BB21" i="11"/>
  <c r="BB70" i="11"/>
  <c r="AZ79" i="11"/>
  <c r="AZ14" i="11"/>
  <c r="BB37" i="11"/>
  <c r="AZ32" i="11"/>
  <c r="BB98" i="11"/>
  <c r="BB99" i="11"/>
  <c r="AZ78" i="11"/>
  <c r="BB22" i="11"/>
  <c r="BB19" i="11"/>
  <c r="AZ93" i="11"/>
  <c r="AZ16" i="11"/>
  <c r="AZ15" i="11"/>
  <c r="AZ47" i="11"/>
  <c r="BB82" i="11"/>
  <c r="AZ29" i="11"/>
  <c r="AZ65" i="11"/>
  <c r="BB69" i="11"/>
  <c r="BB100" i="11"/>
  <c r="AZ63" i="11"/>
  <c r="AZ49" i="11"/>
  <c r="BB101" i="11"/>
  <c r="BB35" i="11"/>
  <c r="AZ95" i="11"/>
  <c r="AZ48" i="11"/>
  <c r="AZ30" i="11"/>
  <c r="BB102" i="11"/>
  <c r="AZ31" i="11"/>
  <c r="BB66" i="11"/>
  <c r="AZ33" i="11"/>
  <c r="BB83" i="11"/>
  <c r="AZ97" i="11"/>
  <c r="BB34" i="11"/>
  <c r="BB18" i="11"/>
  <c r="AZ45" i="11"/>
  <c r="BB86" i="11"/>
  <c r="BB38" i="11"/>
  <c r="BB20" i="11"/>
  <c r="AB415" i="10" l="1"/>
  <c r="AF415" i="10"/>
  <c r="AR415" i="10"/>
  <c r="B101" i="10"/>
  <c r="C99" i="10"/>
  <c r="BB104" i="11"/>
  <c r="BB55" i="11"/>
  <c r="BB57" i="11" s="1"/>
  <c r="F105" i="10"/>
  <c r="BB56" i="11"/>
  <c r="BB23" i="11"/>
  <c r="BB25" i="11" s="1"/>
  <c r="D105" i="10"/>
  <c r="BB103" i="11"/>
  <c r="BB105" i="11" s="1"/>
  <c r="I105" i="10"/>
  <c r="BB87" i="11"/>
  <c r="BB89" i="11" s="1"/>
  <c r="H105" i="10"/>
  <c r="BB71" i="11"/>
  <c r="BB73" i="11" s="1"/>
  <c r="G105" i="10"/>
  <c r="BB39" i="11"/>
  <c r="BB41" i="11" s="1"/>
  <c r="E105" i="10"/>
  <c r="BB24" i="11"/>
  <c r="BB72" i="11"/>
  <c r="BB40" i="11"/>
  <c r="BB88" i="11"/>
  <c r="AJ415" i="10"/>
  <c r="BC2" i="11"/>
  <c r="BD1" i="11"/>
  <c r="BC9" i="11"/>
  <c r="BB75" i="11"/>
  <c r="BB11" i="11"/>
  <c r="BB59" i="11"/>
  <c r="BB43" i="11"/>
  <c r="BB91" i="11"/>
  <c r="BB27" i="11"/>
  <c r="BF3" i="11"/>
  <c r="BE4" i="11"/>
  <c r="AO416" i="10"/>
  <c r="U416" i="10"/>
  <c r="AL416" i="10"/>
  <c r="AG416" i="10"/>
  <c r="V416" i="10"/>
  <c r="AP416" i="10"/>
  <c r="AK416" i="10"/>
  <c r="AN416" i="10" s="1"/>
  <c r="AH416" i="10"/>
  <c r="AD416" i="10"/>
  <c r="AC416" i="10"/>
  <c r="Y416" i="10"/>
  <c r="Z416" i="10"/>
  <c r="X415" i="10"/>
  <c r="A113" i="10"/>
  <c r="BD12" i="11"/>
  <c r="BD76" i="11"/>
  <c r="BD44" i="11"/>
  <c r="BD92" i="11"/>
  <c r="BD60" i="11"/>
  <c r="BD28" i="11"/>
  <c r="B417" i="10"/>
  <c r="C418" i="10"/>
  <c r="BB53" i="9"/>
  <c r="BB21" i="9"/>
  <c r="BB50" i="9"/>
  <c r="BB18" i="9"/>
  <c r="BB35" i="9"/>
  <c r="BB68" i="9"/>
  <c r="BB84" i="9"/>
  <c r="BB100" i="9"/>
  <c r="BB116" i="9"/>
  <c r="BB51" i="9"/>
  <c r="BB15" i="9"/>
  <c r="BB31" i="9"/>
  <c r="BB61" i="9"/>
  <c r="BB77" i="9"/>
  <c r="BB93" i="9"/>
  <c r="BB109" i="9"/>
  <c r="BB125" i="9"/>
  <c r="BB56" i="9"/>
  <c r="BB20" i="9"/>
  <c r="BB37" i="9"/>
  <c r="BB70" i="9"/>
  <c r="BB86" i="9"/>
  <c r="BB102" i="9"/>
  <c r="BB118" i="9"/>
  <c r="BB71" i="9"/>
  <c r="BB42" i="9"/>
  <c r="BB123" i="9"/>
  <c r="BB95" i="9"/>
  <c r="BB67" i="9"/>
  <c r="BC1" i="9"/>
  <c r="BB10" i="9"/>
  <c r="BD6" i="11" s="1"/>
  <c r="BB57" i="9"/>
  <c r="BB25" i="9"/>
  <c r="BB54" i="9"/>
  <c r="BB22" i="9"/>
  <c r="BB39" i="9"/>
  <c r="BB72" i="9"/>
  <c r="BB88" i="9"/>
  <c r="BB104" i="9"/>
  <c r="BB120" i="9"/>
  <c r="BB55" i="9"/>
  <c r="BB19" i="9"/>
  <c r="BB32" i="9"/>
  <c r="BB65" i="9"/>
  <c r="BB81" i="9"/>
  <c r="BB97" i="9"/>
  <c r="BB113" i="9"/>
  <c r="BB44" i="9"/>
  <c r="BB60" i="9"/>
  <c r="BB24" i="9"/>
  <c r="BB41" i="9"/>
  <c r="BB74" i="9"/>
  <c r="BB90" i="9"/>
  <c r="BB106" i="9"/>
  <c r="BB122" i="9"/>
  <c r="BB87" i="9"/>
  <c r="BB75" i="9"/>
  <c r="BB9" i="9"/>
  <c r="BB111" i="9"/>
  <c r="BB83" i="9"/>
  <c r="BB8" i="9"/>
  <c r="BB45" i="9"/>
  <c r="BB13" i="9"/>
  <c r="BB29" i="9"/>
  <c r="BB58" i="9"/>
  <c r="BB26" i="9"/>
  <c r="BB43" i="9"/>
  <c r="BB76" i="9"/>
  <c r="BB92" i="9"/>
  <c r="BB108" i="9"/>
  <c r="BB124" i="9"/>
  <c r="BB59" i="9"/>
  <c r="BB23" i="9"/>
  <c r="BB36" i="9"/>
  <c r="BB69" i="9"/>
  <c r="BB85" i="9"/>
  <c r="BB101" i="9"/>
  <c r="BB117" i="9"/>
  <c r="BB48" i="9"/>
  <c r="BB17" i="9"/>
  <c r="BB64" i="9"/>
  <c r="BB47" i="9"/>
  <c r="BB73" i="9"/>
  <c r="BB52" i="9"/>
  <c r="BB33" i="9"/>
  <c r="BB82" i="9"/>
  <c r="BB114" i="9"/>
  <c r="BB119" i="9"/>
  <c r="BB79" i="9"/>
  <c r="BB115" i="9"/>
  <c r="BB46" i="9"/>
  <c r="BB80" i="9"/>
  <c r="BB11" i="9"/>
  <c r="BB89" i="9"/>
  <c r="BB12" i="9"/>
  <c r="BB62" i="9"/>
  <c r="BB94" i="9"/>
  <c r="BB126" i="9"/>
  <c r="BB91" i="9"/>
  <c r="BB127" i="9"/>
  <c r="BB14" i="9"/>
  <c r="BB96" i="9"/>
  <c r="BB27" i="9"/>
  <c r="BB105" i="9"/>
  <c r="BB16" i="9"/>
  <c r="BB66" i="9"/>
  <c r="BB98" i="9"/>
  <c r="BB38" i="9"/>
  <c r="BB107" i="9"/>
  <c r="BB34" i="9"/>
  <c r="BB49" i="9"/>
  <c r="BB121" i="9"/>
  <c r="BB103" i="9"/>
  <c r="BB30" i="9"/>
  <c r="BB28" i="9"/>
  <c r="BB63" i="9"/>
  <c r="BB112" i="9"/>
  <c r="BB78" i="9"/>
  <c r="BB99" i="9"/>
  <c r="BB40" i="9"/>
  <c r="BB110" i="9"/>
  <c r="AN415" i="10"/>
  <c r="BC8" i="11"/>
  <c r="BC6" i="11"/>
  <c r="BC7" i="11" s="1"/>
  <c r="BA32" i="11"/>
  <c r="BC82" i="11"/>
  <c r="BA16" i="11"/>
  <c r="BC98" i="11"/>
  <c r="BA63" i="11"/>
  <c r="BA80" i="11"/>
  <c r="BC50" i="11"/>
  <c r="BC100" i="11"/>
  <c r="BA49" i="11"/>
  <c r="BC21" i="11"/>
  <c r="BA95" i="11"/>
  <c r="BC68" i="11"/>
  <c r="BC53" i="11"/>
  <c r="BA77" i="11"/>
  <c r="BA96" i="11"/>
  <c r="BC69" i="11"/>
  <c r="BC85" i="11"/>
  <c r="BC38" i="11"/>
  <c r="BC22" i="11"/>
  <c r="BA29" i="11"/>
  <c r="BA46" i="11"/>
  <c r="BA31" i="11"/>
  <c r="BA79" i="11"/>
  <c r="BC35" i="11"/>
  <c r="BA14" i="11"/>
  <c r="BC86" i="11"/>
  <c r="BA47" i="11"/>
  <c r="BA94" i="11"/>
  <c r="BC18" i="11"/>
  <c r="BA65" i="11"/>
  <c r="BA78" i="11"/>
  <c r="BC52" i="11"/>
  <c r="BA30" i="11"/>
  <c r="BA17" i="11"/>
  <c r="BA45" i="11"/>
  <c r="BC34" i="11"/>
  <c r="BA97" i="11"/>
  <c r="BA33" i="11"/>
  <c r="BC51" i="11"/>
  <c r="BA93" i="11"/>
  <c r="BC66" i="11"/>
  <c r="BA15" i="11"/>
  <c r="BC20" i="11"/>
  <c r="BC70" i="11"/>
  <c r="BC19" i="11"/>
  <c r="BC84" i="11"/>
  <c r="BA64" i="11"/>
  <c r="BA13" i="11"/>
  <c r="BA81" i="11"/>
  <c r="BC102" i="11"/>
  <c r="BC36" i="11"/>
  <c r="BC67" i="11"/>
  <c r="BC99" i="11"/>
  <c r="BC83" i="11"/>
  <c r="BC54" i="11"/>
  <c r="BA48" i="11"/>
  <c r="BA62" i="11"/>
  <c r="BA61" i="11"/>
  <c r="BC101" i="11"/>
  <c r="BC37" i="11"/>
  <c r="BD7" i="11" l="1"/>
  <c r="AB416" i="10"/>
  <c r="AF416" i="10"/>
  <c r="X416" i="10"/>
  <c r="B103" i="10"/>
  <c r="C101" i="10"/>
  <c r="BC40" i="11"/>
  <c r="BC56" i="11"/>
  <c r="BC71" i="11"/>
  <c r="BC73" i="11" s="1"/>
  <c r="G107" i="10"/>
  <c r="BC104" i="11"/>
  <c r="BC24" i="11"/>
  <c r="BC55" i="11"/>
  <c r="BC57" i="11" s="1"/>
  <c r="F107" i="10"/>
  <c r="BC103" i="11"/>
  <c r="I107" i="10"/>
  <c r="BC39" i="11"/>
  <c r="BC41" i="11" s="1"/>
  <c r="E107" i="10"/>
  <c r="BC88" i="11"/>
  <c r="BC87" i="11"/>
  <c r="BC89" i="11" s="1"/>
  <c r="H107" i="10"/>
  <c r="BC72" i="11"/>
  <c r="BC105" i="11"/>
  <c r="BC23" i="11"/>
  <c r="BC25" i="11" s="1"/>
  <c r="D107" i="10"/>
  <c r="BD8" i="11"/>
  <c r="B418" i="10"/>
  <c r="C419" i="10"/>
  <c r="BF4" i="11"/>
  <c r="BG3" i="11"/>
  <c r="BC10" i="9"/>
  <c r="BC59" i="9"/>
  <c r="BC23" i="9"/>
  <c r="BC48" i="9"/>
  <c r="BC12" i="9"/>
  <c r="BC28" i="9"/>
  <c r="BC41" i="9"/>
  <c r="BC74" i="9"/>
  <c r="BC90" i="9"/>
  <c r="BC106" i="9"/>
  <c r="BC122" i="9"/>
  <c r="BC53" i="9"/>
  <c r="BC21" i="9"/>
  <c r="BC38" i="9"/>
  <c r="BC71" i="9"/>
  <c r="BC87" i="9"/>
  <c r="BC103" i="9"/>
  <c r="BC119" i="9"/>
  <c r="BC50" i="9"/>
  <c r="BC18" i="9"/>
  <c r="BC35" i="9"/>
  <c r="BC68" i="9"/>
  <c r="BC84" i="9"/>
  <c r="BC100" i="9"/>
  <c r="BC116" i="9"/>
  <c r="BC69" i="9"/>
  <c r="BC9" i="9"/>
  <c r="BC105" i="9"/>
  <c r="BC93" i="9"/>
  <c r="BC32" i="9"/>
  <c r="BC113" i="9"/>
  <c r="BC47" i="9"/>
  <c r="BC11" i="9"/>
  <c r="BC27" i="9"/>
  <c r="BC52" i="9"/>
  <c r="BC16" i="9"/>
  <c r="BD1" i="9"/>
  <c r="BC62" i="9"/>
  <c r="BC78" i="9"/>
  <c r="BC94" i="9"/>
  <c r="BC110" i="9"/>
  <c r="BC126" i="9"/>
  <c r="BC57" i="9"/>
  <c r="BC25" i="9"/>
  <c r="BC42" i="9"/>
  <c r="BC75" i="9"/>
  <c r="BC91" i="9"/>
  <c r="BC107" i="9"/>
  <c r="BC123" i="9"/>
  <c r="BC54" i="9"/>
  <c r="BC22" i="9"/>
  <c r="BC39" i="9"/>
  <c r="BC72" i="9"/>
  <c r="BC88" i="9"/>
  <c r="BC104" i="9"/>
  <c r="BC120" i="9"/>
  <c r="BC85" i="9"/>
  <c r="BC40" i="9"/>
  <c r="BC121" i="9"/>
  <c r="BC109" i="9"/>
  <c r="BC65" i="9"/>
  <c r="BC55" i="9"/>
  <c r="BC44" i="9"/>
  <c r="BC24" i="9"/>
  <c r="BC70" i="9"/>
  <c r="BC102" i="9"/>
  <c r="BC49" i="9"/>
  <c r="BC34" i="9"/>
  <c r="BC83" i="9"/>
  <c r="BC115" i="9"/>
  <c r="BC14" i="9"/>
  <c r="BC64" i="9"/>
  <c r="BC96" i="9"/>
  <c r="BC36" i="9"/>
  <c r="BC89" i="9"/>
  <c r="BC8" i="9"/>
  <c r="BC15" i="9"/>
  <c r="BC56" i="9"/>
  <c r="BC33" i="9"/>
  <c r="BC82" i="9"/>
  <c r="BC114" i="9"/>
  <c r="BC13" i="9"/>
  <c r="BC63" i="9"/>
  <c r="BC95" i="9"/>
  <c r="BC127" i="9"/>
  <c r="BC26" i="9"/>
  <c r="BC76" i="9"/>
  <c r="BC108" i="9"/>
  <c r="BC101" i="9"/>
  <c r="BC61" i="9"/>
  <c r="BC81" i="9"/>
  <c r="BC19" i="9"/>
  <c r="BC60" i="9"/>
  <c r="BC37" i="9"/>
  <c r="BC86" i="9"/>
  <c r="BC118" i="9"/>
  <c r="BC17" i="9"/>
  <c r="BC67" i="9"/>
  <c r="BC99" i="9"/>
  <c r="BC46" i="9"/>
  <c r="BC30" i="9"/>
  <c r="BC80" i="9"/>
  <c r="BC112" i="9"/>
  <c r="BC117" i="9"/>
  <c r="BC77" i="9"/>
  <c r="BC97" i="9"/>
  <c r="BC20" i="9"/>
  <c r="BC29" i="9"/>
  <c r="BC43" i="9"/>
  <c r="BC125" i="9"/>
  <c r="BC66" i="9"/>
  <c r="BC79" i="9"/>
  <c r="BC92" i="9"/>
  <c r="BC51" i="9"/>
  <c r="BC98" i="9"/>
  <c r="BC111" i="9"/>
  <c r="BC124" i="9"/>
  <c r="BC45" i="9"/>
  <c r="BC58" i="9"/>
  <c r="BC73" i="9"/>
  <c r="BC31" i="9"/>
  <c r="AK417" i="10"/>
  <c r="AL417" i="10"/>
  <c r="Z417" i="10"/>
  <c r="AC417" i="10"/>
  <c r="Y417" i="10"/>
  <c r="AH417" i="10"/>
  <c r="AO417" i="10"/>
  <c r="U417" i="10"/>
  <c r="AP417" i="10"/>
  <c r="AG417" i="10"/>
  <c r="V417" i="10"/>
  <c r="AD417" i="10"/>
  <c r="AR416" i="10"/>
  <c r="BD9" i="11"/>
  <c r="BE1" i="11"/>
  <c r="BD2" i="11"/>
  <c r="A115" i="10"/>
  <c r="AJ416" i="10"/>
  <c r="BE92" i="11"/>
  <c r="BE44" i="11"/>
  <c r="BE60" i="11"/>
  <c r="BE12" i="11"/>
  <c r="BE28" i="11"/>
  <c r="BE76" i="11"/>
  <c r="BC59" i="11"/>
  <c r="BC43" i="11"/>
  <c r="BC91" i="11"/>
  <c r="BC27" i="11"/>
  <c r="BC75" i="11"/>
  <c r="BC11" i="11"/>
  <c r="BD22" i="11"/>
  <c r="BB33" i="11"/>
  <c r="BD50" i="11"/>
  <c r="BB61" i="11"/>
  <c r="BB16" i="11"/>
  <c r="BB29" i="11"/>
  <c r="BD38" i="11"/>
  <c r="BB96" i="11"/>
  <c r="BD68" i="11"/>
  <c r="BD100" i="11"/>
  <c r="BD102" i="11"/>
  <c r="BD51" i="11"/>
  <c r="BD34" i="11"/>
  <c r="BD66" i="11"/>
  <c r="BB63" i="11"/>
  <c r="BD101" i="11"/>
  <c r="BB97" i="11"/>
  <c r="BB17" i="11"/>
  <c r="BB93" i="11"/>
  <c r="BD37" i="11"/>
  <c r="BB80" i="11"/>
  <c r="BD54" i="11"/>
  <c r="BD85" i="11"/>
  <c r="BB32" i="11"/>
  <c r="BD35" i="11"/>
  <c r="BD52" i="11"/>
  <c r="BB49" i="11"/>
  <c r="BB46" i="11"/>
  <c r="BD84" i="11"/>
  <c r="BD21" i="11"/>
  <c r="BD86" i="11"/>
  <c r="BB15" i="11"/>
  <c r="BB62" i="11"/>
  <c r="BB47" i="11"/>
  <c r="BB48" i="11"/>
  <c r="BD19" i="11"/>
  <c r="BB79" i="11"/>
  <c r="BD83" i="11"/>
  <c r="BD98" i="11"/>
  <c r="BB77" i="11"/>
  <c r="BB31" i="11"/>
  <c r="BD82" i="11"/>
  <c r="BB95" i="11"/>
  <c r="BB64" i="11"/>
  <c r="BB81" i="11"/>
  <c r="BD67" i="11"/>
  <c r="BB94" i="11"/>
  <c r="BB45" i="11"/>
  <c r="BB30" i="11"/>
  <c r="BD69" i="11"/>
  <c r="BB78" i="11"/>
  <c r="BD18" i="11"/>
  <c r="BD20" i="11"/>
  <c r="BB14" i="11"/>
  <c r="BB65" i="11"/>
  <c r="BB13" i="11"/>
  <c r="BD53" i="11"/>
  <c r="BD70" i="11"/>
  <c r="BD36" i="11"/>
  <c r="BD99" i="11"/>
  <c r="AJ417" i="10" l="1"/>
  <c r="AB417" i="10"/>
  <c r="B105" i="10"/>
  <c r="C103" i="10"/>
  <c r="BD24" i="11"/>
  <c r="BD39" i="11"/>
  <c r="BD41" i="11" s="1"/>
  <c r="E109" i="10"/>
  <c r="BD56" i="11"/>
  <c r="BD88" i="11"/>
  <c r="BD87" i="11"/>
  <c r="BD89" i="11" s="1"/>
  <c r="H109" i="10"/>
  <c r="BD40" i="11"/>
  <c r="BD103" i="11"/>
  <c r="BD105" i="11" s="1"/>
  <c r="I109" i="10"/>
  <c r="BD71" i="11"/>
  <c r="BD73" i="11" s="1"/>
  <c r="G109" i="10"/>
  <c r="BD23" i="11"/>
  <c r="BD25" i="11" s="1"/>
  <c r="D109" i="10"/>
  <c r="BD72" i="11"/>
  <c r="BD55" i="11"/>
  <c r="BD57" i="11" s="1"/>
  <c r="F109" i="10"/>
  <c r="BD104" i="11"/>
  <c r="AR417" i="10"/>
  <c r="C420" i="10"/>
  <c r="B419" i="10"/>
  <c r="BD91" i="11"/>
  <c r="BD11" i="11"/>
  <c r="BD59" i="11"/>
  <c r="BD75" i="11"/>
  <c r="BD43" i="11"/>
  <c r="BD27" i="11"/>
  <c r="BG4" i="11"/>
  <c r="BH3" i="11"/>
  <c r="AG418" i="10"/>
  <c r="AK418" i="10"/>
  <c r="AD418" i="10"/>
  <c r="AC418" i="10"/>
  <c r="U418" i="10"/>
  <c r="AH418" i="10"/>
  <c r="AO418" i="10"/>
  <c r="V418" i="10"/>
  <c r="Z418" i="10"/>
  <c r="Y418" i="10"/>
  <c r="AP418" i="10"/>
  <c r="AL418" i="10"/>
  <c r="A117" i="10"/>
  <c r="BF1" i="11"/>
  <c r="BE9" i="11"/>
  <c r="BE2" i="11"/>
  <c r="AN417" i="10"/>
  <c r="BF60" i="11"/>
  <c r="BF92" i="11"/>
  <c r="BF28" i="11"/>
  <c r="BF12" i="11"/>
  <c r="BF44" i="11"/>
  <c r="BF76" i="11"/>
  <c r="X417" i="10"/>
  <c r="AF417" i="10"/>
  <c r="BD10" i="9"/>
  <c r="BD57" i="9"/>
  <c r="BD26" i="9"/>
  <c r="BD42" i="9"/>
  <c r="BD75" i="9"/>
  <c r="BD91" i="9"/>
  <c r="BD107" i="9"/>
  <c r="BD123" i="9"/>
  <c r="BD50" i="9"/>
  <c r="BD15" i="9"/>
  <c r="BD31" i="9"/>
  <c r="BD64" i="9"/>
  <c r="BD80" i="9"/>
  <c r="BD96" i="9"/>
  <c r="BD112" i="9"/>
  <c r="BD47" i="9"/>
  <c r="BD12" i="9"/>
  <c r="BD28" i="9"/>
  <c r="BD61" i="9"/>
  <c r="BD77" i="9"/>
  <c r="BD93" i="9"/>
  <c r="BD109" i="9"/>
  <c r="BD125" i="9"/>
  <c r="BD52" i="9"/>
  <c r="BD17" i="9"/>
  <c r="BD33" i="9"/>
  <c r="BD66" i="9"/>
  <c r="BD82" i="9"/>
  <c r="BD98" i="9"/>
  <c r="BD114" i="9"/>
  <c r="BD8" i="9"/>
  <c r="BD45" i="9"/>
  <c r="BD14" i="9"/>
  <c r="BD30" i="9"/>
  <c r="BD63" i="9"/>
  <c r="BD79" i="9"/>
  <c r="BD95" i="9"/>
  <c r="BD111" i="9"/>
  <c r="BD127" i="9"/>
  <c r="BD54" i="9"/>
  <c r="BD19" i="9"/>
  <c r="BD35" i="9"/>
  <c r="BD68" i="9"/>
  <c r="BD84" i="9"/>
  <c r="BD100" i="9"/>
  <c r="BD116" i="9"/>
  <c r="BD51" i="9"/>
  <c r="BD16" i="9"/>
  <c r="BD32" i="9"/>
  <c r="BD65" i="9"/>
  <c r="BD81" i="9"/>
  <c r="BD97" i="9"/>
  <c r="BD113" i="9"/>
  <c r="BD9" i="9"/>
  <c r="BD56" i="9"/>
  <c r="BD21" i="9"/>
  <c r="BD37" i="9"/>
  <c r="BD70" i="9"/>
  <c r="BD86" i="9"/>
  <c r="BD102" i="9"/>
  <c r="BD118" i="9"/>
  <c r="BD53" i="9"/>
  <c r="BD38" i="9"/>
  <c r="BD87" i="9"/>
  <c r="BD119" i="9"/>
  <c r="BD11" i="9"/>
  <c r="BD43" i="9"/>
  <c r="BD92" i="9"/>
  <c r="BD124" i="9"/>
  <c r="BD24" i="9"/>
  <c r="BD73" i="9"/>
  <c r="BD105" i="9"/>
  <c r="BD48" i="9"/>
  <c r="BD29" i="9"/>
  <c r="BD78" i="9"/>
  <c r="BD110" i="9"/>
  <c r="BD18" i="9"/>
  <c r="BD67" i="9"/>
  <c r="BD99" i="9"/>
  <c r="BE1" i="9"/>
  <c r="BD23" i="9"/>
  <c r="BD72" i="9"/>
  <c r="BD104" i="9"/>
  <c r="BD55" i="9"/>
  <c r="BD36" i="9"/>
  <c r="BD85" i="9"/>
  <c r="BD117" i="9"/>
  <c r="BD60" i="9"/>
  <c r="BD41" i="9"/>
  <c r="BD90" i="9"/>
  <c r="BD122" i="9"/>
  <c r="BD22" i="9"/>
  <c r="BD71" i="9"/>
  <c r="BD103" i="9"/>
  <c r="BD46" i="9"/>
  <c r="BD27" i="9"/>
  <c r="BD76" i="9"/>
  <c r="BD108" i="9"/>
  <c r="BD59" i="9"/>
  <c r="BD40" i="9"/>
  <c r="BD89" i="9"/>
  <c r="BD121" i="9"/>
  <c r="BD13" i="9"/>
  <c r="BD62" i="9"/>
  <c r="BD94" i="9"/>
  <c r="BD126" i="9"/>
  <c r="BD49" i="9"/>
  <c r="BD58" i="9"/>
  <c r="BD20" i="9"/>
  <c r="BD25" i="9"/>
  <c r="BD34" i="9"/>
  <c r="BD39" i="9"/>
  <c r="BD69" i="9"/>
  <c r="BD74" i="9"/>
  <c r="BD83" i="9"/>
  <c r="BD88" i="9"/>
  <c r="BD101" i="9"/>
  <c r="BD106" i="9"/>
  <c r="BD115" i="9"/>
  <c r="BD120" i="9"/>
  <c r="BD44" i="9"/>
  <c r="BF6" i="11"/>
  <c r="BE8" i="11"/>
  <c r="BE6" i="11"/>
  <c r="BE7" i="11" s="1"/>
  <c r="BC97" i="11"/>
  <c r="BC65" i="11"/>
  <c r="BC78" i="11"/>
  <c r="BC32" i="11"/>
  <c r="BC63" i="11"/>
  <c r="BE22" i="11"/>
  <c r="BC93" i="11"/>
  <c r="BE37" i="11"/>
  <c r="BE98" i="11"/>
  <c r="BE84" i="11"/>
  <c r="BC13" i="11"/>
  <c r="BC64" i="11"/>
  <c r="BE18" i="11"/>
  <c r="BE83" i="11"/>
  <c r="BE53" i="11"/>
  <c r="BC96" i="11"/>
  <c r="BC61" i="11"/>
  <c r="BC79" i="11"/>
  <c r="BC29" i="11"/>
  <c r="BE19" i="11"/>
  <c r="BE66" i="11"/>
  <c r="BE21" i="11"/>
  <c r="BE101" i="11"/>
  <c r="BC95" i="11"/>
  <c r="BC48" i="11"/>
  <c r="BC46" i="11"/>
  <c r="BE85" i="11"/>
  <c r="BE82" i="11"/>
  <c r="BC30" i="11"/>
  <c r="BC17" i="11"/>
  <c r="BC62" i="11"/>
  <c r="BE99" i="11"/>
  <c r="BE67" i="11"/>
  <c r="BC81" i="11"/>
  <c r="BC14" i="11"/>
  <c r="BE50" i="11"/>
  <c r="BE36" i="11"/>
  <c r="BC49" i="11"/>
  <c r="BE38" i="11"/>
  <c r="BE52" i="11"/>
  <c r="BE68" i="11"/>
  <c r="BE86" i="11"/>
  <c r="BE20" i="11"/>
  <c r="BE102" i="11"/>
  <c r="BE35" i="11"/>
  <c r="BE70" i="11"/>
  <c r="BC31" i="11"/>
  <c r="BC47" i="11"/>
  <c r="BC33" i="11"/>
  <c r="BC94" i="11"/>
  <c r="BE69" i="11"/>
  <c r="BE54" i="11"/>
  <c r="BC80" i="11"/>
  <c r="BC15" i="11"/>
  <c r="BC16" i="11"/>
  <c r="BC77" i="11"/>
  <c r="BE51" i="11"/>
  <c r="BC45" i="11"/>
  <c r="BE34" i="11"/>
  <c r="BE100" i="11"/>
  <c r="AB418" i="10" l="1"/>
  <c r="AN418" i="10"/>
  <c r="B107" i="10"/>
  <c r="C105" i="10"/>
  <c r="BE56" i="11"/>
  <c r="BE88" i="11"/>
  <c r="BE24" i="11"/>
  <c r="BE39" i="11"/>
  <c r="BE41" i="11" s="1"/>
  <c r="E111" i="10"/>
  <c r="BE71" i="11"/>
  <c r="BE73" i="11" s="1"/>
  <c r="G111" i="10"/>
  <c r="BE55" i="11"/>
  <c r="BE57" i="11" s="1"/>
  <c r="F111" i="10"/>
  <c r="BE87" i="11"/>
  <c r="BE89" i="11" s="1"/>
  <c r="H111" i="10"/>
  <c r="BE23" i="11"/>
  <c r="BE25" i="11" s="1"/>
  <c r="D111" i="10"/>
  <c r="BE72" i="11"/>
  <c r="BE103" i="11"/>
  <c r="BE105" i="11" s="1"/>
  <c r="I111" i="10"/>
  <c r="BE40" i="11"/>
  <c r="BE104" i="11"/>
  <c r="A119" i="10"/>
  <c r="AF418" i="10"/>
  <c r="BI3" i="11"/>
  <c r="BH4" i="11"/>
  <c r="BF9" i="11"/>
  <c r="BF2" i="11"/>
  <c r="BG1" i="11"/>
  <c r="AR418" i="10"/>
  <c r="BG92" i="11"/>
  <c r="BG76" i="11"/>
  <c r="BG28" i="11"/>
  <c r="BG44" i="11"/>
  <c r="BG60" i="11"/>
  <c r="BG12" i="11"/>
  <c r="AO419" i="10"/>
  <c r="V419" i="10"/>
  <c r="AP419" i="10"/>
  <c r="AK419" i="10"/>
  <c r="U419" i="10"/>
  <c r="AD419" i="10"/>
  <c r="AG419" i="10"/>
  <c r="Z419" i="10"/>
  <c r="AL419" i="10"/>
  <c r="AH419" i="10"/>
  <c r="AC419" i="10"/>
  <c r="Y419" i="10"/>
  <c r="AB419" i="10" s="1"/>
  <c r="BF8" i="11"/>
  <c r="C421" i="10"/>
  <c r="B420" i="10"/>
  <c r="BF7" i="11"/>
  <c r="BE16" i="9"/>
  <c r="BE32" i="9"/>
  <c r="BE48" i="9"/>
  <c r="BE64" i="9"/>
  <c r="BE80" i="9"/>
  <c r="BE96" i="9"/>
  <c r="BE112" i="9"/>
  <c r="BE13" i="9"/>
  <c r="BE29" i="9"/>
  <c r="BE45" i="9"/>
  <c r="BE61" i="9"/>
  <c r="BE77" i="9"/>
  <c r="BE93" i="9"/>
  <c r="BE109" i="9"/>
  <c r="BE125" i="9"/>
  <c r="BE26" i="9"/>
  <c r="BE42" i="9"/>
  <c r="BE58" i="9"/>
  <c r="BE74" i="9"/>
  <c r="BE90" i="9"/>
  <c r="BE106" i="9"/>
  <c r="BE122" i="9"/>
  <c r="BE15" i="9"/>
  <c r="BE31" i="9"/>
  <c r="BE47" i="9"/>
  <c r="BE63" i="9"/>
  <c r="BE79" i="9"/>
  <c r="BE95" i="9"/>
  <c r="BE111" i="9"/>
  <c r="BE127" i="9"/>
  <c r="BE10" i="9"/>
  <c r="BG6" i="11" s="1"/>
  <c r="BE20" i="9"/>
  <c r="BE36" i="9"/>
  <c r="BE52" i="9"/>
  <c r="BE68" i="9"/>
  <c r="BE84" i="9"/>
  <c r="BE100" i="9"/>
  <c r="BE116" i="9"/>
  <c r="BE17" i="9"/>
  <c r="BE33" i="9"/>
  <c r="BE49" i="9"/>
  <c r="BE65" i="9"/>
  <c r="BE81" i="9"/>
  <c r="BE97" i="9"/>
  <c r="BE113" i="9"/>
  <c r="BE14" i="9"/>
  <c r="BE30" i="9"/>
  <c r="BE46" i="9"/>
  <c r="BE62" i="9"/>
  <c r="BE78" i="9"/>
  <c r="BE94" i="9"/>
  <c r="BE110" i="9"/>
  <c r="BE126" i="9"/>
  <c r="BE19" i="9"/>
  <c r="BE35" i="9"/>
  <c r="BE51" i="9"/>
  <c r="BE67" i="9"/>
  <c r="BE83" i="9"/>
  <c r="BE99" i="9"/>
  <c r="BE115" i="9"/>
  <c r="BE8" i="9"/>
  <c r="BE28" i="9"/>
  <c r="BE60" i="9"/>
  <c r="BE92" i="9"/>
  <c r="BE124" i="9"/>
  <c r="BE41" i="9"/>
  <c r="BE73" i="9"/>
  <c r="BE105" i="9"/>
  <c r="BE22" i="9"/>
  <c r="BE54" i="9"/>
  <c r="BE86" i="9"/>
  <c r="BE118" i="9"/>
  <c r="BE27" i="9"/>
  <c r="BE59" i="9"/>
  <c r="BE91" i="9"/>
  <c r="BE123" i="9"/>
  <c r="BF1" i="9"/>
  <c r="BE40" i="9"/>
  <c r="BE72" i="9"/>
  <c r="BE104" i="9"/>
  <c r="BE21" i="9"/>
  <c r="BE53" i="9"/>
  <c r="BE85" i="9"/>
  <c r="BE117" i="9"/>
  <c r="BE34" i="9"/>
  <c r="BE66" i="9"/>
  <c r="BE98" i="9"/>
  <c r="BE9" i="9"/>
  <c r="BE39" i="9"/>
  <c r="BE71" i="9"/>
  <c r="BE103" i="9"/>
  <c r="BE12" i="9"/>
  <c r="BE44" i="9"/>
  <c r="BE76" i="9"/>
  <c r="BE108" i="9"/>
  <c r="BE25" i="9"/>
  <c r="BE57" i="9"/>
  <c r="BE89" i="9"/>
  <c r="BE121" i="9"/>
  <c r="BE38" i="9"/>
  <c r="BE70" i="9"/>
  <c r="BE102" i="9"/>
  <c r="BE11" i="9"/>
  <c r="BE43" i="9"/>
  <c r="BE75" i="9"/>
  <c r="BE107" i="9"/>
  <c r="BE24" i="9"/>
  <c r="BE37" i="9"/>
  <c r="BE50" i="9"/>
  <c r="BE55" i="9"/>
  <c r="BE56" i="9"/>
  <c r="BE69" i="9"/>
  <c r="BE82" i="9"/>
  <c r="BE87" i="9"/>
  <c r="BE88" i="9"/>
  <c r="BE101" i="9"/>
  <c r="BE114" i="9"/>
  <c r="BE119" i="9"/>
  <c r="BE23" i="9"/>
  <c r="BE120" i="9"/>
  <c r="BE18" i="9"/>
  <c r="BE91" i="11"/>
  <c r="BE27" i="11"/>
  <c r="BE75" i="11"/>
  <c r="BE11" i="11"/>
  <c r="BE59" i="11"/>
  <c r="BE43" i="11"/>
  <c r="X418" i="10"/>
  <c r="AJ418" i="10"/>
  <c r="BD61" i="11"/>
  <c r="BD14" i="11"/>
  <c r="BF100" i="11"/>
  <c r="BD81" i="11"/>
  <c r="BF85" i="11"/>
  <c r="BF22" i="11"/>
  <c r="BD15" i="11"/>
  <c r="BD17" i="11"/>
  <c r="BF68" i="11"/>
  <c r="BD94" i="11"/>
  <c r="BD63" i="11"/>
  <c r="BD62" i="11"/>
  <c r="BF34" i="11"/>
  <c r="BF36" i="11"/>
  <c r="BD48" i="11"/>
  <c r="BF19" i="11"/>
  <c r="BF38" i="11"/>
  <c r="BF35" i="11"/>
  <c r="BD79" i="11"/>
  <c r="BF37" i="11"/>
  <c r="BD64" i="11"/>
  <c r="BF50" i="11"/>
  <c r="BD30" i="11"/>
  <c r="BF84" i="11"/>
  <c r="BD31" i="11"/>
  <c r="BD32" i="11"/>
  <c r="BF70" i="11"/>
  <c r="BF53" i="11"/>
  <c r="BF98" i="11"/>
  <c r="BD95" i="11"/>
  <c r="BD33" i="11"/>
  <c r="BF86" i="11"/>
  <c r="BD65" i="11"/>
  <c r="BF99" i="11"/>
  <c r="BF102" i="11"/>
  <c r="BF20" i="11"/>
  <c r="BD29" i="11"/>
  <c r="BD16" i="11"/>
  <c r="BD78" i="11"/>
  <c r="BD80" i="11"/>
  <c r="BD77" i="11"/>
  <c r="BD97" i="11"/>
  <c r="BF66" i="11"/>
  <c r="BD47" i="11"/>
  <c r="BF101" i="11"/>
  <c r="BD46" i="11"/>
  <c r="BF18" i="11"/>
  <c r="BD96" i="11"/>
  <c r="BD13" i="11"/>
  <c r="BF67" i="11"/>
  <c r="BF21" i="11"/>
  <c r="BF52" i="11"/>
  <c r="BD93" i="11"/>
  <c r="BF82" i="11"/>
  <c r="BF51" i="11"/>
  <c r="BF54" i="11"/>
  <c r="BF69" i="11"/>
  <c r="BF83" i="11"/>
  <c r="BD49" i="11"/>
  <c r="BD45" i="11"/>
  <c r="AF419" i="10" l="1"/>
  <c r="AJ419" i="10"/>
  <c r="B109" i="10"/>
  <c r="C107" i="10"/>
  <c r="BF39" i="11"/>
  <c r="BF41" i="11" s="1"/>
  <c r="E113" i="10"/>
  <c r="BF104" i="11"/>
  <c r="BF40" i="11"/>
  <c r="BF72" i="11"/>
  <c r="BF55" i="11"/>
  <c r="BF57" i="11" s="1"/>
  <c r="F113" i="10"/>
  <c r="BF87" i="11"/>
  <c r="BF89" i="11" s="1"/>
  <c r="H113" i="10"/>
  <c r="BF23" i="11"/>
  <c r="BF25" i="11" s="1"/>
  <c r="D113" i="10"/>
  <c r="BF24" i="11"/>
  <c r="BF56" i="11"/>
  <c r="BF103" i="11"/>
  <c r="BF105" i="11" s="1"/>
  <c r="I113" i="10"/>
  <c r="BF88" i="11"/>
  <c r="BF71" i="11"/>
  <c r="BF73" i="11" s="1"/>
  <c r="G113" i="10"/>
  <c r="BF10" i="9"/>
  <c r="BF17" i="9"/>
  <c r="BF33" i="9"/>
  <c r="BF49" i="9"/>
  <c r="BF65" i="9"/>
  <c r="BF81" i="9"/>
  <c r="BF97" i="9"/>
  <c r="BF113" i="9"/>
  <c r="BF14" i="9"/>
  <c r="BF30" i="9"/>
  <c r="BF46" i="9"/>
  <c r="BF62" i="9"/>
  <c r="BF78" i="9"/>
  <c r="BF94" i="9"/>
  <c r="BF110" i="9"/>
  <c r="BF126" i="9"/>
  <c r="BF19" i="9"/>
  <c r="BF35" i="9"/>
  <c r="BF51" i="9"/>
  <c r="BF67" i="9"/>
  <c r="BF83" i="9"/>
  <c r="BF99" i="9"/>
  <c r="BF115" i="9"/>
  <c r="BF8" i="9"/>
  <c r="BF20" i="9"/>
  <c r="BF36" i="9"/>
  <c r="BF52" i="9"/>
  <c r="BF68" i="9"/>
  <c r="BF84" i="9"/>
  <c r="BF100" i="9"/>
  <c r="BF116" i="9"/>
  <c r="BF21" i="9"/>
  <c r="BF37" i="9"/>
  <c r="BF53" i="9"/>
  <c r="BF69" i="9"/>
  <c r="BF85" i="9"/>
  <c r="BF101" i="9"/>
  <c r="BF117" i="9"/>
  <c r="BF18" i="9"/>
  <c r="BF34" i="9"/>
  <c r="BF50" i="9"/>
  <c r="BF66" i="9"/>
  <c r="BF82" i="9"/>
  <c r="BF98" i="9"/>
  <c r="BF114" i="9"/>
  <c r="BF9" i="9"/>
  <c r="BF23" i="9"/>
  <c r="BF39" i="9"/>
  <c r="BF55" i="9"/>
  <c r="BF71" i="9"/>
  <c r="BF87" i="9"/>
  <c r="BF103" i="9"/>
  <c r="BF119" i="9"/>
  <c r="BG1" i="9"/>
  <c r="BF24" i="9"/>
  <c r="BF40" i="9"/>
  <c r="BF56" i="9"/>
  <c r="BF72" i="9"/>
  <c r="BF88" i="9"/>
  <c r="BF104" i="9"/>
  <c r="BF120" i="9"/>
  <c r="BF29" i="9"/>
  <c r="BF61" i="9"/>
  <c r="BF93" i="9"/>
  <c r="BF125" i="9"/>
  <c r="BF42" i="9"/>
  <c r="BF74" i="9"/>
  <c r="BF106" i="9"/>
  <c r="BF15" i="9"/>
  <c r="BF47" i="9"/>
  <c r="BF79" i="9"/>
  <c r="BF111" i="9"/>
  <c r="BF16" i="9"/>
  <c r="BF48" i="9"/>
  <c r="BF80" i="9"/>
  <c r="BF112" i="9"/>
  <c r="BF41" i="9"/>
  <c r="BF73" i="9"/>
  <c r="BF105" i="9"/>
  <c r="BF22" i="9"/>
  <c r="BF54" i="9"/>
  <c r="BF86" i="9"/>
  <c r="BF118" i="9"/>
  <c r="BF27" i="9"/>
  <c r="BF59" i="9"/>
  <c r="BF91" i="9"/>
  <c r="BF123" i="9"/>
  <c r="BF28" i="9"/>
  <c r="BF60" i="9"/>
  <c r="BF92" i="9"/>
  <c r="BF124" i="9"/>
  <c r="BF13" i="9"/>
  <c r="BF45" i="9"/>
  <c r="BF77" i="9"/>
  <c r="BF109" i="9"/>
  <c r="BF26" i="9"/>
  <c r="BF58" i="9"/>
  <c r="BF90" i="9"/>
  <c r="BF122" i="9"/>
  <c r="BF31" i="9"/>
  <c r="BF63" i="9"/>
  <c r="BF95" i="9"/>
  <c r="BF127" i="9"/>
  <c r="BF32" i="9"/>
  <c r="BF64" i="9"/>
  <c r="BF96" i="9"/>
  <c r="BF89" i="9"/>
  <c r="BF102" i="9"/>
  <c r="BF107" i="9"/>
  <c r="BF108" i="9"/>
  <c r="BF121" i="9"/>
  <c r="BF11" i="9"/>
  <c r="BF12" i="9"/>
  <c r="BF25" i="9"/>
  <c r="BF38" i="9"/>
  <c r="BF43" i="9"/>
  <c r="BF44" i="9"/>
  <c r="BF70" i="9"/>
  <c r="BF75" i="9"/>
  <c r="BF76" i="9"/>
  <c r="BF57" i="9"/>
  <c r="X419" i="10"/>
  <c r="AR419" i="10"/>
  <c r="BJ3" i="11"/>
  <c r="BI4" i="11"/>
  <c r="BG7" i="11"/>
  <c r="AN419" i="10"/>
  <c r="BG9" i="11"/>
  <c r="BG2" i="11"/>
  <c r="BH1" i="11"/>
  <c r="A121" i="10"/>
  <c r="BH6" i="11"/>
  <c r="BG8" i="11"/>
  <c r="AO420" i="10"/>
  <c r="U420" i="10"/>
  <c r="AP420" i="10"/>
  <c r="AG420" i="10"/>
  <c r="V420" i="10"/>
  <c r="Z420" i="10"/>
  <c r="AK420" i="10"/>
  <c r="AH420" i="10"/>
  <c r="AD420" i="10"/>
  <c r="Y420" i="10"/>
  <c r="AB420" i="10" s="1"/>
  <c r="AL420" i="10"/>
  <c r="AC420" i="10"/>
  <c r="BF43" i="11"/>
  <c r="BF91" i="11"/>
  <c r="BF27" i="11"/>
  <c r="BF75" i="11"/>
  <c r="BF11" i="11"/>
  <c r="BF59" i="11"/>
  <c r="B421" i="10"/>
  <c r="C422" i="10"/>
  <c r="BH60" i="11"/>
  <c r="BH28" i="11"/>
  <c r="BH92" i="11"/>
  <c r="BH44" i="11"/>
  <c r="BH76" i="11"/>
  <c r="BH12" i="11"/>
  <c r="BG70" i="11"/>
  <c r="BE97" i="11"/>
  <c r="BE78" i="11"/>
  <c r="BE77" i="11"/>
  <c r="BE17" i="11"/>
  <c r="BG82" i="11"/>
  <c r="BE61" i="11"/>
  <c r="BE16" i="11"/>
  <c r="BE63" i="11"/>
  <c r="BE45" i="11"/>
  <c r="BG99" i="11"/>
  <c r="BE46" i="11"/>
  <c r="BG83" i="11"/>
  <c r="BE33" i="11"/>
  <c r="BG68" i="11"/>
  <c r="BG84" i="11"/>
  <c r="BE96" i="11"/>
  <c r="BE13" i="11"/>
  <c r="BG66" i="11"/>
  <c r="BG22" i="11"/>
  <c r="BE48" i="11"/>
  <c r="BE15" i="11"/>
  <c r="BE30" i="11"/>
  <c r="BE29" i="11"/>
  <c r="BE95" i="11"/>
  <c r="BG20" i="11"/>
  <c r="BE79" i="11"/>
  <c r="BG18" i="11"/>
  <c r="BG37" i="11"/>
  <c r="BE64" i="11"/>
  <c r="BE47" i="11"/>
  <c r="BG98" i="11"/>
  <c r="BE14" i="11"/>
  <c r="BE65" i="11"/>
  <c r="BG51" i="11"/>
  <c r="BE31" i="11"/>
  <c r="BG52" i="11"/>
  <c r="BE62" i="11"/>
  <c r="BG38" i="11"/>
  <c r="BG19" i="11"/>
  <c r="BG85" i="11"/>
  <c r="BE49" i="11"/>
  <c r="BE32" i="11"/>
  <c r="BG54" i="11"/>
  <c r="BG69" i="11"/>
  <c r="BG50" i="11"/>
  <c r="BG53" i="11"/>
  <c r="BE94" i="11"/>
  <c r="BE81" i="11"/>
  <c r="BG34" i="11"/>
  <c r="BG21" i="11"/>
  <c r="BG36" i="11"/>
  <c r="BE80" i="11"/>
  <c r="BG67" i="11"/>
  <c r="BG100" i="11"/>
  <c r="BE93" i="11"/>
  <c r="BG35" i="11"/>
  <c r="BG102" i="11"/>
  <c r="BG101" i="11"/>
  <c r="BG86" i="11"/>
  <c r="AR420" i="10" l="1"/>
  <c r="BH7" i="11"/>
  <c r="B111" i="10"/>
  <c r="C109" i="10"/>
  <c r="BG24" i="11"/>
  <c r="BG40" i="11"/>
  <c r="BG72" i="11"/>
  <c r="BG39" i="11"/>
  <c r="BG41" i="11" s="1"/>
  <c r="E115" i="10"/>
  <c r="BG104" i="11"/>
  <c r="BG23" i="11"/>
  <c r="BG25" i="11" s="1"/>
  <c r="D115" i="10"/>
  <c r="BG71" i="11"/>
  <c r="BG73" i="11" s="1"/>
  <c r="G115" i="10"/>
  <c r="BG88" i="11"/>
  <c r="BG55" i="11"/>
  <c r="BG57" i="11" s="1"/>
  <c r="F115" i="10"/>
  <c r="BG103" i="11"/>
  <c r="BG105" i="11" s="1"/>
  <c r="I115" i="10"/>
  <c r="BG87" i="11"/>
  <c r="BG89" i="11" s="1"/>
  <c r="H115" i="10"/>
  <c r="BG56" i="11"/>
  <c r="AO421" i="10"/>
  <c r="U421" i="10"/>
  <c r="AD421" i="10"/>
  <c r="AG421" i="10"/>
  <c r="V421" i="10"/>
  <c r="AH421" i="10"/>
  <c r="AK421" i="10"/>
  <c r="AL421" i="10"/>
  <c r="Z421" i="10"/>
  <c r="AC421" i="10"/>
  <c r="Y421" i="10"/>
  <c r="AP421" i="10"/>
  <c r="X420" i="10"/>
  <c r="BH9" i="11"/>
  <c r="BH2" i="11"/>
  <c r="BI1" i="11"/>
  <c r="BG43" i="11"/>
  <c r="BG91" i="11"/>
  <c r="BG27" i="11"/>
  <c r="BG75" i="11"/>
  <c r="BG11" i="11"/>
  <c r="BG59" i="11"/>
  <c r="BI12" i="11"/>
  <c r="BI92" i="11"/>
  <c r="BI28" i="11"/>
  <c r="BI60" i="11"/>
  <c r="BI76" i="11"/>
  <c r="BI44" i="11"/>
  <c r="BG10" i="9"/>
  <c r="BG26" i="9"/>
  <c r="BG42" i="9"/>
  <c r="BG58" i="9"/>
  <c r="BG74" i="9"/>
  <c r="BG90" i="9"/>
  <c r="BG106" i="9"/>
  <c r="BG122" i="9"/>
  <c r="BG15" i="9"/>
  <c r="BG31" i="9"/>
  <c r="BG47" i="9"/>
  <c r="BG63" i="9"/>
  <c r="BG79" i="9"/>
  <c r="BG95" i="9"/>
  <c r="BG111" i="9"/>
  <c r="BG127" i="9"/>
  <c r="BG16" i="9"/>
  <c r="BG32" i="9"/>
  <c r="BG48" i="9"/>
  <c r="BG64" i="9"/>
  <c r="BG80" i="9"/>
  <c r="BG96" i="9"/>
  <c r="BG112" i="9"/>
  <c r="BG13" i="9"/>
  <c r="BG29" i="9"/>
  <c r="BG45" i="9"/>
  <c r="BG61" i="9"/>
  <c r="BG77" i="9"/>
  <c r="BG93" i="9"/>
  <c r="BG109" i="9"/>
  <c r="BG125" i="9"/>
  <c r="BG14" i="9"/>
  <c r="BG30" i="9"/>
  <c r="BG46" i="9"/>
  <c r="BG62" i="9"/>
  <c r="BG78" i="9"/>
  <c r="BG94" i="9"/>
  <c r="BG110" i="9"/>
  <c r="BG126" i="9"/>
  <c r="BG19" i="9"/>
  <c r="BG35" i="9"/>
  <c r="BG51" i="9"/>
  <c r="BG67" i="9"/>
  <c r="BG83" i="9"/>
  <c r="BG99" i="9"/>
  <c r="BG115" i="9"/>
  <c r="BG8" i="9"/>
  <c r="BG20" i="9"/>
  <c r="BG36" i="9"/>
  <c r="BG52" i="9"/>
  <c r="BG68" i="9"/>
  <c r="BG84" i="9"/>
  <c r="BG100" i="9"/>
  <c r="BG116" i="9"/>
  <c r="BG17" i="9"/>
  <c r="BG33" i="9"/>
  <c r="BG49" i="9"/>
  <c r="BG65" i="9"/>
  <c r="BG81" i="9"/>
  <c r="BG97" i="9"/>
  <c r="BG113" i="9"/>
  <c r="BG38" i="9"/>
  <c r="BG70" i="9"/>
  <c r="BG102" i="9"/>
  <c r="BG11" i="9"/>
  <c r="BG43" i="9"/>
  <c r="BG75" i="9"/>
  <c r="BG107" i="9"/>
  <c r="BG12" i="9"/>
  <c r="BG44" i="9"/>
  <c r="BG76" i="9"/>
  <c r="BG108" i="9"/>
  <c r="BG25" i="9"/>
  <c r="BG57" i="9"/>
  <c r="BG89" i="9"/>
  <c r="BG121" i="9"/>
  <c r="BG18" i="9"/>
  <c r="BG50" i="9"/>
  <c r="BG82" i="9"/>
  <c r="BG114" i="9"/>
  <c r="BG23" i="9"/>
  <c r="BG55" i="9"/>
  <c r="BG87" i="9"/>
  <c r="BG119" i="9"/>
  <c r="BG24" i="9"/>
  <c r="BG56" i="9"/>
  <c r="BG88" i="9"/>
  <c r="BG120" i="9"/>
  <c r="BG37" i="9"/>
  <c r="BG69" i="9"/>
  <c r="BG101" i="9"/>
  <c r="BG22" i="9"/>
  <c r="BG54" i="9"/>
  <c r="BG86" i="9"/>
  <c r="BG118" i="9"/>
  <c r="BG27" i="9"/>
  <c r="BG59" i="9"/>
  <c r="BG91" i="9"/>
  <c r="BG123" i="9"/>
  <c r="BG28" i="9"/>
  <c r="BG60" i="9"/>
  <c r="BG92" i="9"/>
  <c r="BG124" i="9"/>
  <c r="BG41" i="9"/>
  <c r="BG73" i="9"/>
  <c r="BG105" i="9"/>
  <c r="BG66" i="9"/>
  <c r="BG71" i="9"/>
  <c r="BG72" i="9"/>
  <c r="BG85" i="9"/>
  <c r="BG98" i="9"/>
  <c r="BG103" i="9"/>
  <c r="BG104" i="9"/>
  <c r="BG117" i="9"/>
  <c r="BG9" i="9"/>
  <c r="BH1" i="9"/>
  <c r="BG21" i="9"/>
  <c r="BG34" i="9"/>
  <c r="BG39" i="9"/>
  <c r="BG40" i="9"/>
  <c r="BG53" i="9"/>
  <c r="AF420" i="10"/>
  <c r="AJ420" i="10"/>
  <c r="A123" i="10"/>
  <c r="BJ4" i="11"/>
  <c r="BK3" i="11"/>
  <c r="BI6" i="11"/>
  <c r="BI7" i="11" s="1"/>
  <c r="BH8" i="11"/>
  <c r="B422" i="10"/>
  <c r="C423" i="10"/>
  <c r="AN420" i="10"/>
  <c r="BF97" i="11"/>
  <c r="BH99" i="11"/>
  <c r="BF45" i="11"/>
  <c r="BH101" i="11"/>
  <c r="BF47" i="11"/>
  <c r="BF17" i="11"/>
  <c r="BF96" i="11"/>
  <c r="BF78" i="11"/>
  <c r="BH34" i="11"/>
  <c r="BF62" i="11"/>
  <c r="BH84" i="11"/>
  <c r="BH70" i="11"/>
  <c r="BH69" i="11"/>
  <c r="BF33" i="11"/>
  <c r="BH100" i="11"/>
  <c r="BF79" i="11"/>
  <c r="BH35" i="11"/>
  <c r="BH86" i="11"/>
  <c r="BF15" i="11"/>
  <c r="BH102" i="11"/>
  <c r="BH51" i="11"/>
  <c r="BF13" i="11"/>
  <c r="BH98" i="11"/>
  <c r="BF94" i="11"/>
  <c r="BF31" i="11"/>
  <c r="BH52" i="11"/>
  <c r="BF32" i="11"/>
  <c r="BF93" i="11"/>
  <c r="BF48" i="11"/>
  <c r="BF49" i="11"/>
  <c r="BH22" i="11"/>
  <c r="BF64" i="11"/>
  <c r="BH36" i="11"/>
  <c r="BF14" i="11"/>
  <c r="BF61" i="11"/>
  <c r="BH37" i="11"/>
  <c r="BH19" i="11"/>
  <c r="BF29" i="11"/>
  <c r="BH50" i="11"/>
  <c r="BF77" i="11"/>
  <c r="BH66" i="11"/>
  <c r="BF65" i="11"/>
  <c r="BF95" i="11"/>
  <c r="BF81" i="11"/>
  <c r="BH18" i="11"/>
  <c r="BH82" i="11"/>
  <c r="BH85" i="11"/>
  <c r="BH21" i="11"/>
  <c r="BF80" i="11"/>
  <c r="BH20" i="11"/>
  <c r="BF63" i="11"/>
  <c r="BH53" i="11"/>
  <c r="BF16" i="11"/>
  <c r="BH68" i="11"/>
  <c r="BH38" i="11"/>
  <c r="BF46" i="11"/>
  <c r="BH83" i="11"/>
  <c r="BF30" i="11"/>
  <c r="BH67" i="11"/>
  <c r="BH54" i="11"/>
  <c r="AF421" i="10" l="1"/>
  <c r="AJ421" i="10"/>
  <c r="B113" i="10"/>
  <c r="C111" i="10"/>
  <c r="BH40" i="11"/>
  <c r="BH24" i="11"/>
  <c r="BH56" i="11"/>
  <c r="BH23" i="11"/>
  <c r="BH25" i="11" s="1"/>
  <c r="D117" i="10"/>
  <c r="BH39" i="11"/>
  <c r="BH41" i="11" s="1"/>
  <c r="E117" i="10"/>
  <c r="BH104" i="11"/>
  <c r="BH103" i="11"/>
  <c r="BH105" i="11" s="1"/>
  <c r="I117" i="10"/>
  <c r="BH55" i="11"/>
  <c r="BH57" i="11" s="1"/>
  <c r="F117" i="10"/>
  <c r="BH72" i="11"/>
  <c r="BH87" i="11"/>
  <c r="BH89" i="11" s="1"/>
  <c r="H117" i="10"/>
  <c r="BH71" i="11"/>
  <c r="BH73" i="11" s="1"/>
  <c r="G117" i="10"/>
  <c r="BH88" i="11"/>
  <c r="BH11" i="9"/>
  <c r="BH27" i="9"/>
  <c r="BH43" i="9"/>
  <c r="BH59" i="9"/>
  <c r="BH75" i="9"/>
  <c r="BH91" i="9"/>
  <c r="BH107" i="9"/>
  <c r="BH123" i="9"/>
  <c r="BH16" i="9"/>
  <c r="BH32" i="9"/>
  <c r="BH48" i="9"/>
  <c r="BH64" i="9"/>
  <c r="BH80" i="9"/>
  <c r="BH96" i="9"/>
  <c r="BH112" i="9"/>
  <c r="BI1" i="9"/>
  <c r="BH25" i="9"/>
  <c r="BH41" i="9"/>
  <c r="BH57" i="9"/>
  <c r="BH73" i="9"/>
  <c r="BH89" i="9"/>
  <c r="BH105" i="9"/>
  <c r="BH121" i="9"/>
  <c r="BH22" i="9"/>
  <c r="BH38" i="9"/>
  <c r="BH54" i="9"/>
  <c r="BH70" i="9"/>
  <c r="BH86" i="9"/>
  <c r="BH102" i="9"/>
  <c r="BH118" i="9"/>
  <c r="BH15" i="9"/>
  <c r="BH31" i="9"/>
  <c r="BH47" i="9"/>
  <c r="BH63" i="9"/>
  <c r="BH79" i="9"/>
  <c r="BH95" i="9"/>
  <c r="BH111" i="9"/>
  <c r="BH127" i="9"/>
  <c r="BH20" i="9"/>
  <c r="BH36" i="9"/>
  <c r="BH52" i="9"/>
  <c r="BH68" i="9"/>
  <c r="BH84" i="9"/>
  <c r="BH100" i="9"/>
  <c r="BH116" i="9"/>
  <c r="BH13" i="9"/>
  <c r="BH29" i="9"/>
  <c r="BH45" i="9"/>
  <c r="BH61" i="9"/>
  <c r="BH77" i="9"/>
  <c r="BH93" i="9"/>
  <c r="BH109" i="9"/>
  <c r="BH125" i="9"/>
  <c r="BH26" i="9"/>
  <c r="BH42" i="9"/>
  <c r="BH58" i="9"/>
  <c r="BH74" i="9"/>
  <c r="BH90" i="9"/>
  <c r="BH106" i="9"/>
  <c r="BH122" i="9"/>
  <c r="BH23" i="9"/>
  <c r="BH55" i="9"/>
  <c r="BH87" i="9"/>
  <c r="BH119" i="9"/>
  <c r="BH28" i="9"/>
  <c r="BH60" i="9"/>
  <c r="BH92" i="9"/>
  <c r="BH124" i="9"/>
  <c r="BH37" i="9"/>
  <c r="BH69" i="9"/>
  <c r="BH101" i="9"/>
  <c r="BH18" i="9"/>
  <c r="BH50" i="9"/>
  <c r="BH82" i="9"/>
  <c r="BH114" i="9"/>
  <c r="BH35" i="9"/>
  <c r="BH67" i="9"/>
  <c r="BH99" i="9"/>
  <c r="BH8" i="9"/>
  <c r="BH40" i="9"/>
  <c r="BH72" i="9"/>
  <c r="BH104" i="9"/>
  <c r="BH17" i="9"/>
  <c r="BH49" i="9"/>
  <c r="BH81" i="9"/>
  <c r="BH113" i="9"/>
  <c r="BH30" i="9"/>
  <c r="BH62" i="9"/>
  <c r="BH94" i="9"/>
  <c r="BH126" i="9"/>
  <c r="BH10" i="9"/>
  <c r="BH39" i="9"/>
  <c r="BH71" i="9"/>
  <c r="BH103" i="9"/>
  <c r="BH12" i="9"/>
  <c r="BH44" i="9"/>
  <c r="BH76" i="9"/>
  <c r="BH108" i="9"/>
  <c r="BH21" i="9"/>
  <c r="BH53" i="9"/>
  <c r="BH85" i="9"/>
  <c r="BH117" i="9"/>
  <c r="BH34" i="9"/>
  <c r="BH66" i="9"/>
  <c r="BH98" i="9"/>
  <c r="BH9" i="9"/>
  <c r="BH51" i="9"/>
  <c r="BH56" i="9"/>
  <c r="BH65" i="9"/>
  <c r="BH78" i="9"/>
  <c r="BH83" i="9"/>
  <c r="BH88" i="9"/>
  <c r="BH97" i="9"/>
  <c r="BH110" i="9"/>
  <c r="BH115" i="9"/>
  <c r="BH120" i="9"/>
  <c r="BH14" i="9"/>
  <c r="BH46" i="9"/>
  <c r="BH19" i="9"/>
  <c r="BH24" i="9"/>
  <c r="BH33" i="9"/>
  <c r="X421" i="10"/>
  <c r="C424" i="10"/>
  <c r="B423" i="10"/>
  <c r="BJ1" i="11"/>
  <c r="BI9" i="11"/>
  <c r="BI2" i="11"/>
  <c r="AR421" i="10"/>
  <c r="Y422" i="10"/>
  <c r="AP422" i="10"/>
  <c r="AH422" i="10"/>
  <c r="AG422" i="10"/>
  <c r="AK422" i="10"/>
  <c r="AD422" i="10"/>
  <c r="AC422" i="10"/>
  <c r="U422" i="10"/>
  <c r="AL422" i="10"/>
  <c r="AO422" i="10"/>
  <c r="AR422" i="10" s="1"/>
  <c r="V422" i="10"/>
  <c r="Z422" i="10"/>
  <c r="BK4" i="11"/>
  <c r="BL3" i="11"/>
  <c r="BH91" i="11"/>
  <c r="BH27" i="11"/>
  <c r="BH75" i="11"/>
  <c r="BH11" i="11"/>
  <c r="BH59" i="11"/>
  <c r="BH43" i="11"/>
  <c r="BJ28" i="11"/>
  <c r="BJ76" i="11"/>
  <c r="BJ44" i="11"/>
  <c r="BJ12" i="11"/>
  <c r="BJ92" i="11"/>
  <c r="BJ60" i="11"/>
  <c r="A125" i="10"/>
  <c r="BI8" i="11"/>
  <c r="BJ6" i="11"/>
  <c r="BJ7" i="11" s="1"/>
  <c r="AB421" i="10"/>
  <c r="AN421" i="10"/>
  <c r="BG31" i="11"/>
  <c r="BI83" i="11"/>
  <c r="BI86" i="11"/>
  <c r="BI51" i="11"/>
  <c r="BG16" i="11"/>
  <c r="BG78" i="11"/>
  <c r="BI82" i="11"/>
  <c r="BG46" i="11"/>
  <c r="BI38" i="11"/>
  <c r="BI66" i="11"/>
  <c r="BG95" i="11"/>
  <c r="BG61" i="11"/>
  <c r="BG93" i="11"/>
  <c r="BI21" i="11"/>
  <c r="BI37" i="11"/>
  <c r="BG79" i="11"/>
  <c r="BI84" i="11"/>
  <c r="BG49" i="11"/>
  <c r="BI98" i="11"/>
  <c r="BG47" i="11"/>
  <c r="BI67" i="11"/>
  <c r="BG80" i="11"/>
  <c r="BI20" i="11"/>
  <c r="BG81" i="11"/>
  <c r="BG65" i="11"/>
  <c r="BI36" i="11"/>
  <c r="BI70" i="11"/>
  <c r="BI54" i="11"/>
  <c r="BG15" i="11"/>
  <c r="BG17" i="11"/>
  <c r="BI34" i="11"/>
  <c r="BG77" i="11"/>
  <c r="BG63" i="11"/>
  <c r="BI52" i="11"/>
  <c r="BI68" i="11"/>
  <c r="BG30" i="11"/>
  <c r="BG64" i="11"/>
  <c r="BG33" i="11"/>
  <c r="BG48" i="11"/>
  <c r="BG62" i="11"/>
  <c r="BI19" i="11"/>
  <c r="BG29" i="11"/>
  <c r="BG96" i="11"/>
  <c r="BI69" i="11"/>
  <c r="BG13" i="11"/>
  <c r="BI50" i="11"/>
  <c r="BI100" i="11"/>
  <c r="BI53" i="11"/>
  <c r="BG45" i="11"/>
  <c r="BI85" i="11"/>
  <c r="BG97" i="11"/>
  <c r="BI35" i="11"/>
  <c r="BG14" i="11"/>
  <c r="BG94" i="11"/>
  <c r="BI102" i="11"/>
  <c r="BG32" i="11"/>
  <c r="BI99" i="11"/>
  <c r="BI18" i="11"/>
  <c r="BI22" i="11"/>
  <c r="BI101" i="11"/>
  <c r="AB422" i="10" l="1"/>
  <c r="AN422" i="10"/>
  <c r="B115" i="10"/>
  <c r="C113" i="10"/>
  <c r="BI39" i="11"/>
  <c r="BI41" i="11" s="1"/>
  <c r="E119" i="10"/>
  <c r="BI24" i="11"/>
  <c r="BI23" i="11"/>
  <c r="BI25" i="11" s="1"/>
  <c r="D119" i="10"/>
  <c r="BI72" i="11"/>
  <c r="BI88" i="11"/>
  <c r="BI87" i="11"/>
  <c r="BI89" i="11" s="1"/>
  <c r="H119" i="10"/>
  <c r="BI104" i="11"/>
  <c r="BI56" i="11"/>
  <c r="BI40" i="11"/>
  <c r="BI71" i="11"/>
  <c r="BI73" i="11" s="1"/>
  <c r="G119" i="10"/>
  <c r="BI103" i="11"/>
  <c r="BI105" i="11" s="1"/>
  <c r="I119" i="10"/>
  <c r="BI55" i="11"/>
  <c r="BI57" i="11" s="1"/>
  <c r="F119" i="10"/>
  <c r="A127" i="10"/>
  <c r="AF422" i="10"/>
  <c r="BI59" i="11"/>
  <c r="BI43" i="11"/>
  <c r="BI91" i="11"/>
  <c r="BI27" i="11"/>
  <c r="BI75" i="11"/>
  <c r="BI11" i="11"/>
  <c r="BM3" i="11"/>
  <c r="BL4" i="11"/>
  <c r="BK44" i="11"/>
  <c r="BK12" i="11"/>
  <c r="BK92" i="11"/>
  <c r="BK76" i="11"/>
  <c r="BK28" i="11"/>
  <c r="BK60" i="11"/>
  <c r="BK1" i="11"/>
  <c r="BJ9" i="11"/>
  <c r="BJ2" i="11"/>
  <c r="AG423" i="10"/>
  <c r="AH423" i="10"/>
  <c r="AL423" i="10"/>
  <c r="AC423" i="10"/>
  <c r="Y423" i="10"/>
  <c r="AD423" i="10"/>
  <c r="AO423" i="10"/>
  <c r="V423" i="10"/>
  <c r="AP423" i="10"/>
  <c r="Z423" i="10"/>
  <c r="AK423" i="10"/>
  <c r="AN423" i="10" s="1"/>
  <c r="U423" i="10"/>
  <c r="X423" i="10" s="1"/>
  <c r="BI15" i="9"/>
  <c r="BI31" i="9"/>
  <c r="BI47" i="9"/>
  <c r="BI63" i="9"/>
  <c r="BI79" i="9"/>
  <c r="BI95" i="9"/>
  <c r="BI111" i="9"/>
  <c r="BI127" i="9"/>
  <c r="BI24" i="9"/>
  <c r="BI40" i="9"/>
  <c r="BI56" i="9"/>
  <c r="BI72" i="9"/>
  <c r="BI88" i="9"/>
  <c r="BI104" i="9"/>
  <c r="BI120" i="9"/>
  <c r="BI17" i="9"/>
  <c r="BI33" i="9"/>
  <c r="BI49" i="9"/>
  <c r="BI65" i="9"/>
  <c r="BI81" i="9"/>
  <c r="BI97" i="9"/>
  <c r="BI113" i="9"/>
  <c r="BI14" i="9"/>
  <c r="BI30" i="9"/>
  <c r="BI46" i="9"/>
  <c r="BI62" i="9"/>
  <c r="BI78" i="9"/>
  <c r="BI94" i="9"/>
  <c r="BI110" i="9"/>
  <c r="BI126" i="9"/>
  <c r="BI19" i="9"/>
  <c r="BI35" i="9"/>
  <c r="BI51" i="9"/>
  <c r="BI67" i="9"/>
  <c r="BI83" i="9"/>
  <c r="BI99" i="9"/>
  <c r="BI115" i="9"/>
  <c r="BI12" i="9"/>
  <c r="BI28" i="9"/>
  <c r="BI44" i="9"/>
  <c r="BI60" i="9"/>
  <c r="BI76" i="9"/>
  <c r="BI92" i="9"/>
  <c r="BI108" i="9"/>
  <c r="BI124" i="9"/>
  <c r="BI21" i="9"/>
  <c r="BI37" i="9"/>
  <c r="BI53" i="9"/>
  <c r="BI69" i="9"/>
  <c r="BI85" i="9"/>
  <c r="BI101" i="9"/>
  <c r="BI117" i="9"/>
  <c r="BI18" i="9"/>
  <c r="BI34" i="9"/>
  <c r="BI50" i="9"/>
  <c r="BI66" i="9"/>
  <c r="BI82" i="9"/>
  <c r="BI98" i="9"/>
  <c r="BI114" i="9"/>
  <c r="BJ1" i="9"/>
  <c r="BI27" i="9"/>
  <c r="BI59" i="9"/>
  <c r="BI91" i="9"/>
  <c r="BI123" i="9"/>
  <c r="BI36" i="9"/>
  <c r="BI68" i="9"/>
  <c r="BI100" i="9"/>
  <c r="BI13" i="9"/>
  <c r="BI45" i="9"/>
  <c r="BI77" i="9"/>
  <c r="BI109" i="9"/>
  <c r="BI26" i="9"/>
  <c r="BI58" i="9"/>
  <c r="BI90" i="9"/>
  <c r="BI122" i="9"/>
  <c r="BI10" i="9"/>
  <c r="BK6" i="11" s="1"/>
  <c r="BK7" i="11" s="1"/>
  <c r="BI39" i="9"/>
  <c r="BI71" i="9"/>
  <c r="BI103" i="9"/>
  <c r="BI16" i="9"/>
  <c r="BI48" i="9"/>
  <c r="BI80" i="9"/>
  <c r="BI112" i="9"/>
  <c r="BI25" i="9"/>
  <c r="BI57" i="9"/>
  <c r="BI89" i="9"/>
  <c r="BI121" i="9"/>
  <c r="BI38" i="9"/>
  <c r="BI70" i="9"/>
  <c r="BI102" i="9"/>
  <c r="BI8" i="9"/>
  <c r="BI11" i="9"/>
  <c r="BI43" i="9"/>
  <c r="BI75" i="9"/>
  <c r="BI107" i="9"/>
  <c r="BI20" i="9"/>
  <c r="BI52" i="9"/>
  <c r="BI84" i="9"/>
  <c r="BI116" i="9"/>
  <c r="BI29" i="9"/>
  <c r="BI61" i="9"/>
  <c r="BI93" i="9"/>
  <c r="BI125" i="9"/>
  <c r="BI42" i="9"/>
  <c r="BI74" i="9"/>
  <c r="BI106" i="9"/>
  <c r="BI119" i="9"/>
  <c r="BI9" i="9"/>
  <c r="BI22" i="9"/>
  <c r="BI23" i="9"/>
  <c r="BI32" i="9"/>
  <c r="BI41" i="9"/>
  <c r="BI54" i="9"/>
  <c r="BI55" i="9"/>
  <c r="BI64" i="9"/>
  <c r="BI73" i="9"/>
  <c r="BI86" i="9"/>
  <c r="BI105" i="9"/>
  <c r="BI118" i="9"/>
  <c r="BI87" i="9"/>
  <c r="BI96" i="9"/>
  <c r="X422" i="10"/>
  <c r="AJ422" i="10"/>
  <c r="C425" i="10"/>
  <c r="B424" i="10"/>
  <c r="BJ8" i="11"/>
  <c r="BJ34" i="11"/>
  <c r="BJ68" i="11"/>
  <c r="BH13" i="11"/>
  <c r="BH48" i="11"/>
  <c r="BH33" i="11"/>
  <c r="BH17" i="11"/>
  <c r="BH29" i="11"/>
  <c r="BH46" i="11"/>
  <c r="BH64" i="11"/>
  <c r="BH15" i="11"/>
  <c r="BJ67" i="11"/>
  <c r="BJ51" i="11"/>
  <c r="BH80" i="11"/>
  <c r="BH16" i="11"/>
  <c r="BH62" i="11"/>
  <c r="BJ53" i="11"/>
  <c r="BH63" i="11"/>
  <c r="BJ70" i="11"/>
  <c r="BJ35" i="11"/>
  <c r="BJ99" i="11"/>
  <c r="BJ86" i="11"/>
  <c r="BJ69" i="11"/>
  <c r="BJ18" i="11"/>
  <c r="BJ19" i="11"/>
  <c r="BJ21" i="11"/>
  <c r="BJ102" i="11"/>
  <c r="BH93" i="11"/>
  <c r="BJ20" i="11"/>
  <c r="BH96" i="11"/>
  <c r="BJ66" i="11"/>
  <c r="BH81" i="11"/>
  <c r="BH14" i="11"/>
  <c r="BJ50" i="11"/>
  <c r="BJ52" i="11"/>
  <c r="BH31" i="11"/>
  <c r="BJ100" i="11"/>
  <c r="BH47" i="11"/>
  <c r="BJ82" i="11"/>
  <c r="BH79" i="11"/>
  <c r="BH45" i="11"/>
  <c r="BJ36" i="11"/>
  <c r="BJ38" i="11"/>
  <c r="BH97" i="11"/>
  <c r="BH49" i="11"/>
  <c r="BJ84" i="11"/>
  <c r="BJ22" i="11"/>
  <c r="BH77" i="11"/>
  <c r="BH32" i="11"/>
  <c r="BJ83" i="11"/>
  <c r="BJ85" i="11"/>
  <c r="BJ98" i="11"/>
  <c r="BJ101" i="11"/>
  <c r="BH65" i="11"/>
  <c r="BH94" i="11"/>
  <c r="BH78" i="11"/>
  <c r="BH30" i="11"/>
  <c r="BJ54" i="11"/>
  <c r="BH61" i="11"/>
  <c r="BJ37" i="11"/>
  <c r="BH95" i="11"/>
  <c r="AB423" i="10" l="1"/>
  <c r="AJ423" i="10"/>
  <c r="AF423" i="10"/>
  <c r="AR423" i="10"/>
  <c r="B117" i="10"/>
  <c r="C115" i="10"/>
  <c r="BJ87" i="11"/>
  <c r="BJ89" i="11" s="1"/>
  <c r="H121" i="10"/>
  <c r="BJ40" i="11"/>
  <c r="BJ23" i="11"/>
  <c r="BJ25" i="11" s="1"/>
  <c r="D121" i="10"/>
  <c r="BJ24" i="11"/>
  <c r="BJ39" i="11"/>
  <c r="BJ41" i="11" s="1"/>
  <c r="E121" i="10"/>
  <c r="BJ103" i="11"/>
  <c r="BJ105" i="11" s="1"/>
  <c r="I121" i="10"/>
  <c r="BJ55" i="11"/>
  <c r="BJ57" i="11" s="1"/>
  <c r="F121" i="10"/>
  <c r="BJ88" i="11"/>
  <c r="BJ71" i="11"/>
  <c r="BJ73" i="11" s="1"/>
  <c r="G121" i="10"/>
  <c r="BJ56" i="11"/>
  <c r="BJ72" i="11"/>
  <c r="BJ104" i="11"/>
  <c r="BL28" i="11"/>
  <c r="BL12" i="11"/>
  <c r="BL44" i="11"/>
  <c r="BL92" i="11"/>
  <c r="BL60" i="11"/>
  <c r="BL76" i="11"/>
  <c r="AK424" i="10"/>
  <c r="AL424" i="10"/>
  <c r="AD424" i="10"/>
  <c r="AC424" i="10"/>
  <c r="Y424" i="10"/>
  <c r="Z424" i="10"/>
  <c r="AG424" i="10"/>
  <c r="AP424" i="10"/>
  <c r="U424" i="10"/>
  <c r="V424" i="10"/>
  <c r="AH424" i="10"/>
  <c r="AO424" i="10"/>
  <c r="BK2" i="11"/>
  <c r="BK9" i="11"/>
  <c r="BL1" i="11"/>
  <c r="BN3" i="11"/>
  <c r="BM4" i="11"/>
  <c r="B425" i="10"/>
  <c r="C426" i="10"/>
  <c r="A129" i="10"/>
  <c r="BK8" i="11"/>
  <c r="BJ10" i="9"/>
  <c r="BL6" i="11" s="1"/>
  <c r="BL7" i="11" s="1"/>
  <c r="BJ21" i="9"/>
  <c r="BJ37" i="9"/>
  <c r="BJ53" i="9"/>
  <c r="BJ69" i="9"/>
  <c r="BJ85" i="9"/>
  <c r="BJ101" i="9"/>
  <c r="BJ117" i="9"/>
  <c r="BJ14" i="9"/>
  <c r="BJ30" i="9"/>
  <c r="BJ46" i="9"/>
  <c r="BJ62" i="9"/>
  <c r="BJ78" i="9"/>
  <c r="BJ94" i="9"/>
  <c r="BJ110" i="9"/>
  <c r="BJ126" i="9"/>
  <c r="BJ23" i="9"/>
  <c r="BJ39" i="9"/>
  <c r="BJ55" i="9"/>
  <c r="BJ71" i="9"/>
  <c r="BJ87" i="9"/>
  <c r="BJ103" i="9"/>
  <c r="BJ119" i="9"/>
  <c r="BJ12" i="9"/>
  <c r="BJ28" i="9"/>
  <c r="BJ44" i="9"/>
  <c r="BJ60" i="9"/>
  <c r="BJ76" i="9"/>
  <c r="BJ92" i="9"/>
  <c r="BJ108" i="9"/>
  <c r="BJ124" i="9"/>
  <c r="BK1" i="9"/>
  <c r="BJ25" i="9"/>
  <c r="BJ41" i="9"/>
  <c r="BJ57" i="9"/>
  <c r="BJ73" i="9"/>
  <c r="BJ89" i="9"/>
  <c r="BJ105" i="9"/>
  <c r="BJ121" i="9"/>
  <c r="BJ18" i="9"/>
  <c r="BJ34" i="9"/>
  <c r="BJ50" i="9"/>
  <c r="BJ66" i="9"/>
  <c r="BJ82" i="9"/>
  <c r="BJ98" i="9"/>
  <c r="BJ114" i="9"/>
  <c r="BJ11" i="9"/>
  <c r="BJ27" i="9"/>
  <c r="BJ43" i="9"/>
  <c r="BJ59" i="9"/>
  <c r="BJ75" i="9"/>
  <c r="BJ91" i="9"/>
  <c r="BJ107" i="9"/>
  <c r="BJ123" i="9"/>
  <c r="BJ16" i="9"/>
  <c r="BJ32" i="9"/>
  <c r="BJ48" i="9"/>
  <c r="BJ64" i="9"/>
  <c r="BJ80" i="9"/>
  <c r="BJ96" i="9"/>
  <c r="BJ112" i="9"/>
  <c r="BJ17" i="9"/>
  <c r="BJ49" i="9"/>
  <c r="BJ81" i="9"/>
  <c r="BJ113" i="9"/>
  <c r="BJ26" i="9"/>
  <c r="BJ58" i="9"/>
  <c r="BJ90" i="9"/>
  <c r="BJ122" i="9"/>
  <c r="BJ35" i="9"/>
  <c r="BJ67" i="9"/>
  <c r="BJ99" i="9"/>
  <c r="BJ8" i="9"/>
  <c r="BJ40" i="9"/>
  <c r="BJ72" i="9"/>
  <c r="BJ104" i="9"/>
  <c r="BJ29" i="9"/>
  <c r="BJ61" i="9"/>
  <c r="BJ93" i="9"/>
  <c r="BJ125" i="9"/>
  <c r="BJ38" i="9"/>
  <c r="BJ70" i="9"/>
  <c r="BJ102" i="9"/>
  <c r="BJ15" i="9"/>
  <c r="BJ47" i="9"/>
  <c r="BJ79" i="9"/>
  <c r="BJ111" i="9"/>
  <c r="BJ20" i="9"/>
  <c r="BJ52" i="9"/>
  <c r="BJ84" i="9"/>
  <c r="BJ116" i="9"/>
  <c r="BJ33" i="9"/>
  <c r="BJ65" i="9"/>
  <c r="BJ97" i="9"/>
  <c r="BJ9" i="9"/>
  <c r="BJ42" i="9"/>
  <c r="BJ74" i="9"/>
  <c r="BJ106" i="9"/>
  <c r="BJ19" i="9"/>
  <c r="BJ51" i="9"/>
  <c r="BJ83" i="9"/>
  <c r="BJ115" i="9"/>
  <c r="BJ24" i="9"/>
  <c r="BJ56" i="9"/>
  <c r="BJ88" i="9"/>
  <c r="BJ120" i="9"/>
  <c r="BJ13" i="9"/>
  <c r="BJ22" i="9"/>
  <c r="BJ31" i="9"/>
  <c r="BJ36" i="9"/>
  <c r="BJ45" i="9"/>
  <c r="BJ54" i="9"/>
  <c r="BJ63" i="9"/>
  <c r="BJ68" i="9"/>
  <c r="BJ77" i="9"/>
  <c r="BJ86" i="9"/>
  <c r="BJ95" i="9"/>
  <c r="BJ100" i="9"/>
  <c r="BJ118" i="9"/>
  <c r="BJ127" i="9"/>
  <c r="BJ109" i="9"/>
  <c r="BJ75" i="11"/>
  <c r="BJ11" i="11"/>
  <c r="BJ59" i="11"/>
  <c r="BJ43" i="11"/>
  <c r="BJ91" i="11"/>
  <c r="BJ27" i="11"/>
  <c r="BI95" i="11"/>
  <c r="BI61" i="11"/>
  <c r="BK18" i="11"/>
  <c r="BK20" i="11"/>
  <c r="BK82" i="11"/>
  <c r="BI63" i="11"/>
  <c r="BI64" i="11"/>
  <c r="BI16" i="11"/>
  <c r="BK54" i="11"/>
  <c r="BI30" i="11"/>
  <c r="BI48" i="11"/>
  <c r="BK85" i="11"/>
  <c r="BI65" i="11"/>
  <c r="BI49" i="11"/>
  <c r="BK36" i="11"/>
  <c r="BK70" i="11"/>
  <c r="BI81" i="11"/>
  <c r="BI14" i="11"/>
  <c r="BK51" i="11"/>
  <c r="BK98" i="11"/>
  <c r="BI77" i="11"/>
  <c r="BK69" i="11"/>
  <c r="BK53" i="11"/>
  <c r="BI47" i="11"/>
  <c r="BK22" i="11"/>
  <c r="BI96" i="11"/>
  <c r="BI29" i="11"/>
  <c r="BI32" i="11"/>
  <c r="BK19" i="11"/>
  <c r="BI31" i="11"/>
  <c r="BI93" i="11"/>
  <c r="BK83" i="11"/>
  <c r="BI13" i="11"/>
  <c r="BK102" i="11"/>
  <c r="BK50" i="11"/>
  <c r="BK35" i="11"/>
  <c r="BI15" i="11"/>
  <c r="BK38" i="11"/>
  <c r="BK84" i="11"/>
  <c r="BK37" i="11"/>
  <c r="BI17" i="11"/>
  <c r="BI97" i="11"/>
  <c r="BK101" i="11"/>
  <c r="BI80" i="11"/>
  <c r="BI79" i="11"/>
  <c r="BK52" i="11"/>
  <c r="BI46" i="11"/>
  <c r="BK99" i="11"/>
  <c r="BK68" i="11"/>
  <c r="BI78" i="11"/>
  <c r="BK34" i="11"/>
  <c r="BK66" i="11"/>
  <c r="BI94" i="11"/>
  <c r="BK67" i="11"/>
  <c r="BI45" i="11"/>
  <c r="BK21" i="11"/>
  <c r="BK100" i="11"/>
  <c r="BK86" i="11"/>
  <c r="BI33" i="11"/>
  <c r="BI62" i="11"/>
  <c r="AR424" i="10" l="1"/>
  <c r="AF424" i="10"/>
  <c r="X424" i="10"/>
  <c r="AB424" i="10"/>
  <c r="AN424" i="10"/>
  <c r="B119" i="10"/>
  <c r="C117" i="10"/>
  <c r="BK103" i="11"/>
  <c r="BK105" i="11" s="1"/>
  <c r="I123" i="10"/>
  <c r="BK55" i="11"/>
  <c r="BK57" i="11" s="1"/>
  <c r="F123" i="10"/>
  <c r="BK72" i="11"/>
  <c r="BK87" i="11"/>
  <c r="BK89" i="11" s="1"/>
  <c r="H123" i="10"/>
  <c r="BK56" i="11"/>
  <c r="BK40" i="11"/>
  <c r="BK23" i="11"/>
  <c r="BK25" i="11" s="1"/>
  <c r="D123" i="10"/>
  <c r="BK24" i="11"/>
  <c r="BK88" i="11"/>
  <c r="BK39" i="11"/>
  <c r="BK41" i="11" s="1"/>
  <c r="E123" i="10"/>
  <c r="BK104" i="11"/>
  <c r="BK71" i="11"/>
  <c r="BK73" i="11" s="1"/>
  <c r="G123" i="10"/>
  <c r="C427" i="10"/>
  <c r="B426" i="10"/>
  <c r="BO3" i="11"/>
  <c r="BN4" i="11"/>
  <c r="BL8" i="11"/>
  <c r="BL9" i="11"/>
  <c r="BL2" i="11"/>
  <c r="BM1" i="11"/>
  <c r="AJ424" i="10"/>
  <c r="BK75" i="11"/>
  <c r="BK11" i="11"/>
  <c r="BK59" i="11"/>
  <c r="BK43" i="11"/>
  <c r="BK91" i="11"/>
  <c r="BK27" i="11"/>
  <c r="AO425" i="10"/>
  <c r="U425" i="10"/>
  <c r="AP425" i="10"/>
  <c r="AG425" i="10"/>
  <c r="V425" i="10"/>
  <c r="Z425" i="10"/>
  <c r="Y425" i="10"/>
  <c r="AL425" i="10"/>
  <c r="AC425" i="10"/>
  <c r="AH425" i="10"/>
  <c r="AK425" i="10"/>
  <c r="AD425" i="10"/>
  <c r="BK11" i="9"/>
  <c r="BK27" i="9"/>
  <c r="BK43" i="9"/>
  <c r="BK59" i="9"/>
  <c r="BK75" i="9"/>
  <c r="BK91" i="9"/>
  <c r="BK107" i="9"/>
  <c r="BK123" i="9"/>
  <c r="BK20" i="9"/>
  <c r="BK36" i="9"/>
  <c r="BK52" i="9"/>
  <c r="BK68" i="9"/>
  <c r="BK84" i="9"/>
  <c r="BK100" i="9"/>
  <c r="BK116" i="9"/>
  <c r="BK8" i="9"/>
  <c r="BK25" i="9"/>
  <c r="BK41" i="9"/>
  <c r="BK57" i="9"/>
  <c r="BK73" i="9"/>
  <c r="BK89" i="9"/>
  <c r="BK105" i="9"/>
  <c r="BK121" i="9"/>
  <c r="BK22" i="9"/>
  <c r="BK38" i="9"/>
  <c r="BK54" i="9"/>
  <c r="BK70" i="9"/>
  <c r="BK86" i="9"/>
  <c r="BK102" i="9"/>
  <c r="BK118" i="9"/>
  <c r="BK15" i="9"/>
  <c r="BK31" i="9"/>
  <c r="BK47" i="9"/>
  <c r="BK63" i="9"/>
  <c r="BK79" i="9"/>
  <c r="BK95" i="9"/>
  <c r="BK111" i="9"/>
  <c r="BK127" i="9"/>
  <c r="BK24" i="9"/>
  <c r="BK40" i="9"/>
  <c r="BK56" i="9"/>
  <c r="BK72" i="9"/>
  <c r="BK88" i="9"/>
  <c r="BK104" i="9"/>
  <c r="BK120" i="9"/>
  <c r="BK13" i="9"/>
  <c r="BK29" i="9"/>
  <c r="BK45" i="9"/>
  <c r="BK61" i="9"/>
  <c r="BK77" i="9"/>
  <c r="BK93" i="9"/>
  <c r="BK109" i="9"/>
  <c r="BK125" i="9"/>
  <c r="BK26" i="9"/>
  <c r="BK42" i="9"/>
  <c r="BK58" i="9"/>
  <c r="BK74" i="9"/>
  <c r="BK90" i="9"/>
  <c r="BK106" i="9"/>
  <c r="BK122" i="9"/>
  <c r="BK19" i="9"/>
  <c r="BK35" i="9"/>
  <c r="BK51" i="9"/>
  <c r="BK67" i="9"/>
  <c r="BK83" i="9"/>
  <c r="BK99" i="9"/>
  <c r="BK115" i="9"/>
  <c r="BK12" i="9"/>
  <c r="BK28" i="9"/>
  <c r="BK44" i="9"/>
  <c r="BK60" i="9"/>
  <c r="BK76" i="9"/>
  <c r="BK92" i="9"/>
  <c r="BK108" i="9"/>
  <c r="BK124" i="9"/>
  <c r="BK17" i="9"/>
  <c r="BK33" i="9"/>
  <c r="BK49" i="9"/>
  <c r="BK65" i="9"/>
  <c r="BK81" i="9"/>
  <c r="BK97" i="9"/>
  <c r="BK113" i="9"/>
  <c r="BK14" i="9"/>
  <c r="BK30" i="9"/>
  <c r="BK46" i="9"/>
  <c r="BK62" i="9"/>
  <c r="BK78" i="9"/>
  <c r="BK94" i="9"/>
  <c r="BK110" i="9"/>
  <c r="BK126" i="9"/>
  <c r="BK55" i="9"/>
  <c r="BK119" i="9"/>
  <c r="BK64" i="9"/>
  <c r="BL1" i="9"/>
  <c r="BK69" i="9"/>
  <c r="BK18" i="9"/>
  <c r="BK82" i="9"/>
  <c r="BK10" i="9"/>
  <c r="BM6" i="11" s="1"/>
  <c r="BM7" i="11" s="1"/>
  <c r="BK71" i="9"/>
  <c r="BK16" i="9"/>
  <c r="BK80" i="9"/>
  <c r="BK21" i="9"/>
  <c r="BK85" i="9"/>
  <c r="BK34" i="9"/>
  <c r="BK98" i="9"/>
  <c r="BK23" i="9"/>
  <c r="BK87" i="9"/>
  <c r="BK32" i="9"/>
  <c r="BK96" i="9"/>
  <c r="BK37" i="9"/>
  <c r="BK101" i="9"/>
  <c r="BK50" i="9"/>
  <c r="BK114" i="9"/>
  <c r="BK48" i="9"/>
  <c r="BK66" i="9"/>
  <c r="BK112" i="9"/>
  <c r="BK9" i="9"/>
  <c r="BK39" i="9"/>
  <c r="BK53" i="9"/>
  <c r="BK103" i="9"/>
  <c r="BK117" i="9"/>
  <c r="A131" i="10"/>
  <c r="BM28" i="11"/>
  <c r="BM12" i="11"/>
  <c r="BM44" i="11"/>
  <c r="BM92" i="11"/>
  <c r="BM60" i="11"/>
  <c r="BM76" i="11"/>
  <c r="BL35" i="11"/>
  <c r="BL21" i="11"/>
  <c r="BJ49" i="11"/>
  <c r="BL100" i="11"/>
  <c r="BL22" i="11"/>
  <c r="BL102" i="11"/>
  <c r="BL83" i="11"/>
  <c r="BJ31" i="11"/>
  <c r="BJ45" i="11"/>
  <c r="BJ14" i="11"/>
  <c r="BL66" i="11"/>
  <c r="BJ47" i="11"/>
  <c r="BL20" i="11"/>
  <c r="BL34" i="11"/>
  <c r="BJ97" i="11"/>
  <c r="BL86" i="11"/>
  <c r="BJ61" i="11"/>
  <c r="BJ93" i="11"/>
  <c r="BJ96" i="11"/>
  <c r="BL53" i="11"/>
  <c r="BL85" i="11"/>
  <c r="BL68" i="11"/>
  <c r="BJ65" i="11"/>
  <c r="BL69" i="11"/>
  <c r="BJ46" i="11"/>
  <c r="BJ63" i="11"/>
  <c r="BJ29" i="11"/>
  <c r="BL82" i="11"/>
  <c r="BL54" i="11"/>
  <c r="BJ30" i="11"/>
  <c r="BJ81" i="11"/>
  <c r="BJ78" i="11"/>
  <c r="BL99" i="11"/>
  <c r="BJ77" i="11"/>
  <c r="BJ33" i="11"/>
  <c r="BJ16" i="11"/>
  <c r="BL101" i="11"/>
  <c r="BL50" i="11"/>
  <c r="BL37" i="11"/>
  <c r="BJ94" i="11"/>
  <c r="BJ15" i="11"/>
  <c r="BJ95" i="11"/>
  <c r="BL84" i="11"/>
  <c r="BL38" i="11"/>
  <c r="BL19" i="11"/>
  <c r="BL67" i="11"/>
  <c r="BJ79" i="11"/>
  <c r="BL70" i="11"/>
  <c r="BL52" i="11"/>
  <c r="BJ62" i="11"/>
  <c r="BJ17" i="11"/>
  <c r="BL18" i="11"/>
  <c r="BJ48" i="11"/>
  <c r="BL36" i="11"/>
  <c r="BJ13" i="11"/>
  <c r="BJ80" i="11"/>
  <c r="BJ32" i="11"/>
  <c r="BL98" i="11"/>
  <c r="BJ64" i="11"/>
  <c r="BL51" i="11"/>
  <c r="AR425" i="10" l="1"/>
  <c r="X425" i="10"/>
  <c r="B121" i="10"/>
  <c r="C119" i="10"/>
  <c r="BL104" i="11"/>
  <c r="BL72" i="11"/>
  <c r="BL88" i="11"/>
  <c r="BL40" i="11"/>
  <c r="BL103" i="11"/>
  <c r="BL105" i="11" s="1"/>
  <c r="I125" i="10"/>
  <c r="BL71" i="11"/>
  <c r="BL73" i="11" s="1"/>
  <c r="G125" i="10"/>
  <c r="BL24" i="11"/>
  <c r="BL56" i="11"/>
  <c r="BL39" i="11"/>
  <c r="BL41" i="11" s="1"/>
  <c r="E125" i="10"/>
  <c r="BL55" i="11"/>
  <c r="BL57" i="11" s="1"/>
  <c r="F125" i="10"/>
  <c r="BL87" i="11"/>
  <c r="BL89" i="11" s="1"/>
  <c r="H125" i="10"/>
  <c r="BL23" i="11"/>
  <c r="BL25" i="11" s="1"/>
  <c r="D125" i="10"/>
  <c r="AF425" i="10"/>
  <c r="BL27" i="11"/>
  <c r="BL75" i="11"/>
  <c r="BL11" i="11"/>
  <c r="BL59" i="11"/>
  <c r="BL91" i="11"/>
  <c r="BL43" i="11"/>
  <c r="B427" i="10"/>
  <c r="C428" i="10"/>
  <c r="AJ425" i="10"/>
  <c r="BN28" i="11"/>
  <c r="BN12" i="11"/>
  <c r="BN44" i="11"/>
  <c r="BN92" i="11"/>
  <c r="BN60" i="11"/>
  <c r="BN76" i="11"/>
  <c r="BM9" i="11"/>
  <c r="BN1" i="11"/>
  <c r="BM2" i="11"/>
  <c r="Y426" i="10"/>
  <c r="AP426" i="10"/>
  <c r="AL426" i="10"/>
  <c r="AG426" i="10"/>
  <c r="AK426" i="10"/>
  <c r="Z426" i="10"/>
  <c r="V426" i="10"/>
  <c r="AC426" i="10"/>
  <c r="AD426" i="10"/>
  <c r="AO426" i="10"/>
  <c r="AR426" i="10" s="1"/>
  <c r="AH426" i="10"/>
  <c r="U426" i="10"/>
  <c r="A133" i="10"/>
  <c r="BM8" i="11"/>
  <c r="BL15" i="9"/>
  <c r="BL31" i="9"/>
  <c r="BL47" i="9"/>
  <c r="BL63" i="9"/>
  <c r="BL79" i="9"/>
  <c r="BL95" i="9"/>
  <c r="BL111" i="9"/>
  <c r="BL127" i="9"/>
  <c r="BL20" i="9"/>
  <c r="BL36" i="9"/>
  <c r="BL52" i="9"/>
  <c r="BL68" i="9"/>
  <c r="BL84" i="9"/>
  <c r="BL100" i="9"/>
  <c r="BL116" i="9"/>
  <c r="BL13" i="9"/>
  <c r="BL29" i="9"/>
  <c r="BL45" i="9"/>
  <c r="BL61" i="9"/>
  <c r="BL77" i="9"/>
  <c r="BL93" i="9"/>
  <c r="BL109" i="9"/>
  <c r="BL125" i="9"/>
  <c r="BL22" i="9"/>
  <c r="BL38" i="9"/>
  <c r="BL54" i="9"/>
  <c r="BL70" i="9"/>
  <c r="BL86" i="9"/>
  <c r="BL102" i="9"/>
  <c r="BL118" i="9"/>
  <c r="BL19" i="9"/>
  <c r="BL35" i="9"/>
  <c r="BL51" i="9"/>
  <c r="BL67" i="9"/>
  <c r="BL83" i="9"/>
  <c r="BL99" i="9"/>
  <c r="BL115" i="9"/>
  <c r="BL8" i="9"/>
  <c r="BL24" i="9"/>
  <c r="BL40" i="9"/>
  <c r="BL56" i="9"/>
  <c r="BL72" i="9"/>
  <c r="BL88" i="9"/>
  <c r="BL104" i="9"/>
  <c r="BL120" i="9"/>
  <c r="BL17" i="9"/>
  <c r="BL33" i="9"/>
  <c r="BL49" i="9"/>
  <c r="BL65" i="9"/>
  <c r="BL81" i="9"/>
  <c r="BL97" i="9"/>
  <c r="BL113" i="9"/>
  <c r="BL9" i="9"/>
  <c r="BL26" i="9"/>
  <c r="BL42" i="9"/>
  <c r="BL58" i="9"/>
  <c r="BL74" i="9"/>
  <c r="BL90" i="9"/>
  <c r="BL106" i="9"/>
  <c r="BL122" i="9"/>
  <c r="BL10" i="9"/>
  <c r="BL23" i="9"/>
  <c r="BL39" i="9"/>
  <c r="BL55" i="9"/>
  <c r="BL71" i="9"/>
  <c r="BL87" i="9"/>
  <c r="BL103" i="9"/>
  <c r="BL119" i="9"/>
  <c r="BL12" i="9"/>
  <c r="BL28" i="9"/>
  <c r="BL44" i="9"/>
  <c r="BL60" i="9"/>
  <c r="BL76" i="9"/>
  <c r="BL92" i="9"/>
  <c r="BL108" i="9"/>
  <c r="BL124" i="9"/>
  <c r="BL21" i="9"/>
  <c r="BL37" i="9"/>
  <c r="BL53" i="9"/>
  <c r="BL69" i="9"/>
  <c r="BL85" i="9"/>
  <c r="BL101" i="9"/>
  <c r="BL117" i="9"/>
  <c r="BL14" i="9"/>
  <c r="BL30" i="9"/>
  <c r="BL46" i="9"/>
  <c r="BL62" i="9"/>
  <c r="BL78" i="9"/>
  <c r="BL94" i="9"/>
  <c r="BL110" i="9"/>
  <c r="BL126" i="9"/>
  <c r="BL43" i="9"/>
  <c r="BL107" i="9"/>
  <c r="BL48" i="9"/>
  <c r="BL112" i="9"/>
  <c r="BL57" i="9"/>
  <c r="BL121" i="9"/>
  <c r="BL66" i="9"/>
  <c r="BL59" i="9"/>
  <c r="BL123" i="9"/>
  <c r="BL64" i="9"/>
  <c r="BM1" i="9"/>
  <c r="BL73" i="9"/>
  <c r="BL18" i="9"/>
  <c r="BL82" i="9"/>
  <c r="BL11" i="9"/>
  <c r="BL75" i="9"/>
  <c r="BL16" i="9"/>
  <c r="BL80" i="9"/>
  <c r="BL25" i="9"/>
  <c r="BL89" i="9"/>
  <c r="BL34" i="9"/>
  <c r="BL98" i="9"/>
  <c r="BL91" i="9"/>
  <c r="BL105" i="9"/>
  <c r="BL32" i="9"/>
  <c r="BL50" i="9"/>
  <c r="BL96" i="9"/>
  <c r="BL114" i="9"/>
  <c r="BL27" i="9"/>
  <c r="BL41" i="9"/>
  <c r="AN425" i="10"/>
  <c r="AB425" i="10"/>
  <c r="BP3" i="11"/>
  <c r="BO4" i="11"/>
  <c r="BM98" i="11"/>
  <c r="BK64" i="11"/>
  <c r="BK63" i="11"/>
  <c r="BK94" i="11"/>
  <c r="BM22" i="11"/>
  <c r="BK79" i="11"/>
  <c r="BK80" i="11"/>
  <c r="BK95" i="11"/>
  <c r="BM51" i="11"/>
  <c r="BK96" i="11"/>
  <c r="BM21" i="11"/>
  <c r="BK32" i="11"/>
  <c r="BK46" i="11"/>
  <c r="BM34" i="11"/>
  <c r="BK29" i="11"/>
  <c r="BM54" i="11"/>
  <c r="BK81" i="11"/>
  <c r="BM68" i="11"/>
  <c r="BM83" i="11"/>
  <c r="BM38" i="11"/>
  <c r="BK33" i="11"/>
  <c r="BK45" i="11"/>
  <c r="BM18" i="11"/>
  <c r="BM101" i="11"/>
  <c r="BM53" i="11"/>
  <c r="BK48" i="11"/>
  <c r="BM35" i="11"/>
  <c r="BM85" i="11"/>
  <c r="BM37" i="11"/>
  <c r="BM70" i="11"/>
  <c r="BM99" i="11"/>
  <c r="BK65" i="11"/>
  <c r="BM66" i="11"/>
  <c r="BM102" i="11"/>
  <c r="BM82" i="11"/>
  <c r="BK17" i="11"/>
  <c r="BM19" i="11"/>
  <c r="BK16" i="11"/>
  <c r="BK49" i="11"/>
  <c r="BK31" i="11"/>
  <c r="BM69" i="11"/>
  <c r="BK14" i="11"/>
  <c r="BM100" i="11"/>
  <c r="BM20" i="11"/>
  <c r="BK30" i="11"/>
  <c r="BM36" i="11"/>
  <c r="BK15" i="11"/>
  <c r="BK97" i="11"/>
  <c r="BK47" i="11"/>
  <c r="BM50" i="11"/>
  <c r="BK61" i="11"/>
  <c r="BK78" i="11"/>
  <c r="BM84" i="11"/>
  <c r="BM86" i="11"/>
  <c r="BK77" i="11"/>
  <c r="BM67" i="11"/>
  <c r="BK13" i="11"/>
  <c r="BM52" i="11"/>
  <c r="BK93" i="11"/>
  <c r="BK62" i="11"/>
  <c r="X426" i="10" l="1"/>
  <c r="AN426" i="10"/>
  <c r="AJ426" i="10"/>
  <c r="B123" i="10"/>
  <c r="C121" i="10"/>
  <c r="AF426" i="10"/>
  <c r="BM55" i="11"/>
  <c r="BM57" i="11" s="1"/>
  <c r="F127" i="10"/>
  <c r="BM40" i="11"/>
  <c r="BM39" i="11"/>
  <c r="BM41" i="11" s="1"/>
  <c r="E127" i="10"/>
  <c r="BM72" i="11"/>
  <c r="BM23" i="11"/>
  <c r="BM25" i="11" s="1"/>
  <c r="D127" i="10"/>
  <c r="BM87" i="11"/>
  <c r="BM89" i="11" s="1"/>
  <c r="H127" i="10"/>
  <c r="BM104" i="11"/>
  <c r="BM103" i="11"/>
  <c r="BM105" i="11" s="1"/>
  <c r="I127" i="10"/>
  <c r="BM24" i="11"/>
  <c r="BM56" i="11"/>
  <c r="BM71" i="11"/>
  <c r="BM73" i="11" s="1"/>
  <c r="G127" i="10"/>
  <c r="BM88" i="11"/>
  <c r="A135" i="10"/>
  <c r="BM43" i="11"/>
  <c r="BM91" i="11"/>
  <c r="BM27" i="11"/>
  <c r="BM75" i="11"/>
  <c r="BM11" i="11"/>
  <c r="BM59" i="11"/>
  <c r="BP4" i="11"/>
  <c r="BQ3" i="11"/>
  <c r="BM22" i="9"/>
  <c r="BM38" i="9"/>
  <c r="BM54" i="9"/>
  <c r="BM70" i="9"/>
  <c r="BM86" i="9"/>
  <c r="BM102" i="9"/>
  <c r="BM118" i="9"/>
  <c r="BM15" i="9"/>
  <c r="BM31" i="9"/>
  <c r="BM47" i="9"/>
  <c r="BM63" i="9"/>
  <c r="BM79" i="9"/>
  <c r="BM95" i="9"/>
  <c r="BM111" i="9"/>
  <c r="BM127" i="9"/>
  <c r="BM20" i="9"/>
  <c r="BM36" i="9"/>
  <c r="BM52" i="9"/>
  <c r="BM68" i="9"/>
  <c r="BM84" i="9"/>
  <c r="BM100" i="9"/>
  <c r="BM116" i="9"/>
  <c r="BM17" i="9"/>
  <c r="BM33" i="9"/>
  <c r="BM49" i="9"/>
  <c r="BM65" i="9"/>
  <c r="BM81" i="9"/>
  <c r="BM97" i="9"/>
  <c r="BM113" i="9"/>
  <c r="BN1" i="9"/>
  <c r="BM26" i="9"/>
  <c r="BM42" i="9"/>
  <c r="BM58" i="9"/>
  <c r="BM74" i="9"/>
  <c r="BM90" i="9"/>
  <c r="BM106" i="9"/>
  <c r="BM122" i="9"/>
  <c r="BM19" i="9"/>
  <c r="BM35" i="9"/>
  <c r="BM51" i="9"/>
  <c r="BM67" i="9"/>
  <c r="BM83" i="9"/>
  <c r="BM99" i="9"/>
  <c r="BM115" i="9"/>
  <c r="BM9" i="9"/>
  <c r="BM24" i="9"/>
  <c r="BM40" i="9"/>
  <c r="BM56" i="9"/>
  <c r="BM72" i="9"/>
  <c r="BM88" i="9"/>
  <c r="BM104" i="9"/>
  <c r="BM120" i="9"/>
  <c r="BM21" i="9"/>
  <c r="BM37" i="9"/>
  <c r="BM53" i="9"/>
  <c r="BM69" i="9"/>
  <c r="BM85" i="9"/>
  <c r="BM101" i="9"/>
  <c r="BM117" i="9"/>
  <c r="BM8" i="9"/>
  <c r="BM14" i="9"/>
  <c r="BM30" i="9"/>
  <c r="BM46" i="9"/>
  <c r="BM62" i="9"/>
  <c r="BM78" i="9"/>
  <c r="BM94" i="9"/>
  <c r="BM110" i="9"/>
  <c r="BM126" i="9"/>
  <c r="BM23" i="9"/>
  <c r="BM39" i="9"/>
  <c r="BM55" i="9"/>
  <c r="BM71" i="9"/>
  <c r="BM87" i="9"/>
  <c r="BM103" i="9"/>
  <c r="BM119" i="9"/>
  <c r="BM12" i="9"/>
  <c r="BM28" i="9"/>
  <c r="BM44" i="9"/>
  <c r="BM60" i="9"/>
  <c r="BM76" i="9"/>
  <c r="BM92" i="9"/>
  <c r="BM108" i="9"/>
  <c r="BM124" i="9"/>
  <c r="BM25" i="9"/>
  <c r="BM41" i="9"/>
  <c r="BM57" i="9"/>
  <c r="BM73" i="9"/>
  <c r="BM89" i="9"/>
  <c r="BM105" i="9"/>
  <c r="BM121" i="9"/>
  <c r="BM18" i="9"/>
  <c r="BM82" i="9"/>
  <c r="BM27" i="9"/>
  <c r="BM91" i="9"/>
  <c r="BM32" i="9"/>
  <c r="BM96" i="9"/>
  <c r="BM45" i="9"/>
  <c r="BM109" i="9"/>
  <c r="BM34" i="9"/>
  <c r="BM98" i="9"/>
  <c r="BM43" i="9"/>
  <c r="BM107" i="9"/>
  <c r="BM48" i="9"/>
  <c r="BM112" i="9"/>
  <c r="BM61" i="9"/>
  <c r="BM125" i="9"/>
  <c r="BM50" i="9"/>
  <c r="BM114" i="9"/>
  <c r="BM59" i="9"/>
  <c r="BM123" i="9"/>
  <c r="BM64" i="9"/>
  <c r="BM13" i="9"/>
  <c r="BM77" i="9"/>
  <c r="BM75" i="9"/>
  <c r="BM93" i="9"/>
  <c r="BM10" i="9"/>
  <c r="BO6" i="11" s="1"/>
  <c r="BM16" i="9"/>
  <c r="BM66" i="9"/>
  <c r="BM80" i="9"/>
  <c r="BM29" i="9"/>
  <c r="BM11" i="9"/>
  <c r="BO1" i="11"/>
  <c r="BN2" i="11"/>
  <c r="BN9" i="11"/>
  <c r="BN8" i="11"/>
  <c r="C429" i="10"/>
  <c r="B428" i="10"/>
  <c r="BO92" i="11"/>
  <c r="BO28" i="11"/>
  <c r="BO76" i="11"/>
  <c r="BO44" i="11"/>
  <c r="BO12" i="11"/>
  <c r="BO60" i="11"/>
  <c r="BN6" i="11"/>
  <c r="BN7" i="11" s="1"/>
  <c r="AB426" i="10"/>
  <c r="AG427" i="10"/>
  <c r="AH427" i="10"/>
  <c r="AD427" i="10"/>
  <c r="AC427" i="10"/>
  <c r="Y427" i="10"/>
  <c r="AP427" i="10"/>
  <c r="AK427" i="10"/>
  <c r="Z427" i="10"/>
  <c r="V427" i="10"/>
  <c r="U427" i="10"/>
  <c r="AO427" i="10"/>
  <c r="AL427" i="10"/>
  <c r="BL47" i="11"/>
  <c r="BN38" i="11"/>
  <c r="BL81" i="11"/>
  <c r="BN86" i="11"/>
  <c r="BL32" i="11"/>
  <c r="BN34" i="11"/>
  <c r="BN52" i="11"/>
  <c r="BN19" i="11"/>
  <c r="BL14" i="11"/>
  <c r="BN67" i="11"/>
  <c r="BL46" i="11"/>
  <c r="BL94" i="11"/>
  <c r="BN53" i="11"/>
  <c r="BL93" i="11"/>
  <c r="BN50" i="11"/>
  <c r="BN21" i="11"/>
  <c r="BL30" i="11"/>
  <c r="BL31" i="11"/>
  <c r="BL64" i="11"/>
  <c r="BL77" i="11"/>
  <c r="BL17" i="11"/>
  <c r="BN102" i="11"/>
  <c r="BL33" i="11"/>
  <c r="BL45" i="11"/>
  <c r="BL16" i="11"/>
  <c r="BL63" i="11"/>
  <c r="BN36" i="11"/>
  <c r="BN68" i="11"/>
  <c r="BL95" i="11"/>
  <c r="BN84" i="11"/>
  <c r="BL13" i="11"/>
  <c r="BN18" i="11"/>
  <c r="BN35" i="11"/>
  <c r="BL97" i="11"/>
  <c r="BN100" i="11"/>
  <c r="BL80" i="11"/>
  <c r="BN22" i="11"/>
  <c r="BN101" i="11"/>
  <c r="BN37" i="11"/>
  <c r="BN82" i="11"/>
  <c r="BN20" i="11"/>
  <c r="BN98" i="11"/>
  <c r="BN66" i="11"/>
  <c r="BL49" i="11"/>
  <c r="BL79" i="11"/>
  <c r="BN83" i="11"/>
  <c r="BL96" i="11"/>
  <c r="BN70" i="11"/>
  <c r="BL61" i="11"/>
  <c r="BN85" i="11"/>
  <c r="BL48" i="11"/>
  <c r="BN54" i="11"/>
  <c r="BL15" i="11"/>
  <c r="BL65" i="11"/>
  <c r="BL78" i="11"/>
  <c r="BN69" i="11"/>
  <c r="BL62" i="11"/>
  <c r="BN99" i="11"/>
  <c r="BL29" i="11"/>
  <c r="BN51" i="11"/>
  <c r="AF427" i="10" l="1"/>
  <c r="B125" i="10"/>
  <c r="C123" i="10"/>
  <c r="AJ427" i="10"/>
  <c r="BN23" i="11"/>
  <c r="BN25" i="11" s="1"/>
  <c r="D129" i="10"/>
  <c r="BN56" i="11"/>
  <c r="BN104" i="11"/>
  <c r="BN87" i="11"/>
  <c r="BN89" i="11" s="1"/>
  <c r="H129" i="10"/>
  <c r="BN71" i="11"/>
  <c r="BN73" i="11" s="1"/>
  <c r="G129" i="10"/>
  <c r="BN55" i="11"/>
  <c r="BN57" i="11" s="1"/>
  <c r="F129" i="10"/>
  <c r="BN88" i="11"/>
  <c r="BN72" i="11"/>
  <c r="BN40" i="11"/>
  <c r="BN39" i="11"/>
  <c r="BN41" i="11" s="1"/>
  <c r="E129" i="10"/>
  <c r="BN24" i="11"/>
  <c r="BN103" i="11"/>
  <c r="BN105" i="11" s="1"/>
  <c r="I129" i="10"/>
  <c r="BN10" i="9"/>
  <c r="BP6" i="11" s="1"/>
  <c r="BN18" i="9"/>
  <c r="BN34" i="9"/>
  <c r="BN50" i="9"/>
  <c r="BN66" i="9"/>
  <c r="BN82" i="9"/>
  <c r="BN98" i="9"/>
  <c r="BN114" i="9"/>
  <c r="BN9" i="9"/>
  <c r="BN19" i="9"/>
  <c r="BN35" i="9"/>
  <c r="BN51" i="9"/>
  <c r="BN67" i="9"/>
  <c r="BN83" i="9"/>
  <c r="BN99" i="9"/>
  <c r="BN115" i="9"/>
  <c r="BN12" i="9"/>
  <c r="BN28" i="9"/>
  <c r="BN44" i="9"/>
  <c r="BN60" i="9"/>
  <c r="BN76" i="9"/>
  <c r="BN92" i="9"/>
  <c r="BN108" i="9"/>
  <c r="BN124" i="9"/>
  <c r="BN21" i="9"/>
  <c r="BN37" i="9"/>
  <c r="BN53" i="9"/>
  <c r="BN69" i="9"/>
  <c r="BN85" i="9"/>
  <c r="BN101" i="9"/>
  <c r="BN117" i="9"/>
  <c r="BN22" i="9"/>
  <c r="BN38" i="9"/>
  <c r="BN54" i="9"/>
  <c r="BN70" i="9"/>
  <c r="BN86" i="9"/>
  <c r="BN102" i="9"/>
  <c r="BN118" i="9"/>
  <c r="BO1" i="9"/>
  <c r="BN23" i="9"/>
  <c r="BN39" i="9"/>
  <c r="BN55" i="9"/>
  <c r="BN71" i="9"/>
  <c r="BN87" i="9"/>
  <c r="BN103" i="9"/>
  <c r="BN119" i="9"/>
  <c r="BN16" i="9"/>
  <c r="BN32" i="9"/>
  <c r="BN48" i="9"/>
  <c r="BN64" i="9"/>
  <c r="BN80" i="9"/>
  <c r="BN96" i="9"/>
  <c r="BN112" i="9"/>
  <c r="BN8" i="9"/>
  <c r="BN25" i="9"/>
  <c r="BN41" i="9"/>
  <c r="BN57" i="9"/>
  <c r="BN73" i="9"/>
  <c r="BN89" i="9"/>
  <c r="BN105" i="9"/>
  <c r="BN121" i="9"/>
  <c r="BN26" i="9"/>
  <c r="BN42" i="9"/>
  <c r="BN58" i="9"/>
  <c r="BN74" i="9"/>
  <c r="BN90" i="9"/>
  <c r="BN106" i="9"/>
  <c r="BN122" i="9"/>
  <c r="BN11" i="9"/>
  <c r="BN27" i="9"/>
  <c r="BN43" i="9"/>
  <c r="BN59" i="9"/>
  <c r="BN75" i="9"/>
  <c r="BN91" i="9"/>
  <c r="BN107" i="9"/>
  <c r="BN123" i="9"/>
  <c r="BN20" i="9"/>
  <c r="BN36" i="9"/>
  <c r="BN52" i="9"/>
  <c r="BN68" i="9"/>
  <c r="BN84" i="9"/>
  <c r="BN100" i="9"/>
  <c r="BN116" i="9"/>
  <c r="BN13" i="9"/>
  <c r="BN29" i="9"/>
  <c r="BN45" i="9"/>
  <c r="BN61" i="9"/>
  <c r="BN77" i="9"/>
  <c r="BN93" i="9"/>
  <c r="BN109" i="9"/>
  <c r="BN125" i="9"/>
  <c r="BN30" i="9"/>
  <c r="BN94" i="9"/>
  <c r="BN31" i="9"/>
  <c r="BN95" i="9"/>
  <c r="BN40" i="9"/>
  <c r="BN104" i="9"/>
  <c r="BN49" i="9"/>
  <c r="BN113" i="9"/>
  <c r="BN46" i="9"/>
  <c r="BN110" i="9"/>
  <c r="BN47" i="9"/>
  <c r="BN111" i="9"/>
  <c r="BN56" i="9"/>
  <c r="BN120" i="9"/>
  <c r="BN65" i="9"/>
  <c r="BN62" i="9"/>
  <c r="BN126" i="9"/>
  <c r="BN63" i="9"/>
  <c r="BN127" i="9"/>
  <c r="BN72" i="9"/>
  <c r="BN17" i="9"/>
  <c r="BN81" i="9"/>
  <c r="BN14" i="9"/>
  <c r="BN24" i="9"/>
  <c r="BN78" i="9"/>
  <c r="BN88" i="9"/>
  <c r="BN15" i="9"/>
  <c r="BN33" i="9"/>
  <c r="BN79" i="9"/>
  <c r="BN97" i="9"/>
  <c r="AR427" i="10"/>
  <c r="AN427" i="10"/>
  <c r="B429" i="10"/>
  <c r="C430" i="10"/>
  <c r="X427" i="10"/>
  <c r="BO7" i="11"/>
  <c r="BO8" i="11"/>
  <c r="BR3" i="11"/>
  <c r="BQ4" i="11"/>
  <c r="A137" i="10"/>
  <c r="BP1" i="11"/>
  <c r="BO2" i="11"/>
  <c r="BO9" i="11"/>
  <c r="AB427" i="10"/>
  <c r="AC428" i="10"/>
  <c r="Y428" i="10"/>
  <c r="AL428" i="10"/>
  <c r="AO428" i="10"/>
  <c r="U428" i="10"/>
  <c r="AH428" i="10"/>
  <c r="AK428" i="10"/>
  <c r="AD428" i="10"/>
  <c r="V428" i="10"/>
  <c r="Z428" i="10"/>
  <c r="AG428" i="10"/>
  <c r="AP428" i="10"/>
  <c r="BN75" i="11"/>
  <c r="BN11" i="11"/>
  <c r="BN59" i="11"/>
  <c r="BN43" i="11"/>
  <c r="BN27" i="11"/>
  <c r="BN91" i="11"/>
  <c r="BP76" i="11"/>
  <c r="BP44" i="11"/>
  <c r="BP12" i="11"/>
  <c r="BP60" i="11"/>
  <c r="BP92" i="11"/>
  <c r="BP28" i="11"/>
  <c r="BO69" i="11"/>
  <c r="BM63" i="11"/>
  <c r="BM93" i="11"/>
  <c r="BO86" i="11"/>
  <c r="BM61" i="11"/>
  <c r="BO83" i="11"/>
  <c r="BM45" i="11"/>
  <c r="BM81" i="11"/>
  <c r="BM47" i="11"/>
  <c r="BO21" i="11"/>
  <c r="BM79" i="11"/>
  <c r="BM15" i="11"/>
  <c r="BO38" i="11"/>
  <c r="BO99" i="11"/>
  <c r="BO34" i="11"/>
  <c r="BM65" i="11"/>
  <c r="BO101" i="11"/>
  <c r="BO98" i="11"/>
  <c r="BM95" i="11"/>
  <c r="BO18" i="11"/>
  <c r="BM13" i="11"/>
  <c r="BM49" i="11"/>
  <c r="BO37" i="11"/>
  <c r="BM80" i="11"/>
  <c r="BM64" i="11"/>
  <c r="BM16" i="11"/>
  <c r="BO66" i="11"/>
  <c r="BM32" i="11"/>
  <c r="BM96" i="11"/>
  <c r="BM94" i="11"/>
  <c r="BM14" i="11"/>
  <c r="BO54" i="11"/>
  <c r="BO82" i="11"/>
  <c r="BO50" i="11"/>
  <c r="BO84" i="11"/>
  <c r="BM48" i="11"/>
  <c r="BO52" i="11"/>
  <c r="BM33" i="11"/>
  <c r="BO53" i="11"/>
  <c r="BM78" i="11"/>
  <c r="BM77" i="11"/>
  <c r="BM17" i="11"/>
  <c r="BM30" i="11"/>
  <c r="BM62" i="11"/>
  <c r="BM31" i="11"/>
  <c r="BO20" i="11"/>
  <c r="BO19" i="11"/>
  <c r="BM46" i="11"/>
  <c r="BM97" i="11"/>
  <c r="BO100" i="11"/>
  <c r="BO85" i="11"/>
  <c r="BO68" i="11"/>
  <c r="BO70" i="11"/>
  <c r="BO22" i="11"/>
  <c r="BO102" i="11"/>
  <c r="BO35" i="11"/>
  <c r="BM29" i="11"/>
  <c r="BO36" i="11"/>
  <c r="BO51" i="11"/>
  <c r="BO67" i="11"/>
  <c r="AN428" i="10" l="1"/>
  <c r="AF428" i="10"/>
  <c r="B127" i="10"/>
  <c r="C125" i="10"/>
  <c r="BO23" i="11"/>
  <c r="BO25" i="11" s="1"/>
  <c r="D131" i="10"/>
  <c r="BO39" i="11"/>
  <c r="BO41" i="11" s="1"/>
  <c r="E131" i="10"/>
  <c r="BO87" i="11"/>
  <c r="BO89" i="11" s="1"/>
  <c r="H131" i="10"/>
  <c r="BO72" i="11"/>
  <c r="BO55" i="11"/>
  <c r="BO57" i="11" s="1"/>
  <c r="F131" i="10"/>
  <c r="BO104" i="11"/>
  <c r="BO40" i="11"/>
  <c r="BO88" i="11"/>
  <c r="BO71" i="11"/>
  <c r="BO73" i="11" s="1"/>
  <c r="G131" i="10"/>
  <c r="BO103" i="11"/>
  <c r="BO105" i="11" s="1"/>
  <c r="I131" i="10"/>
  <c r="BO56" i="11"/>
  <c r="BO24" i="11"/>
  <c r="BO75" i="11"/>
  <c r="BO11" i="11"/>
  <c r="BO59" i="11"/>
  <c r="BO43" i="11"/>
  <c r="BO91" i="11"/>
  <c r="BO27" i="11"/>
  <c r="AR428" i="10"/>
  <c r="BQ1" i="11"/>
  <c r="BP2" i="11"/>
  <c r="BP9" i="11"/>
  <c r="BQ12" i="11"/>
  <c r="BQ60" i="11"/>
  <c r="BQ28" i="11"/>
  <c r="BQ92" i="11"/>
  <c r="BQ44" i="11"/>
  <c r="BQ76" i="11"/>
  <c r="C431" i="10"/>
  <c r="B430" i="10"/>
  <c r="BP8" i="11"/>
  <c r="AJ428" i="10"/>
  <c r="A139" i="10"/>
  <c r="BR4" i="11"/>
  <c r="BS3" i="11"/>
  <c r="BP7" i="11"/>
  <c r="AC429" i="10"/>
  <c r="Y429" i="10"/>
  <c r="AH429" i="10"/>
  <c r="AO429" i="10"/>
  <c r="U429" i="10"/>
  <c r="Z429" i="10"/>
  <c r="AL429" i="10"/>
  <c r="AG429" i="10"/>
  <c r="AP429" i="10"/>
  <c r="AK429" i="10"/>
  <c r="AD429" i="10"/>
  <c r="V429" i="10"/>
  <c r="X428" i="10"/>
  <c r="AB428" i="10"/>
  <c r="BO10" i="9"/>
  <c r="BO18" i="9"/>
  <c r="BO34" i="9"/>
  <c r="BO50" i="9"/>
  <c r="BO66" i="9"/>
  <c r="BO82" i="9"/>
  <c r="BO98" i="9"/>
  <c r="BO114" i="9"/>
  <c r="BO11" i="9"/>
  <c r="BO27" i="9"/>
  <c r="BO43" i="9"/>
  <c r="BO59" i="9"/>
  <c r="BO75" i="9"/>
  <c r="BO91" i="9"/>
  <c r="BO107" i="9"/>
  <c r="BO123" i="9"/>
  <c r="BO20" i="9"/>
  <c r="BO36" i="9"/>
  <c r="BO52" i="9"/>
  <c r="BO68" i="9"/>
  <c r="BO84" i="9"/>
  <c r="BO100" i="9"/>
  <c r="BO116" i="9"/>
  <c r="BO41" i="9"/>
  <c r="BO105" i="9"/>
  <c r="BO45" i="9"/>
  <c r="BO109" i="9"/>
  <c r="BO33" i="9"/>
  <c r="BO97" i="9"/>
  <c r="BO21" i="9"/>
  <c r="BO85" i="9"/>
  <c r="BO22" i="9"/>
  <c r="BO38" i="9"/>
  <c r="BO54" i="9"/>
  <c r="BO70" i="9"/>
  <c r="BO86" i="9"/>
  <c r="BO102" i="9"/>
  <c r="BO118" i="9"/>
  <c r="BO15" i="9"/>
  <c r="BO31" i="9"/>
  <c r="BO47" i="9"/>
  <c r="BO63" i="9"/>
  <c r="BO79" i="9"/>
  <c r="BO95" i="9"/>
  <c r="BO111" i="9"/>
  <c r="BO127" i="9"/>
  <c r="BO24" i="9"/>
  <c r="BO40" i="9"/>
  <c r="BO56" i="9"/>
  <c r="BO72" i="9"/>
  <c r="BO88" i="9"/>
  <c r="BO104" i="9"/>
  <c r="BO120" i="9"/>
  <c r="BO57" i="9"/>
  <c r="BO121" i="9"/>
  <c r="BO61" i="9"/>
  <c r="BO125" i="9"/>
  <c r="BO49" i="9"/>
  <c r="BO113" i="9"/>
  <c r="BO37" i="9"/>
  <c r="BO101" i="9"/>
  <c r="BO26" i="9"/>
  <c r="BO42" i="9"/>
  <c r="BO58" i="9"/>
  <c r="BO74" i="9"/>
  <c r="BO90" i="9"/>
  <c r="BO106" i="9"/>
  <c r="BO122" i="9"/>
  <c r="BO19" i="9"/>
  <c r="BO35" i="9"/>
  <c r="BO51" i="9"/>
  <c r="BO67" i="9"/>
  <c r="BO83" i="9"/>
  <c r="BO99" i="9"/>
  <c r="BO115" i="9"/>
  <c r="BO12" i="9"/>
  <c r="BO28" i="9"/>
  <c r="BO44" i="9"/>
  <c r="BO60" i="9"/>
  <c r="BO76" i="9"/>
  <c r="BO92" i="9"/>
  <c r="BO108" i="9"/>
  <c r="BO124" i="9"/>
  <c r="BO73" i="9"/>
  <c r="BO13" i="9"/>
  <c r="BO77" i="9"/>
  <c r="BO8" i="9"/>
  <c r="BO65" i="9"/>
  <c r="BP1" i="9"/>
  <c r="BO53" i="9"/>
  <c r="BO117" i="9"/>
  <c r="BO30" i="9"/>
  <c r="BO94" i="9"/>
  <c r="BO39" i="9"/>
  <c r="BO103" i="9"/>
  <c r="BO48" i="9"/>
  <c r="BO112" i="9"/>
  <c r="BO93" i="9"/>
  <c r="BO69" i="9"/>
  <c r="BO46" i="9"/>
  <c r="BO110" i="9"/>
  <c r="BO55" i="9"/>
  <c r="BO119" i="9"/>
  <c r="BO64" i="9"/>
  <c r="BO25" i="9"/>
  <c r="BO17" i="9"/>
  <c r="BO62" i="9"/>
  <c r="BO126" i="9"/>
  <c r="BO71" i="9"/>
  <c r="BO16" i="9"/>
  <c r="BO80" i="9"/>
  <c r="BO89" i="9"/>
  <c r="BO81" i="9"/>
  <c r="BO87" i="9"/>
  <c r="BO9" i="9"/>
  <c r="BO14" i="9"/>
  <c r="BO32" i="9"/>
  <c r="BO78" i="9"/>
  <c r="BO96" i="9"/>
  <c r="BO23" i="9"/>
  <c r="BO29" i="9"/>
  <c r="BN16" i="11"/>
  <c r="BP85" i="11"/>
  <c r="BP21" i="11"/>
  <c r="BP19" i="11"/>
  <c r="BN65" i="11"/>
  <c r="BP36" i="11"/>
  <c r="BP18" i="11"/>
  <c r="BP51" i="11"/>
  <c r="BN81" i="11"/>
  <c r="BN29" i="11"/>
  <c r="BP102" i="11"/>
  <c r="BN14" i="11"/>
  <c r="BP100" i="11"/>
  <c r="BN97" i="11"/>
  <c r="BN94" i="11"/>
  <c r="BN63" i="11"/>
  <c r="BN46" i="11"/>
  <c r="BN77" i="11"/>
  <c r="BN78" i="11"/>
  <c r="BN15" i="11"/>
  <c r="BP34" i="11"/>
  <c r="BP38" i="11"/>
  <c r="BP53" i="11"/>
  <c r="BN64" i="11"/>
  <c r="BP67" i="11"/>
  <c r="BP52" i="11"/>
  <c r="BP50" i="11"/>
  <c r="BN49" i="11"/>
  <c r="BP84" i="11"/>
  <c r="BN93" i="11"/>
  <c r="BP20" i="11"/>
  <c r="BP83" i="11"/>
  <c r="BP82" i="11"/>
  <c r="BP35" i="11"/>
  <c r="BP99" i="11"/>
  <c r="BN47" i="11"/>
  <c r="BN79" i="11"/>
  <c r="BN95" i="11"/>
  <c r="BP69" i="11"/>
  <c r="BP54" i="11"/>
  <c r="BN33" i="11"/>
  <c r="BP37" i="11"/>
  <c r="BP86" i="11"/>
  <c r="BN13" i="11"/>
  <c r="BP101" i="11"/>
  <c r="BP70" i="11"/>
  <c r="BN80" i="11"/>
  <c r="BP66" i="11"/>
  <c r="BN45" i="11"/>
  <c r="BN17" i="11"/>
  <c r="BP98" i="11"/>
  <c r="BN48" i="11"/>
  <c r="BP22" i="11"/>
  <c r="BN31" i="11"/>
  <c r="BN30" i="11"/>
  <c r="BP68" i="11"/>
  <c r="BN32" i="11"/>
  <c r="BN61" i="11"/>
  <c r="BN62" i="11"/>
  <c r="BN96" i="11"/>
  <c r="X429" i="10" l="1"/>
  <c r="AN429" i="10"/>
  <c r="AF429" i="10"/>
  <c r="B129" i="10"/>
  <c r="C127" i="10"/>
  <c r="AJ429" i="10"/>
  <c r="BP72" i="11"/>
  <c r="BP87" i="11"/>
  <c r="BP89" i="11" s="1"/>
  <c r="H133" i="10"/>
  <c r="BP56" i="11"/>
  <c r="BP55" i="11"/>
  <c r="BP57" i="11" s="1"/>
  <c r="F133" i="10"/>
  <c r="BP71" i="11"/>
  <c r="BP73" i="11" s="1"/>
  <c r="G133" i="10"/>
  <c r="BP104" i="11"/>
  <c r="BP39" i="11"/>
  <c r="BP41" i="11" s="1"/>
  <c r="E133" i="10"/>
  <c r="BP23" i="11"/>
  <c r="BP25" i="11" s="1"/>
  <c r="D133" i="10"/>
  <c r="BP88" i="11"/>
  <c r="BP40" i="11"/>
  <c r="BP103" i="11"/>
  <c r="BP105" i="11" s="1"/>
  <c r="I133" i="10"/>
  <c r="BP24" i="11"/>
  <c r="BP43" i="11"/>
  <c r="BP91" i="11"/>
  <c r="BP27" i="11"/>
  <c r="BP75" i="11"/>
  <c r="BP11" i="11"/>
  <c r="BP59" i="11"/>
  <c r="AR429" i="10"/>
  <c r="BR1" i="11"/>
  <c r="BQ2" i="11"/>
  <c r="BQ9" i="11"/>
  <c r="C432" i="10"/>
  <c r="B431" i="10"/>
  <c r="BP18" i="9"/>
  <c r="BP34" i="9"/>
  <c r="BP50" i="9"/>
  <c r="BP66" i="9"/>
  <c r="BP82" i="9"/>
  <c r="BP98" i="9"/>
  <c r="BP114" i="9"/>
  <c r="BP11" i="9"/>
  <c r="BP27" i="9"/>
  <c r="BP43" i="9"/>
  <c r="BP59" i="9"/>
  <c r="BP75" i="9"/>
  <c r="BP91" i="9"/>
  <c r="BP107" i="9"/>
  <c r="BP123" i="9"/>
  <c r="BP20" i="9"/>
  <c r="BP36" i="9"/>
  <c r="BP52" i="9"/>
  <c r="BP68" i="9"/>
  <c r="BP84" i="9"/>
  <c r="BP100" i="9"/>
  <c r="BP116" i="9"/>
  <c r="BP33" i="9"/>
  <c r="BP97" i="9"/>
  <c r="BP37" i="9"/>
  <c r="BP101" i="9"/>
  <c r="BP41" i="9"/>
  <c r="BP105" i="9"/>
  <c r="BP45" i="9"/>
  <c r="BP109" i="9"/>
  <c r="BP22" i="9"/>
  <c r="BP38" i="9"/>
  <c r="BP54" i="9"/>
  <c r="BP70" i="9"/>
  <c r="BP86" i="9"/>
  <c r="BP102" i="9"/>
  <c r="BP118" i="9"/>
  <c r="BP15" i="9"/>
  <c r="BP31" i="9"/>
  <c r="BP47" i="9"/>
  <c r="BP63" i="9"/>
  <c r="BP79" i="9"/>
  <c r="BP95" i="9"/>
  <c r="BP111" i="9"/>
  <c r="BP127" i="9"/>
  <c r="BP24" i="9"/>
  <c r="BP40" i="9"/>
  <c r="BP56" i="9"/>
  <c r="BP72" i="9"/>
  <c r="BP88" i="9"/>
  <c r="BP104" i="9"/>
  <c r="BP120" i="9"/>
  <c r="BP49" i="9"/>
  <c r="BP113" i="9"/>
  <c r="BP53" i="9"/>
  <c r="BP117" i="9"/>
  <c r="BP57" i="9"/>
  <c r="BP121" i="9"/>
  <c r="BP61" i="9"/>
  <c r="BP125" i="9"/>
  <c r="BP10" i="9"/>
  <c r="BP26" i="9"/>
  <c r="BP42" i="9"/>
  <c r="BP58" i="9"/>
  <c r="BP74" i="9"/>
  <c r="BP90" i="9"/>
  <c r="BP106" i="9"/>
  <c r="BP122" i="9"/>
  <c r="BP19" i="9"/>
  <c r="BP35" i="9"/>
  <c r="BP51" i="9"/>
  <c r="BP67" i="9"/>
  <c r="BP83" i="9"/>
  <c r="BP99" i="9"/>
  <c r="BP115" i="9"/>
  <c r="BP12" i="9"/>
  <c r="BP28" i="9"/>
  <c r="BP44" i="9"/>
  <c r="BP60" i="9"/>
  <c r="BP76" i="9"/>
  <c r="BP92" i="9"/>
  <c r="BP108" i="9"/>
  <c r="BP124" i="9"/>
  <c r="BP65" i="9"/>
  <c r="BP8" i="9"/>
  <c r="BP69" i="9"/>
  <c r="BP9" i="9"/>
  <c r="BP73" i="9"/>
  <c r="BP13" i="9"/>
  <c r="BP77" i="9"/>
  <c r="BQ1" i="9"/>
  <c r="BP14" i="9"/>
  <c r="BP78" i="9"/>
  <c r="BP23" i="9"/>
  <c r="BP87" i="9"/>
  <c r="BP32" i="9"/>
  <c r="BP96" i="9"/>
  <c r="BP21" i="9"/>
  <c r="BP29" i="9"/>
  <c r="BP30" i="9"/>
  <c r="BP94" i="9"/>
  <c r="BP39" i="9"/>
  <c r="BP103" i="9"/>
  <c r="BP48" i="9"/>
  <c r="BP112" i="9"/>
  <c r="BP85" i="9"/>
  <c r="BP93" i="9"/>
  <c r="BP46" i="9"/>
  <c r="BP110" i="9"/>
  <c r="BP55" i="9"/>
  <c r="BP119" i="9"/>
  <c r="BP64" i="9"/>
  <c r="BP17" i="9"/>
  <c r="BP25" i="9"/>
  <c r="BP62" i="9"/>
  <c r="BP80" i="9"/>
  <c r="BP126" i="9"/>
  <c r="BP81" i="9"/>
  <c r="BP71" i="9"/>
  <c r="BP89" i="9"/>
  <c r="BP16" i="9"/>
  <c r="BQ8" i="11"/>
  <c r="BR6" i="11"/>
  <c r="BT3" i="11"/>
  <c r="BS4" i="11"/>
  <c r="BQ6" i="11"/>
  <c r="BQ7" i="11" s="1"/>
  <c r="AB429" i="10"/>
  <c r="BR12" i="11"/>
  <c r="BR60" i="11"/>
  <c r="BR28" i="11"/>
  <c r="BR92" i="11"/>
  <c r="BR76" i="11"/>
  <c r="BR44" i="11"/>
  <c r="A141" i="10"/>
  <c r="AO430" i="10"/>
  <c r="V430" i="10"/>
  <c r="AL430" i="10"/>
  <c r="Y430" i="10"/>
  <c r="AH430" i="10"/>
  <c r="Z430" i="10"/>
  <c r="U430" i="10"/>
  <c r="AG430" i="10"/>
  <c r="AP430" i="10"/>
  <c r="AC430" i="10"/>
  <c r="AD430" i="10"/>
  <c r="AK430" i="10"/>
  <c r="BQ54" i="11"/>
  <c r="BO77" i="11"/>
  <c r="BQ53" i="11"/>
  <c r="BQ83" i="11"/>
  <c r="BO78" i="11"/>
  <c r="BQ37" i="11"/>
  <c r="BO31" i="11"/>
  <c r="BO49" i="11"/>
  <c r="BO29" i="11"/>
  <c r="BQ66" i="11"/>
  <c r="BQ70" i="11"/>
  <c r="BQ68" i="11"/>
  <c r="BO48" i="11"/>
  <c r="BO16" i="11"/>
  <c r="BO61" i="11"/>
  <c r="BQ99" i="11"/>
  <c r="BQ86" i="11"/>
  <c r="BO95" i="11"/>
  <c r="BQ98" i="11"/>
  <c r="BO94" i="11"/>
  <c r="BQ22" i="11"/>
  <c r="BO63" i="11"/>
  <c r="BQ100" i="11"/>
  <c r="BQ19" i="11"/>
  <c r="BQ36" i="11"/>
  <c r="BQ52" i="11"/>
  <c r="BO62" i="11"/>
  <c r="BQ102" i="11"/>
  <c r="BQ21" i="11"/>
  <c r="BQ35" i="11"/>
  <c r="BO96" i="11"/>
  <c r="BQ51" i="11"/>
  <c r="BO46" i="11"/>
  <c r="BO79" i="11"/>
  <c r="BO14" i="11"/>
  <c r="BO93" i="11"/>
  <c r="BQ18" i="11"/>
  <c r="BQ67" i="11"/>
  <c r="BQ20" i="11"/>
  <c r="BO97" i="11"/>
  <c r="BO65" i="11"/>
  <c r="BO32" i="11"/>
  <c r="BO15" i="11"/>
  <c r="BO64" i="11"/>
  <c r="BQ50" i="11"/>
  <c r="BO30" i="11"/>
  <c r="BO80" i="11"/>
  <c r="BO81" i="11"/>
  <c r="BQ82" i="11"/>
  <c r="BO17" i="11"/>
  <c r="BO33" i="11"/>
  <c r="BQ38" i="11"/>
  <c r="BO47" i="11"/>
  <c r="BO13" i="11"/>
  <c r="BQ101" i="11"/>
  <c r="BQ84" i="11"/>
  <c r="BQ85" i="11"/>
  <c r="BQ69" i="11"/>
  <c r="BQ34" i="11"/>
  <c r="BO45" i="11"/>
  <c r="AF430" i="10" l="1"/>
  <c r="AN430" i="10"/>
  <c r="BR7" i="11"/>
  <c r="B131" i="10"/>
  <c r="C129" i="10"/>
  <c r="BQ23" i="11"/>
  <c r="BQ25" i="11" s="1"/>
  <c r="D135" i="10"/>
  <c r="BQ103" i="11"/>
  <c r="BQ105" i="11" s="1"/>
  <c r="I135" i="10"/>
  <c r="BQ39" i="11"/>
  <c r="BQ41" i="11" s="1"/>
  <c r="E135" i="10"/>
  <c r="BQ71" i="11"/>
  <c r="BQ73" i="11" s="1"/>
  <c r="G135" i="10"/>
  <c r="BQ87" i="11"/>
  <c r="BQ89" i="11" s="1"/>
  <c r="H135" i="10"/>
  <c r="BQ56" i="11"/>
  <c r="BQ40" i="11"/>
  <c r="BQ88" i="11"/>
  <c r="BQ55" i="11"/>
  <c r="BQ57" i="11" s="1"/>
  <c r="F135" i="10"/>
  <c r="BQ104" i="11"/>
  <c r="BQ24" i="11"/>
  <c r="BQ72" i="11"/>
  <c r="BQ10" i="9"/>
  <c r="BQ26" i="9"/>
  <c r="BQ42" i="9"/>
  <c r="BQ58" i="9"/>
  <c r="BQ74" i="9"/>
  <c r="BQ90" i="9"/>
  <c r="BQ106" i="9"/>
  <c r="BQ122" i="9"/>
  <c r="BQ19" i="9"/>
  <c r="BQ35" i="9"/>
  <c r="BQ51" i="9"/>
  <c r="BQ67" i="9"/>
  <c r="BQ83" i="9"/>
  <c r="BQ99" i="9"/>
  <c r="BQ115" i="9"/>
  <c r="BQ12" i="9"/>
  <c r="BQ28" i="9"/>
  <c r="BQ44" i="9"/>
  <c r="BQ60" i="9"/>
  <c r="BQ76" i="9"/>
  <c r="BQ92" i="9"/>
  <c r="BQ108" i="9"/>
  <c r="BQ124" i="9"/>
  <c r="BQ73" i="9"/>
  <c r="BR1" i="9"/>
  <c r="BQ45" i="9"/>
  <c r="BQ109" i="9"/>
  <c r="BQ49" i="9"/>
  <c r="BQ113" i="9"/>
  <c r="BQ69" i="9"/>
  <c r="BQ8" i="9"/>
  <c r="BQ14" i="9"/>
  <c r="BQ30" i="9"/>
  <c r="BQ46" i="9"/>
  <c r="BQ62" i="9"/>
  <c r="BQ78" i="9"/>
  <c r="BQ94" i="9"/>
  <c r="BQ110" i="9"/>
  <c r="BQ126" i="9"/>
  <c r="BQ23" i="9"/>
  <c r="BQ39" i="9"/>
  <c r="BQ55" i="9"/>
  <c r="BQ71" i="9"/>
  <c r="BQ87" i="9"/>
  <c r="BQ103" i="9"/>
  <c r="BQ119" i="9"/>
  <c r="BQ16" i="9"/>
  <c r="BQ32" i="9"/>
  <c r="BQ48" i="9"/>
  <c r="BQ64" i="9"/>
  <c r="BQ80" i="9"/>
  <c r="BQ96" i="9"/>
  <c r="BQ112" i="9"/>
  <c r="BQ25" i="9"/>
  <c r="BQ89" i="9"/>
  <c r="BQ9" i="9"/>
  <c r="BQ61" i="9"/>
  <c r="BQ125" i="9"/>
  <c r="BQ65" i="9"/>
  <c r="BQ21" i="9"/>
  <c r="BQ85" i="9"/>
  <c r="BQ18" i="9"/>
  <c r="BQ34" i="9"/>
  <c r="BQ50" i="9"/>
  <c r="BQ66" i="9"/>
  <c r="BQ82" i="9"/>
  <c r="BQ98" i="9"/>
  <c r="BQ114" i="9"/>
  <c r="BQ11" i="9"/>
  <c r="BQ27" i="9"/>
  <c r="BQ43" i="9"/>
  <c r="BQ59" i="9"/>
  <c r="BQ75" i="9"/>
  <c r="BQ91" i="9"/>
  <c r="BQ107" i="9"/>
  <c r="BQ123" i="9"/>
  <c r="BQ20" i="9"/>
  <c r="BQ36" i="9"/>
  <c r="BQ52" i="9"/>
  <c r="BQ68" i="9"/>
  <c r="BQ84" i="9"/>
  <c r="BQ100" i="9"/>
  <c r="BQ116" i="9"/>
  <c r="BQ41" i="9"/>
  <c r="BQ105" i="9"/>
  <c r="BQ13" i="9"/>
  <c r="BQ77" i="9"/>
  <c r="BQ17" i="9"/>
  <c r="BQ81" i="9"/>
  <c r="BQ37" i="9"/>
  <c r="BQ101" i="9"/>
  <c r="BQ54" i="9"/>
  <c r="BQ118" i="9"/>
  <c r="BQ63" i="9"/>
  <c r="BQ127" i="9"/>
  <c r="BQ72" i="9"/>
  <c r="BQ57" i="9"/>
  <c r="BQ33" i="9"/>
  <c r="BQ70" i="9"/>
  <c r="BQ15" i="9"/>
  <c r="BQ79" i="9"/>
  <c r="BQ24" i="9"/>
  <c r="BQ88" i="9"/>
  <c r="BQ121" i="9"/>
  <c r="BQ97" i="9"/>
  <c r="BQ22" i="9"/>
  <c r="BQ86" i="9"/>
  <c r="BQ31" i="9"/>
  <c r="BQ95" i="9"/>
  <c r="BQ40" i="9"/>
  <c r="BQ104" i="9"/>
  <c r="BQ29" i="9"/>
  <c r="BQ53" i="9"/>
  <c r="BQ111" i="9"/>
  <c r="BQ117" i="9"/>
  <c r="BQ38" i="9"/>
  <c r="BQ56" i="9"/>
  <c r="BQ102" i="9"/>
  <c r="BQ120" i="9"/>
  <c r="BQ47" i="9"/>
  <c r="BQ93" i="9"/>
  <c r="A143" i="10"/>
  <c r="AC431" i="10"/>
  <c r="Y431" i="10"/>
  <c r="AP431" i="10"/>
  <c r="AO431" i="10"/>
  <c r="V431" i="10"/>
  <c r="AD431" i="10"/>
  <c r="Z431" i="10"/>
  <c r="AK431" i="10"/>
  <c r="AL431" i="10"/>
  <c r="AG431" i="10"/>
  <c r="AH431" i="10"/>
  <c r="U431" i="10"/>
  <c r="BQ91" i="11"/>
  <c r="BQ27" i="11"/>
  <c r="BQ75" i="11"/>
  <c r="BQ11" i="11"/>
  <c r="BQ59" i="11"/>
  <c r="BQ43" i="11"/>
  <c r="AR430" i="10"/>
  <c r="AJ430" i="10"/>
  <c r="BS76" i="11"/>
  <c r="BS44" i="11"/>
  <c r="BS12" i="11"/>
  <c r="BS60" i="11"/>
  <c r="BS28" i="11"/>
  <c r="BS92" i="11"/>
  <c r="BR8" i="11"/>
  <c r="B432" i="10"/>
  <c r="C433" i="10"/>
  <c r="BS1" i="11"/>
  <c r="BR2" i="11"/>
  <c r="BR9" i="11"/>
  <c r="AB430" i="10"/>
  <c r="X430" i="10"/>
  <c r="BT4" i="11"/>
  <c r="BU3" i="11"/>
  <c r="BP14" i="11"/>
  <c r="BP49" i="11"/>
  <c r="BR85" i="11"/>
  <c r="BR99" i="11"/>
  <c r="BP32" i="11"/>
  <c r="BR22" i="11"/>
  <c r="BP63" i="11"/>
  <c r="BP96" i="11"/>
  <c r="BR20" i="11"/>
  <c r="BR35" i="11"/>
  <c r="BP47" i="11"/>
  <c r="BR37" i="11"/>
  <c r="BP46" i="11"/>
  <c r="BR84" i="11"/>
  <c r="BP79" i="11"/>
  <c r="BP97" i="11"/>
  <c r="BP15" i="11"/>
  <c r="BP78" i="11"/>
  <c r="BP62" i="11"/>
  <c r="BR98" i="11"/>
  <c r="BR102" i="11"/>
  <c r="BR52" i="11"/>
  <c r="BP94" i="11"/>
  <c r="BR101" i="11"/>
  <c r="BR53" i="11"/>
  <c r="BR21" i="11"/>
  <c r="BP80" i="11"/>
  <c r="BP95" i="11"/>
  <c r="BP65" i="11"/>
  <c r="BR83" i="11"/>
  <c r="BR68" i="11"/>
  <c r="BP29" i="11"/>
  <c r="BR50" i="11"/>
  <c r="BP81" i="11"/>
  <c r="BR19" i="11"/>
  <c r="BP33" i="11"/>
  <c r="BR82" i="11"/>
  <c r="BR18" i="11"/>
  <c r="BR67" i="11"/>
  <c r="BR34" i="11"/>
  <c r="BR51" i="11"/>
  <c r="BR69" i="11"/>
  <c r="BR70" i="11"/>
  <c r="BP93" i="11"/>
  <c r="BP61" i="11"/>
  <c r="BP16" i="11"/>
  <c r="BR100" i="11"/>
  <c r="BR86" i="11"/>
  <c r="BP13" i="11"/>
  <c r="BR38" i="11"/>
  <c r="BP48" i="11"/>
  <c r="BR66" i="11"/>
  <c r="BP31" i="11"/>
  <c r="BP64" i="11"/>
  <c r="BP17" i="11"/>
  <c r="BP77" i="11"/>
  <c r="BP30" i="11"/>
  <c r="BR54" i="11"/>
  <c r="BR36" i="11"/>
  <c r="BP45" i="11"/>
  <c r="AN431" i="10" l="1"/>
  <c r="B133" i="10"/>
  <c r="C131" i="10"/>
  <c r="X431" i="10"/>
  <c r="BR24" i="11"/>
  <c r="BR87" i="11"/>
  <c r="BR89" i="11" s="1"/>
  <c r="H137" i="10"/>
  <c r="BR56" i="11"/>
  <c r="BR39" i="11"/>
  <c r="BR41" i="11" s="1"/>
  <c r="E137" i="10"/>
  <c r="BR72" i="11"/>
  <c r="BR40" i="11"/>
  <c r="BR71" i="11"/>
  <c r="BR73" i="11" s="1"/>
  <c r="G137" i="10"/>
  <c r="BR88" i="11"/>
  <c r="BR103" i="11"/>
  <c r="BR105" i="11" s="1"/>
  <c r="I137" i="10"/>
  <c r="BR23" i="11"/>
  <c r="BR25" i="11" s="1"/>
  <c r="D137" i="10"/>
  <c r="BR55" i="11"/>
  <c r="BR57" i="11" s="1"/>
  <c r="F137" i="10"/>
  <c r="BR104" i="11"/>
  <c r="AB431" i="10"/>
  <c r="BR13" i="9"/>
  <c r="BR29" i="9"/>
  <c r="BR45" i="9"/>
  <c r="BR61" i="9"/>
  <c r="BR77" i="9"/>
  <c r="BR93" i="9"/>
  <c r="BR18" i="9"/>
  <c r="BR34" i="9"/>
  <c r="BR50" i="9"/>
  <c r="BR66" i="9"/>
  <c r="BR82" i="9"/>
  <c r="BR98" i="9"/>
  <c r="BR114" i="9"/>
  <c r="BR11" i="9"/>
  <c r="BR27" i="9"/>
  <c r="BR43" i="9"/>
  <c r="BR59" i="9"/>
  <c r="BR75" i="9"/>
  <c r="BR91" i="9"/>
  <c r="BR107" i="9"/>
  <c r="BR123" i="9"/>
  <c r="BR20" i="9"/>
  <c r="BR36" i="9"/>
  <c r="BR52" i="9"/>
  <c r="BR68" i="9"/>
  <c r="BR84" i="9"/>
  <c r="BR100" i="9"/>
  <c r="BR116" i="9"/>
  <c r="BR117" i="9"/>
  <c r="BR8" i="9"/>
  <c r="BR17" i="9"/>
  <c r="BR33" i="9"/>
  <c r="BR49" i="9"/>
  <c r="BR65" i="9"/>
  <c r="BR81" i="9"/>
  <c r="BR97" i="9"/>
  <c r="BR22" i="9"/>
  <c r="BR38" i="9"/>
  <c r="BR54" i="9"/>
  <c r="BR70" i="9"/>
  <c r="BR86" i="9"/>
  <c r="BR102" i="9"/>
  <c r="BR118" i="9"/>
  <c r="BR15" i="9"/>
  <c r="BR31" i="9"/>
  <c r="BR47" i="9"/>
  <c r="BR63" i="9"/>
  <c r="BR79" i="9"/>
  <c r="BR95" i="9"/>
  <c r="BR111" i="9"/>
  <c r="BR127" i="9"/>
  <c r="BR24" i="9"/>
  <c r="BR40" i="9"/>
  <c r="BR56" i="9"/>
  <c r="BR72" i="9"/>
  <c r="BR88" i="9"/>
  <c r="BR104" i="9"/>
  <c r="BR120" i="9"/>
  <c r="BS1" i="9"/>
  <c r="BR109" i="9"/>
  <c r="BR21" i="9"/>
  <c r="BR37" i="9"/>
  <c r="BR53" i="9"/>
  <c r="BR69" i="9"/>
  <c r="BR85" i="9"/>
  <c r="BR101" i="9"/>
  <c r="BR26" i="9"/>
  <c r="BR42" i="9"/>
  <c r="BR58" i="9"/>
  <c r="BR74" i="9"/>
  <c r="BR90" i="9"/>
  <c r="BR106" i="9"/>
  <c r="BR122" i="9"/>
  <c r="BR19" i="9"/>
  <c r="BR35" i="9"/>
  <c r="BR51" i="9"/>
  <c r="BR67" i="9"/>
  <c r="BR83" i="9"/>
  <c r="BR99" i="9"/>
  <c r="BR115" i="9"/>
  <c r="BR12" i="9"/>
  <c r="BR28" i="9"/>
  <c r="BR44" i="9"/>
  <c r="BR60" i="9"/>
  <c r="BR76" i="9"/>
  <c r="BR92" i="9"/>
  <c r="BR108" i="9"/>
  <c r="BR124" i="9"/>
  <c r="BR105" i="9"/>
  <c r="BR125" i="9"/>
  <c r="BR41" i="9"/>
  <c r="BR14" i="9"/>
  <c r="BR78" i="9"/>
  <c r="BR23" i="9"/>
  <c r="BR87" i="9"/>
  <c r="BR32" i="9"/>
  <c r="BR96" i="9"/>
  <c r="BR9" i="9"/>
  <c r="BR57" i="9"/>
  <c r="BR30" i="9"/>
  <c r="BR94" i="9"/>
  <c r="BR39" i="9"/>
  <c r="BR103" i="9"/>
  <c r="BR48" i="9"/>
  <c r="BR112" i="9"/>
  <c r="BR10" i="9"/>
  <c r="BT6" i="11" s="1"/>
  <c r="BR73" i="9"/>
  <c r="BR46" i="9"/>
  <c r="BR110" i="9"/>
  <c r="BR55" i="9"/>
  <c r="BR119" i="9"/>
  <c r="BR64" i="9"/>
  <c r="BR113" i="9"/>
  <c r="BR25" i="9"/>
  <c r="BR71" i="9"/>
  <c r="BR89" i="9"/>
  <c r="BR16" i="9"/>
  <c r="BR62" i="9"/>
  <c r="BR80" i="9"/>
  <c r="BR126" i="9"/>
  <c r="BR121" i="9"/>
  <c r="AO432" i="10"/>
  <c r="U432" i="10"/>
  <c r="AL432" i="10"/>
  <c r="AK432" i="10"/>
  <c r="V432" i="10"/>
  <c r="AP432" i="10"/>
  <c r="AC432" i="10"/>
  <c r="Z432" i="10"/>
  <c r="AG432" i="10"/>
  <c r="AD432" i="10"/>
  <c r="Y432" i="10"/>
  <c r="AH432" i="10"/>
  <c r="AJ431" i="10"/>
  <c r="BR59" i="11"/>
  <c r="BR11" i="11"/>
  <c r="BR43" i="11"/>
  <c r="BR27" i="11"/>
  <c r="BR75" i="11"/>
  <c r="BR91" i="11"/>
  <c r="AF431" i="10"/>
  <c r="A145" i="10"/>
  <c r="C434" i="10"/>
  <c r="B433" i="10"/>
  <c r="BS8" i="11"/>
  <c r="BU4" i="11"/>
  <c r="BV3" i="11"/>
  <c r="BT28" i="11"/>
  <c r="BT92" i="11"/>
  <c r="BT76" i="11"/>
  <c r="BT44" i="11"/>
  <c r="BT60" i="11"/>
  <c r="BT12" i="11"/>
  <c r="BT1" i="11"/>
  <c r="BS2" i="11"/>
  <c r="BS9" i="11"/>
  <c r="BS6" i="11"/>
  <c r="BS7" i="11" s="1"/>
  <c r="AR431" i="10"/>
  <c r="BS98" i="11"/>
  <c r="BS84" i="11"/>
  <c r="BQ29" i="11"/>
  <c r="BQ49" i="11"/>
  <c r="BQ32" i="11"/>
  <c r="BQ62" i="11"/>
  <c r="BQ94" i="11"/>
  <c r="BQ78" i="11"/>
  <c r="BS86" i="11"/>
  <c r="BQ81" i="11"/>
  <c r="BQ45" i="11"/>
  <c r="BQ61" i="11"/>
  <c r="BQ17" i="11"/>
  <c r="BQ30" i="11"/>
  <c r="BS85" i="11"/>
  <c r="BS67" i="11"/>
  <c r="BS20" i="11"/>
  <c r="BQ46" i="11"/>
  <c r="BS34" i="11"/>
  <c r="BS102" i="11"/>
  <c r="BS100" i="11"/>
  <c r="BS35" i="11"/>
  <c r="BQ13" i="11"/>
  <c r="BQ77" i="11"/>
  <c r="BS36" i="11"/>
  <c r="BQ79" i="11"/>
  <c r="BQ95" i="11"/>
  <c r="BQ15" i="11"/>
  <c r="BS68" i="11"/>
  <c r="BS19" i="11"/>
  <c r="BQ31" i="11"/>
  <c r="BS99" i="11"/>
  <c r="BQ97" i="11"/>
  <c r="BQ47" i="11"/>
  <c r="BQ48" i="11"/>
  <c r="BS54" i="11"/>
  <c r="BQ65" i="11"/>
  <c r="BS101" i="11"/>
  <c r="BS69" i="11"/>
  <c r="BS22" i="11"/>
  <c r="BS37" i="11"/>
  <c r="BQ33" i="11"/>
  <c r="BS51" i="11"/>
  <c r="BQ93" i="11"/>
  <c r="BS50" i="11"/>
  <c r="BS52" i="11"/>
  <c r="BQ96" i="11"/>
  <c r="BS18" i="11"/>
  <c r="BS38" i="11"/>
  <c r="BQ64" i="11"/>
  <c r="BQ16" i="11"/>
  <c r="BS82" i="11"/>
  <c r="BS70" i="11"/>
  <c r="BQ63" i="11"/>
  <c r="BS21" i="11"/>
  <c r="BS53" i="11"/>
  <c r="BQ14" i="11"/>
  <c r="BQ80" i="11"/>
  <c r="BS83" i="11"/>
  <c r="BS66" i="11"/>
  <c r="AB432" i="10" l="1"/>
  <c r="AJ432" i="10"/>
  <c r="AF432" i="10"/>
  <c r="B135" i="10"/>
  <c r="C133" i="10"/>
  <c r="BT7" i="11"/>
  <c r="AR432" i="10"/>
  <c r="BS71" i="11"/>
  <c r="BS73" i="11" s="1"/>
  <c r="G139" i="10"/>
  <c r="BS55" i="11"/>
  <c r="BS57" i="11" s="1"/>
  <c r="F139" i="10"/>
  <c r="BS103" i="11"/>
  <c r="BS105" i="11" s="1"/>
  <c r="I139" i="10"/>
  <c r="BS104" i="11"/>
  <c r="BS23" i="11"/>
  <c r="BS25" i="11" s="1"/>
  <c r="D139" i="10"/>
  <c r="BS39" i="11"/>
  <c r="BS41" i="11" s="1"/>
  <c r="E139" i="10"/>
  <c r="BS24" i="11"/>
  <c r="BS88" i="11"/>
  <c r="BS56" i="11"/>
  <c r="BS40" i="11"/>
  <c r="BS72" i="11"/>
  <c r="BS87" i="11"/>
  <c r="BS89" i="11" s="1"/>
  <c r="H139" i="10"/>
  <c r="BT2" i="11"/>
  <c r="BT9" i="11"/>
  <c r="BU1" i="11"/>
  <c r="BW3" i="11"/>
  <c r="BV4" i="11"/>
  <c r="AO433" i="10"/>
  <c r="AC433" i="10"/>
  <c r="U433" i="10"/>
  <c r="AP433" i="10"/>
  <c r="AK433" i="10"/>
  <c r="V433" i="10"/>
  <c r="AD433" i="10"/>
  <c r="AG433" i="10"/>
  <c r="AL433" i="10"/>
  <c r="AH433" i="10"/>
  <c r="Y433" i="10"/>
  <c r="Z433" i="10"/>
  <c r="X432" i="10"/>
  <c r="BS10" i="9"/>
  <c r="BU6" i="11" s="1"/>
  <c r="BS25" i="9"/>
  <c r="BS41" i="9"/>
  <c r="BS57" i="9"/>
  <c r="BS73" i="9"/>
  <c r="BS89" i="9"/>
  <c r="BS105" i="9"/>
  <c r="BS121" i="9"/>
  <c r="BS22" i="9"/>
  <c r="BS38" i="9"/>
  <c r="BS54" i="9"/>
  <c r="BS70" i="9"/>
  <c r="BS86" i="9"/>
  <c r="BS102" i="9"/>
  <c r="BS118" i="9"/>
  <c r="BS15" i="9"/>
  <c r="BS31" i="9"/>
  <c r="BS47" i="9"/>
  <c r="BS63" i="9"/>
  <c r="BS79" i="9"/>
  <c r="BS95" i="9"/>
  <c r="BS111" i="9"/>
  <c r="BS127" i="9"/>
  <c r="BS24" i="9"/>
  <c r="BS40" i="9"/>
  <c r="BS56" i="9"/>
  <c r="BS72" i="9"/>
  <c r="BS88" i="9"/>
  <c r="BS104" i="9"/>
  <c r="BS120" i="9"/>
  <c r="BS9" i="9"/>
  <c r="BS13" i="9"/>
  <c r="BS29" i="9"/>
  <c r="BS45" i="9"/>
  <c r="BS61" i="9"/>
  <c r="BS77" i="9"/>
  <c r="BS93" i="9"/>
  <c r="BS109" i="9"/>
  <c r="BS125" i="9"/>
  <c r="BS26" i="9"/>
  <c r="BS42" i="9"/>
  <c r="BS58" i="9"/>
  <c r="BS74" i="9"/>
  <c r="BS90" i="9"/>
  <c r="BS106" i="9"/>
  <c r="BS122" i="9"/>
  <c r="BS19" i="9"/>
  <c r="BS35" i="9"/>
  <c r="BS51" i="9"/>
  <c r="BS67" i="9"/>
  <c r="BS83" i="9"/>
  <c r="BS99" i="9"/>
  <c r="BS115" i="9"/>
  <c r="BS12" i="9"/>
  <c r="BS28" i="9"/>
  <c r="BS44" i="9"/>
  <c r="BS60" i="9"/>
  <c r="BS76" i="9"/>
  <c r="BS92" i="9"/>
  <c r="BS108" i="9"/>
  <c r="BS124" i="9"/>
  <c r="BS17" i="9"/>
  <c r="BS33" i="9"/>
  <c r="BS49" i="9"/>
  <c r="BS65" i="9"/>
  <c r="BS81" i="9"/>
  <c r="BS97" i="9"/>
  <c r="BS113" i="9"/>
  <c r="BS14" i="9"/>
  <c r="BS30" i="9"/>
  <c r="BS46" i="9"/>
  <c r="BS62" i="9"/>
  <c r="BS78" i="9"/>
  <c r="BS94" i="9"/>
  <c r="BS110" i="9"/>
  <c r="BS126" i="9"/>
  <c r="BS23" i="9"/>
  <c r="BS39" i="9"/>
  <c r="BS55" i="9"/>
  <c r="BS71" i="9"/>
  <c r="BS87" i="9"/>
  <c r="BS103" i="9"/>
  <c r="BS119" i="9"/>
  <c r="BS16" i="9"/>
  <c r="BS32" i="9"/>
  <c r="BS48" i="9"/>
  <c r="BS64" i="9"/>
  <c r="BS80" i="9"/>
  <c r="BS96" i="9"/>
  <c r="BS112" i="9"/>
  <c r="BS8" i="9"/>
  <c r="BS37" i="9"/>
  <c r="BS101" i="9"/>
  <c r="BS50" i="9"/>
  <c r="BS114" i="9"/>
  <c r="BS59" i="9"/>
  <c r="BS123" i="9"/>
  <c r="BS68" i="9"/>
  <c r="BT1" i="9"/>
  <c r="BS53" i="9"/>
  <c r="BS117" i="9"/>
  <c r="BS66" i="9"/>
  <c r="BS11" i="9"/>
  <c r="BS75" i="9"/>
  <c r="BS20" i="9"/>
  <c r="BS84" i="9"/>
  <c r="BS69" i="9"/>
  <c r="BS18" i="9"/>
  <c r="BS82" i="9"/>
  <c r="BS27" i="9"/>
  <c r="BS91" i="9"/>
  <c r="BS36" i="9"/>
  <c r="BS100" i="9"/>
  <c r="BS85" i="9"/>
  <c r="BS107" i="9"/>
  <c r="BS34" i="9"/>
  <c r="BS52" i="9"/>
  <c r="BS98" i="9"/>
  <c r="BS116" i="9"/>
  <c r="BS21" i="9"/>
  <c r="BS43" i="9"/>
  <c r="BU12" i="11"/>
  <c r="BU28" i="11"/>
  <c r="BU60" i="11"/>
  <c r="BU92" i="11"/>
  <c r="BU44" i="11"/>
  <c r="BU76" i="11"/>
  <c r="C435" i="10"/>
  <c r="B434" i="10"/>
  <c r="A147" i="10"/>
  <c r="BT8" i="11"/>
  <c r="BS75" i="11"/>
  <c r="BS11" i="11"/>
  <c r="BS59" i="11"/>
  <c r="BS43" i="11"/>
  <c r="BS91" i="11"/>
  <c r="BS27" i="11"/>
  <c r="AN432" i="10"/>
  <c r="BR29" i="11"/>
  <c r="BT69" i="11"/>
  <c r="BR30" i="11"/>
  <c r="BR13" i="11"/>
  <c r="BT34" i="11"/>
  <c r="BR16" i="11"/>
  <c r="BT82" i="11"/>
  <c r="BR94" i="11"/>
  <c r="BT19" i="11"/>
  <c r="BT38" i="11"/>
  <c r="BT21" i="11"/>
  <c r="BR96" i="11"/>
  <c r="BR15" i="11"/>
  <c r="BR97" i="11"/>
  <c r="BT36" i="11"/>
  <c r="BR62" i="11"/>
  <c r="BT100" i="11"/>
  <c r="BT70" i="11"/>
  <c r="BR48" i="11"/>
  <c r="BT67" i="11"/>
  <c r="BR17" i="11"/>
  <c r="BT53" i="11"/>
  <c r="BR93" i="11"/>
  <c r="BT52" i="11"/>
  <c r="BR95" i="11"/>
  <c r="BR78" i="11"/>
  <c r="BR64" i="11"/>
  <c r="BT18" i="11"/>
  <c r="BT54" i="11"/>
  <c r="BT37" i="11"/>
  <c r="BT66" i="11"/>
  <c r="BR65" i="11"/>
  <c r="BR14" i="11"/>
  <c r="BR46" i="11"/>
  <c r="BT35" i="11"/>
  <c r="BT86" i="11"/>
  <c r="BR61" i="11"/>
  <c r="BT83" i="11"/>
  <c r="BR45" i="11"/>
  <c r="BT85" i="11"/>
  <c r="BT20" i="11"/>
  <c r="BT50" i="11"/>
  <c r="BR63" i="11"/>
  <c r="BR31" i="11"/>
  <c r="BR32" i="11"/>
  <c r="BT22" i="11"/>
  <c r="BT68" i="11"/>
  <c r="BT51" i="11"/>
  <c r="BT98" i="11"/>
  <c r="BT101" i="11"/>
  <c r="BT99" i="11"/>
  <c r="BR33" i="11"/>
  <c r="BR49" i="11"/>
  <c r="BR81" i="11"/>
  <c r="BR79" i="11"/>
  <c r="BR47" i="11"/>
  <c r="BR80" i="11"/>
  <c r="BR77" i="11"/>
  <c r="BT84" i="11"/>
  <c r="BT102" i="11"/>
  <c r="BU7" i="11" l="1"/>
  <c r="AF433" i="10"/>
  <c r="AJ433" i="10"/>
  <c r="B137" i="10"/>
  <c r="C135" i="10"/>
  <c r="BT23" i="11"/>
  <c r="BT25" i="11" s="1"/>
  <c r="D141" i="10"/>
  <c r="BT72" i="11"/>
  <c r="BT55" i="11"/>
  <c r="BT57" i="11" s="1"/>
  <c r="F141" i="10"/>
  <c r="BT39" i="11"/>
  <c r="BT41" i="11" s="1"/>
  <c r="E141" i="10"/>
  <c r="BT40" i="11"/>
  <c r="BT88" i="11"/>
  <c r="BT71" i="11"/>
  <c r="BT73" i="11" s="1"/>
  <c r="G141" i="10"/>
  <c r="BT104" i="11"/>
  <c r="BT103" i="11"/>
  <c r="BT105" i="11" s="1"/>
  <c r="I141" i="10"/>
  <c r="BT56" i="11"/>
  <c r="BT24" i="11"/>
  <c r="BT87" i="11"/>
  <c r="BT89" i="11" s="1"/>
  <c r="H141" i="10"/>
  <c r="AK434" i="10"/>
  <c r="AP434" i="10"/>
  <c r="AL434" i="10"/>
  <c r="AG434" i="10"/>
  <c r="Y434" i="10"/>
  <c r="AD434" i="10"/>
  <c r="AC434" i="10"/>
  <c r="U434" i="10"/>
  <c r="AH434" i="10"/>
  <c r="V434" i="10"/>
  <c r="Z434" i="10"/>
  <c r="AO434" i="10"/>
  <c r="BV12" i="11"/>
  <c r="BV28" i="11"/>
  <c r="BV60" i="11"/>
  <c r="BV92" i="11"/>
  <c r="BV76" i="11"/>
  <c r="BV44" i="11"/>
  <c r="BU2" i="11"/>
  <c r="BU9" i="11"/>
  <c r="BV1" i="11"/>
  <c r="B435" i="10"/>
  <c r="C436" i="10"/>
  <c r="BU8" i="11"/>
  <c r="AB433" i="10"/>
  <c r="X433" i="10"/>
  <c r="BX3" i="11"/>
  <c r="BW4" i="11"/>
  <c r="A149" i="10"/>
  <c r="BT43" i="11"/>
  <c r="BT27" i="11"/>
  <c r="BT75" i="11"/>
  <c r="BT91" i="11"/>
  <c r="BT59" i="11"/>
  <c r="BT11" i="11"/>
  <c r="BT21" i="9"/>
  <c r="BT37" i="9"/>
  <c r="BT53" i="9"/>
  <c r="BT69" i="9"/>
  <c r="BT85" i="9"/>
  <c r="BT101" i="9"/>
  <c r="BT117" i="9"/>
  <c r="BT18" i="9"/>
  <c r="BT34" i="9"/>
  <c r="BT50" i="9"/>
  <c r="BT66" i="9"/>
  <c r="BT82" i="9"/>
  <c r="BT98" i="9"/>
  <c r="BT114" i="9"/>
  <c r="BT11" i="9"/>
  <c r="BT27" i="9"/>
  <c r="BT43" i="9"/>
  <c r="BT59" i="9"/>
  <c r="BT75" i="9"/>
  <c r="BT91" i="9"/>
  <c r="BT107" i="9"/>
  <c r="BT123" i="9"/>
  <c r="BT20" i="9"/>
  <c r="BT36" i="9"/>
  <c r="BT52" i="9"/>
  <c r="BT68" i="9"/>
  <c r="BT84" i="9"/>
  <c r="BT100" i="9"/>
  <c r="BT116" i="9"/>
  <c r="BT9" i="9"/>
  <c r="BT10" i="9"/>
  <c r="BT25" i="9"/>
  <c r="BT41" i="9"/>
  <c r="BT57" i="9"/>
  <c r="BT73" i="9"/>
  <c r="BT89" i="9"/>
  <c r="BT105" i="9"/>
  <c r="BT121" i="9"/>
  <c r="BT22" i="9"/>
  <c r="BT38" i="9"/>
  <c r="BT54" i="9"/>
  <c r="BT70" i="9"/>
  <c r="BT86" i="9"/>
  <c r="BT102" i="9"/>
  <c r="BT118" i="9"/>
  <c r="BT15" i="9"/>
  <c r="BT31" i="9"/>
  <c r="BT47" i="9"/>
  <c r="BT63" i="9"/>
  <c r="BT79" i="9"/>
  <c r="BT95" i="9"/>
  <c r="BT111" i="9"/>
  <c r="BT127" i="9"/>
  <c r="BT24" i="9"/>
  <c r="BT40" i="9"/>
  <c r="BT56" i="9"/>
  <c r="BT72" i="9"/>
  <c r="BT88" i="9"/>
  <c r="BT104" i="9"/>
  <c r="BT120" i="9"/>
  <c r="BU1" i="9"/>
  <c r="BT13" i="9"/>
  <c r="BT29" i="9"/>
  <c r="BT45" i="9"/>
  <c r="BT61" i="9"/>
  <c r="BT77" i="9"/>
  <c r="BT93" i="9"/>
  <c r="BT109" i="9"/>
  <c r="BT125" i="9"/>
  <c r="BT26" i="9"/>
  <c r="BT42" i="9"/>
  <c r="BT58" i="9"/>
  <c r="BT74" i="9"/>
  <c r="BT90" i="9"/>
  <c r="BT106" i="9"/>
  <c r="BT122" i="9"/>
  <c r="BT19" i="9"/>
  <c r="BT35" i="9"/>
  <c r="BT51" i="9"/>
  <c r="BT67" i="9"/>
  <c r="BT83" i="9"/>
  <c r="BT99" i="9"/>
  <c r="BT115" i="9"/>
  <c r="BT12" i="9"/>
  <c r="BT28" i="9"/>
  <c r="BT44" i="9"/>
  <c r="BT60" i="9"/>
  <c r="BT76" i="9"/>
  <c r="BT92" i="9"/>
  <c r="BT108" i="9"/>
  <c r="BT124" i="9"/>
  <c r="BT33" i="9"/>
  <c r="BT97" i="9"/>
  <c r="BT46" i="9"/>
  <c r="BT110" i="9"/>
  <c r="BT55" i="9"/>
  <c r="BT119" i="9"/>
  <c r="BT64" i="9"/>
  <c r="BT8" i="9"/>
  <c r="BT49" i="9"/>
  <c r="BT113" i="9"/>
  <c r="BT62" i="9"/>
  <c r="BT126" i="9"/>
  <c r="BT71" i="9"/>
  <c r="BT16" i="9"/>
  <c r="BT80" i="9"/>
  <c r="BT65" i="9"/>
  <c r="BT14" i="9"/>
  <c r="BT78" i="9"/>
  <c r="BT23" i="9"/>
  <c r="BT87" i="9"/>
  <c r="BT32" i="9"/>
  <c r="BT96" i="9"/>
  <c r="BT81" i="9"/>
  <c r="BT103" i="9"/>
  <c r="BT30" i="9"/>
  <c r="BT48" i="9"/>
  <c r="BT94" i="9"/>
  <c r="BT112" i="9"/>
  <c r="BT17" i="9"/>
  <c r="BT39" i="9"/>
  <c r="AN433" i="10"/>
  <c r="AR433" i="10"/>
  <c r="BS46" i="11"/>
  <c r="BS93" i="11"/>
  <c r="BU52" i="11"/>
  <c r="BS77" i="11"/>
  <c r="BS15" i="11"/>
  <c r="BU53" i="11"/>
  <c r="BS81" i="11"/>
  <c r="BS47" i="11"/>
  <c r="BS65" i="11"/>
  <c r="BU18" i="11"/>
  <c r="BU99" i="11"/>
  <c r="BS31" i="11"/>
  <c r="BU22" i="11"/>
  <c r="BU100" i="11"/>
  <c r="BS63" i="11"/>
  <c r="BU20" i="11"/>
  <c r="BU34" i="11"/>
  <c r="BS17" i="11"/>
  <c r="BU38" i="11"/>
  <c r="BU35" i="11"/>
  <c r="BS61" i="11"/>
  <c r="BU51" i="11"/>
  <c r="BS80" i="11"/>
  <c r="BU69" i="11"/>
  <c r="BU21" i="11"/>
  <c r="BS64" i="11"/>
  <c r="BU19" i="11"/>
  <c r="BU102" i="11"/>
  <c r="BS29" i="11"/>
  <c r="BS49" i="11"/>
  <c r="BS95" i="11"/>
  <c r="BU98" i="11"/>
  <c r="BS33" i="11"/>
  <c r="BS48" i="11"/>
  <c r="BU85" i="11"/>
  <c r="BS13" i="11"/>
  <c r="BU84" i="11"/>
  <c r="BU68" i="11"/>
  <c r="BU86" i="11"/>
  <c r="BS32" i="11"/>
  <c r="BS30" i="11"/>
  <c r="BU83" i="11"/>
  <c r="BS14" i="11"/>
  <c r="BU66" i="11"/>
  <c r="BU67" i="11"/>
  <c r="BS97" i="11"/>
  <c r="BU82" i="11"/>
  <c r="BS45" i="11"/>
  <c r="BU37" i="11"/>
  <c r="BU54" i="11"/>
  <c r="BU70" i="11"/>
  <c r="BU36" i="11"/>
  <c r="BS79" i="11"/>
  <c r="BS16" i="11"/>
  <c r="BS96" i="11"/>
  <c r="BU50" i="11"/>
  <c r="BU101" i="11"/>
  <c r="BS62" i="11"/>
  <c r="BS78" i="11"/>
  <c r="BS94" i="11"/>
  <c r="AB434" i="10" l="1"/>
  <c r="AN434" i="10"/>
  <c r="B139" i="10"/>
  <c r="C137" i="10"/>
  <c r="BU24" i="11"/>
  <c r="BU40" i="11"/>
  <c r="BU87" i="11"/>
  <c r="BU89" i="11" s="1"/>
  <c r="H143" i="10"/>
  <c r="BU55" i="11"/>
  <c r="BU57" i="11" s="1"/>
  <c r="F143" i="10"/>
  <c r="BU103" i="11"/>
  <c r="BU105" i="11" s="1"/>
  <c r="I143" i="10"/>
  <c r="BU71" i="11"/>
  <c r="BU73" i="11" s="1"/>
  <c r="G143" i="10"/>
  <c r="BU23" i="11"/>
  <c r="BU25" i="11" s="1"/>
  <c r="D143" i="10"/>
  <c r="BU56" i="11"/>
  <c r="BU104" i="11"/>
  <c r="BU39" i="11"/>
  <c r="BU41" i="11" s="1"/>
  <c r="E143" i="10"/>
  <c r="BU88" i="11"/>
  <c r="BU72" i="11"/>
  <c r="BW76" i="11"/>
  <c r="BW44" i="11"/>
  <c r="BW12" i="11"/>
  <c r="BW28" i="11"/>
  <c r="BW60" i="11"/>
  <c r="BW92" i="11"/>
  <c r="AO435" i="10"/>
  <c r="V435" i="10"/>
  <c r="AP435" i="10"/>
  <c r="AK435" i="10"/>
  <c r="U435" i="10"/>
  <c r="AD435" i="10"/>
  <c r="AG435" i="10"/>
  <c r="Z435" i="10"/>
  <c r="AL435" i="10"/>
  <c r="AC435" i="10"/>
  <c r="Y435" i="10"/>
  <c r="AH435" i="10"/>
  <c r="BU59" i="11"/>
  <c r="BU43" i="11"/>
  <c r="BU75" i="11"/>
  <c r="BU27" i="11"/>
  <c r="BU11" i="11"/>
  <c r="BU91" i="11"/>
  <c r="AF434" i="10"/>
  <c r="BV8" i="11"/>
  <c r="A151" i="10"/>
  <c r="BX4" i="11"/>
  <c r="BY3" i="11"/>
  <c r="BV6" i="11"/>
  <c r="BV7" i="11" s="1"/>
  <c r="BV9" i="11"/>
  <c r="BW1" i="11"/>
  <c r="BV2" i="11"/>
  <c r="BU10" i="9"/>
  <c r="BU21" i="9"/>
  <c r="BU37" i="9"/>
  <c r="BU53" i="9"/>
  <c r="BU69" i="9"/>
  <c r="BU85" i="9"/>
  <c r="BU101" i="9"/>
  <c r="BU117" i="9"/>
  <c r="BU18" i="9"/>
  <c r="BU34" i="9"/>
  <c r="BU50" i="9"/>
  <c r="BU66" i="9"/>
  <c r="BU82" i="9"/>
  <c r="BU98" i="9"/>
  <c r="BU114" i="9"/>
  <c r="BU11" i="9"/>
  <c r="BU27" i="9"/>
  <c r="BU43" i="9"/>
  <c r="BU59" i="9"/>
  <c r="BU75" i="9"/>
  <c r="BU91" i="9"/>
  <c r="BU107" i="9"/>
  <c r="BU123" i="9"/>
  <c r="BU20" i="9"/>
  <c r="BU36" i="9"/>
  <c r="BU52" i="9"/>
  <c r="BU68" i="9"/>
  <c r="BU84" i="9"/>
  <c r="BU100" i="9"/>
  <c r="BU116" i="9"/>
  <c r="BU8" i="9"/>
  <c r="BV1" i="9"/>
  <c r="BU25" i="9"/>
  <c r="BU41" i="9"/>
  <c r="BU57" i="9"/>
  <c r="BU73" i="9"/>
  <c r="BU89" i="9"/>
  <c r="BU105" i="9"/>
  <c r="BU121" i="9"/>
  <c r="BU22" i="9"/>
  <c r="BU38" i="9"/>
  <c r="BU54" i="9"/>
  <c r="BU70" i="9"/>
  <c r="BU86" i="9"/>
  <c r="BU102" i="9"/>
  <c r="BU118" i="9"/>
  <c r="BU15" i="9"/>
  <c r="BU31" i="9"/>
  <c r="BU47" i="9"/>
  <c r="BU63" i="9"/>
  <c r="BU79" i="9"/>
  <c r="BU95" i="9"/>
  <c r="BU111" i="9"/>
  <c r="BU127" i="9"/>
  <c r="BU24" i="9"/>
  <c r="BU40" i="9"/>
  <c r="BU56" i="9"/>
  <c r="BU72" i="9"/>
  <c r="BU88" i="9"/>
  <c r="BU104" i="9"/>
  <c r="BU120" i="9"/>
  <c r="BU13" i="9"/>
  <c r="BU29" i="9"/>
  <c r="BU45" i="9"/>
  <c r="BU61" i="9"/>
  <c r="BU77" i="9"/>
  <c r="BU93" i="9"/>
  <c r="BU109" i="9"/>
  <c r="BU125" i="9"/>
  <c r="BU26" i="9"/>
  <c r="BU42" i="9"/>
  <c r="BU58" i="9"/>
  <c r="BU74" i="9"/>
  <c r="BU90" i="9"/>
  <c r="BU106" i="9"/>
  <c r="BU122" i="9"/>
  <c r="BU19" i="9"/>
  <c r="BU35" i="9"/>
  <c r="BU51" i="9"/>
  <c r="BU67" i="9"/>
  <c r="BU83" i="9"/>
  <c r="BU99" i="9"/>
  <c r="BU115" i="9"/>
  <c r="BU12" i="9"/>
  <c r="BU28" i="9"/>
  <c r="BU44" i="9"/>
  <c r="BU60" i="9"/>
  <c r="BU76" i="9"/>
  <c r="BU92" i="9"/>
  <c r="BU65" i="9"/>
  <c r="BU14" i="9"/>
  <c r="BU78" i="9"/>
  <c r="BU23" i="9"/>
  <c r="BU87" i="9"/>
  <c r="BU32" i="9"/>
  <c r="BU96" i="9"/>
  <c r="BU9" i="9"/>
  <c r="BU17" i="9"/>
  <c r="BU81" i="9"/>
  <c r="BU30" i="9"/>
  <c r="BU94" i="9"/>
  <c r="BU39" i="9"/>
  <c r="BU103" i="9"/>
  <c r="BU48" i="9"/>
  <c r="BU108" i="9"/>
  <c r="BU33" i="9"/>
  <c r="BU97" i="9"/>
  <c r="BU46" i="9"/>
  <c r="BU110" i="9"/>
  <c r="BU55" i="9"/>
  <c r="BU119" i="9"/>
  <c r="BU64" i="9"/>
  <c r="BU112" i="9"/>
  <c r="BU49" i="9"/>
  <c r="BU71" i="9"/>
  <c r="BU113" i="9"/>
  <c r="BU16" i="9"/>
  <c r="BU62" i="9"/>
  <c r="BU80" i="9"/>
  <c r="BU126" i="9"/>
  <c r="BU124" i="9"/>
  <c r="C437" i="10"/>
  <c r="B436" i="10"/>
  <c r="AR434" i="10"/>
  <c r="X434" i="10"/>
  <c r="AJ434" i="10"/>
  <c r="BV52" i="11"/>
  <c r="BV83" i="11"/>
  <c r="BV51" i="11"/>
  <c r="BV102" i="11"/>
  <c r="BT15" i="11"/>
  <c r="BT31" i="11"/>
  <c r="BV98" i="11"/>
  <c r="BV86" i="11"/>
  <c r="BT65" i="11"/>
  <c r="BT49" i="11"/>
  <c r="BV84" i="11"/>
  <c r="BT78" i="11"/>
  <c r="BT96" i="11"/>
  <c r="BV50" i="11"/>
  <c r="BT30" i="11"/>
  <c r="BV35" i="11"/>
  <c r="BV54" i="11"/>
  <c r="BT13" i="11"/>
  <c r="BV70" i="11"/>
  <c r="BV18" i="11"/>
  <c r="BV22" i="11"/>
  <c r="BT47" i="11"/>
  <c r="BV21" i="11"/>
  <c r="BV66" i="11"/>
  <c r="BT16" i="11"/>
  <c r="BV53" i="11"/>
  <c r="BV37" i="11"/>
  <c r="BT80" i="11"/>
  <c r="BV34" i="11"/>
  <c r="BV67" i="11"/>
  <c r="BT33" i="11"/>
  <c r="BV82" i="11"/>
  <c r="BT64" i="11"/>
  <c r="BV20" i="11"/>
  <c r="BT61" i="11"/>
  <c r="BV69" i="11"/>
  <c r="BV100" i="11"/>
  <c r="BT77" i="11"/>
  <c r="BV99" i="11"/>
  <c r="BV38" i="11"/>
  <c r="BT63" i="11"/>
  <c r="BT29" i="11"/>
  <c r="BT46" i="11"/>
  <c r="BV101" i="11"/>
  <c r="BT94" i="11"/>
  <c r="BT93" i="11"/>
  <c r="BT79" i="11"/>
  <c r="BT32" i="11"/>
  <c r="BT14" i="11"/>
  <c r="BV19" i="11"/>
  <c r="BT17" i="11"/>
  <c r="BT62" i="11"/>
  <c r="BV85" i="11"/>
  <c r="BT81" i="11"/>
  <c r="BT48" i="11"/>
  <c r="BV36" i="11"/>
  <c r="BT45" i="11"/>
  <c r="BT97" i="11"/>
  <c r="BT95" i="11"/>
  <c r="BV68" i="11"/>
  <c r="AF435" i="10" l="1"/>
  <c r="AN435" i="10"/>
  <c r="AB435" i="10"/>
  <c r="B141" i="10"/>
  <c r="C139" i="10"/>
  <c r="BV23" i="11"/>
  <c r="BV25" i="11" s="1"/>
  <c r="D145" i="10"/>
  <c r="BV55" i="11"/>
  <c r="BV57" i="11" s="1"/>
  <c r="F145" i="10"/>
  <c r="BV72" i="11"/>
  <c r="BV104" i="11"/>
  <c r="BV24" i="11"/>
  <c r="BV88" i="11"/>
  <c r="BV39" i="11"/>
  <c r="BV41" i="11" s="1"/>
  <c r="E145" i="10"/>
  <c r="BV71" i="11"/>
  <c r="BV73" i="11" s="1"/>
  <c r="G145" i="10"/>
  <c r="BV87" i="11"/>
  <c r="BV89" i="11" s="1"/>
  <c r="H145" i="10"/>
  <c r="BV40" i="11"/>
  <c r="BV56" i="11"/>
  <c r="BV103" i="11"/>
  <c r="BV105" i="11" s="1"/>
  <c r="I145" i="10"/>
  <c r="AO436" i="10"/>
  <c r="U436" i="10"/>
  <c r="AP436" i="10"/>
  <c r="AK436" i="10"/>
  <c r="V436" i="10"/>
  <c r="Z436" i="10"/>
  <c r="AG436" i="10"/>
  <c r="AL436" i="10"/>
  <c r="AD436" i="10"/>
  <c r="AC436" i="10"/>
  <c r="Y436" i="10"/>
  <c r="AH436" i="10"/>
  <c r="BW8" i="11"/>
  <c r="BX1" i="11"/>
  <c r="BW2" i="11"/>
  <c r="BW9" i="11"/>
  <c r="BX60" i="11"/>
  <c r="BX28" i="11"/>
  <c r="BX76" i="11"/>
  <c r="BX44" i="11"/>
  <c r="BX92" i="11"/>
  <c r="BX12" i="11"/>
  <c r="C438" i="10"/>
  <c r="B437" i="10"/>
  <c r="BV10" i="9"/>
  <c r="BV17" i="9"/>
  <c r="BV33" i="9"/>
  <c r="BV49" i="9"/>
  <c r="BV65" i="9"/>
  <c r="BV81" i="9"/>
  <c r="BV97" i="9"/>
  <c r="BV113" i="9"/>
  <c r="BV14" i="9"/>
  <c r="BV30" i="9"/>
  <c r="BV46" i="9"/>
  <c r="BV62" i="9"/>
  <c r="BV78" i="9"/>
  <c r="BV94" i="9"/>
  <c r="BV110" i="9"/>
  <c r="BV126" i="9"/>
  <c r="BV19" i="9"/>
  <c r="BV35" i="9"/>
  <c r="BV51" i="9"/>
  <c r="BV67" i="9"/>
  <c r="BV83" i="9"/>
  <c r="BV99" i="9"/>
  <c r="BV115" i="9"/>
  <c r="BV20" i="9"/>
  <c r="BV84" i="9"/>
  <c r="BV24" i="9"/>
  <c r="BV88" i="9"/>
  <c r="BV28" i="9"/>
  <c r="BV92" i="9"/>
  <c r="BV112" i="9"/>
  <c r="BV80" i="9"/>
  <c r="BV21" i="9"/>
  <c r="BV37" i="9"/>
  <c r="BV53" i="9"/>
  <c r="BV69" i="9"/>
  <c r="BV85" i="9"/>
  <c r="BV101" i="9"/>
  <c r="BV117" i="9"/>
  <c r="BV18" i="9"/>
  <c r="BV34" i="9"/>
  <c r="BV50" i="9"/>
  <c r="BV66" i="9"/>
  <c r="BV82" i="9"/>
  <c r="BV98" i="9"/>
  <c r="BV114" i="9"/>
  <c r="BV9" i="9"/>
  <c r="BV23" i="9"/>
  <c r="BV39" i="9"/>
  <c r="BV55" i="9"/>
  <c r="BV71" i="9"/>
  <c r="BV87" i="9"/>
  <c r="BV103" i="9"/>
  <c r="BV119" i="9"/>
  <c r="BV36" i="9"/>
  <c r="BV100" i="9"/>
  <c r="BV40" i="9"/>
  <c r="BV104" i="9"/>
  <c r="BV44" i="9"/>
  <c r="BV108" i="9"/>
  <c r="BW1" i="9"/>
  <c r="BV32" i="9"/>
  <c r="BV13" i="9"/>
  <c r="BV45" i="9"/>
  <c r="BV77" i="9"/>
  <c r="BV109" i="9"/>
  <c r="BV26" i="9"/>
  <c r="BV58" i="9"/>
  <c r="BV90" i="9"/>
  <c r="BV122" i="9"/>
  <c r="BV31" i="9"/>
  <c r="BV63" i="9"/>
  <c r="BV95" i="9"/>
  <c r="BV127" i="9"/>
  <c r="BV8" i="9"/>
  <c r="BV12" i="9"/>
  <c r="BV48" i="9"/>
  <c r="BV25" i="9"/>
  <c r="BV57" i="9"/>
  <c r="BV89" i="9"/>
  <c r="BV121" i="9"/>
  <c r="BV38" i="9"/>
  <c r="BV70" i="9"/>
  <c r="BV102" i="9"/>
  <c r="BV11" i="9"/>
  <c r="BV43" i="9"/>
  <c r="BV75" i="9"/>
  <c r="BV107" i="9"/>
  <c r="BV52" i="9"/>
  <c r="BV56" i="9"/>
  <c r="BV60" i="9"/>
  <c r="BV64" i="9"/>
  <c r="BV29" i="9"/>
  <c r="BV61" i="9"/>
  <c r="BV93" i="9"/>
  <c r="BV125" i="9"/>
  <c r="BV42" i="9"/>
  <c r="BV74" i="9"/>
  <c r="BV106" i="9"/>
  <c r="BV15" i="9"/>
  <c r="BV47" i="9"/>
  <c r="BV79" i="9"/>
  <c r="BV111" i="9"/>
  <c r="BV68" i="9"/>
  <c r="BV72" i="9"/>
  <c r="BV76" i="9"/>
  <c r="BV16" i="9"/>
  <c r="BV73" i="9"/>
  <c r="BV86" i="9"/>
  <c r="BV91" i="9"/>
  <c r="BV124" i="9"/>
  <c r="BV105" i="9"/>
  <c r="BV118" i="9"/>
  <c r="BV123" i="9"/>
  <c r="BV96" i="9"/>
  <c r="BV22" i="9"/>
  <c r="BV27" i="9"/>
  <c r="BV116" i="9"/>
  <c r="BV59" i="9"/>
  <c r="BV120" i="9"/>
  <c r="BV41" i="9"/>
  <c r="BV54" i="9"/>
  <c r="AJ435" i="10"/>
  <c r="BV27" i="11"/>
  <c r="BV75" i="11"/>
  <c r="BV91" i="11"/>
  <c r="BV43" i="11"/>
  <c r="BV11" i="11"/>
  <c r="BV59" i="11"/>
  <c r="BY4" i="11"/>
  <c r="BZ3" i="11"/>
  <c r="A153" i="10"/>
  <c r="BW6" i="11"/>
  <c r="BW7" i="11" s="1"/>
  <c r="X435" i="10"/>
  <c r="AR435" i="10"/>
  <c r="BW82" i="11"/>
  <c r="BU81" i="11"/>
  <c r="BU62" i="11"/>
  <c r="BW68" i="11"/>
  <c r="BU14" i="11"/>
  <c r="BU93" i="11"/>
  <c r="BW35" i="11"/>
  <c r="BU63" i="11"/>
  <c r="BW98" i="11"/>
  <c r="BW66" i="11"/>
  <c r="BU64" i="11"/>
  <c r="BW83" i="11"/>
  <c r="BU30" i="11"/>
  <c r="BU45" i="11"/>
  <c r="BW84" i="11"/>
  <c r="BW36" i="11"/>
  <c r="BU80" i="11"/>
  <c r="BW99" i="11"/>
  <c r="BU78" i="11"/>
  <c r="BU13" i="11"/>
  <c r="BW22" i="11"/>
  <c r="BW51" i="11"/>
  <c r="BU17" i="11"/>
  <c r="BU29" i="11"/>
  <c r="BW67" i="11"/>
  <c r="BU77" i="11"/>
  <c r="BW20" i="11"/>
  <c r="BU15" i="11"/>
  <c r="BW37" i="11"/>
  <c r="BU65" i="11"/>
  <c r="BU96" i="11"/>
  <c r="BW53" i="11"/>
  <c r="BU79" i="11"/>
  <c r="BW50" i="11"/>
  <c r="BW85" i="11"/>
  <c r="BW70" i="11"/>
  <c r="BW86" i="11"/>
  <c r="BU61" i="11"/>
  <c r="BU49" i="11"/>
  <c r="BU46" i="11"/>
  <c r="BW34" i="11"/>
  <c r="BU94" i="11"/>
  <c r="BW38" i="11"/>
  <c r="BW101" i="11"/>
  <c r="BW18" i="11"/>
  <c r="BU33" i="11"/>
  <c r="BW69" i="11"/>
  <c r="BW52" i="11"/>
  <c r="BU31" i="11"/>
  <c r="BW19" i="11"/>
  <c r="BW21" i="11"/>
  <c r="BU16" i="11"/>
  <c r="BW54" i="11"/>
  <c r="BW102" i="11"/>
  <c r="BU95" i="11"/>
  <c r="BU32" i="11"/>
  <c r="BU97" i="11"/>
  <c r="BU47" i="11"/>
  <c r="BU48" i="11"/>
  <c r="BW100" i="11"/>
  <c r="AB436" i="10" l="1"/>
  <c r="B143" i="10"/>
  <c r="C141" i="10"/>
  <c r="AJ436" i="10"/>
  <c r="BW23" i="11"/>
  <c r="BW25" i="11" s="1"/>
  <c r="D147" i="10"/>
  <c r="BW88" i="11"/>
  <c r="BW56" i="11"/>
  <c r="BW55" i="11"/>
  <c r="BW57" i="11" s="1"/>
  <c r="F147" i="10"/>
  <c r="BW24" i="11"/>
  <c r="BW39" i="11"/>
  <c r="BW41" i="11" s="1"/>
  <c r="E147" i="10"/>
  <c r="BW40" i="11"/>
  <c r="BW87" i="11"/>
  <c r="BW89" i="11" s="1"/>
  <c r="H147" i="10"/>
  <c r="BW71" i="11"/>
  <c r="BW73" i="11" s="1"/>
  <c r="G147" i="10"/>
  <c r="BW103" i="11"/>
  <c r="BW105" i="11" s="1"/>
  <c r="I147" i="10"/>
  <c r="BW104" i="11"/>
  <c r="BW72" i="11"/>
  <c r="C439" i="10"/>
  <c r="B438" i="10"/>
  <c r="BY1" i="11"/>
  <c r="BX2" i="11"/>
  <c r="BX9" i="11"/>
  <c r="A155" i="10"/>
  <c r="AF436" i="10"/>
  <c r="X436" i="10"/>
  <c r="CA3" i="11"/>
  <c r="BZ4" i="11"/>
  <c r="BX8" i="11"/>
  <c r="BX6" i="11"/>
  <c r="BX7" i="11" s="1"/>
  <c r="AR436" i="10"/>
  <c r="BY60" i="11"/>
  <c r="BY28" i="11"/>
  <c r="BY76" i="11"/>
  <c r="BY44" i="11"/>
  <c r="BY12" i="11"/>
  <c r="BY92" i="11"/>
  <c r="BW22" i="9"/>
  <c r="BW38" i="9"/>
  <c r="BW54" i="9"/>
  <c r="BW70" i="9"/>
  <c r="BW86" i="9"/>
  <c r="BW11" i="9"/>
  <c r="BW27" i="9"/>
  <c r="BW43" i="9"/>
  <c r="BW59" i="9"/>
  <c r="BW41" i="9"/>
  <c r="BW69" i="9"/>
  <c r="BW91" i="9"/>
  <c r="BW109" i="9"/>
  <c r="BW125" i="9"/>
  <c r="BW28" i="9"/>
  <c r="BW60" i="9"/>
  <c r="BW81" i="9"/>
  <c r="BW102" i="9"/>
  <c r="BW118" i="9"/>
  <c r="BW13" i="9"/>
  <c r="BW45" i="9"/>
  <c r="BW72" i="9"/>
  <c r="BW93" i="9"/>
  <c r="BW111" i="9"/>
  <c r="BW127" i="9"/>
  <c r="BW89" i="9"/>
  <c r="BW48" i="9"/>
  <c r="BW24" i="9"/>
  <c r="BW116" i="9"/>
  <c r="BW84" i="9"/>
  <c r="BW10" i="9"/>
  <c r="BY6" i="11" s="1"/>
  <c r="BW26" i="9"/>
  <c r="BW42" i="9"/>
  <c r="BW58" i="9"/>
  <c r="BW74" i="9"/>
  <c r="BW90" i="9"/>
  <c r="BW15" i="9"/>
  <c r="BW31" i="9"/>
  <c r="BW47" i="9"/>
  <c r="BW17" i="9"/>
  <c r="BW49" i="9"/>
  <c r="BW75" i="9"/>
  <c r="BW96" i="9"/>
  <c r="BW113" i="9"/>
  <c r="BW9" i="9"/>
  <c r="BW36" i="9"/>
  <c r="BW65" i="9"/>
  <c r="BW87" i="9"/>
  <c r="BW106" i="9"/>
  <c r="BW122" i="9"/>
  <c r="BW21" i="9"/>
  <c r="BW53" i="9"/>
  <c r="BW77" i="9"/>
  <c r="BW99" i="9"/>
  <c r="BW115" i="9"/>
  <c r="BW8" i="9"/>
  <c r="BW108" i="9"/>
  <c r="BW73" i="9"/>
  <c r="BW56" i="9"/>
  <c r="BW32" i="9"/>
  <c r="BW104" i="9"/>
  <c r="BW18" i="9"/>
  <c r="BW50" i="9"/>
  <c r="BW82" i="9"/>
  <c r="BW23" i="9"/>
  <c r="BW55" i="9"/>
  <c r="BW64" i="9"/>
  <c r="BW105" i="9"/>
  <c r="BW20" i="9"/>
  <c r="BW76" i="9"/>
  <c r="BW114" i="9"/>
  <c r="BW37" i="9"/>
  <c r="BW88" i="9"/>
  <c r="BW123" i="9"/>
  <c r="BW16" i="9"/>
  <c r="BW100" i="9"/>
  <c r="BW30" i="9"/>
  <c r="BW62" i="9"/>
  <c r="BW94" i="9"/>
  <c r="BW35" i="9"/>
  <c r="BW25" i="9"/>
  <c r="BW80" i="9"/>
  <c r="BW117" i="9"/>
  <c r="BW44" i="9"/>
  <c r="BW92" i="9"/>
  <c r="BW126" i="9"/>
  <c r="BW61" i="9"/>
  <c r="BW103" i="9"/>
  <c r="BW40" i="9"/>
  <c r="BW95" i="9"/>
  <c r="BW120" i="9"/>
  <c r="BW34" i="9"/>
  <c r="BW66" i="9"/>
  <c r="BW98" i="9"/>
  <c r="BW39" i="9"/>
  <c r="BW33" i="9"/>
  <c r="BW85" i="9"/>
  <c r="BW121" i="9"/>
  <c r="BW52" i="9"/>
  <c r="BW97" i="9"/>
  <c r="BX1" i="9"/>
  <c r="BW67" i="9"/>
  <c r="BW107" i="9"/>
  <c r="BW68" i="9"/>
  <c r="BW112" i="9"/>
  <c r="BW63" i="9"/>
  <c r="BW19" i="9"/>
  <c r="BW12" i="9"/>
  <c r="BW83" i="9"/>
  <c r="BW14" i="9"/>
  <c r="BW51" i="9"/>
  <c r="BW71" i="9"/>
  <c r="BW119" i="9"/>
  <c r="BW46" i="9"/>
  <c r="BW57" i="9"/>
  <c r="BW110" i="9"/>
  <c r="BW124" i="9"/>
  <c r="BW101" i="9"/>
  <c r="BW29" i="9"/>
  <c r="BW79" i="9"/>
  <c r="BW78" i="9"/>
  <c r="AK437" i="10"/>
  <c r="V437" i="10"/>
  <c r="AH437" i="10"/>
  <c r="AG437" i="10"/>
  <c r="AL437" i="10"/>
  <c r="Z437" i="10"/>
  <c r="AC437" i="10"/>
  <c r="Y437" i="10"/>
  <c r="AP437" i="10"/>
  <c r="AD437" i="10"/>
  <c r="AO437" i="10"/>
  <c r="U437" i="10"/>
  <c r="BW59" i="11"/>
  <c r="BW43" i="11"/>
  <c r="BW11" i="11"/>
  <c r="BW91" i="11"/>
  <c r="BW75" i="11"/>
  <c r="BW27" i="11"/>
  <c r="AN436" i="10"/>
  <c r="BV62" i="11"/>
  <c r="BX66" i="11"/>
  <c r="BV95" i="11"/>
  <c r="BV47" i="11"/>
  <c r="BV93" i="11"/>
  <c r="BV81" i="11"/>
  <c r="BV16" i="11"/>
  <c r="BV77" i="11"/>
  <c r="BV45" i="11"/>
  <c r="BX21" i="11"/>
  <c r="BX69" i="11"/>
  <c r="BV46" i="11"/>
  <c r="BV64" i="11"/>
  <c r="BV14" i="11"/>
  <c r="BX35" i="11"/>
  <c r="BV80" i="11"/>
  <c r="BV13" i="11"/>
  <c r="BV49" i="11"/>
  <c r="BV96" i="11"/>
  <c r="BX70" i="11"/>
  <c r="BV78" i="11"/>
  <c r="BV63" i="11"/>
  <c r="BX83" i="11"/>
  <c r="BX34" i="11"/>
  <c r="BV31" i="11"/>
  <c r="BX51" i="11"/>
  <c r="BX85" i="11"/>
  <c r="BV94" i="11"/>
  <c r="BX20" i="11"/>
  <c r="BX52" i="11"/>
  <c r="BX19" i="11"/>
  <c r="BV30" i="11"/>
  <c r="BX38" i="11"/>
  <c r="BX82" i="11"/>
  <c r="BV29" i="11"/>
  <c r="BX37" i="11"/>
  <c r="BV33" i="11"/>
  <c r="BX67" i="11"/>
  <c r="BX50" i="11"/>
  <c r="BX18" i="11"/>
  <c r="BX102" i="11"/>
  <c r="BV65" i="11"/>
  <c r="BV61" i="11"/>
  <c r="BX86" i="11"/>
  <c r="BV32" i="11"/>
  <c r="BX101" i="11"/>
  <c r="BV48" i="11"/>
  <c r="BX84" i="11"/>
  <c r="BX99" i="11"/>
  <c r="BX36" i="11"/>
  <c r="BX68" i="11"/>
  <c r="BV97" i="11"/>
  <c r="BV17" i="11"/>
  <c r="BV79" i="11"/>
  <c r="BX98" i="11"/>
  <c r="BX54" i="11"/>
  <c r="BV15" i="11"/>
  <c r="BX22" i="11"/>
  <c r="BX100" i="11"/>
  <c r="BX53" i="11"/>
  <c r="X437" i="10" l="1"/>
  <c r="AF437" i="10"/>
  <c r="AB437" i="10"/>
  <c r="AJ437" i="10"/>
  <c r="B145" i="10"/>
  <c r="C143" i="10"/>
  <c r="BX88" i="11"/>
  <c r="BX56" i="11"/>
  <c r="BX40" i="11"/>
  <c r="BX104" i="11"/>
  <c r="BX71" i="11"/>
  <c r="BX73" i="11" s="1"/>
  <c r="G149" i="10"/>
  <c r="BX103" i="11"/>
  <c r="BX105" i="11" s="1"/>
  <c r="I149" i="10"/>
  <c r="BX39" i="11"/>
  <c r="BX41" i="11" s="1"/>
  <c r="E149" i="10"/>
  <c r="BX87" i="11"/>
  <c r="BX89" i="11" s="1"/>
  <c r="H149" i="10"/>
  <c r="BX55" i="11"/>
  <c r="BX57" i="11" s="1"/>
  <c r="F149" i="10"/>
  <c r="BX72" i="11"/>
  <c r="BX24" i="11"/>
  <c r="BX23" i="11"/>
  <c r="BX25" i="11" s="1"/>
  <c r="D149" i="10"/>
  <c r="BY7" i="11"/>
  <c r="AN437" i="10"/>
  <c r="CB3" i="11"/>
  <c r="CA4" i="11"/>
  <c r="BX75" i="11"/>
  <c r="BX11" i="11"/>
  <c r="BX59" i="11"/>
  <c r="BX27" i="11"/>
  <c r="BX91" i="11"/>
  <c r="BX43" i="11"/>
  <c r="AK438" i="10"/>
  <c r="AP438" i="10"/>
  <c r="AH438" i="10"/>
  <c r="AG438" i="10"/>
  <c r="Y438" i="10"/>
  <c r="AD438" i="10"/>
  <c r="AC438" i="10"/>
  <c r="U438" i="10"/>
  <c r="AL438" i="10"/>
  <c r="AO438" i="10"/>
  <c r="V438" i="10"/>
  <c r="Z438" i="10"/>
  <c r="BX16" i="9"/>
  <c r="BX32" i="9"/>
  <c r="BX48" i="9"/>
  <c r="BX64" i="9"/>
  <c r="BX80" i="9"/>
  <c r="BX96" i="9"/>
  <c r="BX112" i="9"/>
  <c r="BX8" i="9"/>
  <c r="BX25" i="9"/>
  <c r="BX41" i="9"/>
  <c r="BX57" i="9"/>
  <c r="BX73" i="9"/>
  <c r="BX89" i="9"/>
  <c r="BX105" i="9"/>
  <c r="BX121" i="9"/>
  <c r="BX18" i="9"/>
  <c r="BX34" i="9"/>
  <c r="BX50" i="9"/>
  <c r="BX66" i="9"/>
  <c r="BX82" i="9"/>
  <c r="BX98" i="9"/>
  <c r="BX114" i="9"/>
  <c r="BX15" i="9"/>
  <c r="BX79" i="9"/>
  <c r="BX23" i="9"/>
  <c r="BX87" i="9"/>
  <c r="BX27" i="9"/>
  <c r="BX91" i="9"/>
  <c r="BX99" i="9"/>
  <c r="BX9" i="9"/>
  <c r="BX20" i="9"/>
  <c r="BX36" i="9"/>
  <c r="BX52" i="9"/>
  <c r="BX68" i="9"/>
  <c r="BX84" i="9"/>
  <c r="BX100" i="9"/>
  <c r="BX116" i="9"/>
  <c r="BX13" i="9"/>
  <c r="BX29" i="9"/>
  <c r="BX45" i="9"/>
  <c r="BX61" i="9"/>
  <c r="BX77" i="9"/>
  <c r="BX93" i="9"/>
  <c r="BX109" i="9"/>
  <c r="BX125" i="9"/>
  <c r="BX22" i="9"/>
  <c r="BX38" i="9"/>
  <c r="BX54" i="9"/>
  <c r="BX70" i="9"/>
  <c r="BX86" i="9"/>
  <c r="BX102" i="9"/>
  <c r="BX118" i="9"/>
  <c r="BX31" i="9"/>
  <c r="BX95" i="9"/>
  <c r="BX39" i="9"/>
  <c r="BX103" i="9"/>
  <c r="BX43" i="9"/>
  <c r="BX107" i="9"/>
  <c r="BX51" i="9"/>
  <c r="BY1" i="9"/>
  <c r="BX12" i="9"/>
  <c r="BX44" i="9"/>
  <c r="BX76" i="9"/>
  <c r="BX108" i="9"/>
  <c r="BX21" i="9"/>
  <c r="BX53" i="9"/>
  <c r="BX85" i="9"/>
  <c r="BX117" i="9"/>
  <c r="BX30" i="9"/>
  <c r="BX62" i="9"/>
  <c r="BX94" i="9"/>
  <c r="BX126" i="9"/>
  <c r="BX127" i="9"/>
  <c r="BX11" i="9"/>
  <c r="BX35" i="9"/>
  <c r="BX83" i="9"/>
  <c r="BX24" i="9"/>
  <c r="BX56" i="9"/>
  <c r="BX88" i="9"/>
  <c r="BX120" i="9"/>
  <c r="BX33" i="9"/>
  <c r="BX65" i="9"/>
  <c r="BX97" i="9"/>
  <c r="BX10" i="9"/>
  <c r="BZ6" i="11" s="1"/>
  <c r="BX42" i="9"/>
  <c r="BX74" i="9"/>
  <c r="BX106" i="9"/>
  <c r="BX47" i="9"/>
  <c r="BX55" i="9"/>
  <c r="BX59" i="9"/>
  <c r="BX115" i="9"/>
  <c r="BX28" i="9"/>
  <c r="BX60" i="9"/>
  <c r="BX92" i="9"/>
  <c r="BX124" i="9"/>
  <c r="BX37" i="9"/>
  <c r="BX69" i="9"/>
  <c r="BX101" i="9"/>
  <c r="BX14" i="9"/>
  <c r="BX46" i="9"/>
  <c r="BX78" i="9"/>
  <c r="BX110" i="9"/>
  <c r="BX63" i="9"/>
  <c r="BX71" i="9"/>
  <c r="BX75" i="9"/>
  <c r="BX67" i="9"/>
  <c r="BX17" i="9"/>
  <c r="BX26" i="9"/>
  <c r="BX111" i="9"/>
  <c r="BX40" i="9"/>
  <c r="BX49" i="9"/>
  <c r="BX58" i="9"/>
  <c r="BX119" i="9"/>
  <c r="BX72" i="9"/>
  <c r="BX81" i="9"/>
  <c r="BX90" i="9"/>
  <c r="BX123" i="9"/>
  <c r="BX19" i="9"/>
  <c r="BX104" i="9"/>
  <c r="BX113" i="9"/>
  <c r="BX122" i="9"/>
  <c r="BZ1" i="11"/>
  <c r="BY9" i="11"/>
  <c r="BY2" i="11"/>
  <c r="C440" i="10"/>
  <c r="B439" i="10"/>
  <c r="AR437" i="10"/>
  <c r="A157" i="10"/>
  <c r="BY8" i="11"/>
  <c r="BZ60" i="11"/>
  <c r="BZ76" i="11"/>
  <c r="BZ28" i="11"/>
  <c r="BZ44" i="11"/>
  <c r="BZ92" i="11"/>
  <c r="BZ12" i="11"/>
  <c r="BY35" i="11"/>
  <c r="BW14" i="11"/>
  <c r="BW64" i="11"/>
  <c r="BY99" i="11"/>
  <c r="BY54" i="11"/>
  <c r="BY100" i="11"/>
  <c r="BY51" i="11"/>
  <c r="BY85" i="11"/>
  <c r="BY52" i="11"/>
  <c r="BY20" i="11"/>
  <c r="BW81" i="11"/>
  <c r="BY102" i="11"/>
  <c r="BW17" i="11"/>
  <c r="BY18" i="11"/>
  <c r="BW94" i="11"/>
  <c r="BY70" i="11"/>
  <c r="BW62" i="11"/>
  <c r="BW77" i="11"/>
  <c r="BY69" i="11"/>
  <c r="BY36" i="11"/>
  <c r="BY19" i="11"/>
  <c r="BW32" i="11"/>
  <c r="BY38" i="11"/>
  <c r="BY68" i="11"/>
  <c r="BW79" i="11"/>
  <c r="BW31" i="11"/>
  <c r="BW93" i="11"/>
  <c r="BW61" i="11"/>
  <c r="BY66" i="11"/>
  <c r="BW13" i="11"/>
  <c r="BW45" i="11"/>
  <c r="BY50" i="11"/>
  <c r="BY84" i="11"/>
  <c r="BY82" i="11"/>
  <c r="BW80" i="11"/>
  <c r="BY83" i="11"/>
  <c r="BW16" i="11"/>
  <c r="BW49" i="11"/>
  <c r="BY67" i="11"/>
  <c r="BW78" i="11"/>
  <c r="BW97" i="11"/>
  <c r="BY98" i="11"/>
  <c r="BW48" i="11"/>
  <c r="BW46" i="11"/>
  <c r="BW29" i="11"/>
  <c r="BW33" i="11"/>
  <c r="BY101" i="11"/>
  <c r="BW96" i="11"/>
  <c r="BY86" i="11"/>
  <c r="BY37" i="11"/>
  <c r="BW30" i="11"/>
  <c r="BY22" i="11"/>
  <c r="BY34" i="11"/>
  <c r="BY21" i="11"/>
  <c r="BW47" i="11"/>
  <c r="BW63" i="11"/>
  <c r="BW95" i="11"/>
  <c r="BY53" i="11"/>
  <c r="BW15" i="11"/>
  <c r="BW65" i="11"/>
  <c r="AR438" i="10" l="1"/>
  <c r="AB438" i="10"/>
  <c r="AF438" i="10"/>
  <c r="B147" i="10"/>
  <c r="C145" i="10"/>
  <c r="BY71" i="11"/>
  <c r="BY73" i="11" s="1"/>
  <c r="G151" i="10"/>
  <c r="BY103" i="11"/>
  <c r="BY105" i="11" s="1"/>
  <c r="I151" i="10"/>
  <c r="BY55" i="11"/>
  <c r="BY57" i="11" s="1"/>
  <c r="F151" i="10"/>
  <c r="BY24" i="11"/>
  <c r="BY104" i="11"/>
  <c r="BY39" i="11"/>
  <c r="BY41" i="11" s="1"/>
  <c r="E151" i="10"/>
  <c r="BY40" i="11"/>
  <c r="BY88" i="11"/>
  <c r="BY87" i="11"/>
  <c r="BY89" i="11" s="1"/>
  <c r="H151" i="10"/>
  <c r="BY72" i="11"/>
  <c r="BY23" i="11"/>
  <c r="BY25" i="11" s="1"/>
  <c r="D151" i="10"/>
  <c r="BY56" i="11"/>
  <c r="A159" i="10"/>
  <c r="BY43" i="11"/>
  <c r="BY27" i="11"/>
  <c r="BY91" i="11"/>
  <c r="BY75" i="11"/>
  <c r="BY59" i="11"/>
  <c r="BY11" i="11"/>
  <c r="AN438" i="10"/>
  <c r="CC3" i="11"/>
  <c r="CB4" i="11"/>
  <c r="BZ7" i="11"/>
  <c r="BZ8" i="11"/>
  <c r="BY20" i="9"/>
  <c r="BY36" i="9"/>
  <c r="BY52" i="9"/>
  <c r="BY68" i="9"/>
  <c r="BY84" i="9"/>
  <c r="BY100" i="9"/>
  <c r="BY116" i="9"/>
  <c r="BY13" i="9"/>
  <c r="BY29" i="9"/>
  <c r="BY45" i="9"/>
  <c r="BY61" i="9"/>
  <c r="BY77" i="9"/>
  <c r="BY93" i="9"/>
  <c r="BY109" i="9"/>
  <c r="BY125" i="9"/>
  <c r="BY26" i="9"/>
  <c r="BY42" i="9"/>
  <c r="BY58" i="9"/>
  <c r="BY74" i="9"/>
  <c r="BY90" i="9"/>
  <c r="BY106" i="9"/>
  <c r="BY122" i="9"/>
  <c r="BY55" i="9"/>
  <c r="BY119" i="9"/>
  <c r="BY15" i="9"/>
  <c r="BY79" i="9"/>
  <c r="BY19" i="9"/>
  <c r="BY83" i="9"/>
  <c r="BY59" i="9"/>
  <c r="BY9" i="9"/>
  <c r="BY24" i="9"/>
  <c r="BY40" i="9"/>
  <c r="BY56" i="9"/>
  <c r="BY72" i="9"/>
  <c r="BY88" i="9"/>
  <c r="BY104" i="9"/>
  <c r="BY120" i="9"/>
  <c r="BY17" i="9"/>
  <c r="BY33" i="9"/>
  <c r="BY49" i="9"/>
  <c r="BY65" i="9"/>
  <c r="BY81" i="9"/>
  <c r="BY97" i="9"/>
  <c r="BY113" i="9"/>
  <c r="BY14" i="9"/>
  <c r="BY30" i="9"/>
  <c r="BY46" i="9"/>
  <c r="BY62" i="9"/>
  <c r="BY78" i="9"/>
  <c r="BY94" i="9"/>
  <c r="BY110" i="9"/>
  <c r="BY126" i="9"/>
  <c r="BY71" i="9"/>
  <c r="BY11" i="9"/>
  <c r="BY31" i="9"/>
  <c r="BY95" i="9"/>
  <c r="BY35" i="9"/>
  <c r="BY99" i="9"/>
  <c r="BY123" i="9"/>
  <c r="BY91" i="9"/>
  <c r="BY16" i="9"/>
  <c r="BY48" i="9"/>
  <c r="BY80" i="9"/>
  <c r="BY112" i="9"/>
  <c r="BY25" i="9"/>
  <c r="BY57" i="9"/>
  <c r="BY89" i="9"/>
  <c r="BY121" i="9"/>
  <c r="BY38" i="9"/>
  <c r="BY70" i="9"/>
  <c r="BY102" i="9"/>
  <c r="BY39" i="9"/>
  <c r="BY43" i="9"/>
  <c r="BY127" i="9"/>
  <c r="BY107" i="9"/>
  <c r="BY28" i="9"/>
  <c r="BY60" i="9"/>
  <c r="BY92" i="9"/>
  <c r="BY124" i="9"/>
  <c r="BY37" i="9"/>
  <c r="BY69" i="9"/>
  <c r="BY101" i="9"/>
  <c r="BY18" i="9"/>
  <c r="BY50" i="9"/>
  <c r="BY82" i="9"/>
  <c r="BY114" i="9"/>
  <c r="BY87" i="9"/>
  <c r="BY47" i="9"/>
  <c r="BY51" i="9"/>
  <c r="BY8" i="9"/>
  <c r="BY10" i="9"/>
  <c r="BY32" i="9"/>
  <c r="BY64" i="9"/>
  <c r="BY96" i="9"/>
  <c r="BZ1" i="9"/>
  <c r="BY41" i="9"/>
  <c r="BY73" i="9"/>
  <c r="BY105" i="9"/>
  <c r="BY22" i="9"/>
  <c r="BY54" i="9"/>
  <c r="BY86" i="9"/>
  <c r="BY118" i="9"/>
  <c r="BY103" i="9"/>
  <c r="BY63" i="9"/>
  <c r="BY67" i="9"/>
  <c r="BY75" i="9"/>
  <c r="BY44" i="9"/>
  <c r="BY53" i="9"/>
  <c r="BY66" i="9"/>
  <c r="BY111" i="9"/>
  <c r="BY76" i="9"/>
  <c r="BY85" i="9"/>
  <c r="BY98" i="9"/>
  <c r="BY115" i="9"/>
  <c r="BY108" i="9"/>
  <c r="BY117" i="9"/>
  <c r="BY23" i="9"/>
  <c r="BY27" i="9"/>
  <c r="BY12" i="9"/>
  <c r="BY21" i="9"/>
  <c r="BY34" i="9"/>
  <c r="X438" i="10"/>
  <c r="AJ438" i="10"/>
  <c r="AK439" i="10"/>
  <c r="U439" i="10"/>
  <c r="AL439" i="10"/>
  <c r="AG439" i="10"/>
  <c r="AH439" i="10"/>
  <c r="AD439" i="10"/>
  <c r="AC439" i="10"/>
  <c r="Y439" i="10"/>
  <c r="Z439" i="10"/>
  <c r="V439" i="10"/>
  <c r="AP439" i="10"/>
  <c r="AO439" i="10"/>
  <c r="BZ2" i="11"/>
  <c r="BZ9" i="11"/>
  <c r="CA1" i="11"/>
  <c r="B440" i="10"/>
  <c r="C441" i="10"/>
  <c r="CA92" i="11"/>
  <c r="CA28" i="11"/>
  <c r="CA60" i="11"/>
  <c r="CA12" i="11"/>
  <c r="CA44" i="11"/>
  <c r="CA76" i="11"/>
  <c r="BZ38" i="11"/>
  <c r="BX31" i="11"/>
  <c r="BZ86" i="11"/>
  <c r="BX49" i="11"/>
  <c r="BX79" i="11"/>
  <c r="BX32" i="11"/>
  <c r="BZ21" i="11"/>
  <c r="BZ98" i="11"/>
  <c r="BZ19" i="11"/>
  <c r="BX94" i="11"/>
  <c r="BZ18" i="11"/>
  <c r="BZ37" i="11"/>
  <c r="BX46" i="11"/>
  <c r="BX13" i="11"/>
  <c r="BX95" i="11"/>
  <c r="BX63" i="11"/>
  <c r="BZ22" i="11"/>
  <c r="BZ83" i="11"/>
  <c r="BZ102" i="11"/>
  <c r="BZ85" i="11"/>
  <c r="BZ68" i="11"/>
  <c r="BZ69" i="11"/>
  <c r="BZ99" i="11"/>
  <c r="BX77" i="11"/>
  <c r="BX65" i="11"/>
  <c r="BX64" i="11"/>
  <c r="BX33" i="11"/>
  <c r="BZ84" i="11"/>
  <c r="BX47" i="11"/>
  <c r="BZ54" i="11"/>
  <c r="BX45" i="11"/>
  <c r="BZ70" i="11"/>
  <c r="BX97" i="11"/>
  <c r="BX62" i="11"/>
  <c r="BZ36" i="11"/>
  <c r="BX93" i="11"/>
  <c r="BZ67" i="11"/>
  <c r="BZ100" i="11"/>
  <c r="BZ52" i="11"/>
  <c r="BZ50" i="11"/>
  <c r="BX30" i="11"/>
  <c r="BX80" i="11"/>
  <c r="BZ66" i="11"/>
  <c r="BZ51" i="11"/>
  <c r="BZ35" i="11"/>
  <c r="BX78" i="11"/>
  <c r="BX29" i="11"/>
  <c r="BZ34" i="11"/>
  <c r="BX17" i="11"/>
  <c r="BZ101" i="11"/>
  <c r="BX14" i="11"/>
  <c r="BX61" i="11"/>
  <c r="BZ82" i="11"/>
  <c r="BX15" i="11"/>
  <c r="BX81" i="11"/>
  <c r="BZ53" i="11"/>
  <c r="BX48" i="11"/>
  <c r="BZ20" i="11"/>
  <c r="BX16" i="11"/>
  <c r="BX96" i="11"/>
  <c r="AF439" i="10" l="1"/>
  <c r="AB439" i="10"/>
  <c r="B149" i="10"/>
  <c r="C147" i="10"/>
  <c r="AJ439" i="10"/>
  <c r="BZ88" i="11"/>
  <c r="BZ71" i="11"/>
  <c r="BZ73" i="11" s="1"/>
  <c r="G153" i="10"/>
  <c r="BZ24" i="11"/>
  <c r="BZ40" i="11"/>
  <c r="BZ103" i="11"/>
  <c r="BZ105" i="11" s="1"/>
  <c r="I153" i="10"/>
  <c r="BZ23" i="11"/>
  <c r="BZ25" i="11" s="1"/>
  <c r="D153" i="10"/>
  <c r="BZ39" i="11"/>
  <c r="BZ41" i="11" s="1"/>
  <c r="E153" i="10"/>
  <c r="BZ56" i="11"/>
  <c r="BZ87" i="11"/>
  <c r="BZ89" i="11" s="1"/>
  <c r="H153" i="10"/>
  <c r="BZ72" i="11"/>
  <c r="BZ55" i="11"/>
  <c r="BZ57" i="11" s="1"/>
  <c r="F153" i="10"/>
  <c r="BZ104" i="11"/>
  <c r="BZ11" i="9"/>
  <c r="BZ27" i="9"/>
  <c r="BZ43" i="9"/>
  <c r="BZ59" i="9"/>
  <c r="BZ75" i="9"/>
  <c r="BZ91" i="9"/>
  <c r="BZ107" i="9"/>
  <c r="BZ12" i="9"/>
  <c r="BZ28" i="9"/>
  <c r="BZ44" i="9"/>
  <c r="BZ60" i="9"/>
  <c r="BZ76" i="9"/>
  <c r="BZ92" i="9"/>
  <c r="BZ108" i="9"/>
  <c r="BZ21" i="9"/>
  <c r="BZ37" i="9"/>
  <c r="BZ53" i="9"/>
  <c r="BZ69" i="9"/>
  <c r="BZ85" i="9"/>
  <c r="BZ101" i="9"/>
  <c r="BZ22" i="9"/>
  <c r="BZ86" i="9"/>
  <c r="BZ124" i="9"/>
  <c r="BZ74" i="9"/>
  <c r="BZ121" i="9"/>
  <c r="BZ14" i="9"/>
  <c r="BZ78" i="9"/>
  <c r="BZ122" i="9"/>
  <c r="BZ127" i="9"/>
  <c r="BZ119" i="9"/>
  <c r="BZ8" i="9"/>
  <c r="BZ15" i="9"/>
  <c r="BZ31" i="9"/>
  <c r="BZ47" i="9"/>
  <c r="BZ63" i="9"/>
  <c r="BZ79" i="9"/>
  <c r="BZ95" i="9"/>
  <c r="BZ111" i="9"/>
  <c r="BZ16" i="9"/>
  <c r="BZ32" i="9"/>
  <c r="BZ48" i="9"/>
  <c r="BZ64" i="9"/>
  <c r="BZ80" i="9"/>
  <c r="BZ96" i="9"/>
  <c r="BZ112" i="9"/>
  <c r="BZ25" i="9"/>
  <c r="BZ41" i="9"/>
  <c r="BZ57" i="9"/>
  <c r="BZ73" i="9"/>
  <c r="BZ89" i="9"/>
  <c r="BZ105" i="9"/>
  <c r="BZ38" i="9"/>
  <c r="BZ102" i="9"/>
  <c r="BZ26" i="9"/>
  <c r="BZ90" i="9"/>
  <c r="BZ125" i="9"/>
  <c r="BZ30" i="9"/>
  <c r="BZ94" i="9"/>
  <c r="BZ126" i="9"/>
  <c r="BZ50" i="9"/>
  <c r="BZ18" i="9"/>
  <c r="BZ23" i="9"/>
  <c r="BZ55" i="9"/>
  <c r="BZ87" i="9"/>
  <c r="BZ10" i="9"/>
  <c r="CB6" i="11" s="1"/>
  <c r="BZ40" i="9"/>
  <c r="BZ72" i="9"/>
  <c r="BZ104" i="9"/>
  <c r="BZ33" i="9"/>
  <c r="BZ65" i="9"/>
  <c r="BZ97" i="9"/>
  <c r="BZ70" i="9"/>
  <c r="BZ58" i="9"/>
  <c r="BZ9" i="9"/>
  <c r="BZ118" i="9"/>
  <c r="BZ66" i="9"/>
  <c r="BZ35" i="9"/>
  <c r="BZ67" i="9"/>
  <c r="BZ99" i="9"/>
  <c r="BZ20" i="9"/>
  <c r="BZ52" i="9"/>
  <c r="BZ84" i="9"/>
  <c r="BZ13" i="9"/>
  <c r="BZ45" i="9"/>
  <c r="BZ77" i="9"/>
  <c r="BZ109" i="9"/>
  <c r="BZ116" i="9"/>
  <c r="BZ106" i="9"/>
  <c r="BZ46" i="9"/>
  <c r="BZ34" i="9"/>
  <c r="BZ82" i="9"/>
  <c r="BZ39" i="9"/>
  <c r="BZ71" i="9"/>
  <c r="BZ103" i="9"/>
  <c r="BZ24" i="9"/>
  <c r="BZ56" i="9"/>
  <c r="BZ88" i="9"/>
  <c r="BZ17" i="9"/>
  <c r="BZ49" i="9"/>
  <c r="BZ81" i="9"/>
  <c r="BZ113" i="9"/>
  <c r="BZ120" i="9"/>
  <c r="BZ117" i="9"/>
  <c r="BZ62" i="9"/>
  <c r="BZ98" i="9"/>
  <c r="BZ123" i="9"/>
  <c r="BZ83" i="9"/>
  <c r="BZ100" i="9"/>
  <c r="BZ54" i="9"/>
  <c r="BZ114" i="9"/>
  <c r="BZ115" i="9"/>
  <c r="BZ29" i="9"/>
  <c r="BZ42" i="9"/>
  <c r="BZ19" i="9"/>
  <c r="BZ36" i="9"/>
  <c r="BZ61" i="9"/>
  <c r="CA1" i="9"/>
  <c r="BZ93" i="9"/>
  <c r="BZ110" i="9"/>
  <c r="BZ51" i="9"/>
  <c r="BZ68" i="9"/>
  <c r="CA8" i="11"/>
  <c r="CA6" i="11"/>
  <c r="CA7" i="11" s="1"/>
  <c r="CC4" i="11"/>
  <c r="CD3" i="11"/>
  <c r="AK440" i="10"/>
  <c r="V440" i="10"/>
  <c r="AP440" i="10"/>
  <c r="AG440" i="10"/>
  <c r="AL440" i="10"/>
  <c r="AD440" i="10"/>
  <c r="AC440" i="10"/>
  <c r="Y440" i="10"/>
  <c r="Z440" i="10"/>
  <c r="AH440" i="10"/>
  <c r="AO440" i="10"/>
  <c r="U440" i="10"/>
  <c r="X439" i="10"/>
  <c r="BZ75" i="11"/>
  <c r="BZ11" i="11"/>
  <c r="BZ59" i="11"/>
  <c r="BZ27" i="11"/>
  <c r="BZ91" i="11"/>
  <c r="BZ43" i="11"/>
  <c r="AN439" i="10"/>
  <c r="B441" i="10"/>
  <c r="C442" i="10"/>
  <c r="CA2" i="11"/>
  <c r="CA9" i="11"/>
  <c r="CB1" i="11"/>
  <c r="AR439" i="10"/>
  <c r="CB76" i="11"/>
  <c r="CB44" i="11"/>
  <c r="CB12" i="11"/>
  <c r="CB92" i="11"/>
  <c r="CB60" i="11"/>
  <c r="CB28" i="11"/>
  <c r="A161" i="10"/>
  <c r="BY47" i="11"/>
  <c r="BY46" i="11"/>
  <c r="CA19" i="11"/>
  <c r="CA68" i="11"/>
  <c r="BY16" i="11"/>
  <c r="BY31" i="11"/>
  <c r="BY95" i="11"/>
  <c r="CA54" i="11"/>
  <c r="BY13" i="11"/>
  <c r="BY61" i="11"/>
  <c r="CA69" i="11"/>
  <c r="CA98" i="11"/>
  <c r="BY14" i="11"/>
  <c r="CA84" i="11"/>
  <c r="CA22" i="11"/>
  <c r="BY29" i="11"/>
  <c r="CA34" i="11"/>
  <c r="CA53" i="11"/>
  <c r="CA38" i="11"/>
  <c r="CA83" i="11"/>
  <c r="CA20" i="11"/>
  <c r="BY63" i="11"/>
  <c r="CA86" i="11"/>
  <c r="BY33" i="11"/>
  <c r="BY77" i="11"/>
  <c r="BY30" i="11"/>
  <c r="CA36" i="11"/>
  <c r="CA82" i="11"/>
  <c r="CA51" i="11"/>
  <c r="CA85" i="11"/>
  <c r="CA67" i="11"/>
  <c r="BY17" i="11"/>
  <c r="CA37" i="11"/>
  <c r="BY93" i="11"/>
  <c r="CA101" i="11"/>
  <c r="CA18" i="11"/>
  <c r="BY45" i="11"/>
  <c r="BY64" i="11"/>
  <c r="CA52" i="11"/>
  <c r="CA66" i="11"/>
  <c r="CA102" i="11"/>
  <c r="CA70" i="11"/>
  <c r="BY79" i="11"/>
  <c r="BY32" i="11"/>
  <c r="CA50" i="11"/>
  <c r="BY49" i="11"/>
  <c r="BY94" i="11"/>
  <c r="CA35" i="11"/>
  <c r="BY65" i="11"/>
  <c r="BY97" i="11"/>
  <c r="BY78" i="11"/>
  <c r="CA100" i="11"/>
  <c r="BY15" i="11"/>
  <c r="BY81" i="11"/>
  <c r="BY80" i="11"/>
  <c r="BY48" i="11"/>
  <c r="BY96" i="11"/>
  <c r="BY62" i="11"/>
  <c r="CA99" i="11"/>
  <c r="CA21" i="11"/>
  <c r="AR440" i="10" l="1"/>
  <c r="CB7" i="11"/>
  <c r="B151" i="10"/>
  <c r="C149" i="10"/>
  <c r="CA55" i="11"/>
  <c r="F155" i="10"/>
  <c r="CA72" i="11"/>
  <c r="CA71" i="11"/>
  <c r="CA73" i="11" s="1"/>
  <c r="G155" i="10"/>
  <c r="CA104" i="11"/>
  <c r="CA24" i="11"/>
  <c r="CA87" i="11"/>
  <c r="CA89" i="11" s="1"/>
  <c r="H155" i="10"/>
  <c r="CA56" i="11"/>
  <c r="CA40" i="11"/>
  <c r="CA23" i="11"/>
  <c r="CA25" i="11" s="1"/>
  <c r="D155" i="10"/>
  <c r="CA88" i="11"/>
  <c r="CA103" i="11"/>
  <c r="CA105" i="11" s="1"/>
  <c r="I155" i="10"/>
  <c r="CA57" i="11"/>
  <c r="CA39" i="11"/>
  <c r="CA41" i="11" s="1"/>
  <c r="E155" i="10"/>
  <c r="C443" i="10"/>
  <c r="B442" i="10"/>
  <c r="AF440" i="10"/>
  <c r="CC12" i="11"/>
  <c r="CC28" i="11"/>
  <c r="CC92" i="11"/>
  <c r="CC44" i="11"/>
  <c r="CC60" i="11"/>
  <c r="CC76" i="11"/>
  <c r="CA11" i="9"/>
  <c r="CA27" i="9"/>
  <c r="CA43" i="9"/>
  <c r="CA59" i="9"/>
  <c r="CA75" i="9"/>
  <c r="CA91" i="9"/>
  <c r="CA107" i="9"/>
  <c r="CA123" i="9"/>
  <c r="CA20" i="9"/>
  <c r="CA36" i="9"/>
  <c r="CA52" i="9"/>
  <c r="CA68" i="9"/>
  <c r="CA84" i="9"/>
  <c r="CA100" i="9"/>
  <c r="CA116" i="9"/>
  <c r="CA17" i="9"/>
  <c r="CA33" i="9"/>
  <c r="CA49" i="9"/>
  <c r="CA65" i="9"/>
  <c r="CA81" i="9"/>
  <c r="CA97" i="9"/>
  <c r="CA113" i="9"/>
  <c r="CA14" i="9"/>
  <c r="CA78" i="9"/>
  <c r="CA9" i="9"/>
  <c r="CA66" i="9"/>
  <c r="CA8" i="9"/>
  <c r="CA70" i="9"/>
  <c r="CA42" i="9"/>
  <c r="CA74" i="9"/>
  <c r="CA15" i="9"/>
  <c r="CA31" i="9"/>
  <c r="CA47" i="9"/>
  <c r="CA63" i="9"/>
  <c r="CA79" i="9"/>
  <c r="CA95" i="9"/>
  <c r="CA111" i="9"/>
  <c r="CA127" i="9"/>
  <c r="CA24" i="9"/>
  <c r="CA40" i="9"/>
  <c r="CA56" i="9"/>
  <c r="CA72" i="9"/>
  <c r="CA88" i="9"/>
  <c r="CA104" i="9"/>
  <c r="CA120" i="9"/>
  <c r="CA21" i="9"/>
  <c r="CA37" i="9"/>
  <c r="CA53" i="9"/>
  <c r="CA69" i="9"/>
  <c r="CA85" i="9"/>
  <c r="CA101" i="9"/>
  <c r="CA117" i="9"/>
  <c r="CA30" i="9"/>
  <c r="CA94" i="9"/>
  <c r="CA18" i="9"/>
  <c r="CA82" i="9"/>
  <c r="CA22" i="9"/>
  <c r="CA86" i="9"/>
  <c r="CA106" i="9"/>
  <c r="CA26" i="9"/>
  <c r="CA23" i="9"/>
  <c r="CA55" i="9"/>
  <c r="CA87" i="9"/>
  <c r="CA119" i="9"/>
  <c r="CA32" i="9"/>
  <c r="CA64" i="9"/>
  <c r="CA96" i="9"/>
  <c r="CA13" i="9"/>
  <c r="CA45" i="9"/>
  <c r="CA77" i="9"/>
  <c r="CA109" i="9"/>
  <c r="CA62" i="9"/>
  <c r="CA50" i="9"/>
  <c r="CA54" i="9"/>
  <c r="CA122" i="9"/>
  <c r="CA35" i="9"/>
  <c r="CA67" i="9"/>
  <c r="CA99" i="9"/>
  <c r="CA12" i="9"/>
  <c r="CA44" i="9"/>
  <c r="CA76" i="9"/>
  <c r="CA108" i="9"/>
  <c r="CA25" i="9"/>
  <c r="CA57" i="9"/>
  <c r="CA89" i="9"/>
  <c r="CA121" i="9"/>
  <c r="CA110" i="9"/>
  <c r="CA98" i="9"/>
  <c r="CA102" i="9"/>
  <c r="CA90" i="9"/>
  <c r="CA10" i="9"/>
  <c r="CA39" i="9"/>
  <c r="CA71" i="9"/>
  <c r="CA103" i="9"/>
  <c r="CA16" i="9"/>
  <c r="CA48" i="9"/>
  <c r="CA80" i="9"/>
  <c r="CA112" i="9"/>
  <c r="CA29" i="9"/>
  <c r="CA61" i="9"/>
  <c r="CA93" i="9"/>
  <c r="CA125" i="9"/>
  <c r="CA126" i="9"/>
  <c r="CA114" i="9"/>
  <c r="CA118" i="9"/>
  <c r="CB1" i="9"/>
  <c r="CA51" i="9"/>
  <c r="CA60" i="9"/>
  <c r="CA73" i="9"/>
  <c r="CA38" i="9"/>
  <c r="CA83" i="9"/>
  <c r="CA92" i="9"/>
  <c r="CA105" i="9"/>
  <c r="CA58" i="9"/>
  <c r="CA115" i="9"/>
  <c r="CA124" i="9"/>
  <c r="CA46" i="9"/>
  <c r="CA19" i="9"/>
  <c r="CA28" i="9"/>
  <c r="CA41" i="9"/>
  <c r="CA34" i="9"/>
  <c r="CB8" i="11"/>
  <c r="CC6" i="11"/>
  <c r="CC7" i="11" s="1"/>
  <c r="A163" i="10"/>
  <c r="AG441" i="10"/>
  <c r="AL441" i="10"/>
  <c r="AD441" i="10"/>
  <c r="AC441" i="10"/>
  <c r="Y441" i="10"/>
  <c r="AH441" i="10"/>
  <c r="AO441" i="10"/>
  <c r="U441" i="10"/>
  <c r="AP441" i="10"/>
  <c r="AK441" i="10"/>
  <c r="AN441" i="10" s="1"/>
  <c r="V441" i="10"/>
  <c r="Z441" i="10"/>
  <c r="CB9" i="11"/>
  <c r="CB2" i="11"/>
  <c r="CC1" i="11"/>
  <c r="AN440" i="10"/>
  <c r="CA43" i="11"/>
  <c r="CA27" i="11"/>
  <c r="CA91" i="11"/>
  <c r="CA75" i="11"/>
  <c r="CA59" i="11"/>
  <c r="CA11" i="11"/>
  <c r="X440" i="10"/>
  <c r="AB440" i="10"/>
  <c r="AJ440" i="10"/>
  <c r="CD4" i="11"/>
  <c r="CE3" i="11"/>
  <c r="BZ33" i="11"/>
  <c r="CB20" i="11"/>
  <c r="CB19" i="11"/>
  <c r="BZ95" i="11"/>
  <c r="CB101" i="11"/>
  <c r="BZ80" i="11"/>
  <c r="CB53" i="11"/>
  <c r="CB50" i="11"/>
  <c r="CB22" i="11"/>
  <c r="CB38" i="11"/>
  <c r="CB98" i="11"/>
  <c r="BZ63" i="11"/>
  <c r="CB100" i="11"/>
  <c r="BZ77" i="11"/>
  <c r="CB99" i="11"/>
  <c r="CB86" i="11"/>
  <c r="BZ96" i="11"/>
  <c r="CB21" i="11"/>
  <c r="BZ14" i="11"/>
  <c r="BZ13" i="11"/>
  <c r="BZ29" i="11"/>
  <c r="CB52" i="11"/>
  <c r="BZ78" i="11"/>
  <c r="BZ45" i="11"/>
  <c r="BZ32" i="11"/>
  <c r="BZ65" i="11"/>
  <c r="CB85" i="11"/>
  <c r="CB84" i="11"/>
  <c r="BZ47" i="11"/>
  <c r="CB34" i="11"/>
  <c r="BZ15" i="11"/>
  <c r="BZ93" i="11"/>
  <c r="BZ31" i="11"/>
  <c r="BZ62" i="11"/>
  <c r="CB54" i="11"/>
  <c r="CB70" i="11"/>
  <c r="CB66" i="11"/>
  <c r="BZ46" i="11"/>
  <c r="BZ97" i="11"/>
  <c r="CB82" i="11"/>
  <c r="CB35" i="11"/>
  <c r="BZ48" i="11"/>
  <c r="BZ79" i="11"/>
  <c r="CB69" i="11"/>
  <c r="CB68" i="11"/>
  <c r="BZ81" i="11"/>
  <c r="BZ17" i="11"/>
  <c r="BZ16" i="11"/>
  <c r="BZ61" i="11"/>
  <c r="CB83" i="11"/>
  <c r="CB18" i="11"/>
  <c r="BZ30" i="11"/>
  <c r="CB102" i="11"/>
  <c r="BZ94" i="11"/>
  <c r="CB37" i="11"/>
  <c r="CB67" i="11"/>
  <c r="CB51" i="11"/>
  <c r="BZ49" i="11"/>
  <c r="CB36" i="11"/>
  <c r="BZ64" i="11"/>
  <c r="AB441" i="10" l="1"/>
  <c r="AJ441" i="10"/>
  <c r="B153" i="10"/>
  <c r="C151" i="10"/>
  <c r="CB24" i="11"/>
  <c r="CB87" i="11"/>
  <c r="CB89" i="11" s="1"/>
  <c r="H157" i="10"/>
  <c r="CB71" i="11"/>
  <c r="G157" i="10"/>
  <c r="CB23" i="11"/>
  <c r="CB25" i="11" s="1"/>
  <c r="D157" i="10"/>
  <c r="CB88" i="11"/>
  <c r="CB39" i="11"/>
  <c r="CB41" i="11" s="1"/>
  <c r="E157" i="10"/>
  <c r="CB72" i="11"/>
  <c r="CB73" i="11"/>
  <c r="CB55" i="11"/>
  <c r="CB57" i="11" s="1"/>
  <c r="F157" i="10"/>
  <c r="CB103" i="11"/>
  <c r="CB105" i="11" s="1"/>
  <c r="I157" i="10"/>
  <c r="CB40" i="11"/>
  <c r="CB104" i="11"/>
  <c r="CB56" i="11"/>
  <c r="CD92" i="11"/>
  <c r="CD28" i="11"/>
  <c r="CD12" i="11"/>
  <c r="CD44" i="11"/>
  <c r="CD60" i="11"/>
  <c r="CD76" i="11"/>
  <c r="X441" i="10"/>
  <c r="AF441" i="10"/>
  <c r="A165" i="10"/>
  <c r="AG442" i="10"/>
  <c r="Y442" i="10"/>
  <c r="Z442" i="10"/>
  <c r="AC442" i="10"/>
  <c r="U442" i="10"/>
  <c r="AD442" i="10"/>
  <c r="AO442" i="10"/>
  <c r="V442" i="10"/>
  <c r="AL442" i="10"/>
  <c r="AK442" i="10"/>
  <c r="AP442" i="10"/>
  <c r="AH442" i="10"/>
  <c r="CC9" i="11"/>
  <c r="CD1" i="11"/>
  <c r="CC2" i="11"/>
  <c r="AR441" i="10"/>
  <c r="CC8" i="11"/>
  <c r="C444" i="10"/>
  <c r="B443" i="10"/>
  <c r="CF3" i="11"/>
  <c r="CE4" i="11"/>
  <c r="CB75" i="11"/>
  <c r="CB11" i="11"/>
  <c r="CB59" i="11"/>
  <c r="CB91" i="11"/>
  <c r="CB43" i="11"/>
  <c r="CB27" i="11"/>
  <c r="CB11" i="9"/>
  <c r="CB27" i="9"/>
  <c r="CB43" i="9"/>
  <c r="CB59" i="9"/>
  <c r="CB75" i="9"/>
  <c r="CB91" i="9"/>
  <c r="CB107" i="9"/>
  <c r="CB123" i="9"/>
  <c r="CB20" i="9"/>
  <c r="CB36" i="9"/>
  <c r="CB52" i="9"/>
  <c r="CB68" i="9"/>
  <c r="CB84" i="9"/>
  <c r="CB100" i="9"/>
  <c r="CB116" i="9"/>
  <c r="CB17" i="9"/>
  <c r="CB33" i="9"/>
  <c r="CB49" i="9"/>
  <c r="CB65" i="9"/>
  <c r="CB81" i="9"/>
  <c r="CB97" i="9"/>
  <c r="CB113" i="9"/>
  <c r="CB22" i="9"/>
  <c r="CB86" i="9"/>
  <c r="CB10" i="9"/>
  <c r="CB74" i="9"/>
  <c r="CB14" i="9"/>
  <c r="CB78" i="9"/>
  <c r="CB50" i="9"/>
  <c r="CB82" i="9"/>
  <c r="CB9" i="9"/>
  <c r="CB15" i="9"/>
  <c r="CB31" i="9"/>
  <c r="CB47" i="9"/>
  <c r="CB63" i="9"/>
  <c r="CB79" i="9"/>
  <c r="CB95" i="9"/>
  <c r="CB111" i="9"/>
  <c r="CB127" i="9"/>
  <c r="CB24" i="9"/>
  <c r="CB40" i="9"/>
  <c r="CB56" i="9"/>
  <c r="CB72" i="9"/>
  <c r="CB88" i="9"/>
  <c r="CB104" i="9"/>
  <c r="CB120" i="9"/>
  <c r="CB21" i="9"/>
  <c r="CB37" i="9"/>
  <c r="CB53" i="9"/>
  <c r="CB69" i="9"/>
  <c r="CB85" i="9"/>
  <c r="CB101" i="9"/>
  <c r="CB117" i="9"/>
  <c r="CB38" i="9"/>
  <c r="CB102" i="9"/>
  <c r="CB26" i="9"/>
  <c r="CB90" i="9"/>
  <c r="CB30" i="9"/>
  <c r="CB94" i="9"/>
  <c r="CB114" i="9"/>
  <c r="CB34" i="9"/>
  <c r="CB39" i="9"/>
  <c r="CB71" i="9"/>
  <c r="CB103" i="9"/>
  <c r="CB16" i="9"/>
  <c r="CB48" i="9"/>
  <c r="CB80" i="9"/>
  <c r="CB112" i="9"/>
  <c r="CB29" i="9"/>
  <c r="CB61" i="9"/>
  <c r="CB93" i="9"/>
  <c r="CB125" i="9"/>
  <c r="CB8" i="9"/>
  <c r="CB122" i="9"/>
  <c r="CB126" i="9"/>
  <c r="CC1" i="9"/>
  <c r="CB19" i="9"/>
  <c r="CB51" i="9"/>
  <c r="CB83" i="9"/>
  <c r="CB115" i="9"/>
  <c r="CB28" i="9"/>
  <c r="CB60" i="9"/>
  <c r="CB92" i="9"/>
  <c r="CB124" i="9"/>
  <c r="CB41" i="9"/>
  <c r="CB73" i="9"/>
  <c r="CB105" i="9"/>
  <c r="CB54" i="9"/>
  <c r="CB42" i="9"/>
  <c r="CB46" i="9"/>
  <c r="CB66" i="9"/>
  <c r="CB23" i="9"/>
  <c r="CB55" i="9"/>
  <c r="CB87" i="9"/>
  <c r="CB119" i="9"/>
  <c r="CB32" i="9"/>
  <c r="CB64" i="9"/>
  <c r="CB96" i="9"/>
  <c r="CB13" i="9"/>
  <c r="CB45" i="9"/>
  <c r="CB77" i="9"/>
  <c r="CB109" i="9"/>
  <c r="CB70" i="9"/>
  <c r="CB58" i="9"/>
  <c r="CB62" i="9"/>
  <c r="CB18" i="9"/>
  <c r="CB99" i="9"/>
  <c r="CB108" i="9"/>
  <c r="CB121" i="9"/>
  <c r="CB98" i="9"/>
  <c r="CB12" i="9"/>
  <c r="CB25" i="9"/>
  <c r="CB118" i="9"/>
  <c r="CB35" i="9"/>
  <c r="CB44" i="9"/>
  <c r="CB57" i="9"/>
  <c r="CB106" i="9"/>
  <c r="CB110" i="9"/>
  <c r="CB67" i="9"/>
  <c r="CB76" i="9"/>
  <c r="CB89" i="9"/>
  <c r="CA29" i="11"/>
  <c r="CC70" i="11"/>
  <c r="CA97" i="11"/>
  <c r="CC21" i="11"/>
  <c r="CC52" i="11"/>
  <c r="CC86" i="11"/>
  <c r="CC18" i="11"/>
  <c r="CC99" i="11"/>
  <c r="CA32" i="11"/>
  <c r="CA80" i="11"/>
  <c r="CA16" i="11"/>
  <c r="CC54" i="11"/>
  <c r="CA45" i="11"/>
  <c r="CA78" i="11"/>
  <c r="CA15" i="11"/>
  <c r="CA17" i="11"/>
  <c r="CC82" i="11"/>
  <c r="CC66" i="11"/>
  <c r="CC102" i="11"/>
  <c r="CA64" i="11"/>
  <c r="CC67" i="11"/>
  <c r="CC51" i="11"/>
  <c r="CA95" i="11"/>
  <c r="CC69" i="11"/>
  <c r="CA49" i="11"/>
  <c r="CA93" i="11"/>
  <c r="CA46" i="11"/>
  <c r="CC37" i="11"/>
  <c r="CA33" i="11"/>
  <c r="CA47" i="11"/>
  <c r="CA63" i="11"/>
  <c r="CC85" i="11"/>
  <c r="CA94" i="11"/>
  <c r="CC20" i="11"/>
  <c r="CA81" i="11"/>
  <c r="CA31" i="11"/>
  <c r="CC83" i="11"/>
  <c r="CA14" i="11"/>
  <c r="CC22" i="11"/>
  <c r="CA61" i="11"/>
  <c r="CA79" i="11"/>
  <c r="CC50" i="11"/>
  <c r="CC19" i="11"/>
  <c r="CC100" i="11"/>
  <c r="CC34" i="11"/>
  <c r="CC98" i="11"/>
  <c r="CC36" i="11"/>
  <c r="CC101" i="11"/>
  <c r="CA30" i="11"/>
  <c r="CA96" i="11"/>
  <c r="CA77" i="11"/>
  <c r="CC68" i="11"/>
  <c r="CC53" i="11"/>
  <c r="CA13" i="11"/>
  <c r="CC84" i="11"/>
  <c r="CA62" i="11"/>
  <c r="CA65" i="11"/>
  <c r="CC35" i="11"/>
  <c r="CA48" i="11"/>
  <c r="CC38" i="11"/>
  <c r="X442" i="10" l="1"/>
  <c r="AJ442" i="10"/>
  <c r="AB442" i="10"/>
  <c r="B155" i="10"/>
  <c r="C153" i="10"/>
  <c r="CC71" i="11"/>
  <c r="CC73" i="11" s="1"/>
  <c r="G159" i="10"/>
  <c r="CC87" i="11"/>
  <c r="CC89" i="11" s="1"/>
  <c r="H159" i="10"/>
  <c r="CC103" i="11"/>
  <c r="CC105" i="11" s="1"/>
  <c r="I159" i="10"/>
  <c r="CC23" i="11"/>
  <c r="CC25" i="11" s="1"/>
  <c r="D159" i="10"/>
  <c r="CC72" i="11"/>
  <c r="CC24" i="11"/>
  <c r="CC40" i="11"/>
  <c r="CC88" i="11"/>
  <c r="CC56" i="11"/>
  <c r="CC55" i="11"/>
  <c r="CC57" i="11" s="1"/>
  <c r="F159" i="10"/>
  <c r="CC39" i="11"/>
  <c r="CC41" i="11" s="1"/>
  <c r="E159" i="10"/>
  <c r="CC104" i="11"/>
  <c r="CD8" i="11"/>
  <c r="AO443" i="10"/>
  <c r="V443" i="10"/>
  <c r="AD443" i="10"/>
  <c r="AK443" i="10"/>
  <c r="U443" i="10"/>
  <c r="AL443" i="10"/>
  <c r="AG443" i="10"/>
  <c r="AH443" i="10"/>
  <c r="Z443" i="10"/>
  <c r="AC443" i="10"/>
  <c r="Y443" i="10"/>
  <c r="AP443" i="10"/>
  <c r="CD9" i="11"/>
  <c r="CE1" i="11"/>
  <c r="CD2" i="11"/>
  <c r="AR442" i="10"/>
  <c r="A167" i="10"/>
  <c r="CC23" i="9"/>
  <c r="CC39" i="9"/>
  <c r="CC55" i="9"/>
  <c r="CC71" i="9"/>
  <c r="CC87" i="9"/>
  <c r="CC103" i="9"/>
  <c r="CC119" i="9"/>
  <c r="CC16" i="9"/>
  <c r="CC32" i="9"/>
  <c r="CC48" i="9"/>
  <c r="CC64" i="9"/>
  <c r="CC80" i="9"/>
  <c r="CC96" i="9"/>
  <c r="CC112" i="9"/>
  <c r="CC10" i="9"/>
  <c r="CE6" i="11" s="1"/>
  <c r="CC21" i="9"/>
  <c r="CC37" i="9"/>
  <c r="CC53" i="9"/>
  <c r="CC69" i="9"/>
  <c r="CC85" i="9"/>
  <c r="CC101" i="9"/>
  <c r="CC117" i="9"/>
  <c r="CC30" i="9"/>
  <c r="CC94" i="9"/>
  <c r="CC18" i="9"/>
  <c r="CC82" i="9"/>
  <c r="CC38" i="9"/>
  <c r="CC102" i="9"/>
  <c r="CC74" i="9"/>
  <c r="CC106" i="9"/>
  <c r="CC11" i="9"/>
  <c r="CC27" i="9"/>
  <c r="CC43" i="9"/>
  <c r="CC59" i="9"/>
  <c r="CC75" i="9"/>
  <c r="CC91" i="9"/>
  <c r="CC107" i="9"/>
  <c r="CC123" i="9"/>
  <c r="CC20" i="9"/>
  <c r="CC36" i="9"/>
  <c r="CC52" i="9"/>
  <c r="CC68" i="9"/>
  <c r="CC84" i="9"/>
  <c r="CC100" i="9"/>
  <c r="CC116" i="9"/>
  <c r="CC25" i="9"/>
  <c r="CC41" i="9"/>
  <c r="CC57" i="9"/>
  <c r="CC73" i="9"/>
  <c r="CC89" i="9"/>
  <c r="CC105" i="9"/>
  <c r="CC121" i="9"/>
  <c r="CC46" i="9"/>
  <c r="CC110" i="9"/>
  <c r="CC34" i="9"/>
  <c r="CC98" i="9"/>
  <c r="CC54" i="9"/>
  <c r="CC118" i="9"/>
  <c r="CC26" i="9"/>
  <c r="CC9" i="9"/>
  <c r="CC19" i="9"/>
  <c r="CC51" i="9"/>
  <c r="CC83" i="9"/>
  <c r="CC115" i="9"/>
  <c r="CC28" i="9"/>
  <c r="CC60" i="9"/>
  <c r="CC92" i="9"/>
  <c r="CC124" i="9"/>
  <c r="CC33" i="9"/>
  <c r="CC65" i="9"/>
  <c r="CC97" i="9"/>
  <c r="CC14" i="9"/>
  <c r="CD1" i="9"/>
  <c r="CC22" i="9"/>
  <c r="CC122" i="9"/>
  <c r="CC31" i="9"/>
  <c r="CC63" i="9"/>
  <c r="CC95" i="9"/>
  <c r="CC127" i="9"/>
  <c r="CC40" i="9"/>
  <c r="CC72" i="9"/>
  <c r="CC104" i="9"/>
  <c r="CC13" i="9"/>
  <c r="CC45" i="9"/>
  <c r="CC77" i="9"/>
  <c r="CC109" i="9"/>
  <c r="CC62" i="9"/>
  <c r="CC50" i="9"/>
  <c r="CC70" i="9"/>
  <c r="CC90" i="9"/>
  <c r="CC35" i="9"/>
  <c r="CC67" i="9"/>
  <c r="CC99" i="9"/>
  <c r="CC12" i="9"/>
  <c r="CC44" i="9"/>
  <c r="CC76" i="9"/>
  <c r="CC108" i="9"/>
  <c r="CC17" i="9"/>
  <c r="CC49" i="9"/>
  <c r="CC81" i="9"/>
  <c r="CC113" i="9"/>
  <c r="CC78" i="9"/>
  <c r="CC66" i="9"/>
  <c r="CC86" i="9"/>
  <c r="CC42" i="9"/>
  <c r="CC47" i="9"/>
  <c r="CC56" i="9"/>
  <c r="CC61" i="9"/>
  <c r="CC114" i="9"/>
  <c r="CC79" i="9"/>
  <c r="CC88" i="9"/>
  <c r="CC93" i="9"/>
  <c r="CC58" i="9"/>
  <c r="CC111" i="9"/>
  <c r="CC120" i="9"/>
  <c r="CC125" i="9"/>
  <c r="CC8" i="9"/>
  <c r="CC29" i="9"/>
  <c r="CC126" i="9"/>
  <c r="CC15" i="9"/>
  <c r="CC24" i="9"/>
  <c r="C445" i="10"/>
  <c r="B444" i="10"/>
  <c r="CD6" i="11"/>
  <c r="CD7" i="11" s="1"/>
  <c r="AN442" i="10"/>
  <c r="CE12" i="11"/>
  <c r="CE28" i="11"/>
  <c r="CE92" i="11"/>
  <c r="CE44" i="11"/>
  <c r="CE60" i="11"/>
  <c r="CE76" i="11"/>
  <c r="CF4" i="11"/>
  <c r="CG3" i="11"/>
  <c r="CC59" i="11"/>
  <c r="CC43" i="11"/>
  <c r="CC91" i="11"/>
  <c r="CC27" i="11"/>
  <c r="CC75" i="11"/>
  <c r="CC11" i="11"/>
  <c r="AF442" i="10"/>
  <c r="CB63" i="11"/>
  <c r="CD54" i="11"/>
  <c r="CB93" i="11"/>
  <c r="CB62" i="11"/>
  <c r="CD53" i="11"/>
  <c r="CB77" i="11"/>
  <c r="CD37" i="11"/>
  <c r="CD18" i="11"/>
  <c r="CB64" i="11"/>
  <c r="CD20" i="11"/>
  <c r="CD85" i="11"/>
  <c r="CB17" i="11"/>
  <c r="CD34" i="11"/>
  <c r="CB80" i="11"/>
  <c r="CB47" i="11"/>
  <c r="CB78" i="11"/>
  <c r="CD84" i="11"/>
  <c r="CB48" i="11"/>
  <c r="CD67" i="11"/>
  <c r="CD50" i="11"/>
  <c r="CB95" i="11"/>
  <c r="CD21" i="11"/>
  <c r="CB97" i="11"/>
  <c r="CD69" i="11"/>
  <c r="CB45" i="11"/>
  <c r="CB31" i="11"/>
  <c r="CB65" i="11"/>
  <c r="CD100" i="11"/>
  <c r="CD36" i="11"/>
  <c r="CB81" i="11"/>
  <c r="CD51" i="11"/>
  <c r="CB61" i="11"/>
  <c r="CD19" i="11"/>
  <c r="CD38" i="11"/>
  <c r="CD82" i="11"/>
  <c r="CD68" i="11"/>
  <c r="CB14" i="11"/>
  <c r="CD98" i="11"/>
  <c r="CB94" i="11"/>
  <c r="CD66" i="11"/>
  <c r="CB32" i="11"/>
  <c r="CD52" i="11"/>
  <c r="CD86" i="11"/>
  <c r="CD101" i="11"/>
  <c r="CB49" i="11"/>
  <c r="CB15" i="11"/>
  <c r="CB13" i="11"/>
  <c r="CD70" i="11"/>
  <c r="CB96" i="11"/>
  <c r="CD102" i="11"/>
  <c r="CB33" i="11"/>
  <c r="CB29" i="11"/>
  <c r="CD99" i="11"/>
  <c r="CB46" i="11"/>
  <c r="CB16" i="11"/>
  <c r="CD83" i="11"/>
  <c r="CB79" i="11"/>
  <c r="CD22" i="11"/>
  <c r="CB30" i="11"/>
  <c r="CD35" i="11"/>
  <c r="X443" i="10" l="1"/>
  <c r="AB443" i="10"/>
  <c r="AJ443" i="10"/>
  <c r="AF443" i="10"/>
  <c r="B157" i="10"/>
  <c r="C155" i="10"/>
  <c r="CD40" i="11"/>
  <c r="CD72" i="11"/>
  <c r="CD23" i="11"/>
  <c r="CD25" i="11" s="1"/>
  <c r="D161" i="10"/>
  <c r="CD104" i="11"/>
  <c r="CD88" i="11"/>
  <c r="CD56" i="11"/>
  <c r="CD55" i="11"/>
  <c r="CD57" i="11" s="1"/>
  <c r="F161" i="10"/>
  <c r="CD103" i="11"/>
  <c r="CD105" i="11" s="1"/>
  <c r="I161" i="10"/>
  <c r="CD71" i="11"/>
  <c r="CD73" i="11" s="1"/>
  <c r="G161" i="10"/>
  <c r="CD24" i="11"/>
  <c r="CD39" i="11"/>
  <c r="CD41" i="11" s="1"/>
  <c r="E161" i="10"/>
  <c r="CD87" i="11"/>
  <c r="CD89" i="11" s="1"/>
  <c r="H161" i="10"/>
  <c r="C446" i="10"/>
  <c r="B445" i="10"/>
  <c r="A169" i="10"/>
  <c r="CE2" i="11"/>
  <c r="CE9" i="11"/>
  <c r="CF1" i="11"/>
  <c r="CF44" i="11"/>
  <c r="CF76" i="11"/>
  <c r="CF60" i="11"/>
  <c r="CF12" i="11"/>
  <c r="CF28" i="11"/>
  <c r="CF92" i="11"/>
  <c r="CE8" i="11"/>
  <c r="AR443" i="10"/>
  <c r="CE7" i="11"/>
  <c r="AN443" i="10"/>
  <c r="CG4" i="11"/>
  <c r="CH3" i="11"/>
  <c r="AG444" i="10"/>
  <c r="Z444" i="10"/>
  <c r="AD444" i="10"/>
  <c r="AC444" i="10"/>
  <c r="Y444" i="10"/>
  <c r="AL444" i="10"/>
  <c r="V444" i="10"/>
  <c r="AO444" i="10"/>
  <c r="AH444" i="10"/>
  <c r="AK444" i="10"/>
  <c r="AN444" i="10" s="1"/>
  <c r="AP444" i="10"/>
  <c r="U444" i="10"/>
  <c r="CD15" i="9"/>
  <c r="CD31" i="9"/>
  <c r="CD47" i="9"/>
  <c r="CD63" i="9"/>
  <c r="CD79" i="9"/>
  <c r="CD95" i="9"/>
  <c r="CD111" i="9"/>
  <c r="CD127" i="9"/>
  <c r="CD20" i="9"/>
  <c r="CD36" i="9"/>
  <c r="CD52" i="9"/>
  <c r="CD68" i="9"/>
  <c r="CD84" i="9"/>
  <c r="CD100" i="9"/>
  <c r="CD116" i="9"/>
  <c r="CD17" i="9"/>
  <c r="CD33" i="9"/>
  <c r="CD49" i="9"/>
  <c r="CD65" i="9"/>
  <c r="CD81" i="9"/>
  <c r="CD97" i="9"/>
  <c r="CD113" i="9"/>
  <c r="CD22" i="9"/>
  <c r="CD86" i="9"/>
  <c r="CD42" i="9"/>
  <c r="CD106" i="9"/>
  <c r="CD14" i="9"/>
  <c r="CD78" i="9"/>
  <c r="CD66" i="9"/>
  <c r="CD98" i="9"/>
  <c r="CD19" i="9"/>
  <c r="CD35" i="9"/>
  <c r="CD51" i="9"/>
  <c r="CD67" i="9"/>
  <c r="CD83" i="9"/>
  <c r="CD99" i="9"/>
  <c r="CD115" i="9"/>
  <c r="CD10" i="9"/>
  <c r="CF6" i="11" s="1"/>
  <c r="CD24" i="9"/>
  <c r="CD40" i="9"/>
  <c r="CD56" i="9"/>
  <c r="CD72" i="9"/>
  <c r="CD88" i="9"/>
  <c r="CD104" i="9"/>
  <c r="CD120" i="9"/>
  <c r="CD21" i="9"/>
  <c r="CD37" i="9"/>
  <c r="CD53" i="9"/>
  <c r="CD69" i="9"/>
  <c r="CD85" i="9"/>
  <c r="CD101" i="9"/>
  <c r="CD117" i="9"/>
  <c r="CD38" i="9"/>
  <c r="CD102" i="9"/>
  <c r="CD58" i="9"/>
  <c r="CD122" i="9"/>
  <c r="CD30" i="9"/>
  <c r="CD94" i="9"/>
  <c r="CD18" i="9"/>
  <c r="CD50" i="9"/>
  <c r="CD11" i="9"/>
  <c r="CD43" i="9"/>
  <c r="CD75" i="9"/>
  <c r="CD107" i="9"/>
  <c r="CD16" i="9"/>
  <c r="CD48" i="9"/>
  <c r="CD80" i="9"/>
  <c r="CD112" i="9"/>
  <c r="CD29" i="9"/>
  <c r="CD61" i="9"/>
  <c r="CD93" i="9"/>
  <c r="CD125" i="9"/>
  <c r="CD26" i="9"/>
  <c r="CD9" i="9"/>
  <c r="CD126" i="9"/>
  <c r="CD8" i="9"/>
  <c r="CD23" i="9"/>
  <c r="CD55" i="9"/>
  <c r="CD87" i="9"/>
  <c r="CD119" i="9"/>
  <c r="CD28" i="9"/>
  <c r="CD60" i="9"/>
  <c r="CD92" i="9"/>
  <c r="CD124" i="9"/>
  <c r="CD41" i="9"/>
  <c r="CD73" i="9"/>
  <c r="CD105" i="9"/>
  <c r="CD54" i="9"/>
  <c r="CD74" i="9"/>
  <c r="CD46" i="9"/>
  <c r="CD82" i="9"/>
  <c r="CD27" i="9"/>
  <c r="CD59" i="9"/>
  <c r="CD91" i="9"/>
  <c r="CD123" i="9"/>
  <c r="CD32" i="9"/>
  <c r="CD64" i="9"/>
  <c r="CD96" i="9"/>
  <c r="CD13" i="9"/>
  <c r="CD45" i="9"/>
  <c r="CD77" i="9"/>
  <c r="CD109" i="9"/>
  <c r="CD70" i="9"/>
  <c r="CD90" i="9"/>
  <c r="CD62" i="9"/>
  <c r="CD34" i="9"/>
  <c r="CD39" i="9"/>
  <c r="CD44" i="9"/>
  <c r="CD57" i="9"/>
  <c r="CE1" i="9"/>
  <c r="CD71" i="9"/>
  <c r="CD76" i="9"/>
  <c r="CD89" i="9"/>
  <c r="CD110" i="9"/>
  <c r="CD103" i="9"/>
  <c r="CD108" i="9"/>
  <c r="CD121" i="9"/>
  <c r="CD114" i="9"/>
  <c r="CD25" i="9"/>
  <c r="CD118" i="9"/>
  <c r="CD12" i="9"/>
  <c r="CD75" i="11"/>
  <c r="CD11" i="11"/>
  <c r="CD59" i="11"/>
  <c r="CD43" i="11"/>
  <c r="CD91" i="11"/>
  <c r="CD27" i="11"/>
  <c r="CE18" i="11"/>
  <c r="CC97" i="11"/>
  <c r="CC17" i="11"/>
  <c r="CC64" i="11"/>
  <c r="CC94" i="11"/>
  <c r="CC13" i="11"/>
  <c r="CE54" i="11"/>
  <c r="CC61" i="11"/>
  <c r="CC80" i="11"/>
  <c r="CC79" i="11"/>
  <c r="CC15" i="11"/>
  <c r="CC48" i="11"/>
  <c r="CE68" i="11"/>
  <c r="CE98" i="11"/>
  <c r="CE70" i="11"/>
  <c r="CE20" i="11"/>
  <c r="CE86" i="11"/>
  <c r="CE51" i="11"/>
  <c r="CE83" i="11"/>
  <c r="CC95" i="11"/>
  <c r="CC93" i="11"/>
  <c r="CE37" i="11"/>
  <c r="CE69" i="11"/>
  <c r="CC63" i="11"/>
  <c r="CE99" i="11"/>
  <c r="CC29" i="11"/>
  <c r="CE82" i="11"/>
  <c r="CE102" i="11"/>
  <c r="CC96" i="11"/>
  <c r="CC45" i="11"/>
  <c r="CE35" i="11"/>
  <c r="CE66" i="11"/>
  <c r="CC46" i="11"/>
  <c r="CC32" i="11"/>
  <c r="CC47" i="11"/>
  <c r="CE22" i="11"/>
  <c r="CE34" i="11"/>
  <c r="CE19" i="11"/>
  <c r="CE67" i="11"/>
  <c r="CE50" i="11"/>
  <c r="CE36" i="11"/>
  <c r="CE53" i="11"/>
  <c r="CC14" i="11"/>
  <c r="CE52" i="11"/>
  <c r="CC81" i="11"/>
  <c r="CE21" i="11"/>
  <c r="CC16" i="11"/>
  <c r="CC30" i="11"/>
  <c r="CE84" i="11"/>
  <c r="CE38" i="11"/>
  <c r="CC65" i="11"/>
  <c r="CE101" i="11"/>
  <c r="CC31" i="11"/>
  <c r="CE85" i="11"/>
  <c r="CC49" i="11"/>
  <c r="CC77" i="11"/>
  <c r="CC62" i="11"/>
  <c r="CC78" i="11"/>
  <c r="CE100" i="11"/>
  <c r="CC33" i="11"/>
  <c r="AB444" i="10" l="1"/>
  <c r="X444" i="10"/>
  <c r="AR444" i="10"/>
  <c r="AF444" i="10"/>
  <c r="B159" i="10"/>
  <c r="C157" i="10"/>
  <c r="CE56" i="11"/>
  <c r="CE72" i="11"/>
  <c r="CE40" i="11"/>
  <c r="CE87" i="11"/>
  <c r="CE89" i="11" s="1"/>
  <c r="H163" i="10"/>
  <c r="CE103" i="11"/>
  <c r="CE105" i="11" s="1"/>
  <c r="I163" i="10"/>
  <c r="CE24" i="11"/>
  <c r="CE39" i="11"/>
  <c r="CE41" i="11" s="1"/>
  <c r="E163" i="10"/>
  <c r="CE88" i="11"/>
  <c r="CE23" i="11"/>
  <c r="CE25" i="11" s="1"/>
  <c r="D163" i="10"/>
  <c r="CE104" i="11"/>
  <c r="CE55" i="11"/>
  <c r="CE57" i="11" s="1"/>
  <c r="F163" i="10"/>
  <c r="CE71" i="11"/>
  <c r="CE73" i="11" s="1"/>
  <c r="G163" i="10"/>
  <c r="AJ444" i="10"/>
  <c r="CG60" i="11"/>
  <c r="CG12" i="11"/>
  <c r="CG76" i="11"/>
  <c r="CG28" i="11"/>
  <c r="CG44" i="11"/>
  <c r="CG92" i="11"/>
  <c r="CF7" i="11"/>
  <c r="CE43" i="11"/>
  <c r="CE27" i="11"/>
  <c r="CE75" i="11"/>
  <c r="CE91" i="11"/>
  <c r="CE59" i="11"/>
  <c r="CE11" i="11"/>
  <c r="A171" i="10"/>
  <c r="AC445" i="10"/>
  <c r="Y445" i="10"/>
  <c r="AH445" i="10"/>
  <c r="AO445" i="10"/>
  <c r="U445" i="10"/>
  <c r="Z445" i="10"/>
  <c r="AG445" i="10"/>
  <c r="AJ445" i="10" s="1"/>
  <c r="AD445" i="10"/>
  <c r="V445" i="10"/>
  <c r="AL445" i="10"/>
  <c r="AK445" i="10"/>
  <c r="AP445" i="10"/>
  <c r="CG1" i="11"/>
  <c r="CF2" i="11"/>
  <c r="CF9" i="11"/>
  <c r="B446" i="10"/>
  <c r="C447" i="10"/>
  <c r="CE11" i="9"/>
  <c r="CE27" i="9"/>
  <c r="CE43" i="9"/>
  <c r="CE59" i="9"/>
  <c r="CE75" i="9"/>
  <c r="CE91" i="9"/>
  <c r="CE107" i="9"/>
  <c r="CE123" i="9"/>
  <c r="CE20" i="9"/>
  <c r="CE36" i="9"/>
  <c r="CE52" i="9"/>
  <c r="CE68" i="9"/>
  <c r="CE84" i="9"/>
  <c r="CE100" i="9"/>
  <c r="CE116" i="9"/>
  <c r="CE17" i="9"/>
  <c r="CE33" i="9"/>
  <c r="CE49" i="9"/>
  <c r="CE65" i="9"/>
  <c r="CE81" i="9"/>
  <c r="CE97" i="9"/>
  <c r="CE113" i="9"/>
  <c r="CE14" i="9"/>
  <c r="CE78" i="9"/>
  <c r="CE9" i="9"/>
  <c r="CE66" i="9"/>
  <c r="CE8" i="9"/>
  <c r="CE70" i="9"/>
  <c r="CE74" i="9"/>
  <c r="CE106" i="9"/>
  <c r="CE15" i="9"/>
  <c r="CE31" i="9"/>
  <c r="CE47" i="9"/>
  <c r="CE63" i="9"/>
  <c r="CE79" i="9"/>
  <c r="CE95" i="9"/>
  <c r="CE111" i="9"/>
  <c r="CE127" i="9"/>
  <c r="CE24" i="9"/>
  <c r="CE40" i="9"/>
  <c r="CE56" i="9"/>
  <c r="CE72" i="9"/>
  <c r="CE88" i="9"/>
  <c r="CE104" i="9"/>
  <c r="CE120" i="9"/>
  <c r="CE21" i="9"/>
  <c r="CE37" i="9"/>
  <c r="CE53" i="9"/>
  <c r="CE69" i="9"/>
  <c r="CE85" i="9"/>
  <c r="CE101" i="9"/>
  <c r="CE117" i="9"/>
  <c r="CE30" i="9"/>
  <c r="CE94" i="9"/>
  <c r="CE18" i="9"/>
  <c r="CE82" i="9"/>
  <c r="CE22" i="9"/>
  <c r="CE86" i="9"/>
  <c r="CE26" i="9"/>
  <c r="CE58" i="9"/>
  <c r="CE39" i="9"/>
  <c r="CE71" i="9"/>
  <c r="CE103" i="9"/>
  <c r="CE16" i="9"/>
  <c r="CE48" i="9"/>
  <c r="CE80" i="9"/>
  <c r="CE112" i="9"/>
  <c r="CE29" i="9"/>
  <c r="CE61" i="9"/>
  <c r="CE93" i="9"/>
  <c r="CE125" i="9"/>
  <c r="CE126" i="9"/>
  <c r="CE114" i="9"/>
  <c r="CE118" i="9"/>
  <c r="CF1" i="9"/>
  <c r="CE19" i="9"/>
  <c r="CE51" i="9"/>
  <c r="CE83" i="9"/>
  <c r="CE115" i="9"/>
  <c r="CE28" i="9"/>
  <c r="CE60" i="9"/>
  <c r="CE92" i="9"/>
  <c r="CE124" i="9"/>
  <c r="CE41" i="9"/>
  <c r="CE73" i="9"/>
  <c r="CE105" i="9"/>
  <c r="CE46" i="9"/>
  <c r="CE34" i="9"/>
  <c r="CE38" i="9"/>
  <c r="CE90" i="9"/>
  <c r="CE23" i="9"/>
  <c r="CE55" i="9"/>
  <c r="CE87" i="9"/>
  <c r="CE119" i="9"/>
  <c r="CE32" i="9"/>
  <c r="CE64" i="9"/>
  <c r="CE96" i="9"/>
  <c r="CE13" i="9"/>
  <c r="CE45" i="9"/>
  <c r="CE77" i="9"/>
  <c r="CE109" i="9"/>
  <c r="CE62" i="9"/>
  <c r="CE50" i="9"/>
  <c r="CE54" i="9"/>
  <c r="CE42" i="9"/>
  <c r="CE10" i="9"/>
  <c r="CG6" i="11" s="1"/>
  <c r="CE12" i="9"/>
  <c r="CE25" i="9"/>
  <c r="CE110" i="9"/>
  <c r="CE35" i="9"/>
  <c r="CE44" i="9"/>
  <c r="CE57" i="9"/>
  <c r="CE98" i="9"/>
  <c r="CE67" i="9"/>
  <c r="CE76" i="9"/>
  <c r="CE89" i="9"/>
  <c r="CE102" i="9"/>
  <c r="CE122" i="9"/>
  <c r="CE99" i="9"/>
  <c r="CE108" i="9"/>
  <c r="CE121" i="9"/>
  <c r="CF8" i="11"/>
  <c r="CH4" i="11"/>
  <c r="CI3" i="11"/>
  <c r="CF99" i="11"/>
  <c r="CF85" i="11"/>
  <c r="CD97" i="11"/>
  <c r="CF66" i="11"/>
  <c r="CD31" i="11"/>
  <c r="CF52" i="11"/>
  <c r="CD29" i="11"/>
  <c r="CF84" i="11"/>
  <c r="CD78" i="11"/>
  <c r="CD77" i="11"/>
  <c r="CD32" i="11"/>
  <c r="CD94" i="11"/>
  <c r="CD79" i="11"/>
  <c r="CF19" i="11"/>
  <c r="CD62" i="11"/>
  <c r="CF70" i="11"/>
  <c r="CF18" i="11"/>
  <c r="CD65" i="11"/>
  <c r="CF82" i="11"/>
  <c r="CF36" i="11"/>
  <c r="CD49" i="11"/>
  <c r="CF101" i="11"/>
  <c r="CD14" i="11"/>
  <c r="CD13" i="11"/>
  <c r="CD93" i="11"/>
  <c r="CF38" i="11"/>
  <c r="CF51" i="11"/>
  <c r="CF69" i="11"/>
  <c r="CD15" i="11"/>
  <c r="CF50" i="11"/>
  <c r="CF68" i="11"/>
  <c r="CD47" i="11"/>
  <c r="CF100" i="11"/>
  <c r="CD81" i="11"/>
  <c r="CF98" i="11"/>
  <c r="CD95" i="11"/>
  <c r="CD48" i="11"/>
  <c r="CD96" i="11"/>
  <c r="CF83" i="11"/>
  <c r="CD61" i="11"/>
  <c r="CD16" i="11"/>
  <c r="CF102" i="11"/>
  <c r="CF37" i="11"/>
  <c r="CF54" i="11"/>
  <c r="CD80" i="11"/>
  <c r="CF21" i="11"/>
  <c r="CF67" i="11"/>
  <c r="CF86" i="11"/>
  <c r="CD46" i="11"/>
  <c r="CD45" i="11"/>
  <c r="CD30" i="11"/>
  <c r="CD63" i="11"/>
  <c r="CD17" i="11"/>
  <c r="CF35" i="11"/>
  <c r="CF53" i="11"/>
  <c r="CF34" i="11"/>
  <c r="CF22" i="11"/>
  <c r="CD64" i="11"/>
  <c r="CF20" i="11"/>
  <c r="CD33" i="11"/>
  <c r="AN445" i="10" l="1"/>
  <c r="B161" i="10"/>
  <c r="C159" i="10"/>
  <c r="CF55" i="11"/>
  <c r="CF57" i="11" s="1"/>
  <c r="F165" i="10"/>
  <c r="CF39" i="11"/>
  <c r="CF41" i="11" s="1"/>
  <c r="E165" i="10"/>
  <c r="CF88" i="11"/>
  <c r="CF24" i="11"/>
  <c r="CF56" i="11"/>
  <c r="CF103" i="11"/>
  <c r="CF105" i="11" s="1"/>
  <c r="I165" i="10"/>
  <c r="CF71" i="11"/>
  <c r="CF73" i="11" s="1"/>
  <c r="G165" i="10"/>
  <c r="CF72" i="11"/>
  <c r="CF23" i="11"/>
  <c r="CF25" i="11" s="1"/>
  <c r="D165" i="10"/>
  <c r="CF40" i="11"/>
  <c r="CF87" i="11"/>
  <c r="CF89" i="11" s="1"/>
  <c r="H165" i="10"/>
  <c r="CF104" i="11"/>
  <c r="CH28" i="11"/>
  <c r="CH12" i="11"/>
  <c r="CH44" i="11"/>
  <c r="CH76" i="11"/>
  <c r="CH92" i="11"/>
  <c r="CH60" i="11"/>
  <c r="C448" i="10"/>
  <c r="B447" i="10"/>
  <c r="CG9" i="11"/>
  <c r="CH1" i="11"/>
  <c r="CG2" i="11"/>
  <c r="CF23" i="9"/>
  <c r="CF39" i="9"/>
  <c r="CF55" i="9"/>
  <c r="CF71" i="9"/>
  <c r="CF87" i="9"/>
  <c r="CF103" i="9"/>
  <c r="CF119" i="9"/>
  <c r="CF16" i="9"/>
  <c r="CF32" i="9"/>
  <c r="CF48" i="9"/>
  <c r="CF64" i="9"/>
  <c r="CF80" i="9"/>
  <c r="CF96" i="9"/>
  <c r="CF112" i="9"/>
  <c r="CF13" i="9"/>
  <c r="CF29" i="9"/>
  <c r="CF45" i="9"/>
  <c r="CF61" i="9"/>
  <c r="CF77" i="9"/>
  <c r="CF93" i="9"/>
  <c r="CF109" i="9"/>
  <c r="CF125" i="9"/>
  <c r="CF38" i="9"/>
  <c r="CF102" i="9"/>
  <c r="CF42" i="9"/>
  <c r="CF106" i="9"/>
  <c r="CF46" i="9"/>
  <c r="CF110" i="9"/>
  <c r="CF34" i="9"/>
  <c r="CF66" i="9"/>
  <c r="CF11" i="9"/>
  <c r="CF27" i="9"/>
  <c r="CF43" i="9"/>
  <c r="CF59" i="9"/>
  <c r="CF75" i="9"/>
  <c r="CF91" i="9"/>
  <c r="CF107" i="9"/>
  <c r="CF123" i="9"/>
  <c r="CF20" i="9"/>
  <c r="CF36" i="9"/>
  <c r="CF52" i="9"/>
  <c r="CF68" i="9"/>
  <c r="CF84" i="9"/>
  <c r="CF100" i="9"/>
  <c r="CF116" i="9"/>
  <c r="CF17" i="9"/>
  <c r="CF33" i="9"/>
  <c r="CF49" i="9"/>
  <c r="CF65" i="9"/>
  <c r="CF81" i="9"/>
  <c r="CF97" i="9"/>
  <c r="CF113" i="9"/>
  <c r="CF10" i="9"/>
  <c r="CF54" i="9"/>
  <c r="CF118" i="9"/>
  <c r="CF58" i="9"/>
  <c r="CF122" i="9"/>
  <c r="CF62" i="9"/>
  <c r="CF126" i="9"/>
  <c r="CF98" i="9"/>
  <c r="CG1" i="9"/>
  <c r="CF19" i="9"/>
  <c r="CF51" i="9"/>
  <c r="CF83" i="9"/>
  <c r="CF115" i="9"/>
  <c r="CF28" i="9"/>
  <c r="CF60" i="9"/>
  <c r="CF92" i="9"/>
  <c r="CF124" i="9"/>
  <c r="CF41" i="9"/>
  <c r="CF73" i="9"/>
  <c r="CF105" i="9"/>
  <c r="CF22" i="9"/>
  <c r="CF26" i="9"/>
  <c r="CF30" i="9"/>
  <c r="CF82" i="9"/>
  <c r="CF31" i="9"/>
  <c r="CF63" i="9"/>
  <c r="CF95" i="9"/>
  <c r="CF127" i="9"/>
  <c r="CF40" i="9"/>
  <c r="CF72" i="9"/>
  <c r="CF104" i="9"/>
  <c r="CF21" i="9"/>
  <c r="CF53" i="9"/>
  <c r="CF85" i="9"/>
  <c r="CF117" i="9"/>
  <c r="CF70" i="9"/>
  <c r="CF74" i="9"/>
  <c r="CF78" i="9"/>
  <c r="CF50" i="9"/>
  <c r="CF35" i="9"/>
  <c r="CF67" i="9"/>
  <c r="CF99" i="9"/>
  <c r="CF12" i="9"/>
  <c r="CF44" i="9"/>
  <c r="CF76" i="9"/>
  <c r="CF108" i="9"/>
  <c r="CF25" i="9"/>
  <c r="CF57" i="9"/>
  <c r="CF89" i="9"/>
  <c r="CF121" i="9"/>
  <c r="CF86" i="9"/>
  <c r="CF90" i="9"/>
  <c r="CF94" i="9"/>
  <c r="CF114" i="9"/>
  <c r="CF15" i="9"/>
  <c r="CF24" i="9"/>
  <c r="CF37" i="9"/>
  <c r="CF8" i="9"/>
  <c r="CF47" i="9"/>
  <c r="CF56" i="9"/>
  <c r="CF69" i="9"/>
  <c r="CF14" i="9"/>
  <c r="CF79" i="9"/>
  <c r="CF88" i="9"/>
  <c r="CF101" i="9"/>
  <c r="CF18" i="9"/>
  <c r="CF9" i="9"/>
  <c r="CF111" i="9"/>
  <c r="CF120" i="9"/>
  <c r="AC446" i="10"/>
  <c r="U446" i="10"/>
  <c r="AD446" i="10"/>
  <c r="AO446" i="10"/>
  <c r="V446" i="10"/>
  <c r="Z446" i="10"/>
  <c r="Y446" i="10"/>
  <c r="AH446" i="10"/>
  <c r="AG446" i="10"/>
  <c r="AP446" i="10"/>
  <c r="AL446" i="10"/>
  <c r="AK446" i="10"/>
  <c r="AB445" i="10"/>
  <c r="A173" i="10"/>
  <c r="CJ3" i="11"/>
  <c r="CI4" i="11"/>
  <c r="CG8" i="11"/>
  <c r="CH6" i="11"/>
  <c r="X445" i="10"/>
  <c r="AF445" i="10"/>
  <c r="CG7" i="11"/>
  <c r="CF27" i="11"/>
  <c r="CF75" i="11"/>
  <c r="CF11" i="11"/>
  <c r="CF59" i="11"/>
  <c r="CF91" i="11"/>
  <c r="CF43" i="11"/>
  <c r="AR445" i="10"/>
  <c r="CE80" i="11"/>
  <c r="CG22" i="11"/>
  <c r="CG36" i="11"/>
  <c r="CG99" i="11"/>
  <c r="CG67" i="11"/>
  <c r="CE96" i="11"/>
  <c r="CG50" i="11"/>
  <c r="CE95" i="11"/>
  <c r="CG84" i="11"/>
  <c r="CE33" i="11"/>
  <c r="CE14" i="11"/>
  <c r="CG19" i="11"/>
  <c r="CG37" i="11"/>
  <c r="CG98" i="11"/>
  <c r="CG52" i="11"/>
  <c r="CG100" i="11"/>
  <c r="CE13" i="11"/>
  <c r="CG20" i="11"/>
  <c r="CE62" i="11"/>
  <c r="CG86" i="11"/>
  <c r="CE48" i="11"/>
  <c r="CG85" i="11"/>
  <c r="CE16" i="11"/>
  <c r="CE47" i="11"/>
  <c r="CG38" i="11"/>
  <c r="CE61" i="11"/>
  <c r="CE79" i="11"/>
  <c r="CE49" i="11"/>
  <c r="CG101" i="11"/>
  <c r="CE46" i="11"/>
  <c r="CG68" i="11"/>
  <c r="CE32" i="11"/>
  <c r="CG54" i="11"/>
  <c r="CE15" i="11"/>
  <c r="CG66" i="11"/>
  <c r="CG83" i="11"/>
  <c r="CE81" i="11"/>
  <c r="CG18" i="11"/>
  <c r="CG82" i="11"/>
  <c r="CG21" i="11"/>
  <c r="CG34" i="11"/>
  <c r="CE64" i="11"/>
  <c r="CE97" i="11"/>
  <c r="CE94" i="11"/>
  <c r="CG35" i="11"/>
  <c r="CE77" i="11"/>
  <c r="CE65" i="11"/>
  <c r="CG102" i="11"/>
  <c r="CG70" i="11"/>
  <c r="CE31" i="11"/>
  <c r="CG69" i="11"/>
  <c r="CE29" i="11"/>
  <c r="CG51" i="11"/>
  <c r="CE63" i="11"/>
  <c r="CG53" i="11"/>
  <c r="CE30" i="11"/>
  <c r="CE93" i="11"/>
  <c r="CE45" i="11"/>
  <c r="CE17" i="11"/>
  <c r="CE78" i="11"/>
  <c r="AR446" i="10" l="1"/>
  <c r="AB446" i="10"/>
  <c r="B163" i="10"/>
  <c r="C161" i="10"/>
  <c r="CG103" i="11"/>
  <c r="CG105" i="11" s="1"/>
  <c r="I167" i="10"/>
  <c r="CG71" i="11"/>
  <c r="CG73" i="11" s="1"/>
  <c r="G167" i="10"/>
  <c r="CG56" i="11"/>
  <c r="CG88" i="11"/>
  <c r="CG40" i="11"/>
  <c r="CG55" i="11"/>
  <c r="CG57" i="11" s="1"/>
  <c r="F167" i="10"/>
  <c r="CG24" i="11"/>
  <c r="CG23" i="11"/>
  <c r="CG25" i="11" s="1"/>
  <c r="D167" i="10"/>
  <c r="CG104" i="11"/>
  <c r="CG87" i="11"/>
  <c r="CG89" i="11" s="1"/>
  <c r="H167" i="10"/>
  <c r="CG39" i="11"/>
  <c r="CG41" i="11" s="1"/>
  <c r="E167" i="10"/>
  <c r="CG72" i="11"/>
  <c r="CI28" i="11"/>
  <c r="CI92" i="11"/>
  <c r="CI44" i="11"/>
  <c r="CI76" i="11"/>
  <c r="CI12" i="11"/>
  <c r="CI60" i="11"/>
  <c r="AJ446" i="10"/>
  <c r="AF446" i="10"/>
  <c r="AG447" i="10"/>
  <c r="AD447" i="10"/>
  <c r="AH447" i="10"/>
  <c r="AC447" i="10"/>
  <c r="Y447" i="10"/>
  <c r="Z447" i="10"/>
  <c r="U447" i="10"/>
  <c r="AO447" i="10"/>
  <c r="AP447" i="10"/>
  <c r="AK447" i="10"/>
  <c r="AL447" i="10"/>
  <c r="V447" i="10"/>
  <c r="CH7" i="11"/>
  <c r="CJ4" i="11"/>
  <c r="CK3" i="11"/>
  <c r="AN446" i="10"/>
  <c r="CG19" i="9"/>
  <c r="CG35" i="9"/>
  <c r="CG51" i="9"/>
  <c r="CG67" i="9"/>
  <c r="CG83" i="9"/>
  <c r="CG99" i="9"/>
  <c r="CG115" i="9"/>
  <c r="CG12" i="9"/>
  <c r="CG28" i="9"/>
  <c r="CG44" i="9"/>
  <c r="CG60" i="9"/>
  <c r="CG76" i="9"/>
  <c r="CG92" i="9"/>
  <c r="CG108" i="9"/>
  <c r="CG124" i="9"/>
  <c r="CG21" i="9"/>
  <c r="CG37" i="9"/>
  <c r="CG53" i="9"/>
  <c r="CG69" i="9"/>
  <c r="CG85" i="9"/>
  <c r="CG101" i="9"/>
  <c r="CG117" i="9"/>
  <c r="CG30" i="9"/>
  <c r="CG94" i="9"/>
  <c r="CG18" i="9"/>
  <c r="CG82" i="9"/>
  <c r="CG38" i="9"/>
  <c r="CG102" i="9"/>
  <c r="CG42" i="9"/>
  <c r="CG74" i="9"/>
  <c r="CG23" i="9"/>
  <c r="CG39" i="9"/>
  <c r="CG55" i="9"/>
  <c r="CG71" i="9"/>
  <c r="CG87" i="9"/>
  <c r="CG103" i="9"/>
  <c r="CG119" i="9"/>
  <c r="CG16" i="9"/>
  <c r="CG32" i="9"/>
  <c r="CG48" i="9"/>
  <c r="CG64" i="9"/>
  <c r="CG80" i="9"/>
  <c r="CG96" i="9"/>
  <c r="CG112" i="9"/>
  <c r="CG10" i="9"/>
  <c r="CI6" i="11" s="1"/>
  <c r="CG25" i="9"/>
  <c r="CG41" i="9"/>
  <c r="CG57" i="9"/>
  <c r="CG73" i="9"/>
  <c r="CG89" i="9"/>
  <c r="CG105" i="9"/>
  <c r="CG121" i="9"/>
  <c r="CG46" i="9"/>
  <c r="CG110" i="9"/>
  <c r="CG34" i="9"/>
  <c r="CG98" i="9"/>
  <c r="CG54" i="9"/>
  <c r="CG118" i="9"/>
  <c r="CG106" i="9"/>
  <c r="CG8" i="9"/>
  <c r="CG31" i="9"/>
  <c r="CG63" i="9"/>
  <c r="CG95" i="9"/>
  <c r="CG127" i="9"/>
  <c r="CG40" i="9"/>
  <c r="CG72" i="9"/>
  <c r="CG104" i="9"/>
  <c r="CG17" i="9"/>
  <c r="CG49" i="9"/>
  <c r="CG81" i="9"/>
  <c r="CG113" i="9"/>
  <c r="CG78" i="9"/>
  <c r="CG66" i="9"/>
  <c r="CG86" i="9"/>
  <c r="CG122" i="9"/>
  <c r="CG11" i="9"/>
  <c r="CG43" i="9"/>
  <c r="CG75" i="9"/>
  <c r="CG107" i="9"/>
  <c r="CG20" i="9"/>
  <c r="CG52" i="9"/>
  <c r="CG84" i="9"/>
  <c r="CG116" i="9"/>
  <c r="CG29" i="9"/>
  <c r="CG61" i="9"/>
  <c r="CG93" i="9"/>
  <c r="CG125" i="9"/>
  <c r="CG126" i="9"/>
  <c r="CG114" i="9"/>
  <c r="CG26" i="9"/>
  <c r="CG9" i="9"/>
  <c r="CG15" i="9"/>
  <c r="CG47" i="9"/>
  <c r="CG79" i="9"/>
  <c r="CG111" i="9"/>
  <c r="CG24" i="9"/>
  <c r="CG56" i="9"/>
  <c r="CG88" i="9"/>
  <c r="CG120" i="9"/>
  <c r="CG33" i="9"/>
  <c r="CG65" i="9"/>
  <c r="CG97" i="9"/>
  <c r="CG14" i="9"/>
  <c r="CH1" i="9"/>
  <c r="CG22" i="9"/>
  <c r="CG90" i="9"/>
  <c r="CG123" i="9"/>
  <c r="CG13" i="9"/>
  <c r="CG62" i="9"/>
  <c r="CG27" i="9"/>
  <c r="CG36" i="9"/>
  <c r="CG45" i="9"/>
  <c r="CG50" i="9"/>
  <c r="CG59" i="9"/>
  <c r="CG68" i="9"/>
  <c r="CG77" i="9"/>
  <c r="CG70" i="9"/>
  <c r="CG100" i="9"/>
  <c r="CG109" i="9"/>
  <c r="CG58" i="9"/>
  <c r="CG91" i="9"/>
  <c r="CH8" i="11"/>
  <c r="CG59" i="11"/>
  <c r="CG43" i="11"/>
  <c r="CG91" i="11"/>
  <c r="CG27" i="11"/>
  <c r="CG75" i="11"/>
  <c r="CG11" i="11"/>
  <c r="C449" i="10"/>
  <c r="B448" i="10"/>
  <c r="A175" i="10"/>
  <c r="CI1" i="11"/>
  <c r="CH2" i="11"/>
  <c r="CH9" i="11"/>
  <c r="X446" i="10"/>
  <c r="CH84" i="11"/>
  <c r="CF93" i="11"/>
  <c r="CH70" i="11"/>
  <c r="CF79" i="11"/>
  <c r="CF80" i="11"/>
  <c r="CH36" i="11"/>
  <c r="CH83" i="11"/>
  <c r="CF77" i="11"/>
  <c r="CF49" i="11"/>
  <c r="CH34" i="11"/>
  <c r="CH68" i="11"/>
  <c r="CF29" i="11"/>
  <c r="CF78" i="11"/>
  <c r="CF14" i="11"/>
  <c r="CF30" i="11"/>
  <c r="CF61" i="11"/>
  <c r="CH101" i="11"/>
  <c r="CF33" i="11"/>
  <c r="CF32" i="11"/>
  <c r="CH19" i="11"/>
  <c r="CF45" i="11"/>
  <c r="CH37" i="11"/>
  <c r="CF62" i="11"/>
  <c r="CH38" i="11"/>
  <c r="CF16" i="11"/>
  <c r="CF81" i="11"/>
  <c r="CF97" i="11"/>
  <c r="CH102" i="11"/>
  <c r="CF64" i="11"/>
  <c r="CH20" i="11"/>
  <c r="CF94" i="11"/>
  <c r="CH21" i="11"/>
  <c r="CH69" i="11"/>
  <c r="CF96" i="11"/>
  <c r="CF46" i="11"/>
  <c r="CH22" i="11"/>
  <c r="CH99" i="11"/>
  <c r="CH18" i="11"/>
  <c r="CH82" i="11"/>
  <c r="CF15" i="11"/>
  <c r="CH67" i="11"/>
  <c r="CF47" i="11"/>
  <c r="CH66" i="11"/>
  <c r="CF95" i="11"/>
  <c r="CH53" i="11"/>
  <c r="CH54" i="11"/>
  <c r="CH86" i="11"/>
  <c r="CH85" i="11"/>
  <c r="CH35" i="11"/>
  <c r="CF48" i="11"/>
  <c r="CH98" i="11"/>
  <c r="CF13" i="11"/>
  <c r="CF17" i="11"/>
  <c r="CF63" i="11"/>
  <c r="CH52" i="11"/>
  <c r="CH51" i="11"/>
  <c r="CF65" i="11"/>
  <c r="CH100" i="11"/>
  <c r="CF31" i="11"/>
  <c r="CH50" i="11"/>
  <c r="X447" i="10" l="1"/>
  <c r="AB447" i="10"/>
  <c r="AF447" i="10"/>
  <c r="B165" i="10"/>
  <c r="C163" i="10"/>
  <c r="CH23" i="11"/>
  <c r="CH25" i="11" s="1"/>
  <c r="D169" i="10"/>
  <c r="CH87" i="11"/>
  <c r="CH89" i="11" s="1"/>
  <c r="H169" i="10"/>
  <c r="CH40" i="11"/>
  <c r="CH104" i="11"/>
  <c r="CH71" i="11"/>
  <c r="CH73" i="11" s="1"/>
  <c r="G169" i="10"/>
  <c r="CH103" i="11"/>
  <c r="CH105" i="11" s="1"/>
  <c r="I169" i="10"/>
  <c r="CH55" i="11"/>
  <c r="CH57" i="11" s="1"/>
  <c r="F169" i="10"/>
  <c r="CH39" i="11"/>
  <c r="CH41" i="11" s="1"/>
  <c r="E169" i="10"/>
  <c r="CH24" i="11"/>
  <c r="CH72" i="11"/>
  <c r="CH56" i="11"/>
  <c r="CH88" i="11"/>
  <c r="CH75" i="11"/>
  <c r="CH11" i="11"/>
  <c r="CH59" i="11"/>
  <c r="CH43" i="11"/>
  <c r="CH27" i="11"/>
  <c r="CH91" i="11"/>
  <c r="CI8" i="11"/>
  <c r="CI7" i="11"/>
  <c r="CI9" i="11"/>
  <c r="CJ1" i="11"/>
  <c r="CI2" i="11"/>
  <c r="A177" i="10"/>
  <c r="CH11" i="9"/>
  <c r="CH27" i="9"/>
  <c r="CH43" i="9"/>
  <c r="CH59" i="9"/>
  <c r="CH75" i="9"/>
  <c r="CH91" i="9"/>
  <c r="CH107" i="9"/>
  <c r="CH123" i="9"/>
  <c r="CH16" i="9"/>
  <c r="CH32" i="9"/>
  <c r="CH48" i="9"/>
  <c r="CH15" i="9"/>
  <c r="CH31" i="9"/>
  <c r="CH47" i="9"/>
  <c r="CH63" i="9"/>
  <c r="CH79" i="9"/>
  <c r="CH95" i="9"/>
  <c r="CH111" i="9"/>
  <c r="CH127" i="9"/>
  <c r="CH20" i="9"/>
  <c r="CH36" i="9"/>
  <c r="CH52" i="9"/>
  <c r="CH68" i="9"/>
  <c r="CH84" i="9"/>
  <c r="CH100" i="9"/>
  <c r="CH116" i="9"/>
  <c r="CH17" i="9"/>
  <c r="CH33" i="9"/>
  <c r="CH49" i="9"/>
  <c r="CH65" i="9"/>
  <c r="CH81" i="9"/>
  <c r="CH97" i="9"/>
  <c r="CH113" i="9"/>
  <c r="CH22" i="9"/>
  <c r="CH86" i="9"/>
  <c r="CH42" i="9"/>
  <c r="CH106" i="9"/>
  <c r="CH14" i="9"/>
  <c r="CH78" i="9"/>
  <c r="CH34" i="9"/>
  <c r="CH66" i="9"/>
  <c r="CH39" i="9"/>
  <c r="CH71" i="9"/>
  <c r="CH103" i="9"/>
  <c r="CH12" i="9"/>
  <c r="CH44" i="9"/>
  <c r="CH72" i="9"/>
  <c r="CH92" i="9"/>
  <c r="CH112" i="9"/>
  <c r="CH21" i="9"/>
  <c r="CH41" i="9"/>
  <c r="CH61" i="9"/>
  <c r="CH85" i="9"/>
  <c r="CH105" i="9"/>
  <c r="CH125" i="9"/>
  <c r="CH102" i="9"/>
  <c r="CH74" i="9"/>
  <c r="CH9" i="9"/>
  <c r="CH94" i="9"/>
  <c r="CH50" i="9"/>
  <c r="CH8" i="9"/>
  <c r="CH19" i="9"/>
  <c r="CH51" i="9"/>
  <c r="CH83" i="9"/>
  <c r="CH115" i="9"/>
  <c r="CH24" i="9"/>
  <c r="CH56" i="9"/>
  <c r="CH76" i="9"/>
  <c r="CH96" i="9"/>
  <c r="CH120" i="9"/>
  <c r="CH25" i="9"/>
  <c r="CH45" i="9"/>
  <c r="CH69" i="9"/>
  <c r="CH89" i="9"/>
  <c r="CH109" i="9"/>
  <c r="CH38" i="9"/>
  <c r="CH118" i="9"/>
  <c r="CH90" i="9"/>
  <c r="CH30" i="9"/>
  <c r="CH110" i="9"/>
  <c r="CH114" i="9"/>
  <c r="CH23" i="9"/>
  <c r="CH55" i="9"/>
  <c r="CH87" i="9"/>
  <c r="CH119" i="9"/>
  <c r="CH28" i="9"/>
  <c r="CH60" i="9"/>
  <c r="CH80" i="9"/>
  <c r="CH104" i="9"/>
  <c r="CH124" i="9"/>
  <c r="CH29" i="9"/>
  <c r="CH53" i="9"/>
  <c r="CH73" i="9"/>
  <c r="CH93" i="9"/>
  <c r="CH117" i="9"/>
  <c r="CH54" i="9"/>
  <c r="CH26" i="9"/>
  <c r="CH122" i="9"/>
  <c r="CH46" i="9"/>
  <c r="CH126" i="9"/>
  <c r="CH18" i="9"/>
  <c r="CH10" i="9"/>
  <c r="CJ6" i="11" s="1"/>
  <c r="CH108" i="9"/>
  <c r="CH77" i="9"/>
  <c r="CH58" i="9"/>
  <c r="CH82" i="9"/>
  <c r="CH35" i="9"/>
  <c r="CH40" i="9"/>
  <c r="CH13" i="9"/>
  <c r="CH101" i="9"/>
  <c r="CI1" i="9"/>
  <c r="CH67" i="9"/>
  <c r="CH64" i="9"/>
  <c r="CH37" i="9"/>
  <c r="CH121" i="9"/>
  <c r="CH62" i="9"/>
  <c r="CH99" i="9"/>
  <c r="CH98" i="9"/>
  <c r="CH88" i="9"/>
  <c r="CH57" i="9"/>
  <c r="CH70" i="9"/>
  <c r="AN447" i="10"/>
  <c r="AO448" i="10"/>
  <c r="U448" i="10"/>
  <c r="AL448" i="10"/>
  <c r="AK448" i="10"/>
  <c r="V448" i="10"/>
  <c r="AP448" i="10"/>
  <c r="AC448" i="10"/>
  <c r="Z448" i="10"/>
  <c r="AG448" i="10"/>
  <c r="AD448" i="10"/>
  <c r="Y448" i="10"/>
  <c r="AH448" i="10"/>
  <c r="CK4" i="11"/>
  <c r="CL3" i="11"/>
  <c r="AJ447" i="10"/>
  <c r="B449" i="10"/>
  <c r="C450" i="10"/>
  <c r="CJ60" i="11"/>
  <c r="CJ92" i="11"/>
  <c r="CJ12" i="11"/>
  <c r="CJ28" i="11"/>
  <c r="CJ76" i="11"/>
  <c r="CJ44" i="11"/>
  <c r="AR447" i="10"/>
  <c r="CI34" i="11"/>
  <c r="CI19" i="11"/>
  <c r="CI66" i="11"/>
  <c r="CG81" i="11"/>
  <c r="CG46" i="11"/>
  <c r="CG47" i="11"/>
  <c r="CG96" i="11"/>
  <c r="CG14" i="11"/>
  <c r="CG65" i="11"/>
  <c r="CG78" i="11"/>
  <c r="CG13" i="11"/>
  <c r="CI54" i="11"/>
  <c r="CI82" i="11"/>
  <c r="CI20" i="11"/>
  <c r="CG33" i="11"/>
  <c r="CG48" i="11"/>
  <c r="CI51" i="11"/>
  <c r="CI38" i="11"/>
  <c r="CG79" i="11"/>
  <c r="CG93" i="11"/>
  <c r="CI50" i="11"/>
  <c r="CG30" i="11"/>
  <c r="CG64" i="11"/>
  <c r="CG32" i="11"/>
  <c r="CG94" i="11"/>
  <c r="CG95" i="11"/>
  <c r="CI18" i="11"/>
  <c r="CI102" i="11"/>
  <c r="CG31" i="11"/>
  <c r="CI69" i="11"/>
  <c r="CG16" i="11"/>
  <c r="CI52" i="11"/>
  <c r="CI86" i="11"/>
  <c r="CI53" i="11"/>
  <c r="CI68" i="11"/>
  <c r="CG62" i="11"/>
  <c r="CG80" i="11"/>
  <c r="CI35" i="11"/>
  <c r="CG45" i="11"/>
  <c r="CI36" i="11"/>
  <c r="CG49" i="11"/>
  <c r="CI84" i="11"/>
  <c r="CG17" i="11"/>
  <c r="CI83" i="11"/>
  <c r="CI85" i="11"/>
  <c r="CI100" i="11"/>
  <c r="CI70" i="11"/>
  <c r="CG15" i="11"/>
  <c r="CI67" i="11"/>
  <c r="CI98" i="11"/>
  <c r="CI101" i="11"/>
  <c r="CG63" i="11"/>
  <c r="CI99" i="11"/>
  <c r="CG61" i="11"/>
  <c r="CG29" i="11"/>
  <c r="CG97" i="11"/>
  <c r="CI37" i="11"/>
  <c r="CI21" i="11"/>
  <c r="CI22" i="11"/>
  <c r="CG77" i="11"/>
  <c r="AF448" i="10" l="1"/>
  <c r="AB448" i="10"/>
  <c r="B167" i="10"/>
  <c r="C165" i="10"/>
  <c r="AR448" i="10"/>
  <c r="CI87" i="11"/>
  <c r="CI89" i="11" s="1"/>
  <c r="H171" i="10"/>
  <c r="CI88" i="11"/>
  <c r="CI39" i="11"/>
  <c r="CI41" i="11" s="1"/>
  <c r="E171" i="10"/>
  <c r="CI24" i="11"/>
  <c r="CI104" i="11"/>
  <c r="CI71" i="11"/>
  <c r="CI73" i="11" s="1"/>
  <c r="G171" i="10"/>
  <c r="CI40" i="11"/>
  <c r="CI23" i="11"/>
  <c r="CI25" i="11" s="1"/>
  <c r="D171" i="10"/>
  <c r="CI103" i="11"/>
  <c r="CI105" i="11" s="1"/>
  <c r="I171" i="10"/>
  <c r="CI72" i="11"/>
  <c r="CI56" i="11"/>
  <c r="CI55" i="11"/>
  <c r="CI57" i="11" s="1"/>
  <c r="F171" i="10"/>
  <c r="CM3" i="11"/>
  <c r="CL4" i="11"/>
  <c r="AJ448" i="10"/>
  <c r="A179" i="10"/>
  <c r="B450" i="10"/>
  <c r="C451" i="10"/>
  <c r="AN448" i="10"/>
  <c r="CI43" i="11"/>
  <c r="CI27" i="11"/>
  <c r="CI75" i="11"/>
  <c r="CI11" i="11"/>
  <c r="CI91" i="11"/>
  <c r="CI59" i="11"/>
  <c r="CJ7" i="11"/>
  <c r="CI11" i="9"/>
  <c r="CI27" i="9"/>
  <c r="CI43" i="9"/>
  <c r="CI59" i="9"/>
  <c r="CI75" i="9"/>
  <c r="CI91" i="9"/>
  <c r="CI107" i="9"/>
  <c r="CI123" i="9"/>
  <c r="CI20" i="9"/>
  <c r="CI36" i="9"/>
  <c r="CI52" i="9"/>
  <c r="CI68" i="9"/>
  <c r="CI84" i="9"/>
  <c r="CI100" i="9"/>
  <c r="CI116" i="9"/>
  <c r="CI17" i="9"/>
  <c r="CI33" i="9"/>
  <c r="CI49" i="9"/>
  <c r="CI65" i="9"/>
  <c r="CI81" i="9"/>
  <c r="CI97" i="9"/>
  <c r="CI113" i="9"/>
  <c r="CI14" i="9"/>
  <c r="CI78" i="9"/>
  <c r="CI9" i="9"/>
  <c r="CI66" i="9"/>
  <c r="CI8" i="9"/>
  <c r="CI70" i="9"/>
  <c r="CI42" i="9"/>
  <c r="CI74" i="9"/>
  <c r="CI15" i="9"/>
  <c r="CI35" i="9"/>
  <c r="CI55" i="9"/>
  <c r="CI79" i="9"/>
  <c r="CI99" i="9"/>
  <c r="CI119" i="9"/>
  <c r="CI24" i="9"/>
  <c r="CI44" i="9"/>
  <c r="CI64" i="9"/>
  <c r="CI88" i="9"/>
  <c r="CI108" i="9"/>
  <c r="CI13" i="9"/>
  <c r="CI37" i="9"/>
  <c r="CI57" i="9"/>
  <c r="CI77" i="9"/>
  <c r="CI101" i="9"/>
  <c r="CI121" i="9"/>
  <c r="CI62" i="9"/>
  <c r="CI18" i="9"/>
  <c r="CI98" i="9"/>
  <c r="CI54" i="9"/>
  <c r="CI106" i="9"/>
  <c r="CI90" i="9"/>
  <c r="CI19" i="9"/>
  <c r="CI39" i="9"/>
  <c r="CI63" i="9"/>
  <c r="CI83" i="9"/>
  <c r="CI103" i="9"/>
  <c r="CI127" i="9"/>
  <c r="CI28" i="9"/>
  <c r="CI48" i="9"/>
  <c r="CI72" i="9"/>
  <c r="CI92" i="9"/>
  <c r="CI112" i="9"/>
  <c r="CI21" i="9"/>
  <c r="CI41" i="9"/>
  <c r="CI61" i="9"/>
  <c r="CI85" i="9"/>
  <c r="CI105" i="9"/>
  <c r="CI125" i="9"/>
  <c r="CI94" i="9"/>
  <c r="CI34" i="9"/>
  <c r="CI114" i="9"/>
  <c r="CI86" i="9"/>
  <c r="CI58" i="9"/>
  <c r="CJ1" i="9"/>
  <c r="CI23" i="9"/>
  <c r="CI47" i="9"/>
  <c r="CI67" i="9"/>
  <c r="CI87" i="9"/>
  <c r="CI111" i="9"/>
  <c r="CI12" i="9"/>
  <c r="CI32" i="9"/>
  <c r="CI56" i="9"/>
  <c r="CI76" i="9"/>
  <c r="CI96" i="9"/>
  <c r="CI120" i="9"/>
  <c r="CI25" i="9"/>
  <c r="CI45" i="9"/>
  <c r="CI69" i="9"/>
  <c r="CI89" i="9"/>
  <c r="CI109" i="9"/>
  <c r="CI30" i="9"/>
  <c r="CI110" i="9"/>
  <c r="CI50" i="9"/>
  <c r="CI22" i="9"/>
  <c r="CI102" i="9"/>
  <c r="CI122" i="9"/>
  <c r="CI31" i="9"/>
  <c r="CI115" i="9"/>
  <c r="CI80" i="9"/>
  <c r="CI53" i="9"/>
  <c r="CI46" i="9"/>
  <c r="CI118" i="9"/>
  <c r="CI51" i="9"/>
  <c r="CI16" i="9"/>
  <c r="CI104" i="9"/>
  <c r="CI73" i="9"/>
  <c r="CI126" i="9"/>
  <c r="CI26" i="9"/>
  <c r="CI71" i="9"/>
  <c r="CI40" i="9"/>
  <c r="CI124" i="9"/>
  <c r="CI93" i="9"/>
  <c r="CI82" i="9"/>
  <c r="CI60" i="9"/>
  <c r="CI29" i="9"/>
  <c r="CI10" i="9"/>
  <c r="CK6" i="11" s="1"/>
  <c r="CI117" i="9"/>
  <c r="CI38" i="9"/>
  <c r="CI95" i="9"/>
  <c r="CJ9" i="11"/>
  <c r="CJ2" i="11"/>
  <c r="CK1" i="11"/>
  <c r="AG449" i="10"/>
  <c r="AL449" i="10"/>
  <c r="Z449" i="10"/>
  <c r="AC449" i="10"/>
  <c r="Y449" i="10"/>
  <c r="AH449" i="10"/>
  <c r="V449" i="10"/>
  <c r="AO449" i="10"/>
  <c r="AP449" i="10"/>
  <c r="AK449" i="10"/>
  <c r="AD449" i="10"/>
  <c r="U449" i="10"/>
  <c r="CK12" i="11"/>
  <c r="CK60" i="11"/>
  <c r="CK92" i="11"/>
  <c r="CK28" i="11"/>
  <c r="CK76" i="11"/>
  <c r="CK44" i="11"/>
  <c r="X448" i="10"/>
  <c r="CJ8" i="11"/>
  <c r="CJ66" i="11"/>
  <c r="CJ100" i="11"/>
  <c r="CH94" i="11"/>
  <c r="CH47" i="11"/>
  <c r="CH31" i="11"/>
  <c r="CJ38" i="11"/>
  <c r="CJ83" i="11"/>
  <c r="CJ54" i="11"/>
  <c r="CH32" i="11"/>
  <c r="CH15" i="11"/>
  <c r="CH16" i="11"/>
  <c r="CH97" i="11"/>
  <c r="CH29" i="11"/>
  <c r="CH77" i="11"/>
  <c r="CH65" i="11"/>
  <c r="CJ18" i="11"/>
  <c r="CJ51" i="11"/>
  <c r="CH49" i="11"/>
  <c r="CH30" i="11"/>
  <c r="CJ86" i="11"/>
  <c r="CJ21" i="11"/>
  <c r="CH81" i="11"/>
  <c r="CJ35" i="11"/>
  <c r="CJ84" i="11"/>
  <c r="CH17" i="11"/>
  <c r="CJ69" i="11"/>
  <c r="CH45" i="11"/>
  <c r="CH78" i="11"/>
  <c r="CH13" i="11"/>
  <c r="CJ101" i="11"/>
  <c r="CH14" i="11"/>
  <c r="CJ99" i="11"/>
  <c r="CH96" i="11"/>
  <c r="CJ19" i="11"/>
  <c r="CH64" i="11"/>
  <c r="CJ34" i="11"/>
  <c r="CJ82" i="11"/>
  <c r="CH63" i="11"/>
  <c r="CJ67" i="11"/>
  <c r="CJ22" i="11"/>
  <c r="CH46" i="11"/>
  <c r="CH61" i="11"/>
  <c r="CH33" i="11"/>
  <c r="CJ102" i="11"/>
  <c r="CH95" i="11"/>
  <c r="CH79" i="11"/>
  <c r="CJ70" i="11"/>
  <c r="CJ36" i="11"/>
  <c r="CH62" i="11"/>
  <c r="CH93" i="11"/>
  <c r="CJ50" i="11"/>
  <c r="CJ52" i="11"/>
  <c r="CJ53" i="11"/>
  <c r="CJ37" i="11"/>
  <c r="CJ85" i="11"/>
  <c r="CJ20" i="11"/>
  <c r="CH48" i="11"/>
  <c r="CJ68" i="11"/>
  <c r="CH80" i="11"/>
  <c r="CJ98" i="11"/>
  <c r="AN449" i="10" l="1"/>
  <c r="AJ449" i="10"/>
  <c r="B169" i="10"/>
  <c r="C167" i="10"/>
  <c r="CJ88" i="11"/>
  <c r="CJ39" i="11"/>
  <c r="CJ41" i="11" s="1"/>
  <c r="E173" i="10"/>
  <c r="CJ87" i="11"/>
  <c r="CJ89" i="11" s="1"/>
  <c r="H173" i="10"/>
  <c r="CJ103" i="11"/>
  <c r="CJ105" i="11" s="1"/>
  <c r="I173" i="10"/>
  <c r="CJ23" i="11"/>
  <c r="CJ25" i="11" s="1"/>
  <c r="D173" i="10"/>
  <c r="CJ71" i="11"/>
  <c r="CJ73" i="11" s="1"/>
  <c r="G173" i="10"/>
  <c r="CJ104" i="11"/>
  <c r="CJ24" i="11"/>
  <c r="CJ40" i="11"/>
  <c r="CJ72" i="11"/>
  <c r="CJ55" i="11"/>
  <c r="CJ57" i="11" s="1"/>
  <c r="F173" i="10"/>
  <c r="CJ56" i="11"/>
  <c r="CJ27" i="11"/>
  <c r="CJ75" i="11"/>
  <c r="CJ11" i="11"/>
  <c r="CJ59" i="11"/>
  <c r="CJ91" i="11"/>
  <c r="CJ43" i="11"/>
  <c r="AB449" i="10"/>
  <c r="CK8" i="11"/>
  <c r="CL60" i="11"/>
  <c r="CL12" i="11"/>
  <c r="CL28" i="11"/>
  <c r="CL92" i="11"/>
  <c r="CL44" i="11"/>
  <c r="CL76" i="11"/>
  <c r="X449" i="10"/>
  <c r="AR449" i="10"/>
  <c r="AF449" i="10"/>
  <c r="CK7" i="11"/>
  <c r="B451" i="10"/>
  <c r="C452" i="10"/>
  <c r="A181" i="10"/>
  <c r="CN3" i="11"/>
  <c r="CM4" i="11"/>
  <c r="CL1" i="11"/>
  <c r="CK2" i="11"/>
  <c r="CK9" i="11"/>
  <c r="CJ15" i="9"/>
  <c r="CJ31" i="9"/>
  <c r="CJ27" i="9"/>
  <c r="CJ47" i="9"/>
  <c r="CJ63" i="9"/>
  <c r="CJ79" i="9"/>
  <c r="CJ95" i="9"/>
  <c r="CJ111" i="9"/>
  <c r="CJ127" i="9"/>
  <c r="CJ24" i="9"/>
  <c r="CJ40" i="9"/>
  <c r="CJ56" i="9"/>
  <c r="CJ72" i="9"/>
  <c r="CJ88" i="9"/>
  <c r="CJ104" i="9"/>
  <c r="CJ120" i="9"/>
  <c r="CJ21" i="9"/>
  <c r="CJ37" i="9"/>
  <c r="CJ53" i="9"/>
  <c r="CJ69" i="9"/>
  <c r="CJ85" i="9"/>
  <c r="CJ101" i="9"/>
  <c r="CJ117" i="9"/>
  <c r="CJ38" i="9"/>
  <c r="CJ102" i="9"/>
  <c r="CJ42" i="9"/>
  <c r="CJ106" i="9"/>
  <c r="CJ46" i="9"/>
  <c r="CJ110" i="9"/>
  <c r="CJ18" i="9"/>
  <c r="CJ82" i="9"/>
  <c r="CJ9" i="9"/>
  <c r="CJ11" i="9"/>
  <c r="CJ35" i="9"/>
  <c r="CJ51" i="9"/>
  <c r="CJ67" i="9"/>
  <c r="CJ83" i="9"/>
  <c r="CJ99" i="9"/>
  <c r="CJ115" i="9"/>
  <c r="CJ12" i="9"/>
  <c r="CJ28" i="9"/>
  <c r="CJ44" i="9"/>
  <c r="CJ60" i="9"/>
  <c r="CJ76" i="9"/>
  <c r="CJ92" i="9"/>
  <c r="CJ108" i="9"/>
  <c r="CJ124" i="9"/>
  <c r="CJ25" i="9"/>
  <c r="CJ41" i="9"/>
  <c r="CJ57" i="9"/>
  <c r="CJ73" i="9"/>
  <c r="CJ89" i="9"/>
  <c r="CJ105" i="9"/>
  <c r="CJ121" i="9"/>
  <c r="CJ54" i="9"/>
  <c r="CJ118" i="9"/>
  <c r="CJ58" i="9"/>
  <c r="CJ122" i="9"/>
  <c r="CJ62" i="9"/>
  <c r="CJ126" i="9"/>
  <c r="CJ34" i="9"/>
  <c r="CJ98" i="9"/>
  <c r="CJ19" i="9"/>
  <c r="CJ39" i="9"/>
  <c r="CJ55" i="9"/>
  <c r="CJ71" i="9"/>
  <c r="CJ87" i="9"/>
  <c r="CJ103" i="9"/>
  <c r="CJ119" i="9"/>
  <c r="CJ16" i="9"/>
  <c r="CJ32" i="9"/>
  <c r="CJ48" i="9"/>
  <c r="CJ64" i="9"/>
  <c r="CJ80" i="9"/>
  <c r="CJ96" i="9"/>
  <c r="CJ112" i="9"/>
  <c r="CJ13" i="9"/>
  <c r="CJ29" i="9"/>
  <c r="CJ45" i="9"/>
  <c r="CJ61" i="9"/>
  <c r="CJ77" i="9"/>
  <c r="CJ93" i="9"/>
  <c r="CJ109" i="9"/>
  <c r="CJ125" i="9"/>
  <c r="CJ70" i="9"/>
  <c r="CJ8" i="9"/>
  <c r="CJ74" i="9"/>
  <c r="CJ14" i="9"/>
  <c r="CJ78" i="9"/>
  <c r="CJ10" i="9"/>
  <c r="CJ50" i="9"/>
  <c r="CJ114" i="9"/>
  <c r="CJ23" i="9"/>
  <c r="CJ91" i="9"/>
  <c r="CJ36" i="9"/>
  <c r="CJ100" i="9"/>
  <c r="CJ49" i="9"/>
  <c r="CJ113" i="9"/>
  <c r="CJ90" i="9"/>
  <c r="CJ66" i="9"/>
  <c r="CJ43" i="9"/>
  <c r="CJ107" i="9"/>
  <c r="CJ52" i="9"/>
  <c r="CJ116" i="9"/>
  <c r="CJ65" i="9"/>
  <c r="CJ22" i="9"/>
  <c r="CJ30" i="9"/>
  <c r="CK1" i="9"/>
  <c r="CJ59" i="9"/>
  <c r="CJ123" i="9"/>
  <c r="CJ68" i="9"/>
  <c r="CJ17" i="9"/>
  <c r="CJ81" i="9"/>
  <c r="CJ86" i="9"/>
  <c r="CJ94" i="9"/>
  <c r="CJ84" i="9"/>
  <c r="CJ33" i="9"/>
  <c r="CJ75" i="9"/>
  <c r="CJ97" i="9"/>
  <c r="CJ20" i="9"/>
  <c r="CJ26" i="9"/>
  <c r="AC450" i="10"/>
  <c r="U450" i="10"/>
  <c r="AL450" i="10"/>
  <c r="AO450" i="10"/>
  <c r="V450" i="10"/>
  <c r="AH450" i="10"/>
  <c r="AG450" i="10"/>
  <c r="AD450" i="10"/>
  <c r="AK450" i="10"/>
  <c r="Z450" i="10"/>
  <c r="Y450" i="10"/>
  <c r="AP450" i="10"/>
  <c r="CK98" i="11"/>
  <c r="CI64" i="11"/>
  <c r="CI62" i="11"/>
  <c r="CI80" i="11"/>
  <c r="CI48" i="11"/>
  <c r="CI95" i="11"/>
  <c r="CI30" i="11"/>
  <c r="CK83" i="11"/>
  <c r="CK50" i="11"/>
  <c r="CI29" i="11"/>
  <c r="CI93" i="11"/>
  <c r="CI94" i="11"/>
  <c r="CK70" i="11"/>
  <c r="CI49" i="11"/>
  <c r="CI79" i="11"/>
  <c r="CI32" i="11"/>
  <c r="CK68" i="11"/>
  <c r="CK52" i="11"/>
  <c r="CI14" i="11"/>
  <c r="CK22" i="11"/>
  <c r="CK100" i="11"/>
  <c r="CK34" i="11"/>
  <c r="CK99" i="11"/>
  <c r="CI61" i="11"/>
  <c r="CI96" i="11"/>
  <c r="CK67" i="11"/>
  <c r="CI31" i="11"/>
  <c r="CK21" i="11"/>
  <c r="CI65" i="11"/>
  <c r="CI15" i="11"/>
  <c r="CI33" i="11"/>
  <c r="CI46" i="11"/>
  <c r="CK69" i="11"/>
  <c r="CK36" i="11"/>
  <c r="CK38" i="11"/>
  <c r="CI63" i="11"/>
  <c r="CK53" i="11"/>
  <c r="CI97" i="11"/>
  <c r="CK85" i="11"/>
  <c r="CI77" i="11"/>
  <c r="CI81" i="11"/>
  <c r="CI16" i="11"/>
  <c r="CK101" i="11"/>
  <c r="CK84" i="11"/>
  <c r="CK18" i="11"/>
  <c r="CK51" i="11"/>
  <c r="CI45" i="11"/>
  <c r="CK66" i="11"/>
  <c r="CK35" i="11"/>
  <c r="CK102" i="11"/>
  <c r="CK37" i="11"/>
  <c r="CK86" i="11"/>
  <c r="CI47" i="11"/>
  <c r="CK54" i="11"/>
  <c r="CI13" i="11"/>
  <c r="CK82" i="11"/>
  <c r="CI78" i="11"/>
  <c r="CI17" i="11"/>
  <c r="CK19" i="11"/>
  <c r="CK20" i="11"/>
  <c r="AN450" i="10" l="1"/>
  <c r="AF450" i="10"/>
  <c r="B171" i="10"/>
  <c r="C169" i="10"/>
  <c r="CK72" i="11"/>
  <c r="CK88" i="11"/>
  <c r="CK23" i="11"/>
  <c r="CK25" i="11" s="1"/>
  <c r="D175" i="10"/>
  <c r="CK56" i="11"/>
  <c r="CK104" i="11"/>
  <c r="CK87" i="11"/>
  <c r="CK89" i="11" s="1"/>
  <c r="H175" i="10"/>
  <c r="CK39" i="11"/>
  <c r="CK41" i="11" s="1"/>
  <c r="E175" i="10"/>
  <c r="CK71" i="11"/>
  <c r="CK73" i="11" s="1"/>
  <c r="G175" i="10"/>
  <c r="CK55" i="11"/>
  <c r="CK57" i="11" s="1"/>
  <c r="F175" i="10"/>
  <c r="CK40" i="11"/>
  <c r="CK103" i="11"/>
  <c r="CK105" i="11" s="1"/>
  <c r="I175" i="10"/>
  <c r="CK24" i="11"/>
  <c r="CK19" i="9"/>
  <c r="CK35" i="9"/>
  <c r="CK51" i="9"/>
  <c r="CK67" i="9"/>
  <c r="CK83" i="9"/>
  <c r="CK99" i="9"/>
  <c r="CK115" i="9"/>
  <c r="CK12" i="9"/>
  <c r="CK28" i="9"/>
  <c r="CK44" i="9"/>
  <c r="CK60" i="9"/>
  <c r="CK76" i="9"/>
  <c r="CK92" i="9"/>
  <c r="CK108" i="9"/>
  <c r="CK124" i="9"/>
  <c r="CK17" i="9"/>
  <c r="CK33" i="9"/>
  <c r="CK49" i="9"/>
  <c r="CK65" i="9"/>
  <c r="CK81" i="9"/>
  <c r="CK97" i="9"/>
  <c r="CK113" i="9"/>
  <c r="CK14" i="9"/>
  <c r="CK78" i="9"/>
  <c r="CK9" i="9"/>
  <c r="CK66" i="9"/>
  <c r="CK8" i="9"/>
  <c r="CK70" i="9"/>
  <c r="CK26" i="9"/>
  <c r="CK90" i="9"/>
  <c r="CK23" i="9"/>
  <c r="CK39" i="9"/>
  <c r="CK55" i="9"/>
  <c r="CK71" i="9"/>
  <c r="CK87" i="9"/>
  <c r="CK103" i="9"/>
  <c r="CK119" i="9"/>
  <c r="CK16" i="9"/>
  <c r="CK32" i="9"/>
  <c r="CK48" i="9"/>
  <c r="CK64" i="9"/>
  <c r="CK80" i="9"/>
  <c r="CK96" i="9"/>
  <c r="CK112" i="9"/>
  <c r="CK10" i="9"/>
  <c r="CK21" i="9"/>
  <c r="CK37" i="9"/>
  <c r="CK53" i="9"/>
  <c r="CK69" i="9"/>
  <c r="CK85" i="9"/>
  <c r="CK101" i="9"/>
  <c r="CK117" i="9"/>
  <c r="CK30" i="9"/>
  <c r="CK94" i="9"/>
  <c r="CK18" i="9"/>
  <c r="CK82" i="9"/>
  <c r="CK22" i="9"/>
  <c r="CK86" i="9"/>
  <c r="CK42" i="9"/>
  <c r="CK106" i="9"/>
  <c r="CK11" i="9"/>
  <c r="CK27" i="9"/>
  <c r="CK43" i="9"/>
  <c r="CK59" i="9"/>
  <c r="CK75" i="9"/>
  <c r="CK91" i="9"/>
  <c r="CK107" i="9"/>
  <c r="CK123" i="9"/>
  <c r="CK20" i="9"/>
  <c r="CK36" i="9"/>
  <c r="CK52" i="9"/>
  <c r="CK68" i="9"/>
  <c r="CK84" i="9"/>
  <c r="CK100" i="9"/>
  <c r="CK116" i="9"/>
  <c r="CL1" i="9"/>
  <c r="CK25" i="9"/>
  <c r="CK41" i="9"/>
  <c r="CK57" i="9"/>
  <c r="CK73" i="9"/>
  <c r="CK89" i="9"/>
  <c r="CK105" i="9"/>
  <c r="CK121" i="9"/>
  <c r="CK46" i="9"/>
  <c r="CK110" i="9"/>
  <c r="CK34" i="9"/>
  <c r="CK98" i="9"/>
  <c r="CK38" i="9"/>
  <c r="CK102" i="9"/>
  <c r="CK58" i="9"/>
  <c r="CK122" i="9"/>
  <c r="CK47" i="9"/>
  <c r="CK111" i="9"/>
  <c r="CK56" i="9"/>
  <c r="CK120" i="9"/>
  <c r="CK61" i="9"/>
  <c r="CK125" i="9"/>
  <c r="CK114" i="9"/>
  <c r="CK63" i="9"/>
  <c r="CK127" i="9"/>
  <c r="CK72" i="9"/>
  <c r="CK13" i="9"/>
  <c r="CK77" i="9"/>
  <c r="CK62" i="9"/>
  <c r="CK54" i="9"/>
  <c r="CK15" i="9"/>
  <c r="CK79" i="9"/>
  <c r="CK24" i="9"/>
  <c r="CK88" i="9"/>
  <c r="CK29" i="9"/>
  <c r="CK93" i="9"/>
  <c r="CK126" i="9"/>
  <c r="CK118" i="9"/>
  <c r="CK104" i="9"/>
  <c r="CK74" i="9"/>
  <c r="CK31" i="9"/>
  <c r="CK45" i="9"/>
  <c r="CK95" i="9"/>
  <c r="CK109" i="9"/>
  <c r="CK50" i="9"/>
  <c r="CK40" i="9"/>
  <c r="CO3" i="11"/>
  <c r="CN4" i="11"/>
  <c r="AR450" i="10"/>
  <c r="B452" i="10"/>
  <c r="C453" i="10"/>
  <c r="AB450" i="10"/>
  <c r="AJ450" i="10"/>
  <c r="CL8" i="11"/>
  <c r="CM6" i="11"/>
  <c r="CL9" i="11"/>
  <c r="CM1" i="11"/>
  <c r="CL2" i="11"/>
  <c r="AC451" i="10"/>
  <c r="Y451" i="10"/>
  <c r="AH451" i="10"/>
  <c r="AO451" i="10"/>
  <c r="V451" i="10"/>
  <c r="AP451" i="10"/>
  <c r="AG451" i="10"/>
  <c r="AJ451" i="10" s="1"/>
  <c r="AD451" i="10"/>
  <c r="U451" i="10"/>
  <c r="X451" i="10" s="1"/>
  <c r="Z451" i="10"/>
  <c r="AK451" i="10"/>
  <c r="AL451" i="10"/>
  <c r="CL6" i="11"/>
  <c r="CL7" i="11" s="1"/>
  <c r="CM7" i="11" s="1"/>
  <c r="CK91" i="11"/>
  <c r="CK27" i="11"/>
  <c r="CK75" i="11"/>
  <c r="CK11" i="11"/>
  <c r="CK59" i="11"/>
  <c r="CK43" i="11"/>
  <c r="X450" i="10"/>
  <c r="CM44" i="11"/>
  <c r="CM92" i="11"/>
  <c r="CM60" i="11"/>
  <c r="CM12" i="11"/>
  <c r="CM28" i="11"/>
  <c r="CM76" i="11"/>
  <c r="A183" i="10"/>
  <c r="CL102" i="11"/>
  <c r="CL51" i="11"/>
  <c r="CJ63" i="11"/>
  <c r="CJ14" i="11"/>
  <c r="CL85" i="11"/>
  <c r="CL20" i="11"/>
  <c r="CJ32" i="11"/>
  <c r="CJ45" i="11"/>
  <c r="CJ93" i="11"/>
  <c r="CL38" i="11"/>
  <c r="CL19" i="11"/>
  <c r="CJ96" i="11"/>
  <c r="CJ61" i="11"/>
  <c r="CJ46" i="11"/>
  <c r="CL53" i="11"/>
  <c r="CL54" i="11"/>
  <c r="CL50" i="11"/>
  <c r="CL68" i="11"/>
  <c r="CJ94" i="11"/>
  <c r="CJ33" i="11"/>
  <c r="CL35" i="11"/>
  <c r="CL98" i="11"/>
  <c r="CJ16" i="11"/>
  <c r="CL84" i="11"/>
  <c r="CJ78" i="11"/>
  <c r="CL18" i="11"/>
  <c r="CJ29" i="11"/>
  <c r="CL66" i="11"/>
  <c r="CL101" i="11"/>
  <c r="CL67" i="11"/>
  <c r="CJ13" i="11"/>
  <c r="CL36" i="11"/>
  <c r="CJ77" i="11"/>
  <c r="CL34" i="11"/>
  <c r="CJ97" i="11"/>
  <c r="CJ48" i="11"/>
  <c r="CL99" i="11"/>
  <c r="CL82" i="11"/>
  <c r="CJ95" i="11"/>
  <c r="CL21" i="11"/>
  <c r="CL83" i="11"/>
  <c r="CL70" i="11"/>
  <c r="CJ17" i="11"/>
  <c r="CJ31" i="11"/>
  <c r="CL86" i="11"/>
  <c r="CJ47" i="11"/>
  <c r="CJ65" i="11"/>
  <c r="CL69" i="11"/>
  <c r="CL52" i="11"/>
  <c r="CJ30" i="11"/>
  <c r="CL100" i="11"/>
  <c r="CJ64" i="11"/>
  <c r="CJ49" i="11"/>
  <c r="CJ80" i="11"/>
  <c r="CL22" i="11"/>
  <c r="CL37" i="11"/>
  <c r="CJ81" i="11"/>
  <c r="CJ15" i="11"/>
  <c r="CJ62" i="11"/>
  <c r="CJ79" i="11"/>
  <c r="B173" i="10" l="1"/>
  <c r="C171" i="10"/>
  <c r="AN451" i="10"/>
  <c r="CL24" i="11"/>
  <c r="CL72" i="11"/>
  <c r="CL39" i="11"/>
  <c r="CL41" i="11" s="1"/>
  <c r="E177" i="10"/>
  <c r="CL104" i="11"/>
  <c r="CL103" i="11"/>
  <c r="CL105" i="11" s="1"/>
  <c r="I177" i="10"/>
  <c r="CL55" i="11"/>
  <c r="CL57" i="11" s="1"/>
  <c r="F177" i="10"/>
  <c r="CL23" i="11"/>
  <c r="CL25" i="11" s="1"/>
  <c r="D177" i="10"/>
  <c r="CL88" i="11"/>
  <c r="CL87" i="11"/>
  <c r="CL89" i="11" s="1"/>
  <c r="H177" i="10"/>
  <c r="CL40" i="11"/>
  <c r="CL71" i="11"/>
  <c r="CL73" i="11" s="1"/>
  <c r="G177" i="10"/>
  <c r="CL56" i="11"/>
  <c r="AB451" i="10"/>
  <c r="AF451" i="10"/>
  <c r="AO452" i="10"/>
  <c r="U452" i="10"/>
  <c r="AP452" i="10"/>
  <c r="AK452" i="10"/>
  <c r="V452" i="10"/>
  <c r="Z452" i="10"/>
  <c r="Y452" i="10"/>
  <c r="AL452" i="10"/>
  <c r="AC452" i="10"/>
  <c r="AH452" i="10"/>
  <c r="AG452" i="10"/>
  <c r="AD452" i="10"/>
  <c r="CN92" i="11"/>
  <c r="CN60" i="11"/>
  <c r="CN28" i="11"/>
  <c r="CN12" i="11"/>
  <c r="CN44" i="11"/>
  <c r="CN76" i="11"/>
  <c r="A185" i="10"/>
  <c r="AR451" i="10"/>
  <c r="CL43" i="11"/>
  <c r="CL75" i="11"/>
  <c r="CL27" i="11"/>
  <c r="CL11" i="11"/>
  <c r="CL91" i="11"/>
  <c r="CL59" i="11"/>
  <c r="CO4" i="11"/>
  <c r="CP3" i="11"/>
  <c r="C454" i="10"/>
  <c r="B453" i="10"/>
  <c r="CL19" i="9"/>
  <c r="CL35" i="9"/>
  <c r="CL51" i="9"/>
  <c r="CL67" i="9"/>
  <c r="CL83" i="9"/>
  <c r="CL99" i="9"/>
  <c r="CL115" i="9"/>
  <c r="CL12" i="9"/>
  <c r="CL28" i="9"/>
  <c r="CL44" i="9"/>
  <c r="CL60" i="9"/>
  <c r="CL76" i="9"/>
  <c r="CL92" i="9"/>
  <c r="CL108" i="9"/>
  <c r="CL124" i="9"/>
  <c r="CL25" i="9"/>
  <c r="CL41" i="9"/>
  <c r="CL57" i="9"/>
  <c r="CL73" i="9"/>
  <c r="CL89" i="9"/>
  <c r="CL105" i="9"/>
  <c r="CL121" i="9"/>
  <c r="CL58" i="9"/>
  <c r="CL122" i="9"/>
  <c r="CL46" i="9"/>
  <c r="CL110" i="9"/>
  <c r="CL34" i="9"/>
  <c r="CL98" i="9"/>
  <c r="CL38" i="9"/>
  <c r="CL70" i="9"/>
  <c r="CL23" i="9"/>
  <c r="CL39" i="9"/>
  <c r="CL55" i="9"/>
  <c r="CL71" i="9"/>
  <c r="CL87" i="9"/>
  <c r="CL103" i="9"/>
  <c r="CL119" i="9"/>
  <c r="CL16" i="9"/>
  <c r="CL32" i="9"/>
  <c r="CL48" i="9"/>
  <c r="CL64" i="9"/>
  <c r="CL80" i="9"/>
  <c r="CL96" i="9"/>
  <c r="CL112" i="9"/>
  <c r="CL13" i="9"/>
  <c r="CL29" i="9"/>
  <c r="CL45" i="9"/>
  <c r="CL61" i="9"/>
  <c r="CL77" i="9"/>
  <c r="CL93" i="9"/>
  <c r="CL109" i="9"/>
  <c r="CL125" i="9"/>
  <c r="CL74" i="9"/>
  <c r="CL10" i="9"/>
  <c r="CL62" i="9"/>
  <c r="CL126" i="9"/>
  <c r="CL50" i="9"/>
  <c r="CL114" i="9"/>
  <c r="CL102" i="9"/>
  <c r="CM1" i="9"/>
  <c r="CL11" i="9"/>
  <c r="CL27" i="9"/>
  <c r="CL43" i="9"/>
  <c r="CL59" i="9"/>
  <c r="CL75" i="9"/>
  <c r="CL91" i="9"/>
  <c r="CL107" i="9"/>
  <c r="CL123" i="9"/>
  <c r="CL20" i="9"/>
  <c r="CL36" i="9"/>
  <c r="CL52" i="9"/>
  <c r="CL68" i="9"/>
  <c r="CL84" i="9"/>
  <c r="CL100" i="9"/>
  <c r="CL116" i="9"/>
  <c r="CL17" i="9"/>
  <c r="CL33" i="9"/>
  <c r="CL49" i="9"/>
  <c r="CL65" i="9"/>
  <c r="CL81" i="9"/>
  <c r="CL97" i="9"/>
  <c r="CL113" i="9"/>
  <c r="CL26" i="9"/>
  <c r="CL90" i="9"/>
  <c r="CL14" i="9"/>
  <c r="CL78" i="9"/>
  <c r="CL9" i="9"/>
  <c r="CL66" i="9"/>
  <c r="CL22" i="9"/>
  <c r="CL54" i="9"/>
  <c r="CL8" i="9"/>
  <c r="CL15" i="9"/>
  <c r="CL79" i="9"/>
  <c r="CL24" i="9"/>
  <c r="CL88" i="9"/>
  <c r="CL37" i="9"/>
  <c r="CL101" i="9"/>
  <c r="CL30" i="9"/>
  <c r="CL86" i="9"/>
  <c r="CL31" i="9"/>
  <c r="CL95" i="9"/>
  <c r="CL40" i="9"/>
  <c r="CL104" i="9"/>
  <c r="CL53" i="9"/>
  <c r="CL117" i="9"/>
  <c r="CL94" i="9"/>
  <c r="CL118" i="9"/>
  <c r="CL47" i="9"/>
  <c r="CL111" i="9"/>
  <c r="CL56" i="9"/>
  <c r="CL120" i="9"/>
  <c r="CL69" i="9"/>
  <c r="CL42" i="9"/>
  <c r="CL18" i="9"/>
  <c r="CL127" i="9"/>
  <c r="CL106" i="9"/>
  <c r="CL72" i="9"/>
  <c r="CL82" i="9"/>
  <c r="CL21" i="9"/>
  <c r="CL63" i="9"/>
  <c r="CL85" i="9"/>
  <c r="CN1" i="11"/>
  <c r="CM9" i="11"/>
  <c r="CM2" i="11"/>
  <c r="CM8" i="11"/>
  <c r="CN6" i="11"/>
  <c r="CN7" i="11" s="1"/>
  <c r="CK94" i="11"/>
  <c r="CM68" i="11"/>
  <c r="CM18" i="11"/>
  <c r="CM38" i="11"/>
  <c r="CM54" i="11"/>
  <c r="CK62" i="11"/>
  <c r="CM83" i="11"/>
  <c r="CM69" i="11"/>
  <c r="CK16" i="11"/>
  <c r="CM100" i="11"/>
  <c r="CM35" i="11"/>
  <c r="CM37" i="11"/>
  <c r="CK17" i="11"/>
  <c r="CM21" i="11"/>
  <c r="CK15" i="11"/>
  <c r="CK97" i="11"/>
  <c r="CK47" i="11"/>
  <c r="CM22" i="11"/>
  <c r="CK81" i="11"/>
  <c r="CK65" i="11"/>
  <c r="CM70" i="11"/>
  <c r="CM19" i="11"/>
  <c r="CM85" i="11"/>
  <c r="CM67" i="11"/>
  <c r="CK14" i="11"/>
  <c r="CK33" i="11"/>
  <c r="CM36" i="11"/>
  <c r="CK46" i="11"/>
  <c r="CM84" i="11"/>
  <c r="CM99" i="11"/>
  <c r="CK79" i="11"/>
  <c r="CM66" i="11"/>
  <c r="CM101" i="11"/>
  <c r="CM52" i="11"/>
  <c r="CK93" i="11"/>
  <c r="CK30" i="11"/>
  <c r="CK45" i="11"/>
  <c r="CM98" i="11"/>
  <c r="CK77" i="11"/>
  <c r="CK63" i="11"/>
  <c r="CK49" i="11"/>
  <c r="CK29" i="11"/>
  <c r="CM86" i="11"/>
  <c r="CK95" i="11"/>
  <c r="CK61" i="11"/>
  <c r="CK64" i="11"/>
  <c r="CM50" i="11"/>
  <c r="CM82" i="11"/>
  <c r="CM20" i="11"/>
  <c r="CM53" i="11"/>
  <c r="CK78" i="11"/>
  <c r="CK13" i="11"/>
  <c r="CK48" i="11"/>
  <c r="CK80" i="11"/>
  <c r="CM102" i="11"/>
  <c r="CK31" i="11"/>
  <c r="CK96" i="11"/>
  <c r="CK32" i="11"/>
  <c r="CM34" i="11"/>
  <c r="CM51" i="11"/>
  <c r="AR452" i="10" l="1"/>
  <c r="X452" i="10"/>
  <c r="B175" i="10"/>
  <c r="C173" i="10"/>
  <c r="CM23" i="11"/>
  <c r="CM25" i="11" s="1"/>
  <c r="D179" i="10"/>
  <c r="CM55" i="11"/>
  <c r="CM57" i="11" s="1"/>
  <c r="F179" i="10"/>
  <c r="CM72" i="11"/>
  <c r="CM40" i="11"/>
  <c r="CM104" i="11"/>
  <c r="CM71" i="11"/>
  <c r="CM73" i="11" s="1"/>
  <c r="G179" i="10"/>
  <c r="CM24" i="11"/>
  <c r="CM39" i="11"/>
  <c r="CM41" i="11" s="1"/>
  <c r="E179" i="10"/>
  <c r="CM103" i="11"/>
  <c r="CM105" i="11" s="1"/>
  <c r="I179" i="10"/>
  <c r="CM87" i="11"/>
  <c r="CM89" i="11" s="1"/>
  <c r="H179" i="10"/>
  <c r="CM88" i="11"/>
  <c r="CM56" i="11"/>
  <c r="CM11" i="9"/>
  <c r="CM27" i="9"/>
  <c r="CM43" i="9"/>
  <c r="CM59" i="9"/>
  <c r="CM75" i="9"/>
  <c r="CM91" i="9"/>
  <c r="CM107" i="9"/>
  <c r="CM123" i="9"/>
  <c r="CM20" i="9"/>
  <c r="CM36" i="9"/>
  <c r="CM52" i="9"/>
  <c r="CM68" i="9"/>
  <c r="CM84" i="9"/>
  <c r="CM100" i="9"/>
  <c r="CM116" i="9"/>
  <c r="CM17" i="9"/>
  <c r="CM33" i="9"/>
  <c r="CM49" i="9"/>
  <c r="CM65" i="9"/>
  <c r="CM81" i="9"/>
  <c r="CM97" i="9"/>
  <c r="CM113" i="9"/>
  <c r="CM18" i="9"/>
  <c r="CM82" i="9"/>
  <c r="CM9" i="9"/>
  <c r="CM70" i="9"/>
  <c r="CM26" i="9"/>
  <c r="CM90" i="9"/>
  <c r="CM8" i="9"/>
  <c r="CM110" i="9"/>
  <c r="CM78" i="9"/>
  <c r="CM15" i="9"/>
  <c r="CM31" i="9"/>
  <c r="CM47" i="9"/>
  <c r="CM63" i="9"/>
  <c r="CM79" i="9"/>
  <c r="CM95" i="9"/>
  <c r="CM111" i="9"/>
  <c r="CM127" i="9"/>
  <c r="CM24" i="9"/>
  <c r="CM40" i="9"/>
  <c r="CM56" i="9"/>
  <c r="CM72" i="9"/>
  <c r="CM88" i="9"/>
  <c r="CM104" i="9"/>
  <c r="CM120" i="9"/>
  <c r="CM21" i="9"/>
  <c r="CM37" i="9"/>
  <c r="CM53" i="9"/>
  <c r="CM69" i="9"/>
  <c r="CM85" i="9"/>
  <c r="CM101" i="9"/>
  <c r="CM117" i="9"/>
  <c r="CM34" i="9"/>
  <c r="CM98" i="9"/>
  <c r="CM22" i="9"/>
  <c r="CM86" i="9"/>
  <c r="CM42" i="9"/>
  <c r="CM106" i="9"/>
  <c r="CM30" i="9"/>
  <c r="CM62" i="9"/>
  <c r="CM19" i="9"/>
  <c r="CM35" i="9"/>
  <c r="CM51" i="9"/>
  <c r="CM67" i="9"/>
  <c r="CM83" i="9"/>
  <c r="CM99" i="9"/>
  <c r="CM115" i="9"/>
  <c r="CM12" i="9"/>
  <c r="CM28" i="9"/>
  <c r="CM44" i="9"/>
  <c r="CM60" i="9"/>
  <c r="CM76" i="9"/>
  <c r="CM92" i="9"/>
  <c r="CM108" i="9"/>
  <c r="CM124" i="9"/>
  <c r="CM25" i="9"/>
  <c r="CM41" i="9"/>
  <c r="CM57" i="9"/>
  <c r="CM73" i="9"/>
  <c r="CM89" i="9"/>
  <c r="CM105" i="9"/>
  <c r="CM121" i="9"/>
  <c r="CM50" i="9"/>
  <c r="CM114" i="9"/>
  <c r="CM38" i="9"/>
  <c r="CM102" i="9"/>
  <c r="CM58" i="9"/>
  <c r="CM122" i="9"/>
  <c r="CM94" i="9"/>
  <c r="CM126" i="9"/>
  <c r="CM71" i="9"/>
  <c r="CM16" i="9"/>
  <c r="CM80" i="9"/>
  <c r="CM29" i="9"/>
  <c r="CM93" i="9"/>
  <c r="CN1" i="9"/>
  <c r="CM10" i="9"/>
  <c r="CO6" i="11" s="1"/>
  <c r="CO7" i="11" s="1"/>
  <c r="CM23" i="9"/>
  <c r="CM87" i="9"/>
  <c r="CM32" i="9"/>
  <c r="CM96" i="9"/>
  <c r="CM45" i="9"/>
  <c r="CM109" i="9"/>
  <c r="CM54" i="9"/>
  <c r="CM46" i="9"/>
  <c r="CM39" i="9"/>
  <c r="CM103" i="9"/>
  <c r="CM48" i="9"/>
  <c r="CM112" i="9"/>
  <c r="CM61" i="9"/>
  <c r="CM125" i="9"/>
  <c r="CM118" i="9"/>
  <c r="CM14" i="9"/>
  <c r="CM13" i="9"/>
  <c r="CM55" i="9"/>
  <c r="CM77" i="9"/>
  <c r="CM119" i="9"/>
  <c r="CM66" i="9"/>
  <c r="CM64" i="9"/>
  <c r="CM74" i="9"/>
  <c r="B454" i="10"/>
  <c r="C455" i="10"/>
  <c r="A187" i="10"/>
  <c r="AF452" i="10"/>
  <c r="CM43" i="11"/>
  <c r="CM91" i="11"/>
  <c r="CM27" i="11"/>
  <c r="CM75" i="11"/>
  <c r="CM11" i="11"/>
  <c r="CM59" i="11"/>
  <c r="AO453" i="10"/>
  <c r="U453" i="10"/>
  <c r="AD453" i="10"/>
  <c r="AK453" i="10"/>
  <c r="V453" i="10"/>
  <c r="AH453" i="10"/>
  <c r="Y453" i="10"/>
  <c r="AL453" i="10"/>
  <c r="AC453" i="10"/>
  <c r="AP453" i="10"/>
  <c r="AG453" i="10"/>
  <c r="Z453" i="10"/>
  <c r="CO1" i="11"/>
  <c r="CN2" i="11"/>
  <c r="CN9" i="11"/>
  <c r="CN8" i="11"/>
  <c r="AN452" i="10"/>
  <c r="CO28" i="11"/>
  <c r="CO76" i="11"/>
  <c r="CO44" i="11"/>
  <c r="CO12" i="11"/>
  <c r="CO92" i="11"/>
  <c r="CO60" i="11"/>
  <c r="CQ3" i="11"/>
  <c r="CP4" i="11"/>
  <c r="AJ452" i="10"/>
  <c r="AB452" i="10"/>
  <c r="CL30" i="11"/>
  <c r="CN53" i="11"/>
  <c r="CN36" i="11"/>
  <c r="CL45" i="11"/>
  <c r="CL29" i="11"/>
  <c r="CN52" i="11"/>
  <c r="CN85" i="11"/>
  <c r="CN82" i="11"/>
  <c r="CN68" i="11"/>
  <c r="CL33" i="11"/>
  <c r="CL96" i="11"/>
  <c r="CN38" i="11"/>
  <c r="CL13" i="11"/>
  <c r="CL95" i="11"/>
  <c r="CL61" i="11"/>
  <c r="CN21" i="11"/>
  <c r="CL49" i="11"/>
  <c r="CN66" i="11"/>
  <c r="CL47" i="11"/>
  <c r="CL62" i="11"/>
  <c r="CN22" i="11"/>
  <c r="CN67" i="11"/>
  <c r="CN20" i="11"/>
  <c r="CL77" i="11"/>
  <c r="CL17" i="11"/>
  <c r="CL81" i="11"/>
  <c r="CN19" i="11"/>
  <c r="CN70" i="11"/>
  <c r="CL31" i="11"/>
  <c r="CN98" i="11"/>
  <c r="CN37" i="11"/>
  <c r="CN50" i="11"/>
  <c r="CN34" i="11"/>
  <c r="CN102" i="11"/>
  <c r="CN84" i="11"/>
  <c r="CL80" i="11"/>
  <c r="CL78" i="11"/>
  <c r="CL16" i="11"/>
  <c r="CL97" i="11"/>
  <c r="CL94" i="11"/>
  <c r="CN54" i="11"/>
  <c r="CL63" i="11"/>
  <c r="CL48" i="11"/>
  <c r="CL93" i="11"/>
  <c r="CL79" i="11"/>
  <c r="CL32" i="11"/>
  <c r="CN86" i="11"/>
  <c r="CN101" i="11"/>
  <c r="CN83" i="11"/>
  <c r="CN18" i="11"/>
  <c r="CL65" i="11"/>
  <c r="CN35" i="11"/>
  <c r="CL14" i="11"/>
  <c r="CN69" i="11"/>
  <c r="CN51" i="11"/>
  <c r="CL64" i="11"/>
  <c r="CN99" i="11"/>
  <c r="CL46" i="11"/>
  <c r="CL15" i="11"/>
  <c r="CN100" i="11"/>
  <c r="AF453" i="10" l="1"/>
  <c r="X453" i="10"/>
  <c r="B177" i="10"/>
  <c r="C175" i="10"/>
  <c r="CN103" i="11"/>
  <c r="CN105" i="11" s="1"/>
  <c r="I181" i="10"/>
  <c r="CN87" i="11"/>
  <c r="CN89" i="11" s="1"/>
  <c r="H181" i="10"/>
  <c r="CN40" i="11"/>
  <c r="CN23" i="11"/>
  <c r="CN25" i="11" s="1"/>
  <c r="D181" i="10"/>
  <c r="CN71" i="11"/>
  <c r="CN73" i="11" s="1"/>
  <c r="G181" i="10"/>
  <c r="CN39" i="11"/>
  <c r="CN41" i="11" s="1"/>
  <c r="E181" i="10"/>
  <c r="CN55" i="11"/>
  <c r="CN57" i="11" s="1"/>
  <c r="F181" i="10"/>
  <c r="CN24" i="11"/>
  <c r="CN72" i="11"/>
  <c r="CN104" i="11"/>
  <c r="CN56" i="11"/>
  <c r="CN88" i="11"/>
  <c r="CP44" i="11"/>
  <c r="CP76" i="11"/>
  <c r="CP92" i="11"/>
  <c r="CP60" i="11"/>
  <c r="CP12" i="11"/>
  <c r="CP28" i="11"/>
  <c r="CR3" i="11"/>
  <c r="CQ4" i="11"/>
  <c r="AR453" i="10"/>
  <c r="A189" i="10"/>
  <c r="B455" i="10"/>
  <c r="C456" i="10"/>
  <c r="CN15" i="9"/>
  <c r="CN31" i="9"/>
  <c r="CN47" i="9"/>
  <c r="CN63" i="9"/>
  <c r="CN79" i="9"/>
  <c r="CN95" i="9"/>
  <c r="CN111" i="9"/>
  <c r="CN127" i="9"/>
  <c r="CN24" i="9"/>
  <c r="CN40" i="9"/>
  <c r="CN56" i="9"/>
  <c r="CN72" i="9"/>
  <c r="CN88" i="9"/>
  <c r="CN104" i="9"/>
  <c r="CN120" i="9"/>
  <c r="CN21" i="9"/>
  <c r="CN37" i="9"/>
  <c r="CN53" i="9"/>
  <c r="CN69" i="9"/>
  <c r="CN85" i="9"/>
  <c r="CN101" i="9"/>
  <c r="CN117" i="9"/>
  <c r="CN42" i="9"/>
  <c r="CN106" i="9"/>
  <c r="CN30" i="9"/>
  <c r="CN94" i="9"/>
  <c r="CN8" i="9"/>
  <c r="CN66" i="9"/>
  <c r="CN38" i="9"/>
  <c r="CN9" i="9"/>
  <c r="CN19" i="9"/>
  <c r="CN35" i="9"/>
  <c r="CN51" i="9"/>
  <c r="CN67" i="9"/>
  <c r="CN83" i="9"/>
  <c r="CN99" i="9"/>
  <c r="CN115" i="9"/>
  <c r="CN12" i="9"/>
  <c r="CN28" i="9"/>
  <c r="CN44" i="9"/>
  <c r="CN60" i="9"/>
  <c r="CN76" i="9"/>
  <c r="CN92" i="9"/>
  <c r="CN108" i="9"/>
  <c r="CN124" i="9"/>
  <c r="CN25" i="9"/>
  <c r="CN41" i="9"/>
  <c r="CN57" i="9"/>
  <c r="CN73" i="9"/>
  <c r="CN89" i="9"/>
  <c r="CN105" i="9"/>
  <c r="CN121" i="9"/>
  <c r="CN58" i="9"/>
  <c r="CN122" i="9"/>
  <c r="CN46" i="9"/>
  <c r="CN110" i="9"/>
  <c r="CN18" i="9"/>
  <c r="CN82" i="9"/>
  <c r="CN102" i="9"/>
  <c r="CN70" i="9"/>
  <c r="CN23" i="9"/>
  <c r="CN39" i="9"/>
  <c r="CN55" i="9"/>
  <c r="CN71" i="9"/>
  <c r="CN87" i="9"/>
  <c r="CN103" i="9"/>
  <c r="CN119" i="9"/>
  <c r="CN16" i="9"/>
  <c r="CN32" i="9"/>
  <c r="CN48" i="9"/>
  <c r="CN64" i="9"/>
  <c r="CN80" i="9"/>
  <c r="CN96" i="9"/>
  <c r="CN112" i="9"/>
  <c r="CN13" i="9"/>
  <c r="CN29" i="9"/>
  <c r="CN45" i="9"/>
  <c r="CN61" i="9"/>
  <c r="CN77" i="9"/>
  <c r="CN93" i="9"/>
  <c r="CN109" i="9"/>
  <c r="CN125" i="9"/>
  <c r="CN74" i="9"/>
  <c r="CN10" i="9"/>
  <c r="CN62" i="9"/>
  <c r="CN126" i="9"/>
  <c r="CN34" i="9"/>
  <c r="CN98" i="9"/>
  <c r="CN54" i="9"/>
  <c r="CN22" i="9"/>
  <c r="CN43" i="9"/>
  <c r="CN107" i="9"/>
  <c r="CN52" i="9"/>
  <c r="CN116" i="9"/>
  <c r="CN65" i="9"/>
  <c r="CN26" i="9"/>
  <c r="CO1" i="9"/>
  <c r="CN86" i="9"/>
  <c r="CN59" i="9"/>
  <c r="CN123" i="9"/>
  <c r="CN68" i="9"/>
  <c r="CN17" i="9"/>
  <c r="CN81" i="9"/>
  <c r="CN90" i="9"/>
  <c r="CN50" i="9"/>
  <c r="CN11" i="9"/>
  <c r="CN75" i="9"/>
  <c r="CN20" i="9"/>
  <c r="CN84" i="9"/>
  <c r="CN33" i="9"/>
  <c r="CN97" i="9"/>
  <c r="CN14" i="9"/>
  <c r="CN114" i="9"/>
  <c r="CN91" i="9"/>
  <c r="CN113" i="9"/>
  <c r="CN36" i="9"/>
  <c r="CN78" i="9"/>
  <c r="CN100" i="9"/>
  <c r="CN118" i="9"/>
  <c r="CN49" i="9"/>
  <c r="CN27" i="9"/>
  <c r="CO2" i="11"/>
  <c r="CP1" i="11"/>
  <c r="CO9" i="11"/>
  <c r="CP6" i="11"/>
  <c r="CP7" i="11" s="1"/>
  <c r="CO8" i="11"/>
  <c r="AG454" i="10"/>
  <c r="Y454" i="10"/>
  <c r="AD454" i="10"/>
  <c r="AC454" i="10"/>
  <c r="U454" i="10"/>
  <c r="Z454" i="10"/>
  <c r="AK454" i="10"/>
  <c r="AL454" i="10"/>
  <c r="V454" i="10"/>
  <c r="AP454" i="10"/>
  <c r="AO454" i="10"/>
  <c r="AH454" i="10"/>
  <c r="AN453" i="10"/>
  <c r="CN75" i="11"/>
  <c r="CN11" i="11"/>
  <c r="CN59" i="11"/>
  <c r="CN91" i="11"/>
  <c r="CN43" i="11"/>
  <c r="CN27" i="11"/>
  <c r="AJ453" i="10"/>
  <c r="AB453" i="10"/>
  <c r="CO36" i="11"/>
  <c r="CM16" i="11"/>
  <c r="CO83" i="11"/>
  <c r="CO68" i="11"/>
  <c r="CO18" i="11"/>
  <c r="CM33" i="11"/>
  <c r="CO51" i="11"/>
  <c r="CO22" i="11"/>
  <c r="CM95" i="11"/>
  <c r="CM47" i="11"/>
  <c r="CO38" i="11"/>
  <c r="CM49" i="11"/>
  <c r="CO67" i="11"/>
  <c r="CO98" i="11"/>
  <c r="CO37" i="11"/>
  <c r="CO84" i="11"/>
  <c r="CM32" i="11"/>
  <c r="CM61" i="11"/>
  <c r="CO102" i="11"/>
  <c r="CM64" i="11"/>
  <c r="CO19" i="11"/>
  <c r="CM29" i="11"/>
  <c r="CM15" i="11"/>
  <c r="CO66" i="11"/>
  <c r="CM96" i="11"/>
  <c r="CM13" i="11"/>
  <c r="CM80" i="11"/>
  <c r="CO86" i="11"/>
  <c r="CM17" i="11"/>
  <c r="CM62" i="11"/>
  <c r="CO70" i="11"/>
  <c r="CO35" i="11"/>
  <c r="CO100" i="11"/>
  <c r="CO99" i="11"/>
  <c r="CM31" i="11"/>
  <c r="CM63" i="11"/>
  <c r="CM97" i="11"/>
  <c r="CM77" i="11"/>
  <c r="CO54" i="11"/>
  <c r="CM46" i="11"/>
  <c r="CM78" i="11"/>
  <c r="CO85" i="11"/>
  <c r="CO82" i="11"/>
  <c r="CO53" i="11"/>
  <c r="CM65" i="11"/>
  <c r="CM94" i="11"/>
  <c r="CM30" i="11"/>
  <c r="CO52" i="11"/>
  <c r="CM93" i="11"/>
  <c r="CM79" i="11"/>
  <c r="CO34" i="11"/>
  <c r="CO20" i="11"/>
  <c r="CO50" i="11"/>
  <c r="CO21" i="11"/>
  <c r="CM48" i="11"/>
  <c r="CO69" i="11"/>
  <c r="CO101" i="11"/>
  <c r="CM45" i="11"/>
  <c r="CM14" i="11"/>
  <c r="CM81" i="11"/>
  <c r="AR454" i="10" l="1"/>
  <c r="AF454" i="10"/>
  <c r="B179" i="10"/>
  <c r="C177" i="10"/>
  <c r="CO39" i="11"/>
  <c r="CO41" i="11" s="1"/>
  <c r="E183" i="10"/>
  <c r="CO87" i="11"/>
  <c r="CO89" i="11" s="1"/>
  <c r="H183" i="10"/>
  <c r="CO56" i="11"/>
  <c r="CO72" i="11"/>
  <c r="CO23" i="11"/>
  <c r="CO25" i="11" s="1"/>
  <c r="D183" i="10"/>
  <c r="CO40" i="11"/>
  <c r="CO103" i="11"/>
  <c r="CO105" i="11" s="1"/>
  <c r="I183" i="10"/>
  <c r="CO24" i="11"/>
  <c r="CO71" i="11"/>
  <c r="CO73" i="11" s="1"/>
  <c r="G183" i="10"/>
  <c r="CO88" i="11"/>
  <c r="CO55" i="11"/>
  <c r="CO57" i="11" s="1"/>
  <c r="F183" i="10"/>
  <c r="CO104" i="11"/>
  <c r="CO19" i="9"/>
  <c r="CO35" i="9"/>
  <c r="CO51" i="9"/>
  <c r="CO67" i="9"/>
  <c r="CO83" i="9"/>
  <c r="CO99" i="9"/>
  <c r="CO115" i="9"/>
  <c r="CO12" i="9"/>
  <c r="CO28" i="9"/>
  <c r="CO44" i="9"/>
  <c r="CO60" i="9"/>
  <c r="CO76" i="9"/>
  <c r="CO92" i="9"/>
  <c r="CO108" i="9"/>
  <c r="CO124" i="9"/>
  <c r="CO25" i="9"/>
  <c r="CO41" i="9"/>
  <c r="CO57" i="9"/>
  <c r="CO73" i="9"/>
  <c r="CO89" i="9"/>
  <c r="CO105" i="9"/>
  <c r="CO121" i="9"/>
  <c r="CO50" i="9"/>
  <c r="CO114" i="9"/>
  <c r="CO54" i="9"/>
  <c r="CO118" i="9"/>
  <c r="CO74" i="9"/>
  <c r="CO10" i="9"/>
  <c r="CO110" i="9"/>
  <c r="CO78" i="9"/>
  <c r="CO23" i="9"/>
  <c r="CO39" i="9"/>
  <c r="CO55" i="9"/>
  <c r="CO71" i="9"/>
  <c r="CO87" i="9"/>
  <c r="CO103" i="9"/>
  <c r="CO119" i="9"/>
  <c r="CO16" i="9"/>
  <c r="CO32" i="9"/>
  <c r="CO48" i="9"/>
  <c r="CO64" i="9"/>
  <c r="CO80" i="9"/>
  <c r="CO96" i="9"/>
  <c r="CO112" i="9"/>
  <c r="CO13" i="9"/>
  <c r="CO29" i="9"/>
  <c r="CO45" i="9"/>
  <c r="CO61" i="9"/>
  <c r="CO77" i="9"/>
  <c r="CO93" i="9"/>
  <c r="CO109" i="9"/>
  <c r="CO125" i="9"/>
  <c r="CO66" i="9"/>
  <c r="CO8" i="9"/>
  <c r="CO70" i="9"/>
  <c r="CO26" i="9"/>
  <c r="CO90" i="9"/>
  <c r="CP1" i="9"/>
  <c r="CO62" i="9"/>
  <c r="CO30" i="9"/>
  <c r="CO11" i="9"/>
  <c r="CO27" i="9"/>
  <c r="CO43" i="9"/>
  <c r="CO59" i="9"/>
  <c r="CO75" i="9"/>
  <c r="CO91" i="9"/>
  <c r="CO107" i="9"/>
  <c r="CO123" i="9"/>
  <c r="CO20" i="9"/>
  <c r="CO36" i="9"/>
  <c r="CO52" i="9"/>
  <c r="CO68" i="9"/>
  <c r="CO84" i="9"/>
  <c r="CO100" i="9"/>
  <c r="CO116" i="9"/>
  <c r="CO17" i="9"/>
  <c r="CO33" i="9"/>
  <c r="CO49" i="9"/>
  <c r="CO65" i="9"/>
  <c r="CO81" i="9"/>
  <c r="CO97" i="9"/>
  <c r="CO113" i="9"/>
  <c r="CO18" i="9"/>
  <c r="CO82" i="9"/>
  <c r="CO22" i="9"/>
  <c r="CO86" i="9"/>
  <c r="CO42" i="9"/>
  <c r="CO106" i="9"/>
  <c r="CO9" i="9"/>
  <c r="CO126" i="9"/>
  <c r="CO94" i="9"/>
  <c r="CO15" i="9"/>
  <c r="CO79" i="9"/>
  <c r="CO24" i="9"/>
  <c r="CO88" i="9"/>
  <c r="CO37" i="9"/>
  <c r="CO101" i="9"/>
  <c r="CO38" i="9"/>
  <c r="CO46" i="9"/>
  <c r="CO31" i="9"/>
  <c r="CO95" i="9"/>
  <c r="CO40" i="9"/>
  <c r="CO104" i="9"/>
  <c r="CO53" i="9"/>
  <c r="CO117" i="9"/>
  <c r="CO102" i="9"/>
  <c r="CO14" i="9"/>
  <c r="CO47" i="9"/>
  <c r="CO111" i="9"/>
  <c r="CO56" i="9"/>
  <c r="CO120" i="9"/>
  <c r="CO69" i="9"/>
  <c r="CO34" i="9"/>
  <c r="CO58" i="9"/>
  <c r="CO63" i="9"/>
  <c r="CO85" i="9"/>
  <c r="CO127" i="9"/>
  <c r="CO98" i="9"/>
  <c r="CO72" i="9"/>
  <c r="CO122" i="9"/>
  <c r="CO21" i="9"/>
  <c r="AN454" i="10"/>
  <c r="CP2" i="11"/>
  <c r="CP9" i="11"/>
  <c r="CQ1" i="11"/>
  <c r="CP8" i="11"/>
  <c r="CQ6" i="11"/>
  <c r="CQ7" i="11" s="1"/>
  <c r="C457" i="10"/>
  <c r="B456" i="10"/>
  <c r="CQ60" i="11"/>
  <c r="CQ28" i="11"/>
  <c r="CQ76" i="11"/>
  <c r="CQ44" i="11"/>
  <c r="CQ12" i="11"/>
  <c r="CQ92" i="11"/>
  <c r="AB454" i="10"/>
  <c r="CO43" i="11"/>
  <c r="CO91" i="11"/>
  <c r="CO59" i="11"/>
  <c r="CO27" i="11"/>
  <c r="CO11" i="11"/>
  <c r="CO75" i="11"/>
  <c r="AO455" i="10"/>
  <c r="V455" i="10"/>
  <c r="Z455" i="10"/>
  <c r="AK455" i="10"/>
  <c r="U455" i="10"/>
  <c r="AD455" i="10"/>
  <c r="AC455" i="10"/>
  <c r="AP455" i="10"/>
  <c r="AG455" i="10"/>
  <c r="AL455" i="10"/>
  <c r="Y455" i="10"/>
  <c r="AB455" i="10" s="1"/>
  <c r="AH455" i="10"/>
  <c r="A191" i="10"/>
  <c r="CR4" i="11"/>
  <c r="CS3" i="11"/>
  <c r="X454" i="10"/>
  <c r="AJ454" i="10"/>
  <c r="CP85" i="11"/>
  <c r="CP82" i="11"/>
  <c r="CN49" i="11"/>
  <c r="CP19" i="11"/>
  <c r="CP68" i="11"/>
  <c r="CN16" i="11"/>
  <c r="CN95" i="11"/>
  <c r="CP37" i="11"/>
  <c r="CP18" i="11"/>
  <c r="CN33" i="11"/>
  <c r="CP98" i="11"/>
  <c r="CP54" i="11"/>
  <c r="CN31" i="11"/>
  <c r="CP52" i="11"/>
  <c r="CN46" i="11"/>
  <c r="CP101" i="11"/>
  <c r="CP83" i="11"/>
  <c r="CP51" i="11"/>
  <c r="CP21" i="11"/>
  <c r="CN77" i="11"/>
  <c r="CP53" i="11"/>
  <c r="CN78" i="11"/>
  <c r="CN45" i="11"/>
  <c r="CN30" i="11"/>
  <c r="CN94" i="11"/>
  <c r="CN48" i="11"/>
  <c r="CN62" i="11"/>
  <c r="CN65" i="11"/>
  <c r="CP69" i="11"/>
  <c r="CP34" i="11"/>
  <c r="CP70" i="11"/>
  <c r="CN97" i="11"/>
  <c r="CN79" i="11"/>
  <c r="CN47" i="11"/>
  <c r="CN96" i="11"/>
  <c r="CN63" i="11"/>
  <c r="CP86" i="11"/>
  <c r="CP22" i="11"/>
  <c r="CN93" i="11"/>
  <c r="CP66" i="11"/>
  <c r="CP35" i="11"/>
  <c r="CN14" i="11"/>
  <c r="CP20" i="11"/>
  <c r="CP50" i="11"/>
  <c r="CP102" i="11"/>
  <c r="CP36" i="11"/>
  <c r="CN32" i="11"/>
  <c r="CN29" i="11"/>
  <c r="CN64" i="11"/>
  <c r="CP67" i="11"/>
  <c r="CP38" i="11"/>
  <c r="CN80" i="11"/>
  <c r="CP84" i="11"/>
  <c r="CN15" i="11"/>
  <c r="CN13" i="11"/>
  <c r="CN17" i="11"/>
  <c r="CP100" i="11"/>
  <c r="CP99" i="11"/>
  <c r="CN61" i="11"/>
  <c r="CN81" i="11"/>
  <c r="AF455" i="10" l="1"/>
  <c r="B181" i="10"/>
  <c r="C179" i="10"/>
  <c r="CP88" i="11"/>
  <c r="CP39" i="11"/>
  <c r="CP41" i="11" s="1"/>
  <c r="E185" i="10"/>
  <c r="CP40" i="11"/>
  <c r="CP71" i="11"/>
  <c r="CP73" i="11" s="1"/>
  <c r="G185" i="10"/>
  <c r="CP23" i="11"/>
  <c r="CP25" i="11" s="1"/>
  <c r="D185" i="10"/>
  <c r="CP103" i="11"/>
  <c r="CP105" i="11" s="1"/>
  <c r="I185" i="10"/>
  <c r="CP87" i="11"/>
  <c r="CP89" i="11" s="1"/>
  <c r="H185" i="10"/>
  <c r="CP104" i="11"/>
  <c r="CP56" i="11"/>
  <c r="CP55" i="11"/>
  <c r="CP57" i="11" s="1"/>
  <c r="F185" i="10"/>
  <c r="CP72" i="11"/>
  <c r="CP24" i="11"/>
  <c r="CQ8" i="11"/>
  <c r="CP75" i="11"/>
  <c r="CP11" i="11"/>
  <c r="CP59" i="11"/>
  <c r="CP91" i="11"/>
  <c r="CP43" i="11"/>
  <c r="CP27" i="11"/>
  <c r="CR28" i="11"/>
  <c r="CR12" i="11"/>
  <c r="CR44" i="11"/>
  <c r="CR76" i="11"/>
  <c r="CR92" i="11"/>
  <c r="CR60" i="11"/>
  <c r="A193" i="10"/>
  <c r="AJ455" i="10"/>
  <c r="X455" i="10"/>
  <c r="AR455" i="10"/>
  <c r="AC456" i="10"/>
  <c r="Y456" i="10"/>
  <c r="Z456" i="10"/>
  <c r="AO456" i="10"/>
  <c r="U456" i="10"/>
  <c r="AH456" i="10"/>
  <c r="AG456" i="10"/>
  <c r="AD456" i="10"/>
  <c r="V456" i="10"/>
  <c r="AL456" i="10"/>
  <c r="AP456" i="10"/>
  <c r="AK456" i="10"/>
  <c r="CR1" i="11"/>
  <c r="CQ2" i="11"/>
  <c r="CQ9" i="11"/>
  <c r="CT3" i="11"/>
  <c r="CS4" i="11"/>
  <c r="AN455" i="10"/>
  <c r="C458" i="10"/>
  <c r="B457" i="10"/>
  <c r="CP15" i="9"/>
  <c r="CP31" i="9"/>
  <c r="CP47" i="9"/>
  <c r="CP63" i="9"/>
  <c r="CP79" i="9"/>
  <c r="CP95" i="9"/>
  <c r="CP111" i="9"/>
  <c r="CP127" i="9"/>
  <c r="CP24" i="9"/>
  <c r="CP40" i="9"/>
  <c r="CP56" i="9"/>
  <c r="CP72" i="9"/>
  <c r="CP88" i="9"/>
  <c r="CP104" i="9"/>
  <c r="CP120" i="9"/>
  <c r="CP21" i="9"/>
  <c r="CP37" i="9"/>
  <c r="CP53" i="9"/>
  <c r="CP69" i="9"/>
  <c r="CP85" i="9"/>
  <c r="CP101" i="9"/>
  <c r="CP117" i="9"/>
  <c r="CP42" i="9"/>
  <c r="CP106" i="9"/>
  <c r="CP30" i="9"/>
  <c r="CP94" i="9"/>
  <c r="CP18" i="9"/>
  <c r="CP82" i="9"/>
  <c r="CP118" i="9"/>
  <c r="CP86" i="9"/>
  <c r="CP19" i="9"/>
  <c r="CP35" i="9"/>
  <c r="CP51" i="9"/>
  <c r="CP67" i="9"/>
  <c r="CP83" i="9"/>
  <c r="CP99" i="9"/>
  <c r="CP115" i="9"/>
  <c r="CP12" i="9"/>
  <c r="CP28" i="9"/>
  <c r="CP44" i="9"/>
  <c r="CP60" i="9"/>
  <c r="CP76" i="9"/>
  <c r="CP92" i="9"/>
  <c r="CP108" i="9"/>
  <c r="CP124" i="9"/>
  <c r="CP25" i="9"/>
  <c r="CP41" i="9"/>
  <c r="CP57" i="9"/>
  <c r="CP73" i="9"/>
  <c r="CP89" i="9"/>
  <c r="CP105" i="9"/>
  <c r="CP121" i="9"/>
  <c r="CP58" i="9"/>
  <c r="CP122" i="9"/>
  <c r="CP46" i="9"/>
  <c r="CP110" i="9"/>
  <c r="CP34" i="9"/>
  <c r="CP98" i="9"/>
  <c r="CQ1" i="9"/>
  <c r="CP8" i="9"/>
  <c r="CP23" i="9"/>
  <c r="CP39" i="9"/>
  <c r="CP55" i="9"/>
  <c r="CP71" i="9"/>
  <c r="CP87" i="9"/>
  <c r="CP103" i="9"/>
  <c r="CP119" i="9"/>
  <c r="CP16" i="9"/>
  <c r="CP32" i="9"/>
  <c r="CP48" i="9"/>
  <c r="CP64" i="9"/>
  <c r="CP80" i="9"/>
  <c r="CP96" i="9"/>
  <c r="CP112" i="9"/>
  <c r="CP13" i="9"/>
  <c r="CP29" i="9"/>
  <c r="CP45" i="9"/>
  <c r="CP61" i="9"/>
  <c r="CP77" i="9"/>
  <c r="CP93" i="9"/>
  <c r="CP109" i="9"/>
  <c r="CP125" i="9"/>
  <c r="CP74" i="9"/>
  <c r="CP10" i="9"/>
  <c r="CR6" i="11" s="1"/>
  <c r="CR7" i="11" s="1"/>
  <c r="CP62" i="9"/>
  <c r="CP126" i="9"/>
  <c r="CP50" i="9"/>
  <c r="CP114" i="9"/>
  <c r="CP70" i="9"/>
  <c r="CP38" i="9"/>
  <c r="CP43" i="9"/>
  <c r="CP107" i="9"/>
  <c r="CP52" i="9"/>
  <c r="CP116" i="9"/>
  <c r="CP65" i="9"/>
  <c r="CP26" i="9"/>
  <c r="CP9" i="9"/>
  <c r="CP102" i="9"/>
  <c r="CP59" i="9"/>
  <c r="CP123" i="9"/>
  <c r="CP68" i="9"/>
  <c r="CP17" i="9"/>
  <c r="CP81" i="9"/>
  <c r="CP90" i="9"/>
  <c r="CP66" i="9"/>
  <c r="CP11" i="9"/>
  <c r="CP75" i="9"/>
  <c r="CP20" i="9"/>
  <c r="CP84" i="9"/>
  <c r="CP33" i="9"/>
  <c r="CP97" i="9"/>
  <c r="CP14" i="9"/>
  <c r="CP54" i="9"/>
  <c r="CP27" i="9"/>
  <c r="CP49" i="9"/>
  <c r="CP91" i="9"/>
  <c r="CP113" i="9"/>
  <c r="CP36" i="9"/>
  <c r="CP78" i="9"/>
  <c r="CP100" i="9"/>
  <c r="CP22" i="9"/>
  <c r="CQ68" i="11"/>
  <c r="CO13" i="11"/>
  <c r="CO48" i="11"/>
  <c r="CQ20" i="11"/>
  <c r="CO65" i="11"/>
  <c r="CQ18" i="11"/>
  <c r="CQ21" i="11"/>
  <c r="CQ102" i="11"/>
  <c r="CO63" i="11"/>
  <c r="CQ51" i="11"/>
  <c r="CO14" i="11"/>
  <c r="CQ54" i="11"/>
  <c r="CO30" i="11"/>
  <c r="CQ34" i="11"/>
  <c r="CQ52" i="11"/>
  <c r="CO31" i="11"/>
  <c r="CO61" i="11"/>
  <c r="CO47" i="11"/>
  <c r="CQ36" i="11"/>
  <c r="CO46" i="11"/>
  <c r="CQ53" i="11"/>
  <c r="CQ70" i="11"/>
  <c r="CO49" i="11"/>
  <c r="CQ99" i="11"/>
  <c r="CQ22" i="11"/>
  <c r="CO93" i="11"/>
  <c r="CQ98" i="11"/>
  <c r="CO95" i="11"/>
  <c r="CO96" i="11"/>
  <c r="CQ50" i="11"/>
  <c r="CO62" i="11"/>
  <c r="CO80" i="11"/>
  <c r="CQ86" i="11"/>
  <c r="CQ19" i="11"/>
  <c r="CQ101" i="11"/>
  <c r="CQ67" i="11"/>
  <c r="CO78" i="11"/>
  <c r="CQ82" i="11"/>
  <c r="CQ84" i="11"/>
  <c r="CQ35" i="11"/>
  <c r="CO94" i="11"/>
  <c r="CO29" i="11"/>
  <c r="CO97" i="11"/>
  <c r="CQ69" i="11"/>
  <c r="CQ100" i="11"/>
  <c r="CQ38" i="11"/>
  <c r="CQ37" i="11"/>
  <c r="CO15" i="11"/>
  <c r="CO81" i="11"/>
  <c r="CO16" i="11"/>
  <c r="CQ83" i="11"/>
  <c r="CO79" i="11"/>
  <c r="CO32" i="11"/>
  <c r="CO77" i="11"/>
  <c r="CQ85" i="11"/>
  <c r="CO33" i="11"/>
  <c r="CO45" i="11"/>
  <c r="CQ66" i="11"/>
  <c r="CO17" i="11"/>
  <c r="CO64" i="11"/>
  <c r="AN456" i="10" l="1"/>
  <c r="AJ456" i="10"/>
  <c r="X456" i="10"/>
  <c r="AF456" i="10"/>
  <c r="B183" i="10"/>
  <c r="C181" i="10"/>
  <c r="CQ39" i="11"/>
  <c r="CQ41" i="11" s="1"/>
  <c r="E187" i="10"/>
  <c r="CQ87" i="11"/>
  <c r="CQ89" i="11" s="1"/>
  <c r="H187" i="10"/>
  <c r="CQ23" i="11"/>
  <c r="CQ25" i="11" s="1"/>
  <c r="D187" i="10"/>
  <c r="CQ104" i="11"/>
  <c r="CQ72" i="11"/>
  <c r="CQ103" i="11"/>
  <c r="CQ105" i="11" s="1"/>
  <c r="I187" i="10"/>
  <c r="CQ56" i="11"/>
  <c r="CQ71" i="11"/>
  <c r="CQ73" i="11" s="1"/>
  <c r="G187" i="10"/>
  <c r="CQ24" i="11"/>
  <c r="CQ40" i="11"/>
  <c r="CQ88" i="11"/>
  <c r="CQ55" i="11"/>
  <c r="CQ57" i="11" s="1"/>
  <c r="F187" i="10"/>
  <c r="CQ19" i="9"/>
  <c r="CQ35" i="9"/>
  <c r="CQ51" i="9"/>
  <c r="CQ67" i="9"/>
  <c r="CQ83" i="9"/>
  <c r="CQ99" i="9"/>
  <c r="CQ115" i="9"/>
  <c r="CQ12" i="9"/>
  <c r="CQ28" i="9"/>
  <c r="CQ44" i="9"/>
  <c r="CQ60" i="9"/>
  <c r="CQ76" i="9"/>
  <c r="CQ92" i="9"/>
  <c r="CQ108" i="9"/>
  <c r="CQ124" i="9"/>
  <c r="CQ25" i="9"/>
  <c r="CQ41" i="9"/>
  <c r="CQ57" i="9"/>
  <c r="CQ73" i="9"/>
  <c r="CQ89" i="9"/>
  <c r="CQ105" i="9"/>
  <c r="CQ121" i="9"/>
  <c r="CQ54" i="9"/>
  <c r="CQ118" i="9"/>
  <c r="CQ58" i="9"/>
  <c r="CQ122" i="9"/>
  <c r="CQ62" i="9"/>
  <c r="CQ126" i="9"/>
  <c r="CQ34" i="9"/>
  <c r="CQ66" i="9"/>
  <c r="CR1" i="9"/>
  <c r="CQ23" i="9"/>
  <c r="CQ39" i="9"/>
  <c r="CQ55" i="9"/>
  <c r="CQ71" i="9"/>
  <c r="CQ87" i="9"/>
  <c r="CQ103" i="9"/>
  <c r="CQ119" i="9"/>
  <c r="CQ16" i="9"/>
  <c r="CQ32" i="9"/>
  <c r="CQ48" i="9"/>
  <c r="CQ64" i="9"/>
  <c r="CQ80" i="9"/>
  <c r="CQ96" i="9"/>
  <c r="CQ112" i="9"/>
  <c r="CQ13" i="9"/>
  <c r="CQ29" i="9"/>
  <c r="CQ45" i="9"/>
  <c r="CQ61" i="9"/>
  <c r="CQ77" i="9"/>
  <c r="CQ93" i="9"/>
  <c r="CQ109" i="9"/>
  <c r="CQ125" i="9"/>
  <c r="CQ70" i="9"/>
  <c r="CQ9" i="9"/>
  <c r="CQ74" i="9"/>
  <c r="CQ14" i="9"/>
  <c r="CQ78" i="9"/>
  <c r="CQ10" i="9"/>
  <c r="CQ98" i="9"/>
  <c r="CQ18" i="9"/>
  <c r="CQ11" i="9"/>
  <c r="CQ27" i="9"/>
  <c r="CQ43" i="9"/>
  <c r="CQ59" i="9"/>
  <c r="CQ75" i="9"/>
  <c r="CQ91" i="9"/>
  <c r="CQ107" i="9"/>
  <c r="CQ123" i="9"/>
  <c r="CQ20" i="9"/>
  <c r="CQ36" i="9"/>
  <c r="CQ52" i="9"/>
  <c r="CQ68" i="9"/>
  <c r="CQ84" i="9"/>
  <c r="CQ100" i="9"/>
  <c r="CQ116" i="9"/>
  <c r="CQ17" i="9"/>
  <c r="CQ33" i="9"/>
  <c r="CQ49" i="9"/>
  <c r="CQ65" i="9"/>
  <c r="CQ81" i="9"/>
  <c r="CQ97" i="9"/>
  <c r="CQ113" i="9"/>
  <c r="CQ22" i="9"/>
  <c r="CQ86" i="9"/>
  <c r="CQ26" i="9"/>
  <c r="CQ90" i="9"/>
  <c r="CQ30" i="9"/>
  <c r="CQ94" i="9"/>
  <c r="CQ50" i="9"/>
  <c r="CQ82" i="9"/>
  <c r="CQ31" i="9"/>
  <c r="CQ95" i="9"/>
  <c r="CQ40" i="9"/>
  <c r="CQ104" i="9"/>
  <c r="CQ53" i="9"/>
  <c r="CQ117" i="9"/>
  <c r="CQ106" i="9"/>
  <c r="CQ114" i="9"/>
  <c r="CQ47" i="9"/>
  <c r="CQ111" i="9"/>
  <c r="CQ56" i="9"/>
  <c r="CQ120" i="9"/>
  <c r="CQ69" i="9"/>
  <c r="CQ38" i="9"/>
  <c r="CQ46" i="9"/>
  <c r="CQ63" i="9"/>
  <c r="CQ127" i="9"/>
  <c r="CQ72" i="9"/>
  <c r="CQ21" i="9"/>
  <c r="CQ85" i="9"/>
  <c r="CQ102" i="9"/>
  <c r="CQ110" i="9"/>
  <c r="CQ15" i="9"/>
  <c r="CQ37" i="9"/>
  <c r="CQ79" i="9"/>
  <c r="CQ101" i="9"/>
  <c r="CQ24" i="9"/>
  <c r="CQ42" i="9"/>
  <c r="CQ8" i="9"/>
  <c r="CQ88" i="9"/>
  <c r="C459" i="10"/>
  <c r="B458" i="10"/>
  <c r="AR456" i="10"/>
  <c r="A195" i="10"/>
  <c r="CS60" i="11"/>
  <c r="CS44" i="11"/>
  <c r="CS92" i="11"/>
  <c r="CS28" i="11"/>
  <c r="CS76" i="11"/>
  <c r="CS12" i="11"/>
  <c r="CR8" i="11"/>
  <c r="CS6" i="11"/>
  <c r="CS7" i="11" s="1"/>
  <c r="AO457" i="10"/>
  <c r="U457" i="10"/>
  <c r="AP457" i="10"/>
  <c r="AC457" i="10"/>
  <c r="V457" i="10"/>
  <c r="AD457" i="10"/>
  <c r="AK457" i="10"/>
  <c r="AL457" i="10"/>
  <c r="AG457" i="10"/>
  <c r="AH457" i="10"/>
  <c r="Z457" i="10"/>
  <c r="Y457" i="10"/>
  <c r="CS1" i="11"/>
  <c r="CR2" i="11"/>
  <c r="CR9" i="11"/>
  <c r="CU3" i="11"/>
  <c r="CT4" i="11"/>
  <c r="CQ91" i="11"/>
  <c r="CQ75" i="11"/>
  <c r="CQ27" i="11"/>
  <c r="CQ43" i="11"/>
  <c r="CQ11" i="11"/>
  <c r="CQ59" i="11"/>
  <c r="AB456" i="10"/>
  <c r="CP77" i="11"/>
  <c r="CP48" i="11"/>
  <c r="CP63" i="11"/>
  <c r="CR52" i="11"/>
  <c r="CR102" i="11"/>
  <c r="CP33" i="11"/>
  <c r="CR20" i="11"/>
  <c r="CP13" i="11"/>
  <c r="CR66" i="11"/>
  <c r="CP15" i="11"/>
  <c r="CR51" i="11"/>
  <c r="CR82" i="11"/>
  <c r="CR68" i="11"/>
  <c r="CP32" i="11"/>
  <c r="CR21" i="11"/>
  <c r="CR84" i="11"/>
  <c r="CR34" i="11"/>
  <c r="CP79" i="11"/>
  <c r="CR101" i="11"/>
  <c r="CR19" i="11"/>
  <c r="CR83" i="11"/>
  <c r="CR99" i="11"/>
  <c r="CP49" i="11"/>
  <c r="CP61" i="11"/>
  <c r="CR18" i="11"/>
  <c r="CR86" i="11"/>
  <c r="CP62" i="11"/>
  <c r="CP17" i="11"/>
  <c r="CP16" i="11"/>
  <c r="CP47" i="11"/>
  <c r="CP65" i="11"/>
  <c r="CP95" i="11"/>
  <c r="CR22" i="11"/>
  <c r="CP64" i="11"/>
  <c r="CP46" i="11"/>
  <c r="CR35" i="11"/>
  <c r="CP14" i="11"/>
  <c r="CR98" i="11"/>
  <c r="CR100" i="11"/>
  <c r="CR67" i="11"/>
  <c r="CR54" i="11"/>
  <c r="CR36" i="11"/>
  <c r="CR69" i="11"/>
  <c r="CP30" i="11"/>
  <c r="CP96" i="11"/>
  <c r="CR38" i="11"/>
  <c r="CR53" i="11"/>
  <c r="CP94" i="11"/>
  <c r="CR85" i="11"/>
  <c r="CR70" i="11"/>
  <c r="CP81" i="11"/>
  <c r="CP97" i="11"/>
  <c r="CP45" i="11"/>
  <c r="CP80" i="11"/>
  <c r="CP29" i="11"/>
  <c r="CR37" i="11"/>
  <c r="CP93" i="11"/>
  <c r="CP78" i="11"/>
  <c r="CP31" i="11"/>
  <c r="CR50" i="11"/>
  <c r="X457" i="10" l="1"/>
  <c r="AN457" i="10"/>
  <c r="B185" i="10"/>
  <c r="C183" i="10"/>
  <c r="CR104" i="11"/>
  <c r="CR87" i="11"/>
  <c r="CR89" i="11" s="1"/>
  <c r="H189" i="10"/>
  <c r="CR56" i="11"/>
  <c r="CR40" i="11"/>
  <c r="CR103" i="11"/>
  <c r="CR105" i="11" s="1"/>
  <c r="I189" i="10"/>
  <c r="CR88" i="11"/>
  <c r="CR23" i="11"/>
  <c r="CR25" i="11" s="1"/>
  <c r="D189" i="10"/>
  <c r="CR71" i="11"/>
  <c r="CR73" i="11" s="1"/>
  <c r="G189" i="10"/>
  <c r="CR39" i="11"/>
  <c r="CR41" i="11" s="1"/>
  <c r="E189" i="10"/>
  <c r="CR24" i="11"/>
  <c r="CR72" i="11"/>
  <c r="CR55" i="11"/>
  <c r="CR57" i="11" s="1"/>
  <c r="F189" i="10"/>
  <c r="CT12" i="11"/>
  <c r="CT92" i="11"/>
  <c r="CT28" i="11"/>
  <c r="CT76" i="11"/>
  <c r="CT60" i="11"/>
  <c r="CT44" i="11"/>
  <c r="A197" i="10"/>
  <c r="CR59" i="11"/>
  <c r="CR43" i="11"/>
  <c r="CR75" i="11"/>
  <c r="CR27" i="11"/>
  <c r="CR11" i="11"/>
  <c r="CR91" i="11"/>
  <c r="CU4" i="11"/>
  <c r="CV3" i="11"/>
  <c r="CT1" i="11"/>
  <c r="CS9" i="11"/>
  <c r="CS2" i="11"/>
  <c r="AJ457" i="10"/>
  <c r="AR457" i="10"/>
  <c r="C460" i="10"/>
  <c r="B459" i="10"/>
  <c r="AB457" i="10"/>
  <c r="AF457" i="10"/>
  <c r="AO458" i="10"/>
  <c r="V458" i="10"/>
  <c r="AL458" i="10"/>
  <c r="AC458" i="10"/>
  <c r="AP458" i="10"/>
  <c r="AK458" i="10"/>
  <c r="Z458" i="10"/>
  <c r="Y458" i="10"/>
  <c r="AD458" i="10"/>
  <c r="AG458" i="10"/>
  <c r="U458" i="10"/>
  <c r="AH458" i="10"/>
  <c r="CS8" i="11"/>
  <c r="CR126" i="9"/>
  <c r="CR114" i="9"/>
  <c r="CR98" i="9"/>
  <c r="CR119" i="9"/>
  <c r="CR103" i="9"/>
  <c r="CR87" i="9"/>
  <c r="CR108" i="9"/>
  <c r="CR92" i="9"/>
  <c r="CR105" i="9"/>
  <c r="CR74" i="9"/>
  <c r="CR58" i="9"/>
  <c r="CS1" i="9"/>
  <c r="CR79" i="9"/>
  <c r="CR63" i="9"/>
  <c r="CR47" i="9"/>
  <c r="CR76" i="9"/>
  <c r="CR60" i="9"/>
  <c r="CR85" i="9"/>
  <c r="CR41" i="9"/>
  <c r="CR25" i="9"/>
  <c r="CR9" i="9"/>
  <c r="CR42" i="9"/>
  <c r="CR26" i="9"/>
  <c r="CR10" i="9"/>
  <c r="CT6" i="11" s="1"/>
  <c r="CT7" i="11" s="1"/>
  <c r="CR61" i="9"/>
  <c r="CR31" i="9"/>
  <c r="CR15" i="9"/>
  <c r="CR8" i="9"/>
  <c r="CR12" i="9"/>
  <c r="CR81" i="9"/>
  <c r="CR122" i="9"/>
  <c r="CR110" i="9"/>
  <c r="CR94" i="9"/>
  <c r="CR115" i="9"/>
  <c r="CR99" i="9"/>
  <c r="CR120" i="9"/>
  <c r="CR104" i="9"/>
  <c r="CR88" i="9"/>
  <c r="CR89" i="9"/>
  <c r="CR70" i="9"/>
  <c r="CR54" i="9"/>
  <c r="CR109" i="9"/>
  <c r="CR75" i="9"/>
  <c r="CR59" i="9"/>
  <c r="CR113" i="9"/>
  <c r="CR72" i="9"/>
  <c r="CR56" i="9"/>
  <c r="CR69" i="9"/>
  <c r="CR37" i="9"/>
  <c r="CR21" i="9"/>
  <c r="CR101" i="9"/>
  <c r="CR38" i="9"/>
  <c r="CR22" i="9"/>
  <c r="CR123" i="9"/>
  <c r="CR43" i="9"/>
  <c r="CR27" i="9"/>
  <c r="CR11" i="9"/>
  <c r="CR49" i="9"/>
  <c r="CR65" i="9"/>
  <c r="CR20" i="9"/>
  <c r="CR124" i="9"/>
  <c r="CR127" i="9"/>
  <c r="CR106" i="9"/>
  <c r="CR90" i="9"/>
  <c r="CR111" i="9"/>
  <c r="CR95" i="9"/>
  <c r="CR116" i="9"/>
  <c r="CR100" i="9"/>
  <c r="CR84" i="9"/>
  <c r="CR82" i="9"/>
  <c r="CR66" i="9"/>
  <c r="CR50" i="9"/>
  <c r="CR93" i="9"/>
  <c r="CR71" i="9"/>
  <c r="CR55" i="9"/>
  <c r="CR97" i="9"/>
  <c r="CR68" i="9"/>
  <c r="CR52" i="9"/>
  <c r="CR53" i="9"/>
  <c r="CR33" i="9"/>
  <c r="CR17" i="9"/>
  <c r="CR73" i="9"/>
  <c r="CR34" i="9"/>
  <c r="CR18" i="9"/>
  <c r="CR117" i="9"/>
  <c r="CR39" i="9"/>
  <c r="CR23" i="9"/>
  <c r="CR40" i="9"/>
  <c r="CR44" i="9"/>
  <c r="CR32" i="9"/>
  <c r="CR36" i="9"/>
  <c r="CR125" i="9"/>
  <c r="CR107" i="9"/>
  <c r="CR121" i="9"/>
  <c r="CR83" i="9"/>
  <c r="CR64" i="9"/>
  <c r="CR13" i="9"/>
  <c r="CR77" i="9"/>
  <c r="CR28" i="9"/>
  <c r="CR118" i="9"/>
  <c r="CR91" i="9"/>
  <c r="CR78" i="9"/>
  <c r="CR67" i="9"/>
  <c r="CR48" i="9"/>
  <c r="CR57" i="9"/>
  <c r="CR35" i="9"/>
  <c r="CR16" i="9"/>
  <c r="CR102" i="9"/>
  <c r="CR112" i="9"/>
  <c r="CR62" i="9"/>
  <c r="CR51" i="9"/>
  <c r="CR45" i="9"/>
  <c r="CR30" i="9"/>
  <c r="CR19" i="9"/>
  <c r="CR80" i="9"/>
  <c r="CR86" i="9"/>
  <c r="CR29" i="9"/>
  <c r="CR96" i="9"/>
  <c r="CR14" i="9"/>
  <c r="CR46" i="9"/>
  <c r="CR24" i="9"/>
  <c r="CQ15" i="11"/>
  <c r="CS36" i="11"/>
  <c r="CS54" i="11"/>
  <c r="CS38" i="11"/>
  <c r="CS98" i="11"/>
  <c r="CS70" i="11"/>
  <c r="CQ94" i="11"/>
  <c r="CQ78" i="11"/>
  <c r="CQ46" i="11"/>
  <c r="CS22" i="11"/>
  <c r="CQ47" i="11"/>
  <c r="CS69" i="11"/>
  <c r="CQ49" i="11"/>
  <c r="CQ29" i="11"/>
  <c r="CS83" i="11"/>
  <c r="CS82" i="11"/>
  <c r="CQ33" i="11"/>
  <c r="CS86" i="11"/>
  <c r="CQ13" i="11"/>
  <c r="CS51" i="11"/>
  <c r="CQ31" i="11"/>
  <c r="CS85" i="11"/>
  <c r="CS37" i="11"/>
  <c r="CQ63" i="11"/>
  <c r="CQ77" i="11"/>
  <c r="CQ80" i="11"/>
  <c r="CQ45" i="11"/>
  <c r="CS52" i="11"/>
  <c r="CS19" i="11"/>
  <c r="CS53" i="11"/>
  <c r="CS84" i="11"/>
  <c r="CS50" i="11"/>
  <c r="CQ61" i="11"/>
  <c r="CQ48" i="11"/>
  <c r="CQ65" i="11"/>
  <c r="CQ17" i="11"/>
  <c r="CS68" i="11"/>
  <c r="CS67" i="11"/>
  <c r="CS34" i="11"/>
  <c r="CQ14" i="11"/>
  <c r="CS35" i="11"/>
  <c r="CS101" i="11"/>
  <c r="CQ97" i="11"/>
  <c r="CS100" i="11"/>
  <c r="CQ64" i="11"/>
  <c r="CQ95" i="11"/>
  <c r="CS102" i="11"/>
  <c r="CQ62" i="11"/>
  <c r="CQ32" i="11"/>
  <c r="CQ79" i="11"/>
  <c r="CQ30" i="11"/>
  <c r="CQ96" i="11"/>
  <c r="CQ93" i="11"/>
  <c r="CQ16" i="11"/>
  <c r="CS18" i="11"/>
  <c r="CS20" i="11"/>
  <c r="CS21" i="11"/>
  <c r="CS66" i="11"/>
  <c r="CQ81" i="11"/>
  <c r="CS99" i="11"/>
  <c r="AB458" i="10" l="1"/>
  <c r="AN458" i="10"/>
  <c r="B187" i="10"/>
  <c r="C185" i="10"/>
  <c r="CS103" i="11"/>
  <c r="CS105" i="11" s="1"/>
  <c r="I191" i="10"/>
  <c r="CS40" i="11"/>
  <c r="CS104" i="11"/>
  <c r="CS88" i="11"/>
  <c r="CS23" i="11"/>
  <c r="CS25" i="11" s="1"/>
  <c r="D191" i="10"/>
  <c r="CS71" i="11"/>
  <c r="CS73" i="11" s="1"/>
  <c r="G191" i="10"/>
  <c r="CS56" i="11"/>
  <c r="CS87" i="11"/>
  <c r="CS89" i="11" s="1"/>
  <c r="H191" i="10"/>
  <c r="CS24" i="11"/>
  <c r="CS55" i="11"/>
  <c r="CS57" i="11" s="1"/>
  <c r="F191" i="10"/>
  <c r="CS39" i="11"/>
  <c r="CS41" i="11" s="1"/>
  <c r="E191" i="10"/>
  <c r="CS72" i="11"/>
  <c r="AR458" i="10"/>
  <c r="AG459" i="10"/>
  <c r="AD459" i="10"/>
  <c r="Z459" i="10"/>
  <c r="AC459" i="10"/>
  <c r="Y459" i="10"/>
  <c r="AH459" i="10"/>
  <c r="AO459" i="10"/>
  <c r="V459" i="10"/>
  <c r="AP459" i="10"/>
  <c r="AL459" i="10"/>
  <c r="AK459" i="10"/>
  <c r="U459" i="10"/>
  <c r="X459" i="10" s="1"/>
  <c r="AF458" i="10"/>
  <c r="C461" i="10"/>
  <c r="B460" i="10"/>
  <c r="CU1" i="11"/>
  <c r="CT9" i="11"/>
  <c r="CT2" i="11"/>
  <c r="X458" i="10"/>
  <c r="CW3" i="11"/>
  <c r="CV4" i="11"/>
  <c r="CT8" i="11"/>
  <c r="CS126" i="9"/>
  <c r="CS124" i="9"/>
  <c r="CS107" i="9"/>
  <c r="CS91" i="9"/>
  <c r="CS112" i="9"/>
  <c r="CS96" i="9"/>
  <c r="CS121" i="9"/>
  <c r="CS105" i="9"/>
  <c r="CS89" i="9"/>
  <c r="CS86" i="9"/>
  <c r="CS71" i="9"/>
  <c r="CS55" i="9"/>
  <c r="CS90" i="9"/>
  <c r="CS68" i="9"/>
  <c r="CS52" i="9"/>
  <c r="CS81" i="9"/>
  <c r="CS65" i="9"/>
  <c r="CS49" i="9"/>
  <c r="CS42" i="9"/>
  <c r="CS26" i="9"/>
  <c r="CS10" i="9"/>
  <c r="CS43" i="9"/>
  <c r="CS27" i="9"/>
  <c r="CS11" i="9"/>
  <c r="CS44" i="9"/>
  <c r="CS28" i="9"/>
  <c r="CS12" i="9"/>
  <c r="CS21" i="9"/>
  <c r="CS114" i="9"/>
  <c r="CS13" i="9"/>
  <c r="CS122" i="9"/>
  <c r="CS119" i="9"/>
  <c r="CS103" i="9"/>
  <c r="CS87" i="9"/>
  <c r="CS108" i="9"/>
  <c r="CS92" i="9"/>
  <c r="CS117" i="9"/>
  <c r="CS101" i="9"/>
  <c r="CS85" i="9"/>
  <c r="CS83" i="9"/>
  <c r="CS67" i="9"/>
  <c r="CS51" i="9"/>
  <c r="CS80" i="9"/>
  <c r="CS64" i="9"/>
  <c r="CS48" i="9"/>
  <c r="CS77" i="9"/>
  <c r="CS61" i="9"/>
  <c r="CS82" i="9"/>
  <c r="CS38" i="9"/>
  <c r="CS22" i="9"/>
  <c r="CS39" i="9"/>
  <c r="CS23" i="9"/>
  <c r="CS98" i="9"/>
  <c r="CS40" i="9"/>
  <c r="CS24" i="9"/>
  <c r="CS8" i="9"/>
  <c r="CS41" i="9"/>
  <c r="CS46" i="9"/>
  <c r="CS62" i="9"/>
  <c r="CT1" i="9"/>
  <c r="CS127" i="9"/>
  <c r="CS115" i="9"/>
  <c r="CS99" i="9"/>
  <c r="CS120" i="9"/>
  <c r="CS104" i="9"/>
  <c r="CS88" i="9"/>
  <c r="CS113" i="9"/>
  <c r="CS97" i="9"/>
  <c r="CS118" i="9"/>
  <c r="CS79" i="9"/>
  <c r="CS63" i="9"/>
  <c r="CS47" i="9"/>
  <c r="CS76" i="9"/>
  <c r="CS60" i="9"/>
  <c r="CS110" i="9"/>
  <c r="CS73" i="9"/>
  <c r="CS57" i="9"/>
  <c r="CS66" i="9"/>
  <c r="CS34" i="9"/>
  <c r="CS18" i="9"/>
  <c r="CS70" i="9"/>
  <c r="CS35" i="9"/>
  <c r="CS19" i="9"/>
  <c r="CS74" i="9"/>
  <c r="CS36" i="9"/>
  <c r="CS20" i="9"/>
  <c r="CS78" i="9"/>
  <c r="CS25" i="9"/>
  <c r="CS45" i="9"/>
  <c r="CS33" i="9"/>
  <c r="CS95" i="9"/>
  <c r="CS109" i="9"/>
  <c r="CS59" i="9"/>
  <c r="CS94" i="9"/>
  <c r="CS30" i="9"/>
  <c r="CS15" i="9"/>
  <c r="CS37" i="9"/>
  <c r="CS125" i="9"/>
  <c r="CS116" i="9"/>
  <c r="CS93" i="9"/>
  <c r="CS106" i="9"/>
  <c r="CS69" i="9"/>
  <c r="CS14" i="9"/>
  <c r="CS58" i="9"/>
  <c r="CS9" i="9"/>
  <c r="CS123" i="9"/>
  <c r="CS100" i="9"/>
  <c r="CS102" i="9"/>
  <c r="CS72" i="9"/>
  <c r="CS53" i="9"/>
  <c r="CS54" i="9"/>
  <c r="CS32" i="9"/>
  <c r="CS29" i="9"/>
  <c r="CS75" i="9"/>
  <c r="CS16" i="9"/>
  <c r="CS56" i="9"/>
  <c r="CS17" i="9"/>
  <c r="CS111" i="9"/>
  <c r="CS50" i="9"/>
  <c r="CS31" i="9"/>
  <c r="CS84" i="9"/>
  <c r="AJ458" i="10"/>
  <c r="CS59" i="11"/>
  <c r="CS11" i="11"/>
  <c r="CS43" i="11"/>
  <c r="CS75" i="11"/>
  <c r="CS91" i="11"/>
  <c r="CS27" i="11"/>
  <c r="CU12" i="11"/>
  <c r="CU92" i="11"/>
  <c r="CU44" i="11"/>
  <c r="CU60" i="11"/>
  <c r="CU28" i="11"/>
  <c r="CU76" i="11"/>
  <c r="A199" i="10"/>
  <c r="CT50" i="11"/>
  <c r="CT53" i="11"/>
  <c r="CR47" i="11"/>
  <c r="CR81" i="11"/>
  <c r="CT84" i="11"/>
  <c r="CT20" i="11"/>
  <c r="CR95" i="11"/>
  <c r="CR29" i="11"/>
  <c r="CR48" i="11"/>
  <c r="CT22" i="11"/>
  <c r="CR79" i="11"/>
  <c r="CT98" i="11"/>
  <c r="CT18" i="11"/>
  <c r="CT86" i="11"/>
  <c r="CT101" i="11"/>
  <c r="CT99" i="11"/>
  <c r="CT67" i="11"/>
  <c r="CR78" i="11"/>
  <c r="CT68" i="11"/>
  <c r="CT83" i="11"/>
  <c r="CR93" i="11"/>
  <c r="CR46" i="11"/>
  <c r="CR49" i="11"/>
  <c r="CT82" i="11"/>
  <c r="CR17" i="11"/>
  <c r="CR94" i="11"/>
  <c r="CT35" i="11"/>
  <c r="CR77" i="11"/>
  <c r="CT70" i="11"/>
  <c r="CR45" i="11"/>
  <c r="CR97" i="11"/>
  <c r="CR63" i="11"/>
  <c r="CT37" i="11"/>
  <c r="CR16" i="11"/>
  <c r="CR30" i="11"/>
  <c r="CR61" i="11"/>
  <c r="CR13" i="11"/>
  <c r="CT85" i="11"/>
  <c r="CT38" i="11"/>
  <c r="CT34" i="11"/>
  <c r="CR65" i="11"/>
  <c r="CT21" i="11"/>
  <c r="CR31" i="11"/>
  <c r="CT19" i="11"/>
  <c r="CR15" i="11"/>
  <c r="CR32" i="11"/>
  <c r="CT102" i="11"/>
  <c r="CR14" i="11"/>
  <c r="CT69" i="11"/>
  <c r="CT36" i="11"/>
  <c r="CR96" i="11"/>
  <c r="CT52" i="11"/>
  <c r="CR64" i="11"/>
  <c r="CT66" i="11"/>
  <c r="CR62" i="11"/>
  <c r="CT54" i="11"/>
  <c r="CR33" i="11"/>
  <c r="CT51" i="11"/>
  <c r="CR80" i="11"/>
  <c r="CT100" i="11"/>
  <c r="AB459" i="10" l="1"/>
  <c r="AJ459" i="10"/>
  <c r="AF459" i="10"/>
  <c r="B189" i="10"/>
  <c r="C187" i="10"/>
  <c r="AN459" i="10"/>
  <c r="CT87" i="11"/>
  <c r="CT89" i="11" s="1"/>
  <c r="H193" i="10"/>
  <c r="CT24" i="11"/>
  <c r="CT39" i="11"/>
  <c r="CT41" i="11" s="1"/>
  <c r="E193" i="10"/>
  <c r="CT88" i="11"/>
  <c r="CT103" i="11"/>
  <c r="CT105" i="11" s="1"/>
  <c r="I193" i="10"/>
  <c r="CT55" i="11"/>
  <c r="CT57" i="11" s="1"/>
  <c r="F193" i="10"/>
  <c r="CT71" i="11"/>
  <c r="CT73" i="11" s="1"/>
  <c r="G193" i="10"/>
  <c r="CT72" i="11"/>
  <c r="CT40" i="11"/>
  <c r="CT23" i="11"/>
  <c r="CT25" i="11" s="1"/>
  <c r="D193" i="10"/>
  <c r="CT104" i="11"/>
  <c r="CT56" i="11"/>
  <c r="CU8" i="11"/>
  <c r="CT91" i="11"/>
  <c r="CT11" i="11"/>
  <c r="CT59" i="11"/>
  <c r="CT75" i="11"/>
  <c r="CT43" i="11"/>
  <c r="CT27" i="11"/>
  <c r="C462" i="10"/>
  <c r="B461" i="10"/>
  <c r="A201" i="10"/>
  <c r="CT127" i="9"/>
  <c r="CT116" i="9"/>
  <c r="CT100" i="9"/>
  <c r="CT84" i="9"/>
  <c r="CT113" i="9"/>
  <c r="CT97" i="9"/>
  <c r="CT118" i="9"/>
  <c r="CT102" i="9"/>
  <c r="CT86" i="9"/>
  <c r="CT76" i="9"/>
  <c r="CT60" i="9"/>
  <c r="CT119" i="9"/>
  <c r="CT77" i="9"/>
  <c r="CT61" i="9"/>
  <c r="CT107" i="9"/>
  <c r="CT74" i="9"/>
  <c r="CT58" i="9"/>
  <c r="CT111" i="9"/>
  <c r="CT43" i="9"/>
  <c r="CT27" i="9"/>
  <c r="CT11" i="9"/>
  <c r="CT44" i="9"/>
  <c r="CT28" i="9"/>
  <c r="CT12" i="9"/>
  <c r="CT45" i="9"/>
  <c r="CT29" i="9"/>
  <c r="CT13" i="9"/>
  <c r="CT18" i="9"/>
  <c r="CT95" i="9"/>
  <c r="CT14" i="9"/>
  <c r="CT126" i="9"/>
  <c r="CT123" i="9"/>
  <c r="CT112" i="9"/>
  <c r="CT96" i="9"/>
  <c r="CT125" i="9"/>
  <c r="CT109" i="9"/>
  <c r="CT93" i="9"/>
  <c r="CT114" i="9"/>
  <c r="CT98" i="9"/>
  <c r="CT115" i="9"/>
  <c r="CT72" i="9"/>
  <c r="CT56" i="9"/>
  <c r="CT103" i="9"/>
  <c r="CT73" i="9"/>
  <c r="CT57" i="9"/>
  <c r="CT91" i="9"/>
  <c r="CT70" i="9"/>
  <c r="CT54" i="9"/>
  <c r="CT79" i="9"/>
  <c r="CT39" i="9"/>
  <c r="CT23" i="9"/>
  <c r="CT83" i="9"/>
  <c r="CT40" i="9"/>
  <c r="CT24" i="9"/>
  <c r="CT8" i="9"/>
  <c r="CT41" i="9"/>
  <c r="CT25" i="9"/>
  <c r="CT9" i="9"/>
  <c r="CT75" i="9"/>
  <c r="CT42" i="9"/>
  <c r="CT30" i="9"/>
  <c r="CT122" i="9"/>
  <c r="CT124" i="9"/>
  <c r="CT108" i="9"/>
  <c r="CT92" i="9"/>
  <c r="CT121" i="9"/>
  <c r="CT105" i="9"/>
  <c r="CT89" i="9"/>
  <c r="CT110" i="9"/>
  <c r="CT94" i="9"/>
  <c r="CT99" i="9"/>
  <c r="CT68" i="9"/>
  <c r="CT52" i="9"/>
  <c r="CT87" i="9"/>
  <c r="CT69" i="9"/>
  <c r="CT53" i="9"/>
  <c r="CT82" i="9"/>
  <c r="CT66" i="9"/>
  <c r="CT50" i="9"/>
  <c r="CT63" i="9"/>
  <c r="CT35" i="9"/>
  <c r="CT19" i="9"/>
  <c r="CT67" i="9"/>
  <c r="CT36" i="9"/>
  <c r="CT20" i="9"/>
  <c r="CT71" i="9"/>
  <c r="CT37" i="9"/>
  <c r="CT21" i="9"/>
  <c r="CT59" i="9"/>
  <c r="CT38" i="9"/>
  <c r="CT26" i="9"/>
  <c r="CT104" i="9"/>
  <c r="CT85" i="9"/>
  <c r="CT64" i="9"/>
  <c r="CT49" i="9"/>
  <c r="CT47" i="9"/>
  <c r="CT32" i="9"/>
  <c r="CT17" i="9"/>
  <c r="CT88" i="9"/>
  <c r="CT106" i="9"/>
  <c r="CT48" i="9"/>
  <c r="CT78" i="9"/>
  <c r="CT31" i="9"/>
  <c r="CT16" i="9"/>
  <c r="CT34" i="9"/>
  <c r="CU1" i="9"/>
  <c r="CT117" i="9"/>
  <c r="CT90" i="9"/>
  <c r="CT81" i="9"/>
  <c r="CT62" i="9"/>
  <c r="CT15" i="9"/>
  <c r="CT55" i="9"/>
  <c r="CT22" i="9"/>
  <c r="CT101" i="9"/>
  <c r="CT51" i="9"/>
  <c r="CT80" i="9"/>
  <c r="CT33" i="9"/>
  <c r="CT65" i="9"/>
  <c r="CT10" i="9"/>
  <c r="CT120" i="9"/>
  <c r="CT46" i="9"/>
  <c r="CU6" i="11"/>
  <c r="CU7" i="11" s="1"/>
  <c r="CV44" i="11"/>
  <c r="CV92" i="11"/>
  <c r="CV12" i="11"/>
  <c r="CV60" i="11"/>
  <c r="CV28" i="11"/>
  <c r="CV76" i="11"/>
  <c r="CV1" i="11"/>
  <c r="CU2" i="11"/>
  <c r="CU9" i="11"/>
  <c r="AR459" i="10"/>
  <c r="CW4" i="11"/>
  <c r="CX3" i="11"/>
  <c r="AO460" i="10"/>
  <c r="U460" i="10"/>
  <c r="AH460" i="10"/>
  <c r="AK460" i="10"/>
  <c r="V460" i="10"/>
  <c r="AP460" i="10"/>
  <c r="AG460" i="10"/>
  <c r="Z460" i="10"/>
  <c r="AD460" i="10"/>
  <c r="AL460" i="10"/>
  <c r="AC460" i="10"/>
  <c r="Y460" i="10"/>
  <c r="CU53" i="11"/>
  <c r="CS29" i="11"/>
  <c r="CS77" i="11"/>
  <c r="CU68" i="11"/>
  <c r="CS47" i="11"/>
  <c r="CU19" i="11"/>
  <c r="CS80" i="11"/>
  <c r="CS63" i="11"/>
  <c r="CS31" i="11"/>
  <c r="CU50" i="11"/>
  <c r="CU51" i="11"/>
  <c r="CS78" i="11"/>
  <c r="CU38" i="11"/>
  <c r="CS65" i="11"/>
  <c r="CU83" i="11"/>
  <c r="CU102" i="11"/>
  <c r="CS94" i="11"/>
  <c r="CS17" i="11"/>
  <c r="CS32" i="11"/>
  <c r="CU20" i="11"/>
  <c r="CS45" i="11"/>
  <c r="CS62" i="11"/>
  <c r="CU66" i="11"/>
  <c r="CS30" i="11"/>
  <c r="CS79" i="11"/>
  <c r="CS15" i="11"/>
  <c r="CU18" i="11"/>
  <c r="CU21" i="11"/>
  <c r="CS81" i="11"/>
  <c r="CS97" i="11"/>
  <c r="CU101" i="11"/>
  <c r="CS14" i="11"/>
  <c r="CU52" i="11"/>
  <c r="CU36" i="11"/>
  <c r="CU99" i="11"/>
  <c r="CS61" i="11"/>
  <c r="CU85" i="11"/>
  <c r="CU34" i="11"/>
  <c r="CU35" i="11"/>
  <c r="CS96" i="11"/>
  <c r="CS33" i="11"/>
  <c r="CU100" i="11"/>
  <c r="CS16" i="11"/>
  <c r="CU22" i="11"/>
  <c r="CS49" i="11"/>
  <c r="CU69" i="11"/>
  <c r="CU82" i="11"/>
  <c r="CS95" i="11"/>
  <c r="CU67" i="11"/>
  <c r="CS13" i="11"/>
  <c r="CS93" i="11"/>
  <c r="CU70" i="11"/>
  <c r="CU37" i="11"/>
  <c r="CS48" i="11"/>
  <c r="CS46" i="11"/>
  <c r="CU86" i="11"/>
  <c r="CS64" i="11"/>
  <c r="CU54" i="11"/>
  <c r="CU98" i="11"/>
  <c r="CU84" i="11"/>
  <c r="AB460" i="10" l="1"/>
  <c r="AJ460" i="10"/>
  <c r="B191" i="10"/>
  <c r="C189" i="10"/>
  <c r="CU40" i="11"/>
  <c r="CU24" i="11"/>
  <c r="CU72" i="11"/>
  <c r="CU55" i="11"/>
  <c r="CU57" i="11" s="1"/>
  <c r="F195" i="10"/>
  <c r="CU88" i="11"/>
  <c r="CU71" i="11"/>
  <c r="CU73" i="11" s="1"/>
  <c r="G195" i="10"/>
  <c r="CU39" i="11"/>
  <c r="CU41" i="11" s="1"/>
  <c r="E195" i="10"/>
  <c r="CU56" i="11"/>
  <c r="CU104" i="11"/>
  <c r="CU103" i="11"/>
  <c r="CU105" i="11" s="1"/>
  <c r="I195" i="10"/>
  <c r="CU87" i="11"/>
  <c r="CU89" i="11" s="1"/>
  <c r="H195" i="10"/>
  <c r="CU23" i="11"/>
  <c r="CU25" i="11" s="1"/>
  <c r="D195" i="10"/>
  <c r="X460" i="10"/>
  <c r="CU59" i="11"/>
  <c r="CU43" i="11"/>
  <c r="CU75" i="11"/>
  <c r="CU27" i="11"/>
  <c r="CU91" i="11"/>
  <c r="CU11" i="11"/>
  <c r="CV8" i="11"/>
  <c r="AC461" i="10"/>
  <c r="Y461" i="10"/>
  <c r="AH461" i="10"/>
  <c r="AO461" i="10"/>
  <c r="U461" i="10"/>
  <c r="Z461" i="10"/>
  <c r="AK461" i="10"/>
  <c r="V461" i="10"/>
  <c r="AP461" i="10"/>
  <c r="AG461" i="10"/>
  <c r="AL461" i="10"/>
  <c r="AD461" i="10"/>
  <c r="AN460" i="10"/>
  <c r="CY3" i="11"/>
  <c r="CX4" i="11"/>
  <c r="CW1" i="11"/>
  <c r="CV2" i="11"/>
  <c r="CV9" i="11"/>
  <c r="CU123" i="9"/>
  <c r="CU121" i="9"/>
  <c r="CU105" i="9"/>
  <c r="CU89" i="9"/>
  <c r="CU114" i="9"/>
  <c r="CU98" i="9"/>
  <c r="CU126" i="9"/>
  <c r="CU107" i="9"/>
  <c r="CU91" i="9"/>
  <c r="CU81" i="9"/>
  <c r="CU65" i="9"/>
  <c r="CU49" i="9"/>
  <c r="CU82" i="9"/>
  <c r="CU66" i="9"/>
  <c r="CU50" i="9"/>
  <c r="CU88" i="9"/>
  <c r="CU71" i="9"/>
  <c r="CU55" i="9"/>
  <c r="CU76" i="9"/>
  <c r="CU36" i="9"/>
  <c r="CU20" i="9"/>
  <c r="CU108" i="9"/>
  <c r="CU45" i="9"/>
  <c r="CU29" i="9"/>
  <c r="CU13" i="9"/>
  <c r="CU42" i="9"/>
  <c r="CU26" i="9"/>
  <c r="CU10" i="9"/>
  <c r="CW6" i="11" s="1"/>
  <c r="CU56" i="9"/>
  <c r="CU39" i="9"/>
  <c r="CU43" i="9"/>
  <c r="CU124" i="9"/>
  <c r="CU117" i="9"/>
  <c r="CU101" i="9"/>
  <c r="CU85" i="9"/>
  <c r="CU110" i="9"/>
  <c r="CU94" i="9"/>
  <c r="CU119" i="9"/>
  <c r="CU103" i="9"/>
  <c r="CU87" i="9"/>
  <c r="CU77" i="9"/>
  <c r="CU61" i="9"/>
  <c r="CU116" i="9"/>
  <c r="CU78" i="9"/>
  <c r="CU62" i="9"/>
  <c r="CU46" i="9"/>
  <c r="CU83" i="9"/>
  <c r="CU67" i="9"/>
  <c r="CU51" i="9"/>
  <c r="CU60" i="9"/>
  <c r="CU32" i="9"/>
  <c r="CU16" i="9"/>
  <c r="CU80" i="9"/>
  <c r="CU41" i="9"/>
  <c r="CU25" i="9"/>
  <c r="CU9" i="9"/>
  <c r="CU38" i="9"/>
  <c r="CU22" i="9"/>
  <c r="CU35" i="9"/>
  <c r="CU23" i="9"/>
  <c r="CV1" i="9"/>
  <c r="CU113" i="9"/>
  <c r="CU97" i="9"/>
  <c r="CU122" i="9"/>
  <c r="CU106" i="9"/>
  <c r="CU90" i="9"/>
  <c r="CU115" i="9"/>
  <c r="CU99" i="9"/>
  <c r="CU112" i="9"/>
  <c r="CU73" i="9"/>
  <c r="CU57" i="9"/>
  <c r="CU100" i="9"/>
  <c r="CU74" i="9"/>
  <c r="CU58" i="9"/>
  <c r="CU120" i="9"/>
  <c r="CU79" i="9"/>
  <c r="CU63" i="9"/>
  <c r="CU47" i="9"/>
  <c r="CU44" i="9"/>
  <c r="CU28" i="9"/>
  <c r="CU12" i="9"/>
  <c r="CU64" i="9"/>
  <c r="CU37" i="9"/>
  <c r="CU21" i="9"/>
  <c r="CU68" i="9"/>
  <c r="CU34" i="9"/>
  <c r="CU18" i="9"/>
  <c r="CU31" i="9"/>
  <c r="CU19" i="9"/>
  <c r="CU11" i="9"/>
  <c r="CU109" i="9"/>
  <c r="CU86" i="9"/>
  <c r="CU69" i="9"/>
  <c r="CU54" i="9"/>
  <c r="CU92" i="9"/>
  <c r="CU48" i="9"/>
  <c r="CU30" i="9"/>
  <c r="CU27" i="9"/>
  <c r="CU93" i="9"/>
  <c r="CU111" i="9"/>
  <c r="CU53" i="9"/>
  <c r="CU104" i="9"/>
  <c r="CU40" i="9"/>
  <c r="CU33" i="9"/>
  <c r="CU14" i="9"/>
  <c r="CU127" i="9"/>
  <c r="CU118" i="9"/>
  <c r="CU95" i="9"/>
  <c r="CU84" i="9"/>
  <c r="CU75" i="9"/>
  <c r="CU24" i="9"/>
  <c r="CU17" i="9"/>
  <c r="CU15" i="9"/>
  <c r="CU70" i="9"/>
  <c r="CU72" i="9"/>
  <c r="CU125" i="9"/>
  <c r="CU59" i="9"/>
  <c r="CU102" i="9"/>
  <c r="CU8" i="9"/>
  <c r="CU96" i="9"/>
  <c r="CU52" i="9"/>
  <c r="A203" i="10"/>
  <c r="B462" i="10"/>
  <c r="C463" i="10"/>
  <c r="CV6" i="11"/>
  <c r="CV7" i="11" s="1"/>
  <c r="AR460" i="10"/>
  <c r="AF460" i="10"/>
  <c r="CW28" i="11"/>
  <c r="CW92" i="11"/>
  <c r="CW76" i="11"/>
  <c r="CW44" i="11"/>
  <c r="CW12" i="11"/>
  <c r="CW60" i="11"/>
  <c r="CT96" i="11"/>
  <c r="CT14" i="11"/>
  <c r="CT47" i="11"/>
  <c r="CV68" i="11"/>
  <c r="CT29" i="11"/>
  <c r="CV21" i="11"/>
  <c r="CT46" i="11"/>
  <c r="CT64" i="11"/>
  <c r="CT65" i="11"/>
  <c r="CT31" i="11"/>
  <c r="CV69" i="11"/>
  <c r="CV54" i="11"/>
  <c r="CV84" i="11"/>
  <c r="CT45" i="11"/>
  <c r="CT16" i="11"/>
  <c r="CV34" i="11"/>
  <c r="CT13" i="11"/>
  <c r="CV66" i="11"/>
  <c r="CV100" i="11"/>
  <c r="CV67" i="11"/>
  <c r="CV20" i="11"/>
  <c r="CT97" i="11"/>
  <c r="CV37" i="11"/>
  <c r="CV38" i="11"/>
  <c r="CV86" i="11"/>
  <c r="CT95" i="11"/>
  <c r="CV18" i="11"/>
  <c r="CV53" i="11"/>
  <c r="CT49" i="11"/>
  <c r="CV22" i="11"/>
  <c r="CV70" i="11"/>
  <c r="CV102" i="11"/>
  <c r="CT30" i="11"/>
  <c r="CV36" i="11"/>
  <c r="CV51" i="11"/>
  <c r="CT94" i="11"/>
  <c r="CT79" i="11"/>
  <c r="CV85" i="11"/>
  <c r="CT17" i="11"/>
  <c r="CT62" i="11"/>
  <c r="CT15" i="11"/>
  <c r="CV52" i="11"/>
  <c r="CV99" i="11"/>
  <c r="CT63" i="11"/>
  <c r="CV35" i="11"/>
  <c r="CV19" i="11"/>
  <c r="CT61" i="11"/>
  <c r="CT77" i="11"/>
  <c r="CV101" i="11"/>
  <c r="CT33" i="11"/>
  <c r="CV83" i="11"/>
  <c r="CT32" i="11"/>
  <c r="CT81" i="11"/>
  <c r="CT78" i="11"/>
  <c r="CV50" i="11"/>
  <c r="CV98" i="11"/>
  <c r="CT93" i="11"/>
  <c r="CV82" i="11"/>
  <c r="CT80" i="11"/>
  <c r="CT48" i="11"/>
  <c r="AJ461" i="10" l="1"/>
  <c r="B193" i="10"/>
  <c r="C191" i="10"/>
  <c r="CV87" i="11"/>
  <c r="CV89" i="11" s="1"/>
  <c r="H197" i="10"/>
  <c r="CV56" i="11"/>
  <c r="CV72" i="11"/>
  <c r="CV55" i="11"/>
  <c r="CV57" i="11" s="1"/>
  <c r="F197" i="10"/>
  <c r="CV104" i="11"/>
  <c r="CV88" i="11"/>
  <c r="CV103" i="11"/>
  <c r="CV105" i="11" s="1"/>
  <c r="I197" i="10"/>
  <c r="CV39" i="11"/>
  <c r="CV41" i="11" s="1"/>
  <c r="E197" i="10"/>
  <c r="CV24" i="11"/>
  <c r="CV23" i="11"/>
  <c r="CV25" i="11" s="1"/>
  <c r="D197" i="10"/>
  <c r="CV71" i="11"/>
  <c r="CV73" i="11" s="1"/>
  <c r="G197" i="10"/>
  <c r="CV40" i="11"/>
  <c r="CW7" i="11"/>
  <c r="C464" i="10"/>
  <c r="B463" i="10"/>
  <c r="AK462" i="10"/>
  <c r="AH462" i="10"/>
  <c r="Z462" i="10"/>
  <c r="AG462" i="10"/>
  <c r="Y462" i="10"/>
  <c r="AP462" i="10"/>
  <c r="AC462" i="10"/>
  <c r="U462" i="10"/>
  <c r="AD462" i="10"/>
  <c r="AO462" i="10"/>
  <c r="V462" i="10"/>
  <c r="AL462" i="10"/>
  <c r="A205" i="10"/>
  <c r="CY4" i="11"/>
  <c r="CZ3" i="11"/>
  <c r="AN461" i="10"/>
  <c r="CV122" i="9"/>
  <c r="CV110" i="9"/>
  <c r="CV94" i="9"/>
  <c r="CV115" i="9"/>
  <c r="CV99" i="9"/>
  <c r="CV123" i="9"/>
  <c r="CV108" i="9"/>
  <c r="CV92" i="9"/>
  <c r="CV109" i="9"/>
  <c r="CV74" i="9"/>
  <c r="CV58" i="9"/>
  <c r="CV113" i="9"/>
  <c r="CV75" i="9"/>
  <c r="CV59" i="9"/>
  <c r="CV117" i="9"/>
  <c r="CV76" i="9"/>
  <c r="CV60" i="9"/>
  <c r="CV73" i="9"/>
  <c r="CV37" i="9"/>
  <c r="CV21" i="9"/>
  <c r="CV89" i="9"/>
  <c r="CV38" i="9"/>
  <c r="CV22" i="9"/>
  <c r="CV105" i="9"/>
  <c r="CV43" i="9"/>
  <c r="CV27" i="9"/>
  <c r="CV11" i="9"/>
  <c r="CV32" i="9"/>
  <c r="CV20" i="9"/>
  <c r="CV121" i="9"/>
  <c r="CV124" i="9"/>
  <c r="CW1" i="9"/>
  <c r="CV106" i="9"/>
  <c r="CV90" i="9"/>
  <c r="CV111" i="9"/>
  <c r="CV95" i="9"/>
  <c r="CV120" i="9"/>
  <c r="CV104" i="9"/>
  <c r="CV88" i="9"/>
  <c r="CV93" i="9"/>
  <c r="CV70" i="9"/>
  <c r="CV54" i="9"/>
  <c r="CV97" i="9"/>
  <c r="CV71" i="9"/>
  <c r="CV55" i="9"/>
  <c r="CV101" i="9"/>
  <c r="CV72" i="9"/>
  <c r="CV56" i="9"/>
  <c r="CV57" i="9"/>
  <c r="CV33" i="9"/>
  <c r="CV17" i="9"/>
  <c r="CV77" i="9"/>
  <c r="CV34" i="9"/>
  <c r="CV18" i="9"/>
  <c r="CV81" i="9"/>
  <c r="CV39" i="9"/>
  <c r="CV23" i="9"/>
  <c r="CV44" i="9"/>
  <c r="CV16" i="9"/>
  <c r="CV40" i="9"/>
  <c r="CV24" i="9"/>
  <c r="CV125" i="9"/>
  <c r="CV118" i="9"/>
  <c r="CV102" i="9"/>
  <c r="CV86" i="9"/>
  <c r="CV107" i="9"/>
  <c r="CV91" i="9"/>
  <c r="CV116" i="9"/>
  <c r="CV100" i="9"/>
  <c r="CV84" i="9"/>
  <c r="CV82" i="9"/>
  <c r="CV66" i="9"/>
  <c r="CV50" i="9"/>
  <c r="CV83" i="9"/>
  <c r="CV67" i="9"/>
  <c r="CV51" i="9"/>
  <c r="CV85" i="9"/>
  <c r="CV68" i="9"/>
  <c r="CV52" i="9"/>
  <c r="CV45" i="9"/>
  <c r="CV29" i="9"/>
  <c r="CV13" i="9"/>
  <c r="CV61" i="9"/>
  <c r="CV30" i="9"/>
  <c r="CV14" i="9"/>
  <c r="CV65" i="9"/>
  <c r="CV35" i="9"/>
  <c r="CV19" i="9"/>
  <c r="CV28" i="9"/>
  <c r="CV53" i="9"/>
  <c r="CV69" i="9"/>
  <c r="CV114" i="9"/>
  <c r="CV87" i="9"/>
  <c r="CV78" i="9"/>
  <c r="CV63" i="9"/>
  <c r="CV48" i="9"/>
  <c r="CV42" i="9"/>
  <c r="CV31" i="9"/>
  <c r="CV8" i="9"/>
  <c r="CV98" i="9"/>
  <c r="CV112" i="9"/>
  <c r="CV62" i="9"/>
  <c r="CV47" i="9"/>
  <c r="CV41" i="9"/>
  <c r="CV26" i="9"/>
  <c r="CV15" i="9"/>
  <c r="CV119" i="9"/>
  <c r="CV96" i="9"/>
  <c r="CV46" i="9"/>
  <c r="CV80" i="9"/>
  <c r="CV25" i="9"/>
  <c r="CV10" i="9"/>
  <c r="CX6" i="11" s="1"/>
  <c r="CV12" i="9"/>
  <c r="CV103" i="9"/>
  <c r="CV9" i="9"/>
  <c r="CV127" i="9"/>
  <c r="CV49" i="9"/>
  <c r="CV79" i="9"/>
  <c r="CV36" i="9"/>
  <c r="CV64" i="9"/>
  <c r="CV126" i="9"/>
  <c r="CV59" i="11"/>
  <c r="CV11" i="11"/>
  <c r="CV27" i="11"/>
  <c r="CV75" i="11"/>
  <c r="CV91" i="11"/>
  <c r="CV43" i="11"/>
  <c r="AB461" i="10"/>
  <c r="CW8" i="11"/>
  <c r="CW2" i="11"/>
  <c r="CW9" i="11"/>
  <c r="CX1" i="11"/>
  <c r="X461" i="10"/>
  <c r="AF461" i="10"/>
  <c r="CX60" i="11"/>
  <c r="CX12" i="11"/>
  <c r="CX92" i="11"/>
  <c r="CX28" i="11"/>
  <c r="CX44" i="11"/>
  <c r="CX76" i="11"/>
  <c r="AR461" i="10"/>
  <c r="CU46" i="11"/>
  <c r="CU47" i="11"/>
  <c r="CW34" i="11"/>
  <c r="CU15" i="11"/>
  <c r="CU64" i="11"/>
  <c r="CW18" i="11"/>
  <c r="CU94" i="11"/>
  <c r="CU32" i="11"/>
  <c r="CU80" i="11"/>
  <c r="CW35" i="11"/>
  <c r="CU93" i="11"/>
  <c r="CU61" i="11"/>
  <c r="CU78" i="11"/>
  <c r="CU81" i="11"/>
  <c r="CU30" i="11"/>
  <c r="CW70" i="11"/>
  <c r="CU33" i="11"/>
  <c r="CU77" i="11"/>
  <c r="CW51" i="11"/>
  <c r="CW99" i="11"/>
  <c r="CW67" i="11"/>
  <c r="CU62" i="11"/>
  <c r="CW53" i="11"/>
  <c r="CW82" i="11"/>
  <c r="CU65" i="11"/>
  <c r="CU17" i="11"/>
  <c r="CU63" i="11"/>
  <c r="CW102" i="11"/>
  <c r="CU16" i="11"/>
  <c r="CW85" i="11"/>
  <c r="CU97" i="11"/>
  <c r="CW52" i="11"/>
  <c r="CW21" i="11"/>
  <c r="CW50" i="11"/>
  <c r="CU31" i="11"/>
  <c r="CW22" i="11"/>
  <c r="CW66" i="11"/>
  <c r="CU95" i="11"/>
  <c r="CU13" i="11"/>
  <c r="CW19" i="11"/>
  <c r="CW37" i="11"/>
  <c r="CU49" i="11"/>
  <c r="CW54" i="11"/>
  <c r="CU96" i="11"/>
  <c r="CW69" i="11"/>
  <c r="CU14" i="11"/>
  <c r="CW83" i="11"/>
  <c r="CU29" i="11"/>
  <c r="CW38" i="11"/>
  <c r="CU48" i="11"/>
  <c r="CU79" i="11"/>
  <c r="CW84" i="11"/>
  <c r="CW98" i="11"/>
  <c r="CW86" i="11"/>
  <c r="CW36" i="11"/>
  <c r="CW68" i="11"/>
  <c r="CW100" i="11"/>
  <c r="CW101" i="11"/>
  <c r="CU45" i="11"/>
  <c r="CW20" i="11"/>
  <c r="AR462" i="10" l="1"/>
  <c r="AF462" i="10"/>
  <c r="B195" i="10"/>
  <c r="C193" i="10"/>
  <c r="CW40" i="11"/>
  <c r="CW23" i="11"/>
  <c r="CW25" i="11" s="1"/>
  <c r="D199" i="10"/>
  <c r="CW56" i="11"/>
  <c r="CW71" i="11"/>
  <c r="CW73" i="11" s="1"/>
  <c r="G199" i="10"/>
  <c r="CW87" i="11"/>
  <c r="CW89" i="11" s="1"/>
  <c r="H199" i="10"/>
  <c r="CW55" i="11"/>
  <c r="CW57" i="11" s="1"/>
  <c r="F199" i="10"/>
  <c r="CW24" i="11"/>
  <c r="CW104" i="11"/>
  <c r="CW39" i="11"/>
  <c r="CW41" i="11" s="1"/>
  <c r="E199" i="10"/>
  <c r="CW72" i="11"/>
  <c r="CW103" i="11"/>
  <c r="CW105" i="11" s="1"/>
  <c r="I199" i="10"/>
  <c r="CW88" i="11"/>
  <c r="CW75" i="11"/>
  <c r="CW11" i="11"/>
  <c r="CW43" i="11"/>
  <c r="CW91" i="11"/>
  <c r="CW59" i="11"/>
  <c r="CW27" i="11"/>
  <c r="CX8" i="11"/>
  <c r="CX1" i="9"/>
  <c r="CW127" i="9"/>
  <c r="CW111" i="9"/>
  <c r="CW95" i="9"/>
  <c r="CW116" i="9"/>
  <c r="CW100" i="9"/>
  <c r="CW84" i="9"/>
  <c r="CW109" i="9"/>
  <c r="CW93" i="9"/>
  <c r="CW90" i="9"/>
  <c r="CW71" i="9"/>
  <c r="CW55" i="9"/>
  <c r="CW110" i="9"/>
  <c r="CW72" i="9"/>
  <c r="CW56" i="9"/>
  <c r="CW98" i="9"/>
  <c r="CW69" i="9"/>
  <c r="CW53" i="9"/>
  <c r="CW54" i="9"/>
  <c r="CW30" i="9"/>
  <c r="CW14" i="9"/>
  <c r="CW43" i="9"/>
  <c r="CW27" i="9"/>
  <c r="CW11" i="9"/>
  <c r="CW46" i="9"/>
  <c r="CW32" i="9"/>
  <c r="CW16" i="9"/>
  <c r="CW41" i="9"/>
  <c r="CW45" i="9"/>
  <c r="CW17" i="9"/>
  <c r="CW37" i="9"/>
  <c r="CW125" i="9"/>
  <c r="CW123" i="9"/>
  <c r="CW107" i="9"/>
  <c r="CW91" i="9"/>
  <c r="CW112" i="9"/>
  <c r="CW96" i="9"/>
  <c r="CW121" i="9"/>
  <c r="CW105" i="9"/>
  <c r="CW89" i="9"/>
  <c r="CW83" i="9"/>
  <c r="CW67" i="9"/>
  <c r="CW51" i="9"/>
  <c r="CW94" i="9"/>
  <c r="CW68" i="9"/>
  <c r="CW52" i="9"/>
  <c r="CW81" i="9"/>
  <c r="CW65" i="9"/>
  <c r="CW49" i="9"/>
  <c r="CW42" i="9"/>
  <c r="CW26" i="9"/>
  <c r="CW10" i="9"/>
  <c r="CW39" i="9"/>
  <c r="CW23" i="9"/>
  <c r="CW86" i="9"/>
  <c r="CW44" i="9"/>
  <c r="CW28" i="9"/>
  <c r="CW12" i="9"/>
  <c r="CW25" i="9"/>
  <c r="CW29" i="9"/>
  <c r="CW21" i="9"/>
  <c r="CW126" i="9"/>
  <c r="CW119" i="9"/>
  <c r="CW103" i="9"/>
  <c r="CW87" i="9"/>
  <c r="CW108" i="9"/>
  <c r="CW92" i="9"/>
  <c r="CW117" i="9"/>
  <c r="CW101" i="9"/>
  <c r="CW85" i="9"/>
  <c r="CW79" i="9"/>
  <c r="CW63" i="9"/>
  <c r="CW47" i="9"/>
  <c r="CW80" i="9"/>
  <c r="CW64" i="9"/>
  <c r="CW48" i="9"/>
  <c r="CW77" i="9"/>
  <c r="CW61" i="9"/>
  <c r="CW118" i="9"/>
  <c r="CW38" i="9"/>
  <c r="CW22" i="9"/>
  <c r="CW74" i="9"/>
  <c r="CW35" i="9"/>
  <c r="CW19" i="9"/>
  <c r="CW78" i="9"/>
  <c r="CW40" i="9"/>
  <c r="CW24" i="9"/>
  <c r="CW8" i="9"/>
  <c r="CW9" i="9"/>
  <c r="CW13" i="9"/>
  <c r="CW102" i="9"/>
  <c r="CW122" i="9"/>
  <c r="CW104" i="9"/>
  <c r="CW106" i="9"/>
  <c r="CW76" i="9"/>
  <c r="CW57" i="9"/>
  <c r="CW58" i="9"/>
  <c r="CW36" i="9"/>
  <c r="CW33" i="9"/>
  <c r="CW115" i="9"/>
  <c r="CW88" i="9"/>
  <c r="CW75" i="9"/>
  <c r="CW60" i="9"/>
  <c r="CW70" i="9"/>
  <c r="CW31" i="9"/>
  <c r="CW20" i="9"/>
  <c r="CW50" i="9"/>
  <c r="CW99" i="9"/>
  <c r="CW113" i="9"/>
  <c r="CW59" i="9"/>
  <c r="CW114" i="9"/>
  <c r="CW34" i="9"/>
  <c r="CW15" i="9"/>
  <c r="CW66" i="9"/>
  <c r="CW120" i="9"/>
  <c r="CW18" i="9"/>
  <c r="CW97" i="9"/>
  <c r="CW62" i="9"/>
  <c r="CW124" i="9"/>
  <c r="CW82" i="9"/>
  <c r="CW73" i="9"/>
  <c r="X462" i="10"/>
  <c r="AJ462" i="10"/>
  <c r="AG463" i="10"/>
  <c r="Z463" i="10"/>
  <c r="AH463" i="10"/>
  <c r="AC463" i="10"/>
  <c r="Y463" i="10"/>
  <c r="AP463" i="10"/>
  <c r="AO463" i="10"/>
  <c r="V463" i="10"/>
  <c r="AD463" i="10"/>
  <c r="AK463" i="10"/>
  <c r="U463" i="10"/>
  <c r="AL463" i="10"/>
  <c r="CY1" i="11"/>
  <c r="CX2" i="11"/>
  <c r="CX9" i="11"/>
  <c r="DA3" i="11"/>
  <c r="CZ4" i="11"/>
  <c r="B464" i="10"/>
  <c r="C465" i="10"/>
  <c r="CY60" i="11"/>
  <c r="CY28" i="11"/>
  <c r="CY76" i="11"/>
  <c r="CY44" i="11"/>
  <c r="CY92" i="11"/>
  <c r="CY12" i="11"/>
  <c r="A207" i="10"/>
  <c r="AB462" i="10"/>
  <c r="AN462" i="10"/>
  <c r="CX7" i="11"/>
  <c r="CX66" i="11"/>
  <c r="CV97" i="11"/>
  <c r="CX51" i="11"/>
  <c r="CV77" i="11"/>
  <c r="CV61" i="11"/>
  <c r="CV13" i="11"/>
  <c r="CV15" i="11"/>
  <c r="CV16" i="11"/>
  <c r="CX102" i="11"/>
  <c r="CV30" i="11"/>
  <c r="CX83" i="11"/>
  <c r="CV47" i="11"/>
  <c r="CX69" i="11"/>
  <c r="CX82" i="11"/>
  <c r="CV17" i="11"/>
  <c r="CV93" i="11"/>
  <c r="CV46" i="11"/>
  <c r="CX99" i="11"/>
  <c r="CV95" i="11"/>
  <c r="CV79" i="11"/>
  <c r="CV48" i="11"/>
  <c r="CV29" i="11"/>
  <c r="CX18" i="11"/>
  <c r="CV80" i="11"/>
  <c r="CV64" i="11"/>
  <c r="CV63" i="11"/>
  <c r="CX21" i="11"/>
  <c r="CX54" i="11"/>
  <c r="CX35" i="11"/>
  <c r="CX20" i="11"/>
  <c r="CX38" i="11"/>
  <c r="CV32" i="11"/>
  <c r="CV94" i="11"/>
  <c r="CV78" i="11"/>
  <c r="CV96" i="11"/>
  <c r="CX70" i="11"/>
  <c r="CX34" i="11"/>
  <c r="CX100" i="11"/>
  <c r="CV33" i="11"/>
  <c r="CX85" i="11"/>
  <c r="CX68" i="11"/>
  <c r="CX67" i="11"/>
  <c r="CX36" i="11"/>
  <c r="CV31" i="11"/>
  <c r="CV14" i="11"/>
  <c r="CV65" i="11"/>
  <c r="CX50" i="11"/>
  <c r="CX22" i="11"/>
  <c r="CV81" i="11"/>
  <c r="CX52" i="11"/>
  <c r="CX101" i="11"/>
  <c r="CV49" i="11"/>
  <c r="CX37" i="11"/>
  <c r="CV62" i="11"/>
  <c r="CX84" i="11"/>
  <c r="CX86" i="11"/>
  <c r="CV45" i="11"/>
  <c r="CX19" i="11"/>
  <c r="CX53" i="11"/>
  <c r="CX98" i="11"/>
  <c r="AJ463" i="10" l="1"/>
  <c r="AF463" i="10"/>
  <c r="B197" i="10"/>
  <c r="C195" i="10"/>
  <c r="AB463" i="10"/>
  <c r="CX40" i="11"/>
  <c r="CX56" i="11"/>
  <c r="CX104" i="11"/>
  <c r="CX103" i="11"/>
  <c r="CX105" i="11" s="1"/>
  <c r="I201" i="10"/>
  <c r="CX24" i="11"/>
  <c r="CX72" i="11"/>
  <c r="CX55" i="11"/>
  <c r="CX57" i="11" s="1"/>
  <c r="F201" i="10"/>
  <c r="CX23" i="11"/>
  <c r="CX25" i="11" s="1"/>
  <c r="D201" i="10"/>
  <c r="CX87" i="11"/>
  <c r="CX89" i="11" s="1"/>
  <c r="H201" i="10"/>
  <c r="CX88" i="11"/>
  <c r="CX39" i="11"/>
  <c r="CX41" i="11" s="1"/>
  <c r="E201" i="10"/>
  <c r="CX71" i="11"/>
  <c r="CX73" i="11" s="1"/>
  <c r="G201" i="10"/>
  <c r="A209" i="10"/>
  <c r="C466" i="10"/>
  <c r="B465" i="10"/>
  <c r="CZ1" i="11"/>
  <c r="CY2" i="11"/>
  <c r="CY9" i="11"/>
  <c r="AN463" i="10"/>
  <c r="CX122" i="9"/>
  <c r="CX124" i="9"/>
  <c r="CX112" i="9"/>
  <c r="CX96" i="9"/>
  <c r="CX121" i="9"/>
  <c r="CX105" i="9"/>
  <c r="CX89" i="9"/>
  <c r="CX110" i="9"/>
  <c r="CX94" i="9"/>
  <c r="CX103" i="9"/>
  <c r="CX72" i="9"/>
  <c r="CX56" i="9"/>
  <c r="CX91" i="9"/>
  <c r="CX69" i="9"/>
  <c r="CX53" i="9"/>
  <c r="CX82" i="9"/>
  <c r="CX66" i="9"/>
  <c r="CX50" i="9"/>
  <c r="CX67" i="9"/>
  <c r="CX35" i="9"/>
  <c r="CX19" i="9"/>
  <c r="CX71" i="9"/>
  <c r="CX36" i="9"/>
  <c r="CX20" i="9"/>
  <c r="CX75" i="9"/>
  <c r="CX37" i="9"/>
  <c r="CX21" i="9"/>
  <c r="CX47" i="9"/>
  <c r="CX42" i="9"/>
  <c r="CX30" i="9"/>
  <c r="CY1" i="9"/>
  <c r="CX125" i="9"/>
  <c r="CX108" i="9"/>
  <c r="CX92" i="9"/>
  <c r="CX117" i="9"/>
  <c r="CX101" i="9"/>
  <c r="CX85" i="9"/>
  <c r="CX106" i="9"/>
  <c r="CX90" i="9"/>
  <c r="CX87" i="9"/>
  <c r="CX68" i="9"/>
  <c r="CX52" i="9"/>
  <c r="CX81" i="9"/>
  <c r="CX65" i="9"/>
  <c r="CX49" i="9"/>
  <c r="CX78" i="9"/>
  <c r="CX62" i="9"/>
  <c r="CX46" i="9"/>
  <c r="CX51" i="9"/>
  <c r="CX31" i="9"/>
  <c r="CX15" i="9"/>
  <c r="CX55" i="9"/>
  <c r="CX32" i="9"/>
  <c r="CX16" i="9"/>
  <c r="CX59" i="9"/>
  <c r="CX33" i="9"/>
  <c r="CX17" i="9"/>
  <c r="CX38" i="9"/>
  <c r="CX26" i="9"/>
  <c r="CX14" i="9"/>
  <c r="CX127" i="9"/>
  <c r="CX120" i="9"/>
  <c r="CX104" i="9"/>
  <c r="CX88" i="9"/>
  <c r="CX113" i="9"/>
  <c r="CX97" i="9"/>
  <c r="CX118" i="9"/>
  <c r="CX102" i="9"/>
  <c r="CX86" i="9"/>
  <c r="CX80" i="9"/>
  <c r="CX64" i="9"/>
  <c r="CX48" i="9"/>
  <c r="CX77" i="9"/>
  <c r="CX61" i="9"/>
  <c r="CX111" i="9"/>
  <c r="CX74" i="9"/>
  <c r="CX58" i="9"/>
  <c r="CX99" i="9"/>
  <c r="CX43" i="9"/>
  <c r="CX27" i="9"/>
  <c r="CX11" i="9"/>
  <c r="CX44" i="9"/>
  <c r="CX28" i="9"/>
  <c r="CX12" i="9"/>
  <c r="CX45" i="9"/>
  <c r="CX29" i="9"/>
  <c r="CX13" i="9"/>
  <c r="CX22" i="9"/>
  <c r="CX10" i="9"/>
  <c r="CZ6" i="11" s="1"/>
  <c r="CX18" i="9"/>
  <c r="CX123" i="9"/>
  <c r="CX109" i="9"/>
  <c r="CX119" i="9"/>
  <c r="CX73" i="9"/>
  <c r="CX54" i="9"/>
  <c r="CX115" i="9"/>
  <c r="CX41" i="9"/>
  <c r="CX79" i="9"/>
  <c r="CX116" i="9"/>
  <c r="CX93" i="9"/>
  <c r="CX76" i="9"/>
  <c r="CX57" i="9"/>
  <c r="CX83" i="9"/>
  <c r="CX40" i="9"/>
  <c r="CX25" i="9"/>
  <c r="CX34" i="9"/>
  <c r="CX100" i="9"/>
  <c r="CX114" i="9"/>
  <c r="CX60" i="9"/>
  <c r="CX95" i="9"/>
  <c r="CX39" i="9"/>
  <c r="CX24" i="9"/>
  <c r="CX9" i="9"/>
  <c r="CX84" i="9"/>
  <c r="CX23" i="9"/>
  <c r="CX98" i="9"/>
  <c r="CX8" i="9"/>
  <c r="CX107" i="9"/>
  <c r="CX63" i="9"/>
  <c r="CX70" i="9"/>
  <c r="CX126" i="9"/>
  <c r="AK464" i="10"/>
  <c r="V464" i="10"/>
  <c r="AP464" i="10"/>
  <c r="AG464" i="10"/>
  <c r="AH464" i="10"/>
  <c r="AD464" i="10"/>
  <c r="AC464" i="10"/>
  <c r="Y464" i="10"/>
  <c r="Z464" i="10"/>
  <c r="AO464" i="10"/>
  <c r="U464" i="10"/>
  <c r="AL464" i="10"/>
  <c r="CY8" i="11"/>
  <c r="CY6" i="11"/>
  <c r="CY7" i="11" s="1"/>
  <c r="CZ12" i="11"/>
  <c r="CZ92" i="11"/>
  <c r="CZ28" i="11"/>
  <c r="CZ76" i="11"/>
  <c r="CZ44" i="11"/>
  <c r="CZ60" i="11"/>
  <c r="DB3" i="11"/>
  <c r="DA4" i="11"/>
  <c r="CX75" i="11"/>
  <c r="CX91" i="11"/>
  <c r="CX43" i="11"/>
  <c r="CX27" i="11"/>
  <c r="CX11" i="11"/>
  <c r="CX59" i="11"/>
  <c r="X463" i="10"/>
  <c r="AR463" i="10"/>
  <c r="CY86" i="11"/>
  <c r="CY51" i="11"/>
  <c r="CW80" i="11"/>
  <c r="CW61" i="11"/>
  <c r="CW17" i="11"/>
  <c r="CY53" i="11"/>
  <c r="CW62" i="11"/>
  <c r="CW64" i="11"/>
  <c r="CY67" i="11"/>
  <c r="CY34" i="11"/>
  <c r="CY35" i="11"/>
  <c r="CY54" i="11"/>
  <c r="CY99" i="11"/>
  <c r="CW63" i="11"/>
  <c r="CY68" i="11"/>
  <c r="CY101" i="11"/>
  <c r="CW93" i="11"/>
  <c r="CW13" i="11"/>
  <c r="CW79" i="11"/>
  <c r="CW33" i="11"/>
  <c r="CY83" i="11"/>
  <c r="CW16" i="11"/>
  <c r="CW48" i="11"/>
  <c r="CW94" i="11"/>
  <c r="CW96" i="11"/>
  <c r="CW46" i="11"/>
  <c r="CW30" i="11"/>
  <c r="CY36" i="11"/>
  <c r="CW14" i="11"/>
  <c r="CW32" i="11"/>
  <c r="CY100" i="11"/>
  <c r="CY82" i="11"/>
  <c r="CW47" i="11"/>
  <c r="CW77" i="11"/>
  <c r="CW15" i="11"/>
  <c r="CY22" i="11"/>
  <c r="CY85" i="11"/>
  <c r="CY20" i="11"/>
  <c r="CW45" i="11"/>
  <c r="CY38" i="11"/>
  <c r="CY69" i="11"/>
  <c r="CY52" i="11"/>
  <c r="CY84" i="11"/>
  <c r="CY70" i="11"/>
  <c r="CY98" i="11"/>
  <c r="CY66" i="11"/>
  <c r="CY21" i="11"/>
  <c r="CW29" i="11"/>
  <c r="CW81" i="11"/>
  <c r="CW31" i="11"/>
  <c r="CW95" i="11"/>
  <c r="CY18" i="11"/>
  <c r="CW65" i="11"/>
  <c r="CY37" i="11"/>
  <c r="CY102" i="11"/>
  <c r="CY19" i="11"/>
  <c r="CW78" i="11"/>
  <c r="CY50" i="11"/>
  <c r="CW97" i="11"/>
  <c r="CW49" i="11"/>
  <c r="AN464" i="10" l="1"/>
  <c r="B199" i="10"/>
  <c r="C197" i="10"/>
  <c r="CZ7" i="11"/>
  <c r="X464" i="10"/>
  <c r="AF464" i="10"/>
  <c r="CY23" i="11"/>
  <c r="CY25" i="11" s="1"/>
  <c r="D203" i="10"/>
  <c r="CY103" i="11"/>
  <c r="CY105" i="11" s="1"/>
  <c r="I203" i="10"/>
  <c r="CY72" i="11"/>
  <c r="CY87" i="11"/>
  <c r="CY89" i="11" s="1"/>
  <c r="H203" i="10"/>
  <c r="CY104" i="11"/>
  <c r="CY56" i="11"/>
  <c r="CY55" i="11"/>
  <c r="CY57" i="11" s="1"/>
  <c r="F203" i="10"/>
  <c r="CY71" i="11"/>
  <c r="CY73" i="11" s="1"/>
  <c r="G203" i="10"/>
  <c r="CY40" i="11"/>
  <c r="CY88" i="11"/>
  <c r="CY24" i="11"/>
  <c r="CY39" i="11"/>
  <c r="CY41" i="11" s="1"/>
  <c r="E203" i="10"/>
  <c r="CY91" i="11"/>
  <c r="CY27" i="11"/>
  <c r="CY59" i="11"/>
  <c r="CY43" i="11"/>
  <c r="CY11" i="11"/>
  <c r="CY75" i="11"/>
  <c r="DA60" i="11"/>
  <c r="DA76" i="11"/>
  <c r="DA92" i="11"/>
  <c r="DA28" i="11"/>
  <c r="DA44" i="11"/>
  <c r="DA12" i="11"/>
  <c r="DC3" i="11"/>
  <c r="DB4" i="11"/>
  <c r="AB464" i="10"/>
  <c r="AJ464" i="10"/>
  <c r="CZ8" i="11"/>
  <c r="CZ9" i="11"/>
  <c r="DA1" i="11"/>
  <c r="CZ2" i="11"/>
  <c r="AO465" i="10"/>
  <c r="U465" i="10"/>
  <c r="AP465" i="10"/>
  <c r="AK465" i="10"/>
  <c r="V465" i="10"/>
  <c r="AD465" i="10"/>
  <c r="AG465" i="10"/>
  <c r="AL465" i="10"/>
  <c r="AH465" i="10"/>
  <c r="AC465" i="10"/>
  <c r="Y465" i="10"/>
  <c r="Z465" i="10"/>
  <c r="AR464" i="10"/>
  <c r="CZ1" i="9"/>
  <c r="CY117" i="9"/>
  <c r="CY101" i="9"/>
  <c r="CY85" i="9"/>
  <c r="CY110" i="9"/>
  <c r="CY94" i="9"/>
  <c r="CY115" i="9"/>
  <c r="CY99" i="9"/>
  <c r="CY116" i="9"/>
  <c r="CY77" i="9"/>
  <c r="CY61" i="9"/>
  <c r="CY120" i="9"/>
  <c r="CY78" i="9"/>
  <c r="CY62" i="9"/>
  <c r="CY46" i="9"/>
  <c r="CY79" i="9"/>
  <c r="CY63" i="9"/>
  <c r="CY47" i="9"/>
  <c r="CY44" i="9"/>
  <c r="CY28" i="9"/>
  <c r="CY12" i="9"/>
  <c r="CY52" i="9"/>
  <c r="CY33" i="9"/>
  <c r="CY17" i="9"/>
  <c r="CY72" i="9"/>
  <c r="CY34" i="9"/>
  <c r="CY18" i="9"/>
  <c r="CY35" i="9"/>
  <c r="CY60" i="9"/>
  <c r="CY76" i="9"/>
  <c r="CY127" i="9"/>
  <c r="CY125" i="9"/>
  <c r="CY113" i="9"/>
  <c r="CY97" i="9"/>
  <c r="CY126" i="9"/>
  <c r="CY106" i="9"/>
  <c r="CY90" i="9"/>
  <c r="CY111" i="9"/>
  <c r="CY95" i="9"/>
  <c r="CY100" i="9"/>
  <c r="CY73" i="9"/>
  <c r="CY57" i="9"/>
  <c r="CY104" i="9"/>
  <c r="CY74" i="9"/>
  <c r="CY58" i="9"/>
  <c r="CY108" i="9"/>
  <c r="CY75" i="9"/>
  <c r="CY59" i="9"/>
  <c r="CY80" i="9"/>
  <c r="CY40" i="9"/>
  <c r="CY24" i="9"/>
  <c r="CY8" i="9"/>
  <c r="CY45" i="9"/>
  <c r="CY29" i="9"/>
  <c r="CY13" i="9"/>
  <c r="CY56" i="9"/>
  <c r="CY30" i="9"/>
  <c r="CY14" i="9"/>
  <c r="CY19" i="9"/>
  <c r="CY43" i="9"/>
  <c r="CY15" i="9"/>
  <c r="CY123" i="9"/>
  <c r="CY122" i="9"/>
  <c r="CY109" i="9"/>
  <c r="CY93" i="9"/>
  <c r="CY118" i="9"/>
  <c r="CY102" i="9"/>
  <c r="CY86" i="9"/>
  <c r="CY107" i="9"/>
  <c r="CY91" i="9"/>
  <c r="CY84" i="9"/>
  <c r="CY69" i="9"/>
  <c r="CY53" i="9"/>
  <c r="CY88" i="9"/>
  <c r="CY70" i="9"/>
  <c r="CY54" i="9"/>
  <c r="CY92" i="9"/>
  <c r="CY71" i="9"/>
  <c r="CY55" i="9"/>
  <c r="CY64" i="9"/>
  <c r="CY36" i="9"/>
  <c r="CY20" i="9"/>
  <c r="CY96" i="9"/>
  <c r="CY41" i="9"/>
  <c r="CY25" i="9"/>
  <c r="CY9" i="9"/>
  <c r="CY42" i="9"/>
  <c r="CY26" i="9"/>
  <c r="CY10" i="9"/>
  <c r="CY39" i="9"/>
  <c r="CY27" i="9"/>
  <c r="CY31" i="9"/>
  <c r="CY105" i="9"/>
  <c r="CY119" i="9"/>
  <c r="CY65" i="9"/>
  <c r="CY50" i="9"/>
  <c r="CY48" i="9"/>
  <c r="CY37" i="9"/>
  <c r="CY22" i="9"/>
  <c r="CY89" i="9"/>
  <c r="CY103" i="9"/>
  <c r="CY49" i="9"/>
  <c r="CY83" i="9"/>
  <c r="CY32" i="9"/>
  <c r="CY21" i="9"/>
  <c r="CY124" i="9"/>
  <c r="CY114" i="9"/>
  <c r="CY87" i="9"/>
  <c r="CY82" i="9"/>
  <c r="CY67" i="9"/>
  <c r="CY16" i="9"/>
  <c r="CY112" i="9"/>
  <c r="CY23" i="9"/>
  <c r="CY81" i="9"/>
  <c r="CY38" i="9"/>
  <c r="CY66" i="9"/>
  <c r="CY11" i="9"/>
  <c r="CY121" i="9"/>
  <c r="CY51" i="9"/>
  <c r="CY68" i="9"/>
  <c r="CY98" i="9"/>
  <c r="C467" i="10"/>
  <c r="B466" i="10"/>
  <c r="A211" i="10"/>
  <c r="CZ67" i="11"/>
  <c r="CZ70" i="11"/>
  <c r="CX15" i="11"/>
  <c r="CZ52" i="11"/>
  <c r="CZ66" i="11"/>
  <c r="CZ22" i="11"/>
  <c r="CZ99" i="11"/>
  <c r="CX30" i="11"/>
  <c r="CX95" i="11"/>
  <c r="CX96" i="11"/>
  <c r="CX77" i="11"/>
  <c r="CX47" i="11"/>
  <c r="CX65" i="11"/>
  <c r="CZ20" i="11"/>
  <c r="CZ34" i="11"/>
  <c r="CX78" i="11"/>
  <c r="CZ19" i="11"/>
  <c r="CZ18" i="11"/>
  <c r="CZ101" i="11"/>
  <c r="CZ83" i="11"/>
  <c r="CX93" i="11"/>
  <c r="CZ102" i="11"/>
  <c r="CZ54" i="11"/>
  <c r="CX97" i="11"/>
  <c r="CZ82" i="11"/>
  <c r="CZ51" i="11"/>
  <c r="CX49" i="11"/>
  <c r="CX14" i="11"/>
  <c r="CZ38" i="11"/>
  <c r="CX80" i="11"/>
  <c r="CZ100" i="11"/>
  <c r="CX62" i="11"/>
  <c r="CX33" i="11"/>
  <c r="CZ53" i="11"/>
  <c r="CX17" i="11"/>
  <c r="CX63" i="11"/>
  <c r="CX48" i="11"/>
  <c r="CX32" i="11"/>
  <c r="CX29" i="11"/>
  <c r="CX94" i="11"/>
  <c r="CZ98" i="11"/>
  <c r="CX61" i="11"/>
  <c r="CZ50" i="11"/>
  <c r="CX16" i="11"/>
  <c r="CZ84" i="11"/>
  <c r="CX81" i="11"/>
  <c r="CZ68" i="11"/>
  <c r="CX31" i="11"/>
  <c r="CZ36" i="11"/>
  <c r="CX64" i="11"/>
  <c r="CZ85" i="11"/>
  <c r="CX46" i="11"/>
  <c r="CZ37" i="11"/>
  <c r="CX79" i="11"/>
  <c r="CZ21" i="11"/>
  <c r="CX13" i="11"/>
  <c r="CZ86" i="11"/>
  <c r="CX45" i="11"/>
  <c r="CZ35" i="11"/>
  <c r="CZ69" i="11"/>
  <c r="AF465" i="10" l="1"/>
  <c r="AB465" i="10"/>
  <c r="AJ465" i="10"/>
  <c r="B201" i="10"/>
  <c r="C199" i="10"/>
  <c r="CZ23" i="11"/>
  <c r="CZ25" i="11" s="1"/>
  <c r="D205" i="10"/>
  <c r="CZ55" i="11"/>
  <c r="CZ57" i="11" s="1"/>
  <c r="F205" i="10"/>
  <c r="CZ39" i="11"/>
  <c r="CZ41" i="11" s="1"/>
  <c r="E205" i="10"/>
  <c r="CZ103" i="11"/>
  <c r="CZ105" i="11" s="1"/>
  <c r="I205" i="10"/>
  <c r="CZ88" i="11"/>
  <c r="CZ24" i="11"/>
  <c r="CZ72" i="11"/>
  <c r="CZ40" i="11"/>
  <c r="CZ56" i="11"/>
  <c r="CZ71" i="11"/>
  <c r="CZ73" i="11" s="1"/>
  <c r="G205" i="10"/>
  <c r="CZ104" i="11"/>
  <c r="CZ87" i="11"/>
  <c r="CZ89" i="11" s="1"/>
  <c r="H205" i="10"/>
  <c r="B467" i="10"/>
  <c r="C468" i="10"/>
  <c r="DA8" i="11"/>
  <c r="CZ121" i="9"/>
  <c r="CZ114" i="9"/>
  <c r="CZ98" i="9"/>
  <c r="DA1" i="9"/>
  <c r="CZ111" i="9"/>
  <c r="CZ95" i="9"/>
  <c r="CZ120" i="9"/>
  <c r="CZ104" i="9"/>
  <c r="CZ88" i="9"/>
  <c r="CZ82" i="9"/>
  <c r="CZ66" i="9"/>
  <c r="CZ50" i="9"/>
  <c r="CZ85" i="9"/>
  <c r="CZ71" i="9"/>
  <c r="CZ55" i="9"/>
  <c r="CZ89" i="9"/>
  <c r="CZ68" i="9"/>
  <c r="CZ52" i="9"/>
  <c r="CZ45" i="9"/>
  <c r="CZ29" i="9"/>
  <c r="CZ13" i="9"/>
  <c r="CZ49" i="9"/>
  <c r="CZ30" i="9"/>
  <c r="CZ14" i="9"/>
  <c r="CZ93" i="9"/>
  <c r="CZ39" i="9"/>
  <c r="CZ23" i="9"/>
  <c r="CZ109" i="9"/>
  <c r="CZ36" i="9"/>
  <c r="CZ8" i="9"/>
  <c r="CZ12" i="9"/>
  <c r="CZ126" i="9"/>
  <c r="CZ110" i="9"/>
  <c r="CZ94" i="9"/>
  <c r="CZ123" i="9"/>
  <c r="CZ107" i="9"/>
  <c r="CZ91" i="9"/>
  <c r="CZ116" i="9"/>
  <c r="CZ100" i="9"/>
  <c r="CZ84" i="9"/>
  <c r="CZ78" i="9"/>
  <c r="CZ62" i="9"/>
  <c r="CZ46" i="9"/>
  <c r="CZ83" i="9"/>
  <c r="CZ67" i="9"/>
  <c r="CZ51" i="9"/>
  <c r="CZ80" i="9"/>
  <c r="CZ64" i="9"/>
  <c r="CZ48" i="9"/>
  <c r="CZ41" i="9"/>
  <c r="CZ25" i="9"/>
  <c r="CZ9" i="9"/>
  <c r="CZ42" i="9"/>
  <c r="CZ26" i="9"/>
  <c r="CZ10" i="9"/>
  <c r="DB6" i="11" s="1"/>
  <c r="CZ69" i="9"/>
  <c r="CZ35" i="9"/>
  <c r="CZ19" i="9"/>
  <c r="CZ73" i="9"/>
  <c r="CZ20" i="9"/>
  <c r="CZ28" i="9"/>
  <c r="CZ124" i="9"/>
  <c r="CZ122" i="9"/>
  <c r="CZ106" i="9"/>
  <c r="CZ90" i="9"/>
  <c r="CZ119" i="9"/>
  <c r="CZ103" i="9"/>
  <c r="CZ87" i="9"/>
  <c r="CZ112" i="9"/>
  <c r="CZ96" i="9"/>
  <c r="CZ113" i="9"/>
  <c r="CZ74" i="9"/>
  <c r="CZ58" i="9"/>
  <c r="CZ117" i="9"/>
  <c r="CZ79" i="9"/>
  <c r="CZ63" i="9"/>
  <c r="CZ47" i="9"/>
  <c r="CZ76" i="9"/>
  <c r="CZ60" i="9"/>
  <c r="CZ77" i="9"/>
  <c r="CZ37" i="9"/>
  <c r="CZ21" i="9"/>
  <c r="CZ81" i="9"/>
  <c r="CZ38" i="9"/>
  <c r="CZ22" i="9"/>
  <c r="CZ53" i="9"/>
  <c r="CZ31" i="9"/>
  <c r="CZ15" i="9"/>
  <c r="CZ32" i="9"/>
  <c r="CZ40" i="9"/>
  <c r="CZ44" i="9"/>
  <c r="CZ125" i="9"/>
  <c r="CZ115" i="9"/>
  <c r="CZ92" i="9"/>
  <c r="CZ101" i="9"/>
  <c r="CZ72" i="9"/>
  <c r="CZ17" i="9"/>
  <c r="CZ16" i="9"/>
  <c r="CZ118" i="9"/>
  <c r="CZ99" i="9"/>
  <c r="CZ97" i="9"/>
  <c r="CZ75" i="9"/>
  <c r="CZ56" i="9"/>
  <c r="CZ65" i="9"/>
  <c r="CZ43" i="9"/>
  <c r="CZ24" i="9"/>
  <c r="CZ102" i="9"/>
  <c r="CZ127" i="9"/>
  <c r="CZ70" i="9"/>
  <c r="CZ59" i="9"/>
  <c r="CZ61" i="9"/>
  <c r="CZ34" i="9"/>
  <c r="CZ27" i="9"/>
  <c r="CZ57" i="9"/>
  <c r="CZ105" i="9"/>
  <c r="CZ86" i="9"/>
  <c r="CZ33" i="9"/>
  <c r="CZ108" i="9"/>
  <c r="CZ18" i="9"/>
  <c r="CZ54" i="9"/>
  <c r="CZ11" i="9"/>
  <c r="AR465" i="10"/>
  <c r="DB60" i="11"/>
  <c r="DB92" i="11"/>
  <c r="DB28" i="11"/>
  <c r="DB76" i="11"/>
  <c r="DB44" i="11"/>
  <c r="DB12" i="11"/>
  <c r="A213" i="10"/>
  <c r="AN465" i="10"/>
  <c r="DA6" i="11"/>
  <c r="DA7" i="11" s="1"/>
  <c r="DC4" i="11"/>
  <c r="DD3" i="11"/>
  <c r="AK466" i="10"/>
  <c r="V466" i="10"/>
  <c r="AL466" i="10"/>
  <c r="AG466" i="10"/>
  <c r="Y466" i="10"/>
  <c r="AP466" i="10"/>
  <c r="Z466" i="10"/>
  <c r="AC466" i="10"/>
  <c r="U466" i="10"/>
  <c r="AD466" i="10"/>
  <c r="AH466" i="10"/>
  <c r="AO466" i="10"/>
  <c r="CZ27" i="11"/>
  <c r="CZ91" i="11"/>
  <c r="CZ43" i="11"/>
  <c r="CZ59" i="11"/>
  <c r="CZ75" i="11"/>
  <c r="CZ11" i="11"/>
  <c r="X465" i="10"/>
  <c r="DB1" i="11"/>
  <c r="DA9" i="11"/>
  <c r="DA2" i="11"/>
  <c r="CY49" i="11"/>
  <c r="CY80" i="11"/>
  <c r="CY81" i="11"/>
  <c r="CY64" i="11"/>
  <c r="DA37" i="11"/>
  <c r="DA70" i="11"/>
  <c r="DA102" i="11"/>
  <c r="DA85" i="11"/>
  <c r="DA68" i="11"/>
  <c r="CY45" i="11"/>
  <c r="CY17" i="11"/>
  <c r="CY47" i="11"/>
  <c r="DA86" i="11"/>
  <c r="CY14" i="11"/>
  <c r="CY63" i="11"/>
  <c r="CY16" i="11"/>
  <c r="CY46" i="11"/>
  <c r="DA52" i="11"/>
  <c r="DA20" i="11"/>
  <c r="CY77" i="11"/>
  <c r="CY95" i="11"/>
  <c r="DA51" i="11"/>
  <c r="CY48" i="11"/>
  <c r="DA82" i="11"/>
  <c r="CY93" i="11"/>
  <c r="CY79" i="11"/>
  <c r="DA69" i="11"/>
  <c r="DA84" i="11"/>
  <c r="CY78" i="11"/>
  <c r="DA34" i="11"/>
  <c r="CY31" i="11"/>
  <c r="CY32" i="11"/>
  <c r="CY61" i="11"/>
  <c r="DA67" i="11"/>
  <c r="CY94" i="11"/>
  <c r="DA21" i="11"/>
  <c r="DA101" i="11"/>
  <c r="DA18" i="11"/>
  <c r="CY62" i="11"/>
  <c r="CY33" i="11"/>
  <c r="CY96" i="11"/>
  <c r="DA36" i="11"/>
  <c r="DA66" i="11"/>
  <c r="DA38" i="11"/>
  <c r="CY13" i="11"/>
  <c r="CY30" i="11"/>
  <c r="CY97" i="11"/>
  <c r="CY15" i="11"/>
  <c r="DA35" i="11"/>
  <c r="CY29" i="11"/>
  <c r="CY65" i="11"/>
  <c r="DA98" i="11"/>
  <c r="DA100" i="11"/>
  <c r="DA19" i="11"/>
  <c r="DA22" i="11"/>
  <c r="DA54" i="11"/>
  <c r="DA99" i="11"/>
  <c r="DA83" i="11"/>
  <c r="DA53" i="11"/>
  <c r="DA50" i="11"/>
  <c r="AN466" i="10" l="1"/>
  <c r="AB466" i="10"/>
  <c r="B203" i="10"/>
  <c r="C201" i="10"/>
  <c r="DA88" i="11"/>
  <c r="DA87" i="11"/>
  <c r="DA89" i="11" s="1"/>
  <c r="H207" i="10"/>
  <c r="DA23" i="11"/>
  <c r="DA25" i="11" s="1"/>
  <c r="D207" i="10"/>
  <c r="DA71" i="11"/>
  <c r="DA73" i="11" s="1"/>
  <c r="G207" i="10"/>
  <c r="DA39" i="11"/>
  <c r="DA41" i="11" s="1"/>
  <c r="E207" i="10"/>
  <c r="DA55" i="11"/>
  <c r="DA57" i="11" s="1"/>
  <c r="F207" i="10"/>
  <c r="DA24" i="11"/>
  <c r="DA103" i="11"/>
  <c r="DA105" i="11" s="1"/>
  <c r="I207" i="10"/>
  <c r="DA40" i="11"/>
  <c r="DA72" i="11"/>
  <c r="DA104" i="11"/>
  <c r="DA56" i="11"/>
  <c r="DA75" i="11"/>
  <c r="DA91" i="11"/>
  <c r="DA43" i="11"/>
  <c r="DA59" i="11"/>
  <c r="DA11" i="11"/>
  <c r="DA27" i="11"/>
  <c r="DB2" i="11"/>
  <c r="DB9" i="11"/>
  <c r="DC1" i="11"/>
  <c r="A215" i="10"/>
  <c r="DB1" i="9"/>
  <c r="DA127" i="9"/>
  <c r="DA111" i="9"/>
  <c r="DA95" i="9"/>
  <c r="DA116" i="9"/>
  <c r="DA100" i="9"/>
  <c r="DA84" i="9"/>
  <c r="DA109" i="9"/>
  <c r="DA93" i="9"/>
  <c r="DA94" i="9"/>
  <c r="DA71" i="9"/>
  <c r="DA55" i="9"/>
  <c r="DA98" i="9"/>
  <c r="DA68" i="9"/>
  <c r="DA52" i="9"/>
  <c r="DA102" i="9"/>
  <c r="DA73" i="9"/>
  <c r="DA57" i="9"/>
  <c r="DA74" i="9"/>
  <c r="DA34" i="9"/>
  <c r="DA18" i="9"/>
  <c r="DA62" i="9"/>
  <c r="DA35" i="9"/>
  <c r="DA19" i="9"/>
  <c r="DA66" i="9"/>
  <c r="DA36" i="9"/>
  <c r="DA20" i="9"/>
  <c r="DA90" i="9"/>
  <c r="DA13" i="9"/>
  <c r="DA37" i="9"/>
  <c r="DA41" i="9"/>
  <c r="DA125" i="9"/>
  <c r="DA123" i="9"/>
  <c r="DA107" i="9"/>
  <c r="DA91" i="9"/>
  <c r="DA112" i="9"/>
  <c r="DA96" i="9"/>
  <c r="DA124" i="9"/>
  <c r="DA105" i="9"/>
  <c r="DA89" i="9"/>
  <c r="DA83" i="9"/>
  <c r="DA67" i="9"/>
  <c r="DA51" i="9"/>
  <c r="DA80" i="9"/>
  <c r="DA64" i="9"/>
  <c r="DA48" i="9"/>
  <c r="DA86" i="9"/>
  <c r="DA69" i="9"/>
  <c r="DA53" i="9"/>
  <c r="DA58" i="9"/>
  <c r="DA30" i="9"/>
  <c r="DA14" i="9"/>
  <c r="DA46" i="9"/>
  <c r="DA31" i="9"/>
  <c r="DA15" i="9"/>
  <c r="DA50" i="9"/>
  <c r="DA32" i="9"/>
  <c r="DA16" i="9"/>
  <c r="DA54" i="9"/>
  <c r="DA70" i="9"/>
  <c r="DA21" i="9"/>
  <c r="DA126" i="9"/>
  <c r="DA119" i="9"/>
  <c r="DA103" i="9"/>
  <c r="DA87" i="9"/>
  <c r="DA108" i="9"/>
  <c r="DA92" i="9"/>
  <c r="DA117" i="9"/>
  <c r="DA101" i="9"/>
  <c r="DA85" i="9"/>
  <c r="DA79" i="9"/>
  <c r="DA63" i="9"/>
  <c r="DA47" i="9"/>
  <c r="DA76" i="9"/>
  <c r="DA60" i="9"/>
  <c r="DA121" i="9"/>
  <c r="DA81" i="9"/>
  <c r="DA65" i="9"/>
  <c r="DA49" i="9"/>
  <c r="DA42" i="9"/>
  <c r="DA26" i="9"/>
  <c r="DA10" i="9"/>
  <c r="DC6" i="11" s="1"/>
  <c r="DA43" i="9"/>
  <c r="DA27" i="9"/>
  <c r="DA11" i="9"/>
  <c r="DA44" i="9"/>
  <c r="DA28" i="9"/>
  <c r="DA12" i="9"/>
  <c r="DA45" i="9"/>
  <c r="DA33" i="9"/>
  <c r="DA9" i="9"/>
  <c r="DA99" i="9"/>
  <c r="DA113" i="9"/>
  <c r="DA59" i="9"/>
  <c r="DA118" i="9"/>
  <c r="DA38" i="9"/>
  <c r="DA23" i="9"/>
  <c r="DA8" i="9"/>
  <c r="DA120" i="9"/>
  <c r="DA97" i="9"/>
  <c r="DA114" i="9"/>
  <c r="DA77" i="9"/>
  <c r="DA22" i="9"/>
  <c r="DA82" i="9"/>
  <c r="DA29" i="9"/>
  <c r="DA122" i="9"/>
  <c r="DA104" i="9"/>
  <c r="DA110" i="9"/>
  <c r="DA72" i="9"/>
  <c r="DA61" i="9"/>
  <c r="DA78" i="9"/>
  <c r="DA40" i="9"/>
  <c r="DA17" i="9"/>
  <c r="DA75" i="9"/>
  <c r="DA24" i="9"/>
  <c r="DA56" i="9"/>
  <c r="DA25" i="9"/>
  <c r="DA115" i="9"/>
  <c r="DA106" i="9"/>
  <c r="DA39" i="9"/>
  <c r="DA88" i="9"/>
  <c r="DD4" i="11"/>
  <c r="DE3" i="11"/>
  <c r="DB8" i="11"/>
  <c r="X466" i="10"/>
  <c r="DC92" i="11"/>
  <c r="DC12" i="11"/>
  <c r="DC76" i="11"/>
  <c r="DC28" i="11"/>
  <c r="DC60" i="11"/>
  <c r="DC44" i="11"/>
  <c r="C469" i="10"/>
  <c r="B468" i="10"/>
  <c r="AR466" i="10"/>
  <c r="AF466" i="10"/>
  <c r="AJ466" i="10"/>
  <c r="DB7" i="11"/>
  <c r="AK467" i="10"/>
  <c r="U467" i="10"/>
  <c r="AL467" i="10"/>
  <c r="AG467" i="10"/>
  <c r="Z467" i="10"/>
  <c r="AD467" i="10"/>
  <c r="AC467" i="10"/>
  <c r="Y467" i="10"/>
  <c r="AH467" i="10"/>
  <c r="V467" i="10"/>
  <c r="AP467" i="10"/>
  <c r="AO467" i="10"/>
  <c r="DB21" i="11"/>
  <c r="DB83" i="11"/>
  <c r="CZ81" i="11"/>
  <c r="CZ64" i="11"/>
  <c r="DB101" i="11"/>
  <c r="CZ79" i="11"/>
  <c r="DB50" i="11"/>
  <c r="CZ61" i="11"/>
  <c r="DB68" i="11"/>
  <c r="CZ16" i="11"/>
  <c r="DB38" i="11"/>
  <c r="CZ62" i="11"/>
  <c r="DB35" i="11"/>
  <c r="CZ48" i="11"/>
  <c r="DB69" i="11"/>
  <c r="DB82" i="11"/>
  <c r="CZ95" i="11"/>
  <c r="DB67" i="11"/>
  <c r="CZ31" i="11"/>
  <c r="DB86" i="11"/>
  <c r="DB22" i="11"/>
  <c r="CZ46" i="11"/>
  <c r="DB84" i="11"/>
  <c r="DB98" i="11"/>
  <c r="DB52" i="11"/>
  <c r="DB36" i="11"/>
  <c r="DB102" i="11"/>
  <c r="DB53" i="11"/>
  <c r="DB99" i="11"/>
  <c r="CZ29" i="11"/>
  <c r="CZ15" i="11"/>
  <c r="DB19" i="11"/>
  <c r="CZ30" i="11"/>
  <c r="DB70" i="11"/>
  <c r="CZ63" i="11"/>
  <c r="CZ96" i="11"/>
  <c r="CZ97" i="11"/>
  <c r="CZ49" i="11"/>
  <c r="DB54" i="11"/>
  <c r="DB51" i="11"/>
  <c r="DB18" i="11"/>
  <c r="CZ13" i="11"/>
  <c r="CZ78" i="11"/>
  <c r="CZ32" i="11"/>
  <c r="CZ77" i="11"/>
  <c r="DB66" i="11"/>
  <c r="DB85" i="11"/>
  <c r="CZ45" i="11"/>
  <c r="CZ47" i="11"/>
  <c r="CZ94" i="11"/>
  <c r="CZ17" i="11"/>
  <c r="DB20" i="11"/>
  <c r="CZ80" i="11"/>
  <c r="CZ14" i="11"/>
  <c r="CZ93" i="11"/>
  <c r="DB100" i="11"/>
  <c r="DB37" i="11"/>
  <c r="DB34" i="11"/>
  <c r="CZ33" i="11"/>
  <c r="CZ65" i="11"/>
  <c r="AN467" i="10" l="1"/>
  <c r="B205" i="10"/>
  <c r="C203" i="10"/>
  <c r="AR467" i="10"/>
  <c r="DC7" i="11"/>
  <c r="DB87" i="11"/>
  <c r="DB89" i="11" s="1"/>
  <c r="H209" i="10"/>
  <c r="DB88" i="11"/>
  <c r="DB72" i="11"/>
  <c r="DB55" i="11"/>
  <c r="DB57" i="11" s="1"/>
  <c r="F209" i="10"/>
  <c r="DB103" i="11"/>
  <c r="DB105" i="11" s="1"/>
  <c r="I209" i="10"/>
  <c r="DB24" i="11"/>
  <c r="DB23" i="11"/>
  <c r="DB25" i="11" s="1"/>
  <c r="D209" i="10"/>
  <c r="DB40" i="11"/>
  <c r="DB39" i="11"/>
  <c r="DB41" i="11" s="1"/>
  <c r="E209" i="10"/>
  <c r="DB71" i="11"/>
  <c r="DB73" i="11" s="1"/>
  <c r="G209" i="10"/>
  <c r="DB104" i="11"/>
  <c r="DB56" i="11"/>
  <c r="AB467" i="10"/>
  <c r="DD92" i="11"/>
  <c r="DD12" i="11"/>
  <c r="DD60" i="11"/>
  <c r="DD28" i="11"/>
  <c r="DD76" i="11"/>
  <c r="DD44" i="11"/>
  <c r="A217" i="10"/>
  <c r="DB91" i="11"/>
  <c r="DB11" i="11"/>
  <c r="DB59" i="11"/>
  <c r="DB75" i="11"/>
  <c r="DB27" i="11"/>
  <c r="DB43" i="11"/>
  <c r="AJ467" i="10"/>
  <c r="AF467" i="10"/>
  <c r="DC8" i="11"/>
  <c r="AK468" i="10"/>
  <c r="V468" i="10"/>
  <c r="Z468" i="10"/>
  <c r="AG468" i="10"/>
  <c r="AL468" i="10"/>
  <c r="AD468" i="10"/>
  <c r="AC468" i="10"/>
  <c r="Y468" i="10"/>
  <c r="AH468" i="10"/>
  <c r="AO468" i="10"/>
  <c r="U468" i="10"/>
  <c r="AP468" i="10"/>
  <c r="DC1" i="9"/>
  <c r="DB120" i="9"/>
  <c r="DB104" i="9"/>
  <c r="DB88" i="9"/>
  <c r="DB109" i="9"/>
  <c r="DB93" i="9"/>
  <c r="DB118" i="9"/>
  <c r="DB102" i="9"/>
  <c r="DB86" i="9"/>
  <c r="DB76" i="9"/>
  <c r="DB60" i="9"/>
  <c r="DB111" i="9"/>
  <c r="DB73" i="9"/>
  <c r="DB57" i="9"/>
  <c r="DB99" i="9"/>
  <c r="DB70" i="9"/>
  <c r="DB54" i="9"/>
  <c r="DB71" i="9"/>
  <c r="DB35" i="9"/>
  <c r="DB19" i="9"/>
  <c r="DB103" i="9"/>
  <c r="DB40" i="9"/>
  <c r="DB24" i="9"/>
  <c r="DB8" i="9"/>
  <c r="DB47" i="9"/>
  <c r="DB33" i="9"/>
  <c r="DB17" i="9"/>
  <c r="DB26" i="9"/>
  <c r="DB14" i="9"/>
  <c r="DB22" i="9"/>
  <c r="DB127" i="9"/>
  <c r="DB116" i="9"/>
  <c r="DB100" i="9"/>
  <c r="DB84" i="9"/>
  <c r="DB105" i="9"/>
  <c r="DB89" i="9"/>
  <c r="DB114" i="9"/>
  <c r="DB98" i="9"/>
  <c r="DB107" i="9"/>
  <c r="DB72" i="9"/>
  <c r="DB56" i="9"/>
  <c r="DB95" i="9"/>
  <c r="DB69" i="9"/>
  <c r="DB53" i="9"/>
  <c r="DB82" i="9"/>
  <c r="DB66" i="9"/>
  <c r="DB50" i="9"/>
  <c r="DB55" i="9"/>
  <c r="DB31" i="9"/>
  <c r="DB15" i="9"/>
  <c r="DB75" i="9"/>
  <c r="DB36" i="9"/>
  <c r="DB20" i="9"/>
  <c r="DB119" i="9"/>
  <c r="DB45" i="9"/>
  <c r="DB29" i="9"/>
  <c r="DB13" i="9"/>
  <c r="DB10" i="9"/>
  <c r="DB67" i="9"/>
  <c r="DB83" i="9"/>
  <c r="DB126" i="9"/>
  <c r="DB123" i="9"/>
  <c r="DB112" i="9"/>
  <c r="DB96" i="9"/>
  <c r="DB117" i="9"/>
  <c r="DB101" i="9"/>
  <c r="DB85" i="9"/>
  <c r="DB110" i="9"/>
  <c r="DB94" i="9"/>
  <c r="DB91" i="9"/>
  <c r="DB68" i="9"/>
  <c r="DB52" i="9"/>
  <c r="DB81" i="9"/>
  <c r="DB65" i="9"/>
  <c r="DB49" i="9"/>
  <c r="DB78" i="9"/>
  <c r="DB62" i="9"/>
  <c r="DB46" i="9"/>
  <c r="DB43" i="9"/>
  <c r="DB27" i="9"/>
  <c r="DB11" i="9"/>
  <c r="DB59" i="9"/>
  <c r="DB32" i="9"/>
  <c r="DB16" i="9"/>
  <c r="DB79" i="9"/>
  <c r="DB41" i="9"/>
  <c r="DB25" i="9"/>
  <c r="DB9" i="9"/>
  <c r="DB51" i="9"/>
  <c r="DB34" i="9"/>
  <c r="DB38" i="9"/>
  <c r="DB124" i="9"/>
  <c r="DB97" i="9"/>
  <c r="DB80" i="9"/>
  <c r="DB61" i="9"/>
  <c r="DB87" i="9"/>
  <c r="DB44" i="9"/>
  <c r="DB37" i="9"/>
  <c r="DB18" i="9"/>
  <c r="DB108" i="9"/>
  <c r="DB121" i="9"/>
  <c r="DB64" i="9"/>
  <c r="DB115" i="9"/>
  <c r="DB39" i="9"/>
  <c r="DB28" i="9"/>
  <c r="DB21" i="9"/>
  <c r="DB92" i="9"/>
  <c r="DB106" i="9"/>
  <c r="DB48" i="9"/>
  <c r="DB74" i="9"/>
  <c r="DB23" i="9"/>
  <c r="DB12" i="9"/>
  <c r="DB42" i="9"/>
  <c r="DB122" i="9"/>
  <c r="DB58" i="9"/>
  <c r="DB113" i="9"/>
  <c r="DB125" i="9"/>
  <c r="DB90" i="9"/>
  <c r="DB63" i="9"/>
  <c r="DB30" i="9"/>
  <c r="DB77" i="9"/>
  <c r="DD1" i="11"/>
  <c r="DC2" i="11"/>
  <c r="DC9" i="11"/>
  <c r="X467" i="10"/>
  <c r="C470" i="10"/>
  <c r="B469" i="10"/>
  <c r="DF3" i="11"/>
  <c r="DE4" i="11"/>
  <c r="DC37" i="11"/>
  <c r="DA97" i="11"/>
  <c r="DC52" i="11"/>
  <c r="DC100" i="11"/>
  <c r="DA47" i="11"/>
  <c r="DA62" i="11"/>
  <c r="DA80" i="11"/>
  <c r="DA78" i="11"/>
  <c r="DC70" i="11"/>
  <c r="DC35" i="11"/>
  <c r="DA46" i="11"/>
  <c r="DC20" i="11"/>
  <c r="DC101" i="11"/>
  <c r="DA65" i="11"/>
  <c r="DA77" i="11"/>
  <c r="DC68" i="11"/>
  <c r="DA49" i="11"/>
  <c r="DC53" i="11"/>
  <c r="DA45" i="11"/>
  <c r="DA30" i="11"/>
  <c r="DC38" i="11"/>
  <c r="DA61" i="11"/>
  <c r="DA48" i="11"/>
  <c r="DA79" i="11"/>
  <c r="DC98" i="11"/>
  <c r="DA33" i="11"/>
  <c r="DA15" i="11"/>
  <c r="DC34" i="11"/>
  <c r="DC84" i="11"/>
  <c r="DC19" i="11"/>
  <c r="DC82" i="11"/>
  <c r="DA94" i="11"/>
  <c r="DC85" i="11"/>
  <c r="DA31" i="11"/>
  <c r="DC54" i="11"/>
  <c r="DC69" i="11"/>
  <c r="DA32" i="11"/>
  <c r="DC83" i="11"/>
  <c r="DC102" i="11"/>
  <c r="DA95" i="11"/>
  <c r="DC18" i="11"/>
  <c r="DC99" i="11"/>
  <c r="DA63" i="11"/>
  <c r="DC21" i="11"/>
  <c r="DA17" i="11"/>
  <c r="DC67" i="11"/>
  <c r="DC86" i="11"/>
  <c r="DC22" i="11"/>
  <c r="DA16" i="11"/>
  <c r="DA13" i="11"/>
  <c r="DA81" i="11"/>
  <c r="DA29" i="11"/>
  <c r="DA96" i="11"/>
  <c r="DC66" i="11"/>
  <c r="DC51" i="11"/>
  <c r="DA14" i="11"/>
  <c r="DC50" i="11"/>
  <c r="DA93" i="11"/>
  <c r="DA64" i="11"/>
  <c r="DC36" i="11"/>
  <c r="AB468" i="10" l="1"/>
  <c r="AR468" i="10"/>
  <c r="AJ468" i="10"/>
  <c r="B207" i="10"/>
  <c r="C205" i="10"/>
  <c r="DC39" i="11"/>
  <c r="DC41" i="11" s="1"/>
  <c r="E211" i="10"/>
  <c r="DC72" i="11"/>
  <c r="DC23" i="11"/>
  <c r="DC25" i="11" s="1"/>
  <c r="D211" i="10"/>
  <c r="DC87" i="11"/>
  <c r="DC89" i="11" s="1"/>
  <c r="H211" i="10"/>
  <c r="DC40" i="11"/>
  <c r="DC71" i="11"/>
  <c r="DC73" i="11" s="1"/>
  <c r="G211" i="10"/>
  <c r="DC24" i="11"/>
  <c r="DC56" i="11"/>
  <c r="DC88" i="11"/>
  <c r="DC103" i="11"/>
  <c r="DC105" i="11" s="1"/>
  <c r="I211" i="10"/>
  <c r="DC55" i="11"/>
  <c r="DC57" i="11" s="1"/>
  <c r="F211" i="10"/>
  <c r="DC104" i="11"/>
  <c r="DE1" i="11"/>
  <c r="DD2" i="11"/>
  <c r="DD9" i="11"/>
  <c r="DD8" i="11"/>
  <c r="DE60" i="11"/>
  <c r="DE92" i="11"/>
  <c r="DE28" i="11"/>
  <c r="DE76" i="11"/>
  <c r="DE12" i="11"/>
  <c r="DE44" i="11"/>
  <c r="DG3" i="11"/>
  <c r="DF4" i="11"/>
  <c r="AK469" i="10"/>
  <c r="V469" i="10"/>
  <c r="AH469" i="10"/>
  <c r="AG469" i="10"/>
  <c r="AL469" i="10"/>
  <c r="Z469" i="10"/>
  <c r="AC469" i="10"/>
  <c r="Y469" i="10"/>
  <c r="AP469" i="10"/>
  <c r="U469" i="10"/>
  <c r="X469" i="10" s="1"/>
  <c r="AD469" i="10"/>
  <c r="AO469" i="10"/>
  <c r="DC123" i="9"/>
  <c r="DC121" i="9"/>
  <c r="DC109" i="9"/>
  <c r="DC93" i="9"/>
  <c r="DC114" i="9"/>
  <c r="DC98" i="9"/>
  <c r="DC119" i="9"/>
  <c r="DC103" i="9"/>
  <c r="DC87" i="9"/>
  <c r="DC104" i="9"/>
  <c r="DC73" i="9"/>
  <c r="DC57" i="9"/>
  <c r="DC92" i="9"/>
  <c r="DC70" i="9"/>
  <c r="DC54" i="9"/>
  <c r="DC96" i="9"/>
  <c r="DC67" i="9"/>
  <c r="DC51" i="9"/>
  <c r="DC44" i="9"/>
  <c r="DC28" i="9"/>
  <c r="DC12" i="9"/>
  <c r="DC56" i="9"/>
  <c r="DC33" i="9"/>
  <c r="DC17" i="9"/>
  <c r="DC76" i="9"/>
  <c r="DC34" i="9"/>
  <c r="DC18" i="9"/>
  <c r="DC39" i="9"/>
  <c r="DC27" i="9"/>
  <c r="DC15" i="9"/>
  <c r="DC124" i="9"/>
  <c r="DC126" i="9"/>
  <c r="DC105" i="9"/>
  <c r="DC89" i="9"/>
  <c r="DC110" i="9"/>
  <c r="DC94" i="9"/>
  <c r="DC115" i="9"/>
  <c r="DC99" i="9"/>
  <c r="DC83" i="9"/>
  <c r="DC88" i="9"/>
  <c r="DC69" i="9"/>
  <c r="DC53" i="9"/>
  <c r="DC82" i="9"/>
  <c r="DC66" i="9"/>
  <c r="DC50" i="9"/>
  <c r="DC79" i="9"/>
  <c r="DC63" i="9"/>
  <c r="DC47" i="9"/>
  <c r="DC40" i="9"/>
  <c r="DC24" i="9"/>
  <c r="DC8" i="9"/>
  <c r="DC45" i="9"/>
  <c r="DC29" i="9"/>
  <c r="DC13" i="9"/>
  <c r="DC60" i="9"/>
  <c r="DC30" i="9"/>
  <c r="DC14" i="9"/>
  <c r="DC23" i="9"/>
  <c r="DC11" i="9"/>
  <c r="DC35" i="9"/>
  <c r="DD1" i="9"/>
  <c r="DC117" i="9"/>
  <c r="DC101" i="9"/>
  <c r="DC85" i="9"/>
  <c r="DC106" i="9"/>
  <c r="DC90" i="9"/>
  <c r="DC111" i="9"/>
  <c r="DC95" i="9"/>
  <c r="DC122" i="9"/>
  <c r="DC81" i="9"/>
  <c r="DC65" i="9"/>
  <c r="DC49" i="9"/>
  <c r="DC78" i="9"/>
  <c r="DC62" i="9"/>
  <c r="DC46" i="9"/>
  <c r="DC75" i="9"/>
  <c r="DC59" i="9"/>
  <c r="DC68" i="9"/>
  <c r="DC36" i="9"/>
  <c r="DC20" i="9"/>
  <c r="DC84" i="9"/>
  <c r="DC41" i="9"/>
  <c r="DC25" i="9"/>
  <c r="DC9" i="9"/>
  <c r="DC42" i="9"/>
  <c r="DC26" i="9"/>
  <c r="DC10" i="9"/>
  <c r="DC116" i="9"/>
  <c r="DC48" i="9"/>
  <c r="DC64" i="9"/>
  <c r="DC113" i="9"/>
  <c r="DC86" i="9"/>
  <c r="DC77" i="9"/>
  <c r="DC58" i="9"/>
  <c r="DC52" i="9"/>
  <c r="DC37" i="9"/>
  <c r="DC22" i="9"/>
  <c r="DC19" i="9"/>
  <c r="DC97" i="9"/>
  <c r="DC107" i="9"/>
  <c r="DC61" i="9"/>
  <c r="DC112" i="9"/>
  <c r="DC32" i="9"/>
  <c r="DC21" i="9"/>
  <c r="DC80" i="9"/>
  <c r="DC127" i="9"/>
  <c r="DC118" i="9"/>
  <c r="DC91" i="9"/>
  <c r="DC108" i="9"/>
  <c r="DC71" i="9"/>
  <c r="DC16" i="9"/>
  <c r="DC100" i="9"/>
  <c r="DC43" i="9"/>
  <c r="DC74" i="9"/>
  <c r="DC31" i="9"/>
  <c r="DC125" i="9"/>
  <c r="DC55" i="9"/>
  <c r="DC102" i="9"/>
  <c r="DC72" i="9"/>
  <c r="DC120" i="9"/>
  <c r="DC38" i="9"/>
  <c r="X468" i="10"/>
  <c r="AF468" i="10"/>
  <c r="C471" i="10"/>
  <c r="B470" i="10"/>
  <c r="A219" i="10"/>
  <c r="DC91" i="11"/>
  <c r="DC27" i="11"/>
  <c r="DC59" i="11"/>
  <c r="DC43" i="11"/>
  <c r="DC75" i="11"/>
  <c r="DC11" i="11"/>
  <c r="AN468" i="10"/>
  <c r="DD6" i="11"/>
  <c r="DD7" i="11" s="1"/>
  <c r="DB77" i="11"/>
  <c r="DD19" i="11"/>
  <c r="DB78" i="11"/>
  <c r="DD18" i="11"/>
  <c r="DB62" i="11"/>
  <c r="DD98" i="11"/>
  <c r="DD54" i="11"/>
  <c r="DB32" i="11"/>
  <c r="DB64" i="11"/>
  <c r="DB61" i="11"/>
  <c r="DB65" i="11"/>
  <c r="DD99" i="11"/>
  <c r="DB48" i="11"/>
  <c r="DD37" i="11"/>
  <c r="DB46" i="11"/>
  <c r="DD85" i="11"/>
  <c r="DB49" i="11"/>
  <c r="DB81" i="11"/>
  <c r="DD21" i="11"/>
  <c r="DB33" i="11"/>
  <c r="DB94" i="11"/>
  <c r="DB80" i="11"/>
  <c r="DD20" i="11"/>
  <c r="DD22" i="11"/>
  <c r="DB95" i="11"/>
  <c r="DB63" i="11"/>
  <c r="DD34" i="11"/>
  <c r="DB79" i="11"/>
  <c r="DD67" i="11"/>
  <c r="DB31" i="11"/>
  <c r="DD69" i="11"/>
  <c r="DD51" i="11"/>
  <c r="DB45" i="11"/>
  <c r="DD36" i="11"/>
  <c r="DD100" i="11"/>
  <c r="DD101" i="11"/>
  <c r="DB47" i="11"/>
  <c r="DD38" i="11"/>
  <c r="DD70" i="11"/>
  <c r="DD35" i="11"/>
  <c r="DB13" i="11"/>
  <c r="DB96" i="11"/>
  <c r="DB14" i="11"/>
  <c r="DD66" i="11"/>
  <c r="DD50" i="11"/>
  <c r="DD52" i="11"/>
  <c r="DB93" i="11"/>
  <c r="DD102" i="11"/>
  <c r="DB29" i="11"/>
  <c r="DB15" i="11"/>
  <c r="DD68" i="11"/>
  <c r="DD82" i="11"/>
  <c r="DD83" i="11"/>
  <c r="DB16" i="11"/>
  <c r="DB30" i="11"/>
  <c r="DD86" i="11"/>
  <c r="DD53" i="11"/>
  <c r="DD84" i="11"/>
  <c r="DB97" i="11"/>
  <c r="DB17" i="11"/>
  <c r="B209" i="10" l="1"/>
  <c r="C207" i="10"/>
  <c r="DD103" i="11"/>
  <c r="DD105" i="11" s="1"/>
  <c r="I213" i="10"/>
  <c r="DD71" i="11"/>
  <c r="DD73" i="11" s="1"/>
  <c r="G213" i="10"/>
  <c r="DD39" i="11"/>
  <c r="DD41" i="11" s="1"/>
  <c r="E213" i="10"/>
  <c r="DD40" i="11"/>
  <c r="DD104" i="11"/>
  <c r="DD88" i="11"/>
  <c r="DD24" i="11"/>
  <c r="DD55" i="11"/>
  <c r="DD57" i="11" s="1"/>
  <c r="F213" i="10"/>
  <c r="DD23" i="11"/>
  <c r="DD25" i="11" s="1"/>
  <c r="D213" i="10"/>
  <c r="DD56" i="11"/>
  <c r="DD87" i="11"/>
  <c r="DD89" i="11" s="1"/>
  <c r="H213" i="10"/>
  <c r="DD72" i="11"/>
  <c r="A221" i="10"/>
  <c r="B471" i="10"/>
  <c r="C472" i="10"/>
  <c r="DE8" i="11"/>
  <c r="AF469" i="10"/>
  <c r="DH3" i="11"/>
  <c r="DG4" i="11"/>
  <c r="DD27" i="11"/>
  <c r="DD43" i="11"/>
  <c r="DD91" i="11"/>
  <c r="DD75" i="11"/>
  <c r="DD59" i="11"/>
  <c r="DD11" i="11"/>
  <c r="DD126" i="9"/>
  <c r="DD114" i="9"/>
  <c r="DD98" i="9"/>
  <c r="DD127" i="9"/>
  <c r="DD107" i="9"/>
  <c r="DD91" i="9"/>
  <c r="DD116" i="9"/>
  <c r="DD100" i="9"/>
  <c r="DD84" i="9"/>
  <c r="DD82" i="9"/>
  <c r="DD66" i="9"/>
  <c r="DD50" i="9"/>
  <c r="DD79" i="9"/>
  <c r="DD63" i="9"/>
  <c r="DD47" i="9"/>
  <c r="DD80" i="9"/>
  <c r="DD64" i="9"/>
  <c r="DD48" i="9"/>
  <c r="DD49" i="9"/>
  <c r="DD33" i="9"/>
  <c r="DD17" i="9"/>
  <c r="DD53" i="9"/>
  <c r="DD30" i="9"/>
  <c r="DD14" i="9"/>
  <c r="DD57" i="9"/>
  <c r="DD31" i="9"/>
  <c r="DD15" i="9"/>
  <c r="DD20" i="9"/>
  <c r="DD24" i="9"/>
  <c r="DD12" i="9"/>
  <c r="DD124" i="9"/>
  <c r="DD122" i="9"/>
  <c r="DD110" i="9"/>
  <c r="DD94" i="9"/>
  <c r="DD119" i="9"/>
  <c r="DD103" i="9"/>
  <c r="DD87" i="9"/>
  <c r="DD112" i="9"/>
  <c r="DD96" i="9"/>
  <c r="DD117" i="9"/>
  <c r="DD78" i="9"/>
  <c r="DD62" i="9"/>
  <c r="DD46" i="9"/>
  <c r="DD75" i="9"/>
  <c r="DD59" i="9"/>
  <c r="DD109" i="9"/>
  <c r="DD76" i="9"/>
  <c r="DD60" i="9"/>
  <c r="DD113" i="9"/>
  <c r="DD45" i="9"/>
  <c r="DD29" i="9"/>
  <c r="DD13" i="9"/>
  <c r="DD42" i="9"/>
  <c r="DD26" i="9"/>
  <c r="DD10" i="9"/>
  <c r="DF6" i="11" s="1"/>
  <c r="DD43" i="9"/>
  <c r="DD27" i="9"/>
  <c r="DD11" i="9"/>
  <c r="DD97" i="9"/>
  <c r="DD8" i="9"/>
  <c r="DD16" i="9"/>
  <c r="DD125" i="9"/>
  <c r="DD123" i="9"/>
  <c r="DD106" i="9"/>
  <c r="DD90" i="9"/>
  <c r="DD115" i="9"/>
  <c r="DD99" i="9"/>
  <c r="DE1" i="9"/>
  <c r="DD108" i="9"/>
  <c r="DD92" i="9"/>
  <c r="DD101" i="9"/>
  <c r="DD74" i="9"/>
  <c r="DD58" i="9"/>
  <c r="DD105" i="9"/>
  <c r="DD71" i="9"/>
  <c r="DD55" i="9"/>
  <c r="DD93" i="9"/>
  <c r="DD72" i="9"/>
  <c r="DD56" i="9"/>
  <c r="DD81" i="9"/>
  <c r="DD41" i="9"/>
  <c r="DD25" i="9"/>
  <c r="DD9" i="9"/>
  <c r="DD38" i="9"/>
  <c r="DD22" i="9"/>
  <c r="DD39" i="9"/>
  <c r="DD23" i="9"/>
  <c r="DD61" i="9"/>
  <c r="DD77" i="9"/>
  <c r="DD44" i="9"/>
  <c r="DD32" i="9"/>
  <c r="DD118" i="9"/>
  <c r="DD95" i="9"/>
  <c r="DD85" i="9"/>
  <c r="DD67" i="9"/>
  <c r="DD52" i="9"/>
  <c r="DD69" i="9"/>
  <c r="DD35" i="9"/>
  <c r="DD28" i="9"/>
  <c r="DD102" i="9"/>
  <c r="DD120" i="9"/>
  <c r="DD70" i="9"/>
  <c r="DD51" i="9"/>
  <c r="DD65" i="9"/>
  <c r="DD34" i="9"/>
  <c r="DD19" i="9"/>
  <c r="DD86" i="9"/>
  <c r="DD104" i="9"/>
  <c r="DD54" i="9"/>
  <c r="DD83" i="9"/>
  <c r="DD37" i="9"/>
  <c r="DD18" i="9"/>
  <c r="DD36" i="9"/>
  <c r="DD88" i="9"/>
  <c r="DD73" i="9"/>
  <c r="DD89" i="9"/>
  <c r="DD40" i="9"/>
  <c r="DD121" i="9"/>
  <c r="DD68" i="9"/>
  <c r="DD21" i="9"/>
  <c r="DD111" i="9"/>
  <c r="AN469" i="10"/>
  <c r="DE2" i="11"/>
  <c r="DF1" i="11"/>
  <c r="DE9" i="11"/>
  <c r="AK470" i="10"/>
  <c r="U470" i="10"/>
  <c r="AH470" i="10"/>
  <c r="AG470" i="10"/>
  <c r="V470" i="10"/>
  <c r="Z470" i="10"/>
  <c r="AC470" i="10"/>
  <c r="AP470" i="10"/>
  <c r="AD470" i="10"/>
  <c r="Y470" i="10"/>
  <c r="AB470" i="10" s="1"/>
  <c r="AL470" i="10"/>
  <c r="AO470" i="10"/>
  <c r="AR469" i="10"/>
  <c r="AB469" i="10"/>
  <c r="AJ469" i="10"/>
  <c r="DF12" i="11"/>
  <c r="DF44" i="11"/>
  <c r="DF92" i="11"/>
  <c r="DF28" i="11"/>
  <c r="DF76" i="11"/>
  <c r="DF60" i="11"/>
  <c r="DE6" i="11"/>
  <c r="DE7" i="11" s="1"/>
  <c r="DC47" i="11"/>
  <c r="DC29" i="11"/>
  <c r="DE52" i="11"/>
  <c r="DE85" i="11"/>
  <c r="DE36" i="11"/>
  <c r="DC13" i="11"/>
  <c r="DC94" i="11"/>
  <c r="DE38" i="11"/>
  <c r="DC77" i="11"/>
  <c r="DE67" i="11"/>
  <c r="DE84" i="11"/>
  <c r="DC32" i="11"/>
  <c r="DE102" i="11"/>
  <c r="DE53" i="11"/>
  <c r="DE51" i="11"/>
  <c r="DC31" i="11"/>
  <c r="DE34" i="11"/>
  <c r="DE83" i="11"/>
  <c r="DE101" i="11"/>
  <c r="DC62" i="11"/>
  <c r="DC78" i="11"/>
  <c r="DE86" i="11"/>
  <c r="DC80" i="11"/>
  <c r="DC14" i="11"/>
  <c r="DE18" i="11"/>
  <c r="DC30" i="11"/>
  <c r="DE37" i="11"/>
  <c r="DE69" i="11"/>
  <c r="DC63" i="11"/>
  <c r="DC96" i="11"/>
  <c r="DC64" i="11"/>
  <c r="DC95" i="11"/>
  <c r="DE19" i="11"/>
  <c r="DC48" i="11"/>
  <c r="DE22" i="11"/>
  <c r="DC97" i="11"/>
  <c r="DC15" i="11"/>
  <c r="DE99" i="11"/>
  <c r="DE20" i="11"/>
  <c r="DC61" i="11"/>
  <c r="DE21" i="11"/>
  <c r="DC45" i="11"/>
  <c r="DE68" i="11"/>
  <c r="DC46" i="11"/>
  <c r="DE98" i="11"/>
  <c r="DC81" i="11"/>
  <c r="DC16" i="11"/>
  <c r="DE100" i="11"/>
  <c r="DC79" i="11"/>
  <c r="DE70" i="11"/>
  <c r="DE50" i="11"/>
  <c r="DC17" i="11"/>
  <c r="DC65" i="11"/>
  <c r="DE35" i="11"/>
  <c r="DE54" i="11"/>
  <c r="DE82" i="11"/>
  <c r="DC33" i="11"/>
  <c r="DC93" i="11"/>
  <c r="DC49" i="11"/>
  <c r="DE66" i="11"/>
  <c r="AJ470" i="10" l="1"/>
  <c r="AR470" i="10"/>
  <c r="X470" i="10"/>
  <c r="AN470" i="10"/>
  <c r="B211" i="10"/>
  <c r="C209" i="10"/>
  <c r="DE88" i="11"/>
  <c r="DE87" i="11"/>
  <c r="DE89" i="11" s="1"/>
  <c r="H215" i="10"/>
  <c r="DE103" i="11"/>
  <c r="DE105" i="11" s="1"/>
  <c r="I215" i="10"/>
  <c r="DE55" i="11"/>
  <c r="DE57" i="11" s="1"/>
  <c r="F215" i="10"/>
  <c r="DE39" i="11"/>
  <c r="DE41" i="11" s="1"/>
  <c r="E215" i="10"/>
  <c r="DE71" i="11"/>
  <c r="DE73" i="11" s="1"/>
  <c r="G215" i="10"/>
  <c r="DE24" i="11"/>
  <c r="DE104" i="11"/>
  <c r="DE40" i="11"/>
  <c r="DE72" i="11"/>
  <c r="DE23" i="11"/>
  <c r="DE25" i="11" s="1"/>
  <c r="D215" i="10"/>
  <c r="DE56" i="11"/>
  <c r="DF7" i="11"/>
  <c r="AF470" i="10"/>
  <c r="DE11" i="11"/>
  <c r="DE91" i="11"/>
  <c r="DE27" i="11"/>
  <c r="DE59" i="11"/>
  <c r="DE43" i="11"/>
  <c r="DE75" i="11"/>
  <c r="DE121" i="9"/>
  <c r="DE123" i="9"/>
  <c r="DE107" i="9"/>
  <c r="DE91" i="9"/>
  <c r="DE120" i="9"/>
  <c r="DE104" i="9"/>
  <c r="DE88" i="9"/>
  <c r="DE109" i="9"/>
  <c r="DE93" i="9"/>
  <c r="DE98" i="9"/>
  <c r="DE67" i="9"/>
  <c r="DE51" i="9"/>
  <c r="DE86" i="9"/>
  <c r="DE68" i="9"/>
  <c r="DE52" i="9"/>
  <c r="DE81" i="9"/>
  <c r="DE65" i="9"/>
  <c r="DE49" i="9"/>
  <c r="DE46" i="9"/>
  <c r="DE30" i="9"/>
  <c r="DE126" i="9"/>
  <c r="DE119" i="9"/>
  <c r="DE103" i="9"/>
  <c r="DE87" i="9"/>
  <c r="DE116" i="9"/>
  <c r="DE100" i="9"/>
  <c r="DE84" i="9"/>
  <c r="DE105" i="9"/>
  <c r="DE89" i="9"/>
  <c r="DE79" i="9"/>
  <c r="DE63" i="9"/>
  <c r="DE47" i="9"/>
  <c r="DE80" i="9"/>
  <c r="DE64" i="9"/>
  <c r="DE48" i="9"/>
  <c r="DE77" i="9"/>
  <c r="DE61" i="9"/>
  <c r="DE94" i="9"/>
  <c r="DE42" i="9"/>
  <c r="DE26" i="9"/>
  <c r="DF1" i="9"/>
  <c r="DE122" i="9"/>
  <c r="DE115" i="9"/>
  <c r="DE99" i="9"/>
  <c r="DE83" i="9"/>
  <c r="DE112" i="9"/>
  <c r="DE96" i="9"/>
  <c r="DE117" i="9"/>
  <c r="DE101" i="9"/>
  <c r="DE85" i="9"/>
  <c r="DE75" i="9"/>
  <c r="DE59" i="9"/>
  <c r="DE118" i="9"/>
  <c r="DE76" i="9"/>
  <c r="DE60" i="9"/>
  <c r="DE106" i="9"/>
  <c r="DE73" i="9"/>
  <c r="DE57" i="9"/>
  <c r="DE78" i="9"/>
  <c r="DE38" i="9"/>
  <c r="DE22" i="9"/>
  <c r="DE127" i="9"/>
  <c r="DE108" i="9"/>
  <c r="DE114" i="9"/>
  <c r="DE72" i="9"/>
  <c r="DE53" i="9"/>
  <c r="DE14" i="9"/>
  <c r="DE66" i="9"/>
  <c r="DE35" i="9"/>
  <c r="DE19" i="9"/>
  <c r="DE54" i="9"/>
  <c r="DE32" i="9"/>
  <c r="DE16" i="9"/>
  <c r="DE17" i="9"/>
  <c r="DE74" i="9"/>
  <c r="DE13" i="9"/>
  <c r="DE111" i="9"/>
  <c r="DE92" i="9"/>
  <c r="DE71" i="9"/>
  <c r="DE56" i="9"/>
  <c r="DE62" i="9"/>
  <c r="DE10" i="9"/>
  <c r="DG6" i="11" s="1"/>
  <c r="DE50" i="9"/>
  <c r="DE31" i="9"/>
  <c r="DE15" i="9"/>
  <c r="DE44" i="9"/>
  <c r="DE28" i="9"/>
  <c r="DE12" i="9"/>
  <c r="DE58" i="9"/>
  <c r="DE41" i="9"/>
  <c r="DE29" i="9"/>
  <c r="DE95" i="9"/>
  <c r="DE113" i="9"/>
  <c r="DE55" i="9"/>
  <c r="DE90" i="9"/>
  <c r="DE34" i="9"/>
  <c r="DE110" i="9"/>
  <c r="DE43" i="9"/>
  <c r="DE27" i="9"/>
  <c r="DE11" i="9"/>
  <c r="DE40" i="9"/>
  <c r="DE24" i="9"/>
  <c r="DE8" i="9"/>
  <c r="DE37" i="9"/>
  <c r="DE25" i="9"/>
  <c r="DE45" i="9"/>
  <c r="DE125" i="9"/>
  <c r="DE69" i="9"/>
  <c r="DE23" i="9"/>
  <c r="DE33" i="9"/>
  <c r="DE124" i="9"/>
  <c r="DE18" i="9"/>
  <c r="DE70" i="9"/>
  <c r="DE21" i="9"/>
  <c r="DE97" i="9"/>
  <c r="DE82" i="9"/>
  <c r="DE36" i="9"/>
  <c r="DE9" i="9"/>
  <c r="DE102" i="9"/>
  <c r="DE20" i="9"/>
  <c r="DE39" i="9"/>
  <c r="DG92" i="11"/>
  <c r="DG28" i="11"/>
  <c r="DG76" i="11"/>
  <c r="DG44" i="11"/>
  <c r="DG60" i="11"/>
  <c r="DG12" i="11"/>
  <c r="DF8" i="11"/>
  <c r="DH4" i="11"/>
  <c r="DI3" i="11"/>
  <c r="C473" i="10"/>
  <c r="B472" i="10"/>
  <c r="DG1" i="11"/>
  <c r="DF2" i="11"/>
  <c r="DF9" i="11"/>
  <c r="AC471" i="10"/>
  <c r="AH471" i="10"/>
  <c r="AL471" i="10"/>
  <c r="AO471" i="10"/>
  <c r="Y471" i="10"/>
  <c r="AP471" i="10"/>
  <c r="AK471" i="10"/>
  <c r="AN471" i="10" s="1"/>
  <c r="U471" i="10"/>
  <c r="Z471" i="10"/>
  <c r="V471" i="10"/>
  <c r="AD471" i="10"/>
  <c r="AG471" i="10"/>
  <c r="A223" i="10"/>
  <c r="DD78" i="11"/>
  <c r="DF68" i="11"/>
  <c r="DD15" i="11"/>
  <c r="DF38" i="11"/>
  <c r="DD29" i="11"/>
  <c r="DF98" i="11"/>
  <c r="DF20" i="11"/>
  <c r="DD65" i="11"/>
  <c r="DF85" i="11"/>
  <c r="DD48" i="11"/>
  <c r="DD97" i="11"/>
  <c r="DD46" i="11"/>
  <c r="DD32" i="11"/>
  <c r="DF51" i="11"/>
  <c r="DD96" i="11"/>
  <c r="DD64" i="11"/>
  <c r="DD79" i="11"/>
  <c r="DD49" i="11"/>
  <c r="DF19" i="11"/>
  <c r="DF37" i="11"/>
  <c r="DF99" i="11"/>
  <c r="DF84" i="11"/>
  <c r="DD30" i="11"/>
  <c r="DD17" i="11"/>
  <c r="DF100" i="11"/>
  <c r="DF82" i="11"/>
  <c r="DF18" i="11"/>
  <c r="DF52" i="11"/>
  <c r="DD16" i="11"/>
  <c r="DF21" i="11"/>
  <c r="DD61" i="11"/>
  <c r="DD33" i="11"/>
  <c r="DD81" i="11"/>
  <c r="DF66" i="11"/>
  <c r="DD77" i="11"/>
  <c r="DF35" i="11"/>
  <c r="DD62" i="11"/>
  <c r="DF70" i="11"/>
  <c r="DD47" i="11"/>
  <c r="DF67" i="11"/>
  <c r="DF102" i="11"/>
  <c r="DD93" i="11"/>
  <c r="DD31" i="11"/>
  <c r="DD13" i="11"/>
  <c r="DD80" i="11"/>
  <c r="DF36" i="11"/>
  <c r="DF22" i="11"/>
  <c r="DF83" i="11"/>
  <c r="DF101" i="11"/>
  <c r="DD14" i="11"/>
  <c r="DF50" i="11"/>
  <c r="DD45" i="11"/>
  <c r="DF53" i="11"/>
  <c r="DF86" i="11"/>
  <c r="DD95" i="11"/>
  <c r="DD94" i="11"/>
  <c r="DF34" i="11"/>
  <c r="DF69" i="11"/>
  <c r="DF54" i="11"/>
  <c r="DD63" i="11"/>
  <c r="AF471" i="10" l="1"/>
  <c r="AJ471" i="10"/>
  <c r="X471" i="10"/>
  <c r="AR471" i="10"/>
  <c r="AB471" i="10"/>
  <c r="B213" i="10"/>
  <c r="C211" i="10"/>
  <c r="DF55" i="11"/>
  <c r="DF57" i="11" s="1"/>
  <c r="F217" i="10"/>
  <c r="DF39" i="11"/>
  <c r="DF41" i="11" s="1"/>
  <c r="E217" i="10"/>
  <c r="DF24" i="11"/>
  <c r="DF72" i="11"/>
  <c r="DF104" i="11"/>
  <c r="DF87" i="11"/>
  <c r="DF89" i="11" s="1"/>
  <c r="H217" i="10"/>
  <c r="DF103" i="11"/>
  <c r="DF105" i="11" s="1"/>
  <c r="I217" i="10"/>
  <c r="DF23" i="11"/>
  <c r="DF25" i="11" s="1"/>
  <c r="D217" i="10"/>
  <c r="DF56" i="11"/>
  <c r="DF71" i="11"/>
  <c r="DF73" i="11" s="1"/>
  <c r="G217" i="10"/>
  <c r="DF88" i="11"/>
  <c r="DF40" i="11"/>
  <c r="AO472" i="10"/>
  <c r="Y472" i="10"/>
  <c r="AD472" i="10"/>
  <c r="AK472" i="10"/>
  <c r="U472" i="10"/>
  <c r="AH472" i="10"/>
  <c r="AG472" i="10"/>
  <c r="V472" i="10"/>
  <c r="AP472" i="10"/>
  <c r="Z472" i="10"/>
  <c r="AC472" i="10"/>
  <c r="AF472" i="10" s="1"/>
  <c r="AL472" i="10"/>
  <c r="DF59" i="11"/>
  <c r="DF11" i="11"/>
  <c r="DF27" i="11"/>
  <c r="DF75" i="11"/>
  <c r="DF91" i="11"/>
  <c r="DF43" i="11"/>
  <c r="B473" i="10"/>
  <c r="C474" i="10"/>
  <c r="DG7" i="11"/>
  <c r="A225" i="10"/>
  <c r="DG8" i="11"/>
  <c r="DH1" i="11"/>
  <c r="DG2" i="11"/>
  <c r="DG9" i="11"/>
  <c r="DJ3" i="11"/>
  <c r="DI4" i="11"/>
  <c r="DH76" i="11"/>
  <c r="DH28" i="11"/>
  <c r="DH60" i="11"/>
  <c r="DH44" i="11"/>
  <c r="DH92" i="11"/>
  <c r="DH12" i="11"/>
  <c r="DF122" i="9"/>
  <c r="DF124" i="9"/>
  <c r="DF108" i="9"/>
  <c r="DF92" i="9"/>
  <c r="DF117" i="9"/>
  <c r="DF101" i="9"/>
  <c r="DF85" i="9"/>
  <c r="DF110" i="9"/>
  <c r="DF94" i="9"/>
  <c r="DF95" i="9"/>
  <c r="DF68" i="9"/>
  <c r="DF52" i="9"/>
  <c r="DF83" i="9"/>
  <c r="DF69" i="9"/>
  <c r="DF53" i="9"/>
  <c r="DF103" i="9"/>
  <c r="DF74" i="9"/>
  <c r="DF58" i="9"/>
  <c r="DF75" i="9"/>
  <c r="DF35" i="9"/>
  <c r="DF19" i="9"/>
  <c r="DF79" i="9"/>
  <c r="DF40" i="9"/>
  <c r="DF24" i="9"/>
  <c r="DF8" i="9"/>
  <c r="DF41" i="9"/>
  <c r="DF25" i="9"/>
  <c r="DF9" i="9"/>
  <c r="DF18" i="9"/>
  <c r="DF71" i="9"/>
  <c r="DG1" i="9"/>
  <c r="DF120" i="9"/>
  <c r="DF104" i="9"/>
  <c r="DF88" i="9"/>
  <c r="DF113" i="9"/>
  <c r="DF97" i="9"/>
  <c r="DF125" i="9"/>
  <c r="DF106" i="9"/>
  <c r="DF90" i="9"/>
  <c r="DF80" i="9"/>
  <c r="DF64" i="9"/>
  <c r="DF48" i="9"/>
  <c r="DF81" i="9"/>
  <c r="DF65" i="9"/>
  <c r="DF49" i="9"/>
  <c r="DF87" i="9"/>
  <c r="DF70" i="9"/>
  <c r="DF54" i="9"/>
  <c r="DF59" i="9"/>
  <c r="DF31" i="9"/>
  <c r="DF15" i="9"/>
  <c r="DF63" i="9"/>
  <c r="DF36" i="9"/>
  <c r="DF20" i="9"/>
  <c r="DF107" i="9"/>
  <c r="DF37" i="9"/>
  <c r="DF21" i="9"/>
  <c r="DF30" i="9"/>
  <c r="DF55" i="9"/>
  <c r="DF42" i="9"/>
  <c r="DF127" i="9"/>
  <c r="DF116" i="9"/>
  <c r="DF100" i="9"/>
  <c r="DF84" i="9"/>
  <c r="DF109" i="9"/>
  <c r="DF93" i="9"/>
  <c r="DF118" i="9"/>
  <c r="DF102" i="9"/>
  <c r="DF86" i="9"/>
  <c r="DF76" i="9"/>
  <c r="DF60" i="9"/>
  <c r="DF115" i="9"/>
  <c r="DF77" i="9"/>
  <c r="DF61" i="9"/>
  <c r="DF45" i="9"/>
  <c r="DF82" i="9"/>
  <c r="DF66" i="9"/>
  <c r="DF50" i="9"/>
  <c r="DF43" i="9"/>
  <c r="DF27" i="9"/>
  <c r="DF11" i="9"/>
  <c r="DF47" i="9"/>
  <c r="DF32" i="9"/>
  <c r="DF16" i="9"/>
  <c r="DF67" i="9"/>
  <c r="DF33" i="9"/>
  <c r="DF17" i="9"/>
  <c r="DF14" i="9"/>
  <c r="DF38" i="9"/>
  <c r="DF10" i="9"/>
  <c r="DF123" i="9"/>
  <c r="DF105" i="9"/>
  <c r="DF111" i="9"/>
  <c r="DF73" i="9"/>
  <c r="DF62" i="9"/>
  <c r="DF91" i="9"/>
  <c r="DF51" i="9"/>
  <c r="DF22" i="9"/>
  <c r="DF112" i="9"/>
  <c r="DF89" i="9"/>
  <c r="DF72" i="9"/>
  <c r="DF57" i="9"/>
  <c r="DF46" i="9"/>
  <c r="DF44" i="9"/>
  <c r="DF29" i="9"/>
  <c r="DF26" i="9"/>
  <c r="DF96" i="9"/>
  <c r="DF114" i="9"/>
  <c r="DF56" i="9"/>
  <c r="DF119" i="9"/>
  <c r="DF39" i="9"/>
  <c r="DF28" i="9"/>
  <c r="DF13" i="9"/>
  <c r="DF121" i="9"/>
  <c r="DF23" i="9"/>
  <c r="DF126" i="9"/>
  <c r="DF98" i="9"/>
  <c r="DF12" i="9"/>
  <c r="DF78" i="9"/>
  <c r="DF99" i="9"/>
  <c r="DF34" i="9"/>
  <c r="DG22" i="11"/>
  <c r="DG18" i="11"/>
  <c r="DG84" i="11"/>
  <c r="DG20" i="11"/>
  <c r="DG51" i="11"/>
  <c r="DE81" i="11"/>
  <c r="DG82" i="11"/>
  <c r="DG83" i="11"/>
  <c r="DG66" i="11"/>
  <c r="DG100" i="11"/>
  <c r="DE77" i="11"/>
  <c r="DE78" i="11"/>
  <c r="DG21" i="11"/>
  <c r="DE29" i="11"/>
  <c r="DE97" i="11"/>
  <c r="DE65" i="11"/>
  <c r="DG37" i="11"/>
  <c r="DG69" i="11"/>
  <c r="DE46" i="11"/>
  <c r="DE32" i="11"/>
  <c r="DE17" i="11"/>
  <c r="DG99" i="11"/>
  <c r="DE80" i="11"/>
  <c r="DG101" i="11"/>
  <c r="DE49" i="11"/>
  <c r="DE33" i="11"/>
  <c r="DE14" i="11"/>
  <c r="DE63" i="11"/>
  <c r="DG38" i="11"/>
  <c r="DG52" i="11"/>
  <c r="DG19" i="11"/>
  <c r="DG53" i="11"/>
  <c r="DE64" i="11"/>
  <c r="DG50" i="11"/>
  <c r="DE95" i="11"/>
  <c r="DE61" i="11"/>
  <c r="DG85" i="11"/>
  <c r="DG34" i="11"/>
  <c r="DG86" i="11"/>
  <c r="DG54" i="11"/>
  <c r="DG36" i="11"/>
  <c r="DG70" i="11"/>
  <c r="DE45" i="11"/>
  <c r="DE96" i="11"/>
  <c r="DE13" i="11"/>
  <c r="DE31" i="11"/>
  <c r="DE93" i="11"/>
  <c r="DE47" i="11"/>
  <c r="DE62" i="11"/>
  <c r="DG68" i="11"/>
  <c r="DE94" i="11"/>
  <c r="DG35" i="11"/>
  <c r="DG67" i="11"/>
  <c r="DE15" i="11"/>
  <c r="DE30" i="11"/>
  <c r="DE79" i="11"/>
  <c r="DE16" i="11"/>
  <c r="DG98" i="11"/>
  <c r="DE48" i="11"/>
  <c r="DG102" i="11"/>
  <c r="X472" i="10" l="1"/>
  <c r="B215" i="10"/>
  <c r="C213" i="10"/>
  <c r="DG72" i="11"/>
  <c r="DG40" i="11"/>
  <c r="DG23" i="11"/>
  <c r="DG25" i="11" s="1"/>
  <c r="D219" i="10"/>
  <c r="DG88" i="11"/>
  <c r="DG56" i="11"/>
  <c r="DG104" i="11"/>
  <c r="DG39" i="11"/>
  <c r="DG41" i="11" s="1"/>
  <c r="E219" i="10"/>
  <c r="DG87" i="11"/>
  <c r="DG89" i="11" s="1"/>
  <c r="H219" i="10"/>
  <c r="DG55" i="11"/>
  <c r="DG57" i="11" s="1"/>
  <c r="F219" i="10"/>
  <c r="DG103" i="11"/>
  <c r="DG105" i="11" s="1"/>
  <c r="I219" i="10"/>
  <c r="DG71" i="11"/>
  <c r="DG73" i="11" s="1"/>
  <c r="G219" i="10"/>
  <c r="DG24" i="11"/>
  <c r="DG124" i="9"/>
  <c r="DG117" i="9"/>
  <c r="DG101" i="9"/>
  <c r="DG85" i="9"/>
  <c r="DG106" i="9"/>
  <c r="DG90" i="9"/>
  <c r="DG115" i="9"/>
  <c r="DG99" i="9"/>
  <c r="DG83" i="9"/>
  <c r="DG77" i="9"/>
  <c r="DG61" i="9"/>
  <c r="DG45" i="9"/>
  <c r="DG82" i="9"/>
  <c r="DG66" i="9"/>
  <c r="DG50" i="9"/>
  <c r="DG84" i="9"/>
  <c r="DG67" i="9"/>
  <c r="DG51" i="9"/>
  <c r="DG56" i="9"/>
  <c r="DG32" i="9"/>
  <c r="DG16" i="9"/>
  <c r="DG60" i="9"/>
  <c r="DG29" i="9"/>
  <c r="DG13" i="9"/>
  <c r="DG64" i="9"/>
  <c r="DG34" i="9"/>
  <c r="DG18" i="9"/>
  <c r="DG43" i="9"/>
  <c r="DG15" i="9"/>
  <c r="DG52" i="9"/>
  <c r="DH1" i="9"/>
  <c r="DG113" i="9"/>
  <c r="DG97" i="9"/>
  <c r="DG118" i="9"/>
  <c r="DG102" i="9"/>
  <c r="DG86" i="9"/>
  <c r="DG111" i="9"/>
  <c r="DG95" i="9"/>
  <c r="DG108" i="9"/>
  <c r="DG73" i="9"/>
  <c r="DG57" i="9"/>
  <c r="DG126" i="9"/>
  <c r="DG78" i="9"/>
  <c r="DG62" i="9"/>
  <c r="DG46" i="9"/>
  <c r="DG79" i="9"/>
  <c r="DG63" i="9"/>
  <c r="DG47" i="9"/>
  <c r="DG44" i="9"/>
  <c r="DG28" i="9"/>
  <c r="DG12" i="9"/>
  <c r="DG41" i="9"/>
  <c r="DG25" i="9"/>
  <c r="DG9" i="9"/>
  <c r="DG48" i="9"/>
  <c r="DG30" i="9"/>
  <c r="DG14" i="9"/>
  <c r="DG27" i="9"/>
  <c r="DG104" i="9"/>
  <c r="DG23" i="9"/>
  <c r="DG127" i="9"/>
  <c r="DG125" i="9"/>
  <c r="DG109" i="9"/>
  <c r="DG93" i="9"/>
  <c r="DG114" i="9"/>
  <c r="DG98" i="9"/>
  <c r="DG122" i="9"/>
  <c r="DG107" i="9"/>
  <c r="DG91" i="9"/>
  <c r="DG92" i="9"/>
  <c r="DG69" i="9"/>
  <c r="DG53" i="9"/>
  <c r="DG112" i="9"/>
  <c r="DG74" i="9"/>
  <c r="DG58" i="9"/>
  <c r="DG116" i="9"/>
  <c r="DG75" i="9"/>
  <c r="DG59" i="9"/>
  <c r="DG120" i="9"/>
  <c r="DG40" i="9"/>
  <c r="DG24" i="9"/>
  <c r="DG8" i="9"/>
  <c r="DG37" i="9"/>
  <c r="DG21" i="9"/>
  <c r="DG88" i="9"/>
  <c r="DG42" i="9"/>
  <c r="DG26" i="9"/>
  <c r="DG10" i="9"/>
  <c r="DG11" i="9"/>
  <c r="DG35" i="9"/>
  <c r="DG39" i="9"/>
  <c r="DG121" i="9"/>
  <c r="DG94" i="9"/>
  <c r="DG81" i="9"/>
  <c r="DG70" i="9"/>
  <c r="DG55" i="9"/>
  <c r="DG76" i="9"/>
  <c r="DG38" i="9"/>
  <c r="DG19" i="9"/>
  <c r="DG105" i="9"/>
  <c r="DG119" i="9"/>
  <c r="DG65" i="9"/>
  <c r="DG54" i="9"/>
  <c r="DG72" i="9"/>
  <c r="DG33" i="9"/>
  <c r="DG22" i="9"/>
  <c r="DG89" i="9"/>
  <c r="DG103" i="9"/>
  <c r="DG49" i="9"/>
  <c r="DG100" i="9"/>
  <c r="DG36" i="9"/>
  <c r="DG17" i="9"/>
  <c r="DG68" i="9"/>
  <c r="DG110" i="9"/>
  <c r="DG20" i="9"/>
  <c r="DG71" i="9"/>
  <c r="DG87" i="9"/>
  <c r="DG80" i="9"/>
  <c r="DG96" i="9"/>
  <c r="DG31" i="9"/>
  <c r="DG123" i="9"/>
  <c r="AN472" i="10"/>
  <c r="DH8" i="11"/>
  <c r="DI6" i="11"/>
  <c r="DG75" i="11"/>
  <c r="DG11" i="11"/>
  <c r="DG91" i="11"/>
  <c r="DG27" i="11"/>
  <c r="DG59" i="11"/>
  <c r="DG43" i="11"/>
  <c r="DH6" i="11"/>
  <c r="DH7" i="11" s="1"/>
  <c r="C475" i="10"/>
  <c r="B474" i="10"/>
  <c r="AJ472" i="10"/>
  <c r="DI44" i="11"/>
  <c r="DI12" i="11"/>
  <c r="DI60" i="11"/>
  <c r="DI28" i="11"/>
  <c r="DI92" i="11"/>
  <c r="DI76" i="11"/>
  <c r="DI1" i="11"/>
  <c r="DH2" i="11"/>
  <c r="DH9" i="11"/>
  <c r="AO473" i="10"/>
  <c r="AG473" i="10"/>
  <c r="AD473" i="10"/>
  <c r="Y473" i="10"/>
  <c r="V473" i="10"/>
  <c r="AH473" i="10"/>
  <c r="AK473" i="10"/>
  <c r="Z473" i="10"/>
  <c r="AL473" i="10"/>
  <c r="AC473" i="10"/>
  <c r="U473" i="10"/>
  <c r="AP473" i="10"/>
  <c r="AB472" i="10"/>
  <c r="DJ4" i="11"/>
  <c r="DK3" i="11"/>
  <c r="A227" i="10"/>
  <c r="AR472" i="10"/>
  <c r="DH22" i="11"/>
  <c r="DF16" i="11"/>
  <c r="DF47" i="11"/>
  <c r="DF61" i="11"/>
  <c r="DH20" i="11"/>
  <c r="DH86" i="11"/>
  <c r="DH84" i="11"/>
  <c r="DH38" i="11"/>
  <c r="DF15" i="11"/>
  <c r="DF62" i="11"/>
  <c r="DF45" i="11"/>
  <c r="DH35" i="11"/>
  <c r="DH66" i="11"/>
  <c r="DH69" i="11"/>
  <c r="DF33" i="11"/>
  <c r="DH51" i="11"/>
  <c r="DH101" i="11"/>
  <c r="DH36" i="11"/>
  <c r="DF79" i="11"/>
  <c r="DH102" i="11"/>
  <c r="DF93" i="11"/>
  <c r="DF14" i="11"/>
  <c r="DF94" i="11"/>
  <c r="DF77" i="11"/>
  <c r="DF64" i="11"/>
  <c r="DH85" i="11"/>
  <c r="DH98" i="11"/>
  <c r="DF49" i="11"/>
  <c r="DF48" i="11"/>
  <c r="DH50" i="11"/>
  <c r="DF31" i="11"/>
  <c r="DF13" i="11"/>
  <c r="DH21" i="11"/>
  <c r="DF46" i="11"/>
  <c r="DH100" i="11"/>
  <c r="DH68" i="11"/>
  <c r="DH82" i="11"/>
  <c r="DH99" i="11"/>
  <c r="DH19" i="11"/>
  <c r="DF95" i="11"/>
  <c r="DF63" i="11"/>
  <c r="DH37" i="11"/>
  <c r="DH53" i="11"/>
  <c r="DH67" i="11"/>
  <c r="DF30" i="11"/>
  <c r="DF32" i="11"/>
  <c r="DH83" i="11"/>
  <c r="DF78" i="11"/>
  <c r="DH52" i="11"/>
  <c r="DF29" i="11"/>
  <c r="DH34" i="11"/>
  <c r="DF17" i="11"/>
  <c r="DF96" i="11"/>
  <c r="DH54" i="11"/>
  <c r="DH70" i="11"/>
  <c r="DF80" i="11"/>
  <c r="DH18" i="11"/>
  <c r="DF97" i="11"/>
  <c r="DF81" i="11"/>
  <c r="DF65" i="11"/>
  <c r="DI7" i="11" l="1"/>
  <c r="AF473" i="10"/>
  <c r="X473" i="10"/>
  <c r="AN473" i="10"/>
  <c r="B217" i="10"/>
  <c r="C215" i="10"/>
  <c r="DH103" i="11"/>
  <c r="DH105" i="11" s="1"/>
  <c r="I221" i="10"/>
  <c r="DH39" i="11"/>
  <c r="DH41" i="11" s="1"/>
  <c r="E221" i="10"/>
  <c r="DH72" i="11"/>
  <c r="DH55" i="11"/>
  <c r="DH57" i="11" s="1"/>
  <c r="F221" i="10"/>
  <c r="DH88" i="11"/>
  <c r="DH104" i="11"/>
  <c r="DH40" i="11"/>
  <c r="DH23" i="11"/>
  <c r="DH25" i="11" s="1"/>
  <c r="D221" i="10"/>
  <c r="DH71" i="11"/>
  <c r="DH73" i="11" s="1"/>
  <c r="G221" i="10"/>
  <c r="DH56" i="11"/>
  <c r="DH87" i="11"/>
  <c r="DH89" i="11" s="1"/>
  <c r="H221" i="10"/>
  <c r="DH24" i="11"/>
  <c r="DJ92" i="11"/>
  <c r="DJ28" i="11"/>
  <c r="DJ76" i="11"/>
  <c r="DJ60" i="11"/>
  <c r="DJ44" i="11"/>
  <c r="DJ12" i="11"/>
  <c r="AB473" i="10"/>
  <c r="AC474" i="10"/>
  <c r="Z474" i="10"/>
  <c r="AL474" i="10"/>
  <c r="AO474" i="10"/>
  <c r="Y474" i="10"/>
  <c r="AH474" i="10"/>
  <c r="AK474" i="10"/>
  <c r="AN474" i="10" s="1"/>
  <c r="U474" i="10"/>
  <c r="AP474" i="10"/>
  <c r="AG474" i="10"/>
  <c r="V474" i="10"/>
  <c r="AD474" i="10"/>
  <c r="DI8" i="11"/>
  <c r="A229" i="10"/>
  <c r="DH43" i="11"/>
  <c r="DH59" i="11"/>
  <c r="DH91" i="11"/>
  <c r="DH75" i="11"/>
  <c r="DH11" i="11"/>
  <c r="DH27" i="11"/>
  <c r="C476" i="10"/>
  <c r="B475" i="10"/>
  <c r="DH126" i="9"/>
  <c r="DH114" i="9"/>
  <c r="DH98" i="9"/>
  <c r="DH119" i="9"/>
  <c r="DH103" i="9"/>
  <c r="DH87" i="9"/>
  <c r="DH112" i="9"/>
  <c r="DH96" i="9"/>
  <c r="DH105" i="9"/>
  <c r="DH74" i="9"/>
  <c r="DH58" i="9"/>
  <c r="DH109" i="9"/>
  <c r="DH71" i="9"/>
  <c r="DH55" i="9"/>
  <c r="DH123" i="9"/>
  <c r="DH76" i="9"/>
  <c r="DH60" i="9"/>
  <c r="DH101" i="9"/>
  <c r="DH37" i="9"/>
  <c r="DH21" i="9"/>
  <c r="DH117" i="9"/>
  <c r="DH38" i="9"/>
  <c r="DH22" i="9"/>
  <c r="DH77" i="9"/>
  <c r="DH39" i="9"/>
  <c r="DH23" i="9"/>
  <c r="DH49" i="9"/>
  <c r="DH65" i="9"/>
  <c r="DH85" i="9"/>
  <c r="DH20" i="9"/>
  <c r="DH124" i="9"/>
  <c r="DH122" i="9"/>
  <c r="DH110" i="9"/>
  <c r="DH94" i="9"/>
  <c r="DH115" i="9"/>
  <c r="DH99" i="9"/>
  <c r="DH83" i="9"/>
  <c r="DH108" i="9"/>
  <c r="DH92" i="9"/>
  <c r="DH89" i="9"/>
  <c r="DH70" i="9"/>
  <c r="DH54" i="9"/>
  <c r="DH93" i="9"/>
  <c r="DH67" i="9"/>
  <c r="DH51" i="9"/>
  <c r="DH113" i="9"/>
  <c r="DH72" i="9"/>
  <c r="DH56" i="9"/>
  <c r="DH69" i="9"/>
  <c r="DH33" i="9"/>
  <c r="DH17" i="9"/>
  <c r="DH73" i="9"/>
  <c r="DH34" i="9"/>
  <c r="DH18" i="9"/>
  <c r="DH61" i="9"/>
  <c r="DH35" i="9"/>
  <c r="DH19" i="9"/>
  <c r="DH40" i="9"/>
  <c r="DH44" i="9"/>
  <c r="DH81" i="9"/>
  <c r="DH36" i="9"/>
  <c r="DH125" i="9"/>
  <c r="DH127" i="9"/>
  <c r="DH106" i="9"/>
  <c r="DH90" i="9"/>
  <c r="DH111" i="9"/>
  <c r="DH95" i="9"/>
  <c r="DH120" i="9"/>
  <c r="DH104" i="9"/>
  <c r="DH88" i="9"/>
  <c r="DH82" i="9"/>
  <c r="DH66" i="9"/>
  <c r="DH50" i="9"/>
  <c r="DH79" i="9"/>
  <c r="DH63" i="9"/>
  <c r="DH47" i="9"/>
  <c r="DH97" i="9"/>
  <c r="DH68" i="9"/>
  <c r="DH52" i="9"/>
  <c r="DH53" i="9"/>
  <c r="DH29" i="9"/>
  <c r="DH13" i="9"/>
  <c r="DH57" i="9"/>
  <c r="DH30" i="9"/>
  <c r="DH14" i="9"/>
  <c r="DH45" i="9"/>
  <c r="DH31" i="9"/>
  <c r="DH15" i="9"/>
  <c r="DH24" i="9"/>
  <c r="DH28" i="9"/>
  <c r="DH32" i="9"/>
  <c r="DH121" i="9"/>
  <c r="DH107" i="9"/>
  <c r="DH84" i="9"/>
  <c r="DH75" i="9"/>
  <c r="DH64" i="9"/>
  <c r="DH9" i="9"/>
  <c r="DH43" i="9"/>
  <c r="DH12" i="9"/>
  <c r="DH118" i="9"/>
  <c r="DH91" i="9"/>
  <c r="DH78" i="9"/>
  <c r="DH59" i="9"/>
  <c r="DH48" i="9"/>
  <c r="DH42" i="9"/>
  <c r="DH27" i="9"/>
  <c r="DH16" i="9"/>
  <c r="DH102" i="9"/>
  <c r="DH116" i="9"/>
  <c r="DH62" i="9"/>
  <c r="DI1" i="9"/>
  <c r="DH41" i="9"/>
  <c r="DH26" i="9"/>
  <c r="DH11" i="9"/>
  <c r="DH100" i="9"/>
  <c r="DH10" i="9"/>
  <c r="DJ6" i="11" s="1"/>
  <c r="DJ7" i="11" s="1"/>
  <c r="DH86" i="9"/>
  <c r="DH46" i="9"/>
  <c r="DH8" i="9"/>
  <c r="DH25" i="9"/>
  <c r="DH80" i="9"/>
  <c r="AJ473" i="10"/>
  <c r="DJ1" i="11"/>
  <c r="DI9" i="11"/>
  <c r="DI2" i="11"/>
  <c r="DK4" i="11"/>
  <c r="DL3" i="11"/>
  <c r="AR473" i="10"/>
  <c r="DG32" i="11"/>
  <c r="DG33" i="11"/>
  <c r="DI68" i="11"/>
  <c r="DG47" i="11"/>
  <c r="DI85" i="11"/>
  <c r="DG80" i="11"/>
  <c r="DG45" i="11"/>
  <c r="DG96" i="11"/>
  <c r="DI98" i="11"/>
  <c r="DG16" i="11"/>
  <c r="DG62" i="11"/>
  <c r="DI69" i="11"/>
  <c r="DG78" i="11"/>
  <c r="DI37" i="11"/>
  <c r="DI19" i="11"/>
  <c r="DI21" i="11"/>
  <c r="DG97" i="11"/>
  <c r="DI82" i="11"/>
  <c r="DG95" i="11"/>
  <c r="DG81" i="11"/>
  <c r="DG65" i="11"/>
  <c r="DI102" i="11"/>
  <c r="DG63" i="11"/>
  <c r="DG30" i="11"/>
  <c r="DG79" i="11"/>
  <c r="DI99" i="11"/>
  <c r="DI53" i="11"/>
  <c r="DI84" i="11"/>
  <c r="DI35" i="11"/>
  <c r="DI51" i="11"/>
  <c r="DI22" i="11"/>
  <c r="DI70" i="11"/>
  <c r="DI101" i="11"/>
  <c r="DI83" i="11"/>
  <c r="DI34" i="11"/>
  <c r="DI52" i="11"/>
  <c r="DI20" i="11"/>
  <c r="DI54" i="11"/>
  <c r="DG93" i="11"/>
  <c r="DI18" i="11"/>
  <c r="DG15" i="11"/>
  <c r="DG31" i="11"/>
  <c r="DG17" i="11"/>
  <c r="DI66" i="11"/>
  <c r="DG46" i="11"/>
  <c r="DI100" i="11"/>
  <c r="DG48" i="11"/>
  <c r="DI50" i="11"/>
  <c r="DG29" i="11"/>
  <c r="DI86" i="11"/>
  <c r="DI36" i="11"/>
  <c r="DG64" i="11"/>
  <c r="DG49" i="11"/>
  <c r="DI38" i="11"/>
  <c r="DG61" i="11"/>
  <c r="DI67" i="11"/>
  <c r="DG94" i="11"/>
  <c r="DG13" i="11"/>
  <c r="DG14" i="11"/>
  <c r="DG77" i="11"/>
  <c r="AJ474" i="10" l="1"/>
  <c r="B219" i="10"/>
  <c r="C217" i="10"/>
  <c r="AB474" i="10"/>
  <c r="AF474" i="10"/>
  <c r="DI71" i="11"/>
  <c r="DI73" i="11" s="1"/>
  <c r="G223" i="10"/>
  <c r="DI39" i="11"/>
  <c r="DI41" i="11" s="1"/>
  <c r="E223" i="10"/>
  <c r="DI104" i="11"/>
  <c r="DI56" i="11"/>
  <c r="DI24" i="11"/>
  <c r="DI72" i="11"/>
  <c r="DI88" i="11"/>
  <c r="DI23" i="11"/>
  <c r="DI25" i="11" s="1"/>
  <c r="D223" i="10"/>
  <c r="DI40" i="11"/>
  <c r="DI87" i="11"/>
  <c r="DI89" i="11" s="1"/>
  <c r="H223" i="10"/>
  <c r="DI55" i="11"/>
  <c r="DI57" i="11" s="1"/>
  <c r="F223" i="10"/>
  <c r="DI103" i="11"/>
  <c r="DI105" i="11" s="1"/>
  <c r="I223" i="10"/>
  <c r="DI59" i="11"/>
  <c r="DI43" i="11"/>
  <c r="DI75" i="11"/>
  <c r="DI11" i="11"/>
  <c r="DI91" i="11"/>
  <c r="DI27" i="11"/>
  <c r="DI125" i="9"/>
  <c r="DI127" i="9"/>
  <c r="DI115" i="9"/>
  <c r="DI99" i="9"/>
  <c r="DI83" i="9"/>
  <c r="DI108" i="9"/>
  <c r="DI92" i="9"/>
  <c r="DI113" i="9"/>
  <c r="DI97" i="9"/>
  <c r="DI118" i="9"/>
  <c r="DI75" i="9"/>
  <c r="DI59" i="9"/>
  <c r="DI106" i="9"/>
  <c r="DI72" i="9"/>
  <c r="DI56" i="9"/>
  <c r="DI94" i="9"/>
  <c r="DI69" i="9"/>
  <c r="DI53" i="9"/>
  <c r="DI66" i="9"/>
  <c r="DI34" i="9"/>
  <c r="DI18" i="9"/>
  <c r="DI70" i="9"/>
  <c r="DI35" i="9"/>
  <c r="DI19" i="9"/>
  <c r="DI74" i="9"/>
  <c r="DI36" i="9"/>
  <c r="DI20" i="9"/>
  <c r="DI37" i="9"/>
  <c r="DI25" i="9"/>
  <c r="DI13" i="9"/>
  <c r="DI121" i="9"/>
  <c r="DI123" i="9"/>
  <c r="DI111" i="9"/>
  <c r="DI95" i="9"/>
  <c r="DI120" i="9"/>
  <c r="DI104" i="9"/>
  <c r="DI88" i="9"/>
  <c r="DI109" i="9"/>
  <c r="DI93" i="9"/>
  <c r="DI102" i="9"/>
  <c r="DI71" i="9"/>
  <c r="DI55" i="9"/>
  <c r="DI90" i="9"/>
  <c r="DI68" i="9"/>
  <c r="DI52" i="9"/>
  <c r="DI81" i="9"/>
  <c r="DI65" i="9"/>
  <c r="DI49" i="9"/>
  <c r="DI50" i="9"/>
  <c r="DI30" i="9"/>
  <c r="DI14" i="9"/>
  <c r="DI54" i="9"/>
  <c r="DI31" i="9"/>
  <c r="DI15" i="9"/>
  <c r="DI58" i="9"/>
  <c r="DI32" i="9"/>
  <c r="DI16" i="9"/>
  <c r="DI21" i="9"/>
  <c r="DI9" i="9"/>
  <c r="DI78" i="9"/>
  <c r="DI126" i="9"/>
  <c r="DI124" i="9"/>
  <c r="DI107" i="9"/>
  <c r="DI91" i="9"/>
  <c r="DI116" i="9"/>
  <c r="DI100" i="9"/>
  <c r="DI84" i="9"/>
  <c r="DI105" i="9"/>
  <c r="DI89" i="9"/>
  <c r="DI86" i="9"/>
  <c r="DI67" i="9"/>
  <c r="DI51" i="9"/>
  <c r="DI80" i="9"/>
  <c r="DI64" i="9"/>
  <c r="DI48" i="9"/>
  <c r="DI77" i="9"/>
  <c r="DI61" i="9"/>
  <c r="DI45" i="9"/>
  <c r="DI42" i="9"/>
  <c r="DI26" i="9"/>
  <c r="DI10" i="9"/>
  <c r="DK6" i="11" s="1"/>
  <c r="DK7" i="11" s="1"/>
  <c r="DI43" i="9"/>
  <c r="DI27" i="9"/>
  <c r="DI11" i="9"/>
  <c r="DI44" i="9"/>
  <c r="DI28" i="9"/>
  <c r="DI12" i="9"/>
  <c r="DI46" i="9"/>
  <c r="DI62" i="9"/>
  <c r="DI17" i="9"/>
  <c r="DJ1" i="9"/>
  <c r="DI87" i="9"/>
  <c r="DI101" i="9"/>
  <c r="DI47" i="9"/>
  <c r="DI73" i="9"/>
  <c r="DI22" i="9"/>
  <c r="DI114" i="9"/>
  <c r="DI41" i="9"/>
  <c r="DI122" i="9"/>
  <c r="DI112" i="9"/>
  <c r="DI85" i="9"/>
  <c r="DI76" i="9"/>
  <c r="DI57" i="9"/>
  <c r="DI98" i="9"/>
  <c r="DI40" i="9"/>
  <c r="DI29" i="9"/>
  <c r="DI119" i="9"/>
  <c r="DI96" i="9"/>
  <c r="DI79" i="9"/>
  <c r="DI60" i="9"/>
  <c r="DI82" i="9"/>
  <c r="DI39" i="9"/>
  <c r="DI24" i="9"/>
  <c r="DI33" i="9"/>
  <c r="DI117" i="9"/>
  <c r="DI23" i="9"/>
  <c r="DI103" i="9"/>
  <c r="DI63" i="9"/>
  <c r="DI8" i="9"/>
  <c r="DI38" i="9"/>
  <c r="DI110" i="9"/>
  <c r="AO475" i="10"/>
  <c r="Y475" i="10"/>
  <c r="AD475" i="10"/>
  <c r="AK475" i="10"/>
  <c r="U475" i="10"/>
  <c r="AH475" i="10"/>
  <c r="AG475" i="10"/>
  <c r="V475" i="10"/>
  <c r="AP475" i="10"/>
  <c r="Z475" i="10"/>
  <c r="AL475" i="10"/>
  <c r="AC475" i="10"/>
  <c r="A231" i="10"/>
  <c r="DK12" i="11"/>
  <c r="DK92" i="11"/>
  <c r="DK44" i="11"/>
  <c r="DK76" i="11"/>
  <c r="DK28" i="11"/>
  <c r="DK60" i="11"/>
  <c r="C477" i="10"/>
  <c r="B476" i="10"/>
  <c r="X474" i="10"/>
  <c r="AR474" i="10"/>
  <c r="DM3" i="11"/>
  <c r="DL4" i="11"/>
  <c r="DK1" i="11"/>
  <c r="DJ2" i="11"/>
  <c r="DJ9" i="11"/>
  <c r="DJ8" i="11"/>
  <c r="DJ35" i="11"/>
  <c r="DH81" i="11"/>
  <c r="DH16" i="11"/>
  <c r="DJ67" i="11"/>
  <c r="DH29" i="11"/>
  <c r="DH95" i="11"/>
  <c r="DH62" i="11"/>
  <c r="DH64" i="11"/>
  <c r="DJ66" i="11"/>
  <c r="DH61" i="11"/>
  <c r="DH33" i="11"/>
  <c r="DJ102" i="11"/>
  <c r="DJ34" i="11"/>
  <c r="DH80" i="11"/>
  <c r="DJ21" i="11"/>
  <c r="DH30" i="11"/>
  <c r="DJ85" i="11"/>
  <c r="DH45" i="11"/>
  <c r="DJ50" i="11"/>
  <c r="DJ52" i="11"/>
  <c r="DH13" i="11"/>
  <c r="DH93" i="11"/>
  <c r="DJ51" i="11"/>
  <c r="DJ54" i="11"/>
  <c r="DH94" i="11"/>
  <c r="DJ68" i="11"/>
  <c r="DJ98" i="11"/>
  <c r="DH14" i="11"/>
  <c r="DH15" i="11"/>
  <c r="DJ20" i="11"/>
  <c r="DH48" i="11"/>
  <c r="DJ83" i="11"/>
  <c r="DJ100" i="11"/>
  <c r="DH17" i="11"/>
  <c r="DH79" i="11"/>
  <c r="DJ99" i="11"/>
  <c r="DH96" i="11"/>
  <c r="DJ69" i="11"/>
  <c r="DH77" i="11"/>
  <c r="DH49" i="11"/>
  <c r="DJ19" i="11"/>
  <c r="DJ82" i="11"/>
  <c r="DH47" i="11"/>
  <c r="DH32" i="11"/>
  <c r="DH97" i="11"/>
  <c r="DJ86" i="11"/>
  <c r="DJ101" i="11"/>
  <c r="DJ84" i="11"/>
  <c r="DH31" i="11"/>
  <c r="DH46" i="11"/>
  <c r="DJ38" i="11"/>
  <c r="DH78" i="11"/>
  <c r="DJ36" i="11"/>
  <c r="DH63" i="11"/>
  <c r="DJ18" i="11"/>
  <c r="DH65" i="11"/>
  <c r="DJ37" i="11"/>
  <c r="DJ70" i="11"/>
  <c r="DJ22" i="11"/>
  <c r="DJ53" i="11"/>
  <c r="AF475" i="10" l="1"/>
  <c r="AN475" i="10"/>
  <c r="B221" i="10"/>
  <c r="C219" i="10"/>
  <c r="DJ103" i="11"/>
  <c r="DJ105" i="11" s="1"/>
  <c r="I225" i="10"/>
  <c r="DJ55" i="11"/>
  <c r="DJ57" i="11" s="1"/>
  <c r="F225" i="10"/>
  <c r="DJ40" i="11"/>
  <c r="DJ88" i="11"/>
  <c r="DJ72" i="11"/>
  <c r="DJ39" i="11"/>
  <c r="DJ41" i="11" s="1"/>
  <c r="E225" i="10"/>
  <c r="DJ24" i="11"/>
  <c r="DJ87" i="11"/>
  <c r="DJ89" i="11" s="1"/>
  <c r="H225" i="10"/>
  <c r="DJ23" i="11"/>
  <c r="DJ25" i="11" s="1"/>
  <c r="D225" i="10"/>
  <c r="DJ71" i="11"/>
  <c r="DJ73" i="11" s="1"/>
  <c r="G225" i="10"/>
  <c r="DJ104" i="11"/>
  <c r="DJ56" i="11"/>
  <c r="DK2" i="11"/>
  <c r="DK9" i="11"/>
  <c r="DL1" i="11"/>
  <c r="AG476" i="10"/>
  <c r="V476" i="10"/>
  <c r="AP476" i="10"/>
  <c r="AC476" i="10"/>
  <c r="Z476" i="10"/>
  <c r="AD476" i="10"/>
  <c r="AO476" i="10"/>
  <c r="AR476" i="10" s="1"/>
  <c r="Y476" i="10"/>
  <c r="AL476" i="10"/>
  <c r="AK476" i="10"/>
  <c r="U476" i="10"/>
  <c r="AH476" i="10"/>
  <c r="DK8" i="11"/>
  <c r="DL60" i="11"/>
  <c r="DL28" i="11"/>
  <c r="DL76" i="11"/>
  <c r="DL44" i="11"/>
  <c r="DL92" i="11"/>
  <c r="DL12" i="11"/>
  <c r="C478" i="10"/>
  <c r="B477" i="10"/>
  <c r="A233" i="10"/>
  <c r="AJ475" i="10"/>
  <c r="AB475" i="10"/>
  <c r="DK1" i="9"/>
  <c r="DJ121" i="9"/>
  <c r="DJ108" i="9"/>
  <c r="DJ92" i="9"/>
  <c r="DJ117" i="9"/>
  <c r="DJ101" i="9"/>
  <c r="DJ85" i="9"/>
  <c r="DJ106" i="9"/>
  <c r="DJ90" i="9"/>
  <c r="DJ83" i="9"/>
  <c r="DJ68" i="9"/>
  <c r="DJ52" i="9"/>
  <c r="DJ87" i="9"/>
  <c r="DJ69" i="9"/>
  <c r="DJ53" i="9"/>
  <c r="DJ91" i="9"/>
  <c r="DJ70" i="9"/>
  <c r="DJ54" i="9"/>
  <c r="DJ63" i="9"/>
  <c r="DJ35" i="9"/>
  <c r="DJ19" i="9"/>
  <c r="DJ51" i="9"/>
  <c r="DJ32" i="9"/>
  <c r="DJ16" i="9"/>
  <c r="DJ71" i="9"/>
  <c r="DJ33" i="9"/>
  <c r="DJ17" i="9"/>
  <c r="DJ34" i="9"/>
  <c r="DJ42" i="9"/>
  <c r="DJ30" i="9"/>
  <c r="DJ127" i="9"/>
  <c r="DJ120" i="9"/>
  <c r="DJ104" i="9"/>
  <c r="DJ88" i="9"/>
  <c r="DJ113" i="9"/>
  <c r="DJ97" i="9"/>
  <c r="DJ118" i="9"/>
  <c r="DJ102" i="9"/>
  <c r="DJ86" i="9"/>
  <c r="DJ80" i="9"/>
  <c r="DJ64" i="9"/>
  <c r="DJ48" i="9"/>
  <c r="DJ81" i="9"/>
  <c r="DJ65" i="9"/>
  <c r="DJ49" i="9"/>
  <c r="DJ82" i="9"/>
  <c r="DJ66" i="9"/>
  <c r="DJ50" i="9"/>
  <c r="DJ47" i="9"/>
  <c r="DJ31" i="9"/>
  <c r="DJ15" i="9"/>
  <c r="DJ44" i="9"/>
  <c r="DJ28" i="9"/>
  <c r="DJ12" i="9"/>
  <c r="DJ55" i="9"/>
  <c r="DJ29" i="9"/>
  <c r="DJ13" i="9"/>
  <c r="DJ18" i="9"/>
  <c r="DJ26" i="9"/>
  <c r="DJ59" i="9"/>
  <c r="DJ126" i="9"/>
  <c r="DJ123" i="9"/>
  <c r="DJ116" i="9"/>
  <c r="DJ100" i="9"/>
  <c r="DJ84" i="9"/>
  <c r="DJ109" i="9"/>
  <c r="DJ93" i="9"/>
  <c r="DJ114" i="9"/>
  <c r="DJ98" i="9"/>
  <c r="DJ115" i="9"/>
  <c r="DJ76" i="9"/>
  <c r="DJ60" i="9"/>
  <c r="DJ119" i="9"/>
  <c r="DJ77" i="9"/>
  <c r="DJ61" i="9"/>
  <c r="DJ45" i="9"/>
  <c r="DJ78" i="9"/>
  <c r="DJ62" i="9"/>
  <c r="DJ46" i="9"/>
  <c r="DJ43" i="9"/>
  <c r="DJ27" i="9"/>
  <c r="DJ11" i="9"/>
  <c r="DJ40" i="9"/>
  <c r="DJ24" i="9"/>
  <c r="DJ8" i="9"/>
  <c r="DJ41" i="9"/>
  <c r="DJ25" i="9"/>
  <c r="DJ9" i="9"/>
  <c r="DJ38" i="9"/>
  <c r="DJ10" i="9"/>
  <c r="DJ14" i="9"/>
  <c r="DJ124" i="9"/>
  <c r="DJ105" i="9"/>
  <c r="DJ99" i="9"/>
  <c r="DJ73" i="9"/>
  <c r="DJ58" i="9"/>
  <c r="DJ67" i="9"/>
  <c r="DJ37" i="9"/>
  <c r="DJ111" i="9"/>
  <c r="DJ112" i="9"/>
  <c r="DJ89" i="9"/>
  <c r="DJ72" i="9"/>
  <c r="DJ57" i="9"/>
  <c r="DJ79" i="9"/>
  <c r="DJ36" i="9"/>
  <c r="DJ21" i="9"/>
  <c r="DJ96" i="9"/>
  <c r="DJ110" i="9"/>
  <c r="DJ56" i="9"/>
  <c r="DJ107" i="9"/>
  <c r="DJ39" i="9"/>
  <c r="DJ20" i="9"/>
  <c r="DJ75" i="9"/>
  <c r="DJ122" i="9"/>
  <c r="DJ74" i="9"/>
  <c r="DJ103" i="9"/>
  <c r="DJ125" i="9"/>
  <c r="DJ23" i="9"/>
  <c r="DJ22" i="9"/>
  <c r="DJ94" i="9"/>
  <c r="DJ95" i="9"/>
  <c r="DN3" i="11"/>
  <c r="DM4" i="11"/>
  <c r="DJ59" i="11"/>
  <c r="DJ11" i="11"/>
  <c r="DJ27" i="11"/>
  <c r="DJ43" i="11"/>
  <c r="DJ91" i="11"/>
  <c r="DJ75" i="11"/>
  <c r="X475" i="10"/>
  <c r="AR475" i="10"/>
  <c r="DI78" i="11"/>
  <c r="DK19" i="11"/>
  <c r="DK38" i="11"/>
  <c r="DK37" i="11"/>
  <c r="DK84" i="11"/>
  <c r="DI29" i="11"/>
  <c r="DK102" i="11"/>
  <c r="DK86" i="11"/>
  <c r="DK21" i="11"/>
  <c r="DK85" i="11"/>
  <c r="DK22" i="11"/>
  <c r="DI14" i="11"/>
  <c r="DI65" i="11"/>
  <c r="DI48" i="11"/>
  <c r="DI77" i="11"/>
  <c r="DI95" i="11"/>
  <c r="DI81" i="11"/>
  <c r="DI62" i="11"/>
  <c r="DI47" i="11"/>
  <c r="DI15" i="11"/>
  <c r="DI45" i="11"/>
  <c r="DK51" i="11"/>
  <c r="DK101" i="11"/>
  <c r="DI17" i="11"/>
  <c r="DK100" i="11"/>
  <c r="DK20" i="11"/>
  <c r="DK53" i="11"/>
  <c r="DI49" i="11"/>
  <c r="DK82" i="11"/>
  <c r="DI32" i="11"/>
  <c r="DK69" i="11"/>
  <c r="DK70" i="11"/>
  <c r="DK52" i="11"/>
  <c r="DK83" i="11"/>
  <c r="DI61" i="11"/>
  <c r="DK66" i="11"/>
  <c r="DK99" i="11"/>
  <c r="DK98" i="11"/>
  <c r="DK54" i="11"/>
  <c r="DI80" i="11"/>
  <c r="DI30" i="11"/>
  <c r="DI79" i="11"/>
  <c r="DI94" i="11"/>
  <c r="DI96" i="11"/>
  <c r="DI46" i="11"/>
  <c r="DK34" i="11"/>
  <c r="DK67" i="11"/>
  <c r="DI97" i="11"/>
  <c r="DI63" i="11"/>
  <c r="DK68" i="11"/>
  <c r="DK18" i="11"/>
  <c r="DI33" i="11"/>
  <c r="DI13" i="11"/>
  <c r="DK35" i="11"/>
  <c r="DK36" i="11"/>
  <c r="DK50" i="11"/>
  <c r="DI16" i="11"/>
  <c r="DI64" i="11"/>
  <c r="DI93" i="11"/>
  <c r="DI31" i="11"/>
  <c r="AF476" i="10" l="1"/>
  <c r="X476" i="10"/>
  <c r="AJ476" i="10"/>
  <c r="B223" i="10"/>
  <c r="C221" i="10"/>
  <c r="DK23" i="11"/>
  <c r="DK25" i="11" s="1"/>
  <c r="D227" i="10"/>
  <c r="DK71" i="11"/>
  <c r="DK73" i="11" s="1"/>
  <c r="G227" i="10"/>
  <c r="DK104" i="11"/>
  <c r="DK56" i="11"/>
  <c r="DK40" i="11"/>
  <c r="DK103" i="11"/>
  <c r="DK105" i="11" s="1"/>
  <c r="I227" i="10"/>
  <c r="DK88" i="11"/>
  <c r="DK24" i="11"/>
  <c r="DK39" i="11"/>
  <c r="DK41" i="11" s="1"/>
  <c r="E227" i="10"/>
  <c r="DK72" i="11"/>
  <c r="DK55" i="11"/>
  <c r="DK57" i="11" s="1"/>
  <c r="F227" i="10"/>
  <c r="DK87" i="11"/>
  <c r="DK89" i="11" s="1"/>
  <c r="H227" i="10"/>
  <c r="DL8" i="11"/>
  <c r="DM44" i="11"/>
  <c r="DM60" i="11"/>
  <c r="DM92" i="11"/>
  <c r="DM28" i="11"/>
  <c r="DM76" i="11"/>
  <c r="DM12" i="11"/>
  <c r="AB476" i="10"/>
  <c r="DO3" i="11"/>
  <c r="DN4" i="11"/>
  <c r="B478" i="10"/>
  <c r="C479" i="10"/>
  <c r="DK124" i="9"/>
  <c r="DK117" i="9"/>
  <c r="DK101" i="9"/>
  <c r="DK85" i="9"/>
  <c r="DK110" i="9"/>
  <c r="DK94" i="9"/>
  <c r="DK119" i="9"/>
  <c r="DK103" i="9"/>
  <c r="DK87" i="9"/>
  <c r="DK81" i="9"/>
  <c r="DK65" i="9"/>
  <c r="DK49" i="9"/>
  <c r="DK84" i="9"/>
  <c r="DK70" i="9"/>
  <c r="DK54" i="9"/>
  <c r="DK104" i="9"/>
  <c r="DK71" i="9"/>
  <c r="DK55" i="9"/>
  <c r="DK76" i="9"/>
  <c r="DK36" i="9"/>
  <c r="DK20" i="9"/>
  <c r="DK80" i="9"/>
  <c r="DK37" i="9"/>
  <c r="DK21" i="9"/>
  <c r="DK68" i="9"/>
  <c r="DK34" i="9"/>
  <c r="DK18" i="9"/>
  <c r="DK31" i="9"/>
  <c r="DK19" i="9"/>
  <c r="DK27" i="9"/>
  <c r="DL1" i="9"/>
  <c r="DK113" i="9"/>
  <c r="DK97" i="9"/>
  <c r="DK122" i="9"/>
  <c r="DK106" i="9"/>
  <c r="DK90" i="9"/>
  <c r="DK115" i="9"/>
  <c r="DK99" i="9"/>
  <c r="DK83" i="9"/>
  <c r="DK77" i="9"/>
  <c r="DK61" i="9"/>
  <c r="DK45" i="9"/>
  <c r="DK82" i="9"/>
  <c r="DK66" i="9"/>
  <c r="DK50" i="9"/>
  <c r="DK88" i="9"/>
  <c r="DK67" i="9"/>
  <c r="DK51" i="9"/>
  <c r="DK60" i="9"/>
  <c r="DK32" i="9"/>
  <c r="DK16" i="9"/>
  <c r="DK64" i="9"/>
  <c r="DK33" i="9"/>
  <c r="DK17" i="9"/>
  <c r="DK52" i="9"/>
  <c r="DK30" i="9"/>
  <c r="DK14" i="9"/>
  <c r="DK15" i="9"/>
  <c r="DK39" i="9"/>
  <c r="DK92" i="9"/>
  <c r="DK127" i="9"/>
  <c r="DK125" i="9"/>
  <c r="DK109" i="9"/>
  <c r="DK93" i="9"/>
  <c r="DK118" i="9"/>
  <c r="DK102" i="9"/>
  <c r="DK86" i="9"/>
  <c r="DK111" i="9"/>
  <c r="DK95" i="9"/>
  <c r="DK112" i="9"/>
  <c r="DK73" i="9"/>
  <c r="DK57" i="9"/>
  <c r="DK116" i="9"/>
  <c r="DK78" i="9"/>
  <c r="DK62" i="9"/>
  <c r="DK46" i="9"/>
  <c r="DK79" i="9"/>
  <c r="DK63" i="9"/>
  <c r="DK47" i="9"/>
  <c r="DK44" i="9"/>
  <c r="DK28" i="9"/>
  <c r="DK12" i="9"/>
  <c r="DK48" i="9"/>
  <c r="DK29" i="9"/>
  <c r="DK13" i="9"/>
  <c r="DK42" i="9"/>
  <c r="DK26" i="9"/>
  <c r="DK10" i="9"/>
  <c r="DK72" i="9"/>
  <c r="DK23" i="9"/>
  <c r="DK43" i="9"/>
  <c r="DK123" i="9"/>
  <c r="DK114" i="9"/>
  <c r="DK91" i="9"/>
  <c r="DK100" i="9"/>
  <c r="DK75" i="9"/>
  <c r="DK24" i="9"/>
  <c r="DK9" i="9"/>
  <c r="DK35" i="9"/>
  <c r="DK121" i="9"/>
  <c r="DK98" i="9"/>
  <c r="DK96" i="9"/>
  <c r="DK74" i="9"/>
  <c r="DK59" i="9"/>
  <c r="DK8" i="9"/>
  <c r="DK38" i="9"/>
  <c r="DK11" i="9"/>
  <c r="DK105" i="9"/>
  <c r="DK126" i="9"/>
  <c r="DK69" i="9"/>
  <c r="DK58" i="9"/>
  <c r="DK108" i="9"/>
  <c r="DK41" i="9"/>
  <c r="DK22" i="9"/>
  <c r="DK89" i="9"/>
  <c r="DK40" i="9"/>
  <c r="DK107" i="9"/>
  <c r="DK25" i="9"/>
  <c r="DK120" i="9"/>
  <c r="DK53" i="9"/>
  <c r="DK56" i="9"/>
  <c r="Y477" i="10"/>
  <c r="AC477" i="10"/>
  <c r="AL477" i="10"/>
  <c r="AK477" i="10"/>
  <c r="V477" i="10"/>
  <c r="Z477" i="10"/>
  <c r="U477" i="10"/>
  <c r="AP477" i="10"/>
  <c r="AD477" i="10"/>
  <c r="AG477" i="10"/>
  <c r="AH477" i="10"/>
  <c r="AO477" i="10"/>
  <c r="DL9" i="11"/>
  <c r="DM1" i="11"/>
  <c r="DL2" i="11"/>
  <c r="A235" i="10"/>
  <c r="DL6" i="11"/>
  <c r="DL7" i="11" s="1"/>
  <c r="AN476" i="10"/>
  <c r="DK59" i="11"/>
  <c r="DK43" i="11"/>
  <c r="DK75" i="11"/>
  <c r="DK11" i="11"/>
  <c r="DK91" i="11"/>
  <c r="DK27" i="11"/>
  <c r="DJ61" i="11"/>
  <c r="DL82" i="11"/>
  <c r="DL50" i="11"/>
  <c r="DJ32" i="11"/>
  <c r="DJ95" i="11"/>
  <c r="DL100" i="11"/>
  <c r="DL70" i="11"/>
  <c r="DJ14" i="11"/>
  <c r="DL37" i="11"/>
  <c r="DL85" i="11"/>
  <c r="DL22" i="11"/>
  <c r="DJ96" i="11"/>
  <c r="DL69" i="11"/>
  <c r="DJ49" i="11"/>
  <c r="DJ80" i="11"/>
  <c r="DJ77" i="11"/>
  <c r="DJ97" i="11"/>
  <c r="DJ15" i="11"/>
  <c r="DJ65" i="11"/>
  <c r="DJ48" i="11"/>
  <c r="DL51" i="11"/>
  <c r="DJ64" i="11"/>
  <c r="DJ29" i="11"/>
  <c r="DL36" i="11"/>
  <c r="DL21" i="11"/>
  <c r="DJ33" i="11"/>
  <c r="DL54" i="11"/>
  <c r="DJ17" i="11"/>
  <c r="DL20" i="11"/>
  <c r="DL86" i="11"/>
  <c r="DL102" i="11"/>
  <c r="DL68" i="11"/>
  <c r="DJ94" i="11"/>
  <c r="DJ93" i="11"/>
  <c r="DL99" i="11"/>
  <c r="DL38" i="11"/>
  <c r="DL98" i="11"/>
  <c r="DJ79" i="11"/>
  <c r="DL66" i="11"/>
  <c r="DL34" i="11"/>
  <c r="DJ46" i="11"/>
  <c r="DJ45" i="11"/>
  <c r="DL18" i="11"/>
  <c r="DJ16" i="11"/>
  <c r="DL35" i="11"/>
  <c r="DJ78" i="11"/>
  <c r="DJ13" i="11"/>
  <c r="DJ81" i="11"/>
  <c r="DJ62" i="11"/>
  <c r="DJ30" i="11"/>
  <c r="DL83" i="11"/>
  <c r="DJ63" i="11"/>
  <c r="DJ47" i="11"/>
  <c r="DL101" i="11"/>
  <c r="DL67" i="11"/>
  <c r="DL52" i="11"/>
  <c r="DJ31" i="11"/>
  <c r="DL19" i="11"/>
  <c r="DL84" i="11"/>
  <c r="DL53" i="11"/>
  <c r="AR477" i="10" l="1"/>
  <c r="X477" i="10"/>
  <c r="B225" i="10"/>
  <c r="C223" i="10"/>
  <c r="DL40" i="11"/>
  <c r="DL55" i="11"/>
  <c r="DL57" i="11" s="1"/>
  <c r="F229" i="10"/>
  <c r="DL24" i="11"/>
  <c r="DL71" i="11"/>
  <c r="DL73" i="11" s="1"/>
  <c r="G229" i="10"/>
  <c r="DL23" i="11"/>
  <c r="DL25" i="11" s="1"/>
  <c r="D229" i="10"/>
  <c r="DL87" i="11"/>
  <c r="DL89" i="11" s="1"/>
  <c r="H229" i="10"/>
  <c r="DL56" i="11"/>
  <c r="DL72" i="11"/>
  <c r="DL39" i="11"/>
  <c r="DL41" i="11" s="1"/>
  <c r="E229" i="10"/>
  <c r="DL103" i="11"/>
  <c r="DL105" i="11" s="1"/>
  <c r="I229" i="10"/>
  <c r="DL104" i="11"/>
  <c r="DL88" i="11"/>
  <c r="DM8" i="11"/>
  <c r="A237" i="10"/>
  <c r="DM2" i="11"/>
  <c r="DN1" i="11"/>
  <c r="DM9" i="11"/>
  <c r="AJ477" i="10"/>
  <c r="AF477" i="10"/>
  <c r="DL124" i="9"/>
  <c r="DL122" i="9"/>
  <c r="DL110" i="9"/>
  <c r="DL94" i="9"/>
  <c r="DL115" i="9"/>
  <c r="DL99" i="9"/>
  <c r="DL83" i="9"/>
  <c r="DL112" i="9"/>
  <c r="DL96" i="9"/>
  <c r="DL109" i="9"/>
  <c r="DL74" i="9"/>
  <c r="DL58" i="9"/>
  <c r="DL113" i="9"/>
  <c r="DL71" i="9"/>
  <c r="DL55" i="9"/>
  <c r="DL101" i="9"/>
  <c r="DL72" i="9"/>
  <c r="DL56" i="9"/>
  <c r="DL89" i="9"/>
  <c r="DL37" i="9"/>
  <c r="DL21" i="9"/>
  <c r="DL105" i="9"/>
  <c r="DL42" i="9"/>
  <c r="DL26" i="9"/>
  <c r="DL10" i="9"/>
  <c r="DL43" i="9"/>
  <c r="DL27" i="9"/>
  <c r="DL11" i="9"/>
  <c r="DL53" i="9"/>
  <c r="DL36" i="9"/>
  <c r="DL40" i="9"/>
  <c r="DL125" i="9"/>
  <c r="DM1" i="9"/>
  <c r="DL106" i="9"/>
  <c r="DL90" i="9"/>
  <c r="DL111" i="9"/>
  <c r="DL95" i="9"/>
  <c r="DL123" i="9"/>
  <c r="DL108" i="9"/>
  <c r="DL92" i="9"/>
  <c r="DL93" i="9"/>
  <c r="DL70" i="9"/>
  <c r="DL54" i="9"/>
  <c r="DL97" i="9"/>
  <c r="DL67" i="9"/>
  <c r="DL51" i="9"/>
  <c r="DL85" i="9"/>
  <c r="DL68" i="9"/>
  <c r="DL52" i="9"/>
  <c r="DL73" i="9"/>
  <c r="DL33" i="9"/>
  <c r="DL17" i="9"/>
  <c r="DL77" i="9"/>
  <c r="DL38" i="9"/>
  <c r="DL22" i="9"/>
  <c r="DL81" i="9"/>
  <c r="DL39" i="9"/>
  <c r="DL23" i="9"/>
  <c r="DL44" i="9"/>
  <c r="DL32" i="9"/>
  <c r="DL20" i="9"/>
  <c r="DL121" i="9"/>
  <c r="DL118" i="9"/>
  <c r="DL102" i="9"/>
  <c r="DL86" i="9"/>
  <c r="DL107" i="9"/>
  <c r="DL91" i="9"/>
  <c r="DL120" i="9"/>
  <c r="DL104" i="9"/>
  <c r="DL88" i="9"/>
  <c r="DL82" i="9"/>
  <c r="DL66" i="9"/>
  <c r="DL50" i="9"/>
  <c r="DL79" i="9"/>
  <c r="DL63" i="9"/>
  <c r="DL47" i="9"/>
  <c r="DL80" i="9"/>
  <c r="DL64" i="9"/>
  <c r="DL48" i="9"/>
  <c r="DL57" i="9"/>
  <c r="DL29" i="9"/>
  <c r="DL13" i="9"/>
  <c r="DL61" i="9"/>
  <c r="DL34" i="9"/>
  <c r="DL18" i="9"/>
  <c r="DL65" i="9"/>
  <c r="DL35" i="9"/>
  <c r="DL19" i="9"/>
  <c r="DL28" i="9"/>
  <c r="DL16" i="9"/>
  <c r="DL8" i="9"/>
  <c r="DL119" i="9"/>
  <c r="DL100" i="9"/>
  <c r="DL46" i="9"/>
  <c r="DL76" i="9"/>
  <c r="DL25" i="9"/>
  <c r="DL14" i="9"/>
  <c r="DL12" i="9"/>
  <c r="DL126" i="9"/>
  <c r="DL103" i="9"/>
  <c r="DL84" i="9"/>
  <c r="DL75" i="9"/>
  <c r="DL60" i="9"/>
  <c r="DL9" i="9"/>
  <c r="DL49" i="9"/>
  <c r="DL69" i="9"/>
  <c r="DL114" i="9"/>
  <c r="DL87" i="9"/>
  <c r="DL78" i="9"/>
  <c r="DL59" i="9"/>
  <c r="DL127" i="9"/>
  <c r="DL45" i="9"/>
  <c r="DL31" i="9"/>
  <c r="DL24" i="9"/>
  <c r="DL117" i="9"/>
  <c r="DL98" i="9"/>
  <c r="DL41" i="9"/>
  <c r="DL62" i="9"/>
  <c r="DL15" i="9"/>
  <c r="DL116" i="9"/>
  <c r="DL30" i="9"/>
  <c r="AK478" i="10"/>
  <c r="U478" i="10"/>
  <c r="AH478" i="10"/>
  <c r="AG478" i="10"/>
  <c r="V478" i="10"/>
  <c r="Z478" i="10"/>
  <c r="AC478" i="10"/>
  <c r="AP478" i="10"/>
  <c r="AL478" i="10"/>
  <c r="AO478" i="10"/>
  <c r="Y478" i="10"/>
  <c r="AD478" i="10"/>
  <c r="C480" i="10"/>
  <c r="B479" i="10"/>
  <c r="AB477" i="10"/>
  <c r="DN76" i="11"/>
  <c r="DN44" i="11"/>
  <c r="DN60" i="11"/>
  <c r="DN12" i="11"/>
  <c r="DN28" i="11"/>
  <c r="DN92" i="11"/>
  <c r="DM6" i="11"/>
  <c r="DM7" i="11" s="1"/>
  <c r="DL91" i="11"/>
  <c r="DL75" i="11"/>
  <c r="DL43" i="11"/>
  <c r="DL11" i="11"/>
  <c r="DL59" i="11"/>
  <c r="DL27" i="11"/>
  <c r="AN477" i="10"/>
  <c r="DP3" i="11"/>
  <c r="DO4" i="11"/>
  <c r="DK33" i="11"/>
  <c r="DM66" i="11"/>
  <c r="DM50" i="11"/>
  <c r="DK61" i="11"/>
  <c r="DM38" i="11"/>
  <c r="DK14" i="11"/>
  <c r="DK16" i="11"/>
  <c r="DM19" i="11"/>
  <c r="DK80" i="11"/>
  <c r="DK30" i="11"/>
  <c r="DM98" i="11"/>
  <c r="DK77" i="11"/>
  <c r="DM102" i="11"/>
  <c r="DK62" i="11"/>
  <c r="DM52" i="11"/>
  <c r="DM68" i="11"/>
  <c r="DM36" i="11"/>
  <c r="DK47" i="11"/>
  <c r="DM99" i="11"/>
  <c r="DM100" i="11"/>
  <c r="DM86" i="11"/>
  <c r="DK78" i="11"/>
  <c r="DK63" i="11"/>
  <c r="DK46" i="11"/>
  <c r="DK97" i="11"/>
  <c r="DK32" i="11"/>
  <c r="DK15" i="11"/>
  <c r="DK93" i="11"/>
  <c r="DK49" i="11"/>
  <c r="DK96" i="11"/>
  <c r="DM70" i="11"/>
  <c r="DK31" i="11"/>
  <c r="DK13" i="11"/>
  <c r="DM69" i="11"/>
  <c r="DM101" i="11"/>
  <c r="DK65" i="11"/>
  <c r="DK45" i="11"/>
  <c r="DM53" i="11"/>
  <c r="DM22" i="11"/>
  <c r="DK48" i="11"/>
  <c r="DM18" i="11"/>
  <c r="DM35" i="11"/>
  <c r="DM51" i="11"/>
  <c r="DK29" i="11"/>
  <c r="DK17" i="11"/>
  <c r="DM54" i="11"/>
  <c r="DM83" i="11"/>
  <c r="DM37" i="11"/>
  <c r="DM20" i="11"/>
  <c r="DM85" i="11"/>
  <c r="DM84" i="11"/>
  <c r="DK64" i="11"/>
  <c r="DM67" i="11"/>
  <c r="DM82" i="11"/>
  <c r="DM34" i="11"/>
  <c r="DK81" i="11"/>
  <c r="DK94" i="11"/>
  <c r="DK79" i="11"/>
  <c r="DK95" i="11"/>
  <c r="DM21" i="11"/>
  <c r="AB478" i="10" l="1"/>
  <c r="AJ478" i="10"/>
  <c r="B227" i="10"/>
  <c r="C225" i="10"/>
  <c r="DM55" i="11"/>
  <c r="DM57" i="11" s="1"/>
  <c r="F231" i="10"/>
  <c r="DM24" i="11"/>
  <c r="DM72" i="11"/>
  <c r="DM104" i="11"/>
  <c r="DM56" i="11"/>
  <c r="DM88" i="11"/>
  <c r="DM23" i="11"/>
  <c r="DM25" i="11" s="1"/>
  <c r="D231" i="10"/>
  <c r="DM103" i="11"/>
  <c r="DM105" i="11" s="1"/>
  <c r="I231" i="10"/>
  <c r="DM39" i="11"/>
  <c r="DM41" i="11" s="1"/>
  <c r="E231" i="10"/>
  <c r="DM71" i="11"/>
  <c r="DM73" i="11" s="1"/>
  <c r="G231" i="10"/>
  <c r="DM87" i="11"/>
  <c r="DM89" i="11" s="1"/>
  <c r="H231" i="10"/>
  <c r="DM40" i="11"/>
  <c r="DN8" i="11"/>
  <c r="DN6" i="11"/>
  <c r="DN7" i="11" s="1"/>
  <c r="AF478" i="10"/>
  <c r="DM75" i="11"/>
  <c r="DM43" i="11"/>
  <c r="DM91" i="11"/>
  <c r="DM11" i="11"/>
  <c r="DM59" i="11"/>
  <c r="DM27" i="11"/>
  <c r="A239" i="10"/>
  <c r="AK479" i="10"/>
  <c r="U479" i="10"/>
  <c r="Z479" i="10"/>
  <c r="AG479" i="10"/>
  <c r="V479" i="10"/>
  <c r="AL479" i="10"/>
  <c r="AC479" i="10"/>
  <c r="AH479" i="10"/>
  <c r="AD479" i="10"/>
  <c r="Y479" i="10"/>
  <c r="AP479" i="10"/>
  <c r="AO479" i="10"/>
  <c r="DN9" i="11"/>
  <c r="DO1" i="11"/>
  <c r="DN2" i="11"/>
  <c r="C481" i="10"/>
  <c r="B480" i="10"/>
  <c r="DP4" i="11"/>
  <c r="DQ3" i="11"/>
  <c r="AR478" i="10"/>
  <c r="X478" i="10"/>
  <c r="DM125" i="9"/>
  <c r="DM127" i="9"/>
  <c r="DM111" i="9"/>
  <c r="DM95" i="9"/>
  <c r="DM120" i="9"/>
  <c r="DM104" i="9"/>
  <c r="DM88" i="9"/>
  <c r="DM109" i="9"/>
  <c r="DM93" i="9"/>
  <c r="DM106" i="9"/>
  <c r="DM71" i="9"/>
  <c r="DM55" i="9"/>
  <c r="DM94" i="9"/>
  <c r="DM68" i="9"/>
  <c r="DM52" i="9"/>
  <c r="DM81" i="9"/>
  <c r="DM65" i="9"/>
  <c r="DM49" i="9"/>
  <c r="DM42" i="9"/>
  <c r="DM26" i="9"/>
  <c r="DM10" i="9"/>
  <c r="DM58" i="9"/>
  <c r="DM31" i="9"/>
  <c r="DM15" i="9"/>
  <c r="DM62" i="9"/>
  <c r="DM36" i="9"/>
  <c r="DM20" i="9"/>
  <c r="DM118" i="9"/>
  <c r="DM9" i="9"/>
  <c r="DM33" i="9"/>
  <c r="DM21" i="9"/>
  <c r="DM121" i="9"/>
  <c r="DM123" i="9"/>
  <c r="DM107" i="9"/>
  <c r="DM91" i="9"/>
  <c r="DM116" i="9"/>
  <c r="DM100" i="9"/>
  <c r="DM84" i="9"/>
  <c r="DM105" i="9"/>
  <c r="DM89" i="9"/>
  <c r="DM90" i="9"/>
  <c r="DM67" i="9"/>
  <c r="DM51" i="9"/>
  <c r="DM80" i="9"/>
  <c r="DM64" i="9"/>
  <c r="DM48" i="9"/>
  <c r="DM77" i="9"/>
  <c r="DM61" i="9"/>
  <c r="DM45" i="9"/>
  <c r="DM38" i="9"/>
  <c r="DM22" i="9"/>
  <c r="DM43" i="9"/>
  <c r="DM27" i="9"/>
  <c r="DM11" i="9"/>
  <c r="DM46" i="9"/>
  <c r="DM32" i="9"/>
  <c r="DM16" i="9"/>
  <c r="DM82" i="9"/>
  <c r="DM29" i="9"/>
  <c r="DM17" i="9"/>
  <c r="DM126" i="9"/>
  <c r="DM119" i="9"/>
  <c r="DM103" i="9"/>
  <c r="DM87" i="9"/>
  <c r="DM112" i="9"/>
  <c r="DM96" i="9"/>
  <c r="DM117" i="9"/>
  <c r="DM101" i="9"/>
  <c r="DM85" i="9"/>
  <c r="DM79" i="9"/>
  <c r="DM63" i="9"/>
  <c r="DM47" i="9"/>
  <c r="DM76" i="9"/>
  <c r="DM60" i="9"/>
  <c r="DM114" i="9"/>
  <c r="DM73" i="9"/>
  <c r="DM57" i="9"/>
  <c r="DM70" i="9"/>
  <c r="DM34" i="9"/>
  <c r="DM18" i="9"/>
  <c r="DM86" i="9"/>
  <c r="DM39" i="9"/>
  <c r="DM23" i="9"/>
  <c r="DM102" i="9"/>
  <c r="DM44" i="9"/>
  <c r="DM28" i="9"/>
  <c r="DM12" i="9"/>
  <c r="DM41" i="9"/>
  <c r="DM13" i="9"/>
  <c r="DM37" i="9"/>
  <c r="DN1" i="9"/>
  <c r="DM83" i="9"/>
  <c r="DM97" i="9"/>
  <c r="DM110" i="9"/>
  <c r="DM69" i="9"/>
  <c r="DM14" i="9"/>
  <c r="DM78" i="9"/>
  <c r="DM25" i="9"/>
  <c r="DM122" i="9"/>
  <c r="DM108" i="9"/>
  <c r="DM124" i="9"/>
  <c r="DM72" i="9"/>
  <c r="DM53" i="9"/>
  <c r="DM74" i="9"/>
  <c r="DM40" i="9"/>
  <c r="DM50" i="9"/>
  <c r="DM115" i="9"/>
  <c r="DM92" i="9"/>
  <c r="DM75" i="9"/>
  <c r="DM56" i="9"/>
  <c r="DM54" i="9"/>
  <c r="DM35" i="9"/>
  <c r="DM24" i="9"/>
  <c r="DM66" i="9"/>
  <c r="DM113" i="9"/>
  <c r="DM19" i="9"/>
  <c r="DM99" i="9"/>
  <c r="DM59" i="9"/>
  <c r="DM8" i="9"/>
  <c r="DM30" i="9"/>
  <c r="DM98" i="9"/>
  <c r="DO76" i="11"/>
  <c r="DO28" i="11"/>
  <c r="DO60" i="11"/>
  <c r="DO44" i="11"/>
  <c r="DO92" i="11"/>
  <c r="DO12" i="11"/>
  <c r="AN478" i="10"/>
  <c r="DN52" i="11"/>
  <c r="DN84" i="11"/>
  <c r="DL32" i="11"/>
  <c r="DL47" i="11"/>
  <c r="DL81" i="11"/>
  <c r="DN37" i="11"/>
  <c r="DN83" i="11"/>
  <c r="DN22" i="11"/>
  <c r="DN100" i="11"/>
  <c r="DN85" i="11"/>
  <c r="DL16" i="11"/>
  <c r="DL17" i="11"/>
  <c r="DN67" i="11"/>
  <c r="DN20" i="11"/>
  <c r="DN18" i="11"/>
  <c r="DL77" i="11"/>
  <c r="DL13" i="11"/>
  <c r="DL45" i="11"/>
  <c r="DN70" i="11"/>
  <c r="DL14" i="11"/>
  <c r="DN66" i="11"/>
  <c r="DL48" i="11"/>
  <c r="DN82" i="11"/>
  <c r="DL46" i="11"/>
  <c r="DN21" i="11"/>
  <c r="DL95" i="11"/>
  <c r="DN86" i="11"/>
  <c r="DL93" i="11"/>
  <c r="DL79" i="11"/>
  <c r="DN53" i="11"/>
  <c r="DN68" i="11"/>
  <c r="DL33" i="11"/>
  <c r="DL94" i="11"/>
  <c r="DN34" i="11"/>
  <c r="DL64" i="11"/>
  <c r="DL15" i="11"/>
  <c r="DN51" i="11"/>
  <c r="DN19" i="11"/>
  <c r="DN36" i="11"/>
  <c r="DL62" i="11"/>
  <c r="DN99" i="11"/>
  <c r="DN101" i="11"/>
  <c r="DN54" i="11"/>
  <c r="DN50" i="11"/>
  <c r="DN35" i="11"/>
  <c r="DN69" i="11"/>
  <c r="DL30" i="11"/>
  <c r="DN98" i="11"/>
  <c r="DL78" i="11"/>
  <c r="DN102" i="11"/>
  <c r="DL31" i="11"/>
  <c r="DL65" i="11"/>
  <c r="DL63" i="11"/>
  <c r="DL49" i="11"/>
  <c r="DL80" i="11"/>
  <c r="DL29" i="11"/>
  <c r="DN38" i="11"/>
  <c r="DL61" i="11"/>
  <c r="DL96" i="11"/>
  <c r="DL97" i="11"/>
  <c r="AR479" i="10" l="1"/>
  <c r="AF479" i="10"/>
  <c r="B229" i="10"/>
  <c r="C227" i="10"/>
  <c r="X479" i="10"/>
  <c r="DN55" i="11"/>
  <c r="DN57" i="11" s="1"/>
  <c r="F233" i="10"/>
  <c r="DN103" i="11"/>
  <c r="DN105" i="11" s="1"/>
  <c r="I233" i="10"/>
  <c r="DN71" i="11"/>
  <c r="DN73" i="11" s="1"/>
  <c r="G233" i="10"/>
  <c r="DN24" i="11"/>
  <c r="DN23" i="11"/>
  <c r="DN25" i="11" s="1"/>
  <c r="D233" i="10"/>
  <c r="DN87" i="11"/>
  <c r="DN89" i="11" s="1"/>
  <c r="H233" i="10"/>
  <c r="DN40" i="11"/>
  <c r="DN88" i="11"/>
  <c r="DN39" i="11"/>
  <c r="DN41" i="11" s="1"/>
  <c r="E233" i="10"/>
  <c r="DN56" i="11"/>
  <c r="DN104" i="11"/>
  <c r="DN72" i="11"/>
  <c r="DN126" i="9"/>
  <c r="DN123" i="9"/>
  <c r="DN116" i="9"/>
  <c r="DN100" i="9"/>
  <c r="DN84" i="9"/>
  <c r="DN105" i="9"/>
  <c r="DN89" i="9"/>
  <c r="DN110" i="9"/>
  <c r="DN94" i="9"/>
  <c r="DN103" i="9"/>
  <c r="DN72" i="9"/>
  <c r="DN56" i="9"/>
  <c r="DN107" i="9"/>
  <c r="DN73" i="9"/>
  <c r="DN57" i="9"/>
  <c r="DN111" i="9"/>
  <c r="DN74" i="9"/>
  <c r="DN58" i="9"/>
  <c r="DN115" i="9"/>
  <c r="DN39" i="9"/>
  <c r="DN23" i="9"/>
  <c r="DN71" i="9"/>
  <c r="DN36" i="9"/>
  <c r="DN20" i="9"/>
  <c r="DN83" i="9"/>
  <c r="DN37" i="9"/>
  <c r="DN21" i="9"/>
  <c r="DN99" i="9"/>
  <c r="DN79" i="9"/>
  <c r="DN30" i="9"/>
  <c r="DN47" i="9"/>
  <c r="DN122" i="9"/>
  <c r="DN124" i="9"/>
  <c r="DN112" i="9"/>
  <c r="DN96" i="9"/>
  <c r="DN117" i="9"/>
  <c r="DN101" i="9"/>
  <c r="DN85" i="9"/>
  <c r="DN106" i="9"/>
  <c r="DN90" i="9"/>
  <c r="DN87" i="9"/>
  <c r="DN68" i="9"/>
  <c r="DN52" i="9"/>
  <c r="DN91" i="9"/>
  <c r="DN69" i="9"/>
  <c r="DN53" i="9"/>
  <c r="DN95" i="9"/>
  <c r="DN70" i="9"/>
  <c r="DN54" i="9"/>
  <c r="DN67" i="9"/>
  <c r="DN35" i="9"/>
  <c r="DN19" i="9"/>
  <c r="DN55" i="9"/>
  <c r="DN32" i="9"/>
  <c r="DN16" i="9"/>
  <c r="DN75" i="9"/>
  <c r="DN33" i="9"/>
  <c r="DN17" i="9"/>
  <c r="DN63" i="9"/>
  <c r="DN42" i="9"/>
  <c r="DN14" i="9"/>
  <c r="DO1" i="9"/>
  <c r="DN125" i="9"/>
  <c r="DN108" i="9"/>
  <c r="DN92" i="9"/>
  <c r="DN113" i="9"/>
  <c r="DN97" i="9"/>
  <c r="DN118" i="9"/>
  <c r="DN102" i="9"/>
  <c r="DN86" i="9"/>
  <c r="DN80" i="9"/>
  <c r="DN64" i="9"/>
  <c r="DN48" i="9"/>
  <c r="DN81" i="9"/>
  <c r="DN65" i="9"/>
  <c r="DN49" i="9"/>
  <c r="DN82" i="9"/>
  <c r="DN66" i="9"/>
  <c r="DN50" i="9"/>
  <c r="DN51" i="9"/>
  <c r="DN31" i="9"/>
  <c r="DN15" i="9"/>
  <c r="DN44" i="9"/>
  <c r="DN28" i="9"/>
  <c r="DN12" i="9"/>
  <c r="DN59" i="9"/>
  <c r="DN29" i="9"/>
  <c r="DN13" i="9"/>
  <c r="DN38" i="9"/>
  <c r="DN26" i="9"/>
  <c r="DN18" i="9"/>
  <c r="DN104" i="9"/>
  <c r="DN114" i="9"/>
  <c r="DN60" i="9"/>
  <c r="DN45" i="9"/>
  <c r="DN43" i="9"/>
  <c r="DN24" i="9"/>
  <c r="DN9" i="9"/>
  <c r="DN88" i="9"/>
  <c r="DN98" i="9"/>
  <c r="DN121" i="9"/>
  <c r="DN78" i="9"/>
  <c r="DN27" i="9"/>
  <c r="DN8" i="9"/>
  <c r="DN22" i="9"/>
  <c r="DN127" i="9"/>
  <c r="DN109" i="9"/>
  <c r="DN119" i="9"/>
  <c r="DN77" i="9"/>
  <c r="DN62" i="9"/>
  <c r="DN11" i="9"/>
  <c r="DN41" i="9"/>
  <c r="DN10" i="9"/>
  <c r="DP6" i="11" s="1"/>
  <c r="DN93" i="9"/>
  <c r="DN40" i="9"/>
  <c r="DN120" i="9"/>
  <c r="DN76" i="9"/>
  <c r="DN25" i="9"/>
  <c r="DN46" i="9"/>
  <c r="DN61" i="9"/>
  <c r="DN34" i="9"/>
  <c r="C482" i="10"/>
  <c r="B481" i="10"/>
  <c r="DR3" i="11"/>
  <c r="DQ4" i="11"/>
  <c r="DN27" i="11"/>
  <c r="DN91" i="11"/>
  <c r="DN75" i="11"/>
  <c r="DN43" i="11"/>
  <c r="DN11" i="11"/>
  <c r="DN59" i="11"/>
  <c r="DO8" i="11"/>
  <c r="DP12" i="11"/>
  <c r="DP92" i="11"/>
  <c r="DP44" i="11"/>
  <c r="DP76" i="11"/>
  <c r="DP28" i="11"/>
  <c r="DP60" i="11"/>
  <c r="DP1" i="11"/>
  <c r="DO2" i="11"/>
  <c r="DO9" i="11"/>
  <c r="AB479" i="10"/>
  <c r="DO6" i="11"/>
  <c r="DO7" i="11" s="1"/>
  <c r="AJ479" i="10"/>
  <c r="AO480" i="10"/>
  <c r="Y480" i="10"/>
  <c r="Z480" i="10"/>
  <c r="AK480" i="10"/>
  <c r="U480" i="10"/>
  <c r="AH480" i="10"/>
  <c r="AG480" i="10"/>
  <c r="V480" i="10"/>
  <c r="AP480" i="10"/>
  <c r="AC480" i="10"/>
  <c r="AL480" i="10"/>
  <c r="AD480" i="10"/>
  <c r="AN479" i="10"/>
  <c r="A241" i="10"/>
  <c r="DO37" i="11"/>
  <c r="DM78" i="11"/>
  <c r="DO69" i="11"/>
  <c r="DO19" i="11"/>
  <c r="DM17" i="11"/>
  <c r="DO51" i="11"/>
  <c r="DO98" i="11"/>
  <c r="DM13" i="11"/>
  <c r="DM63" i="11"/>
  <c r="DM29" i="11"/>
  <c r="DO22" i="11"/>
  <c r="DM97" i="11"/>
  <c r="DO82" i="11"/>
  <c r="DO84" i="11"/>
  <c r="DM33" i="11"/>
  <c r="DM32" i="11"/>
  <c r="DM65" i="11"/>
  <c r="DM81" i="11"/>
  <c r="DM30" i="11"/>
  <c r="DO52" i="11"/>
  <c r="DM79" i="11"/>
  <c r="DM95" i="11"/>
  <c r="DO20" i="11"/>
  <c r="DM61" i="11"/>
  <c r="DO18" i="11"/>
  <c r="DO67" i="11"/>
  <c r="DO99" i="11"/>
  <c r="DO36" i="11"/>
  <c r="DM31" i="11"/>
  <c r="DM93" i="11"/>
  <c r="DM45" i="11"/>
  <c r="DO34" i="11"/>
  <c r="DM94" i="11"/>
  <c r="DO50" i="11"/>
  <c r="DM47" i="11"/>
  <c r="DO70" i="11"/>
  <c r="DM62" i="11"/>
  <c r="DO21" i="11"/>
  <c r="DO38" i="11"/>
  <c r="DM96" i="11"/>
  <c r="DM80" i="11"/>
  <c r="DO68" i="11"/>
  <c r="DO100" i="11"/>
  <c r="DO86" i="11"/>
  <c r="DM14" i="11"/>
  <c r="DM77" i="11"/>
  <c r="DO53" i="11"/>
  <c r="DO66" i="11"/>
  <c r="DM49" i="11"/>
  <c r="DO35" i="11"/>
  <c r="DM15" i="11"/>
  <c r="DO102" i="11"/>
  <c r="DM46" i="11"/>
  <c r="DO101" i="11"/>
  <c r="DO85" i="11"/>
  <c r="DM16" i="11"/>
  <c r="DO54" i="11"/>
  <c r="DM64" i="11"/>
  <c r="DM48" i="11"/>
  <c r="DO83" i="11"/>
  <c r="DP7" i="11" l="1"/>
  <c r="AN480" i="10"/>
  <c r="AB480" i="10"/>
  <c r="B231" i="10"/>
  <c r="C229" i="10"/>
  <c r="DO71" i="11"/>
  <c r="DO73" i="11" s="1"/>
  <c r="G235" i="10"/>
  <c r="DO23" i="11"/>
  <c r="DO25" i="11" s="1"/>
  <c r="D235" i="10"/>
  <c r="DO39" i="11"/>
  <c r="DO41" i="11" s="1"/>
  <c r="E235" i="10"/>
  <c r="DO55" i="11"/>
  <c r="DO57" i="11" s="1"/>
  <c r="F235" i="10"/>
  <c r="DO40" i="11"/>
  <c r="DO88" i="11"/>
  <c r="DO72" i="11"/>
  <c r="DO56" i="11"/>
  <c r="DO104" i="11"/>
  <c r="DO87" i="11"/>
  <c r="DO89" i="11" s="1"/>
  <c r="H235" i="10"/>
  <c r="DO103" i="11"/>
  <c r="DO105" i="11" s="1"/>
  <c r="I235" i="10"/>
  <c r="DO24" i="11"/>
  <c r="AJ480" i="10"/>
  <c r="DQ92" i="11"/>
  <c r="DQ76" i="11"/>
  <c r="DQ60" i="11"/>
  <c r="DQ44" i="11"/>
  <c r="DQ12" i="11"/>
  <c r="DQ28" i="11"/>
  <c r="AC481" i="10"/>
  <c r="AH481" i="10"/>
  <c r="AP481" i="10"/>
  <c r="AK481" i="10"/>
  <c r="AO481" i="10"/>
  <c r="AL481" i="10"/>
  <c r="U481" i="10"/>
  <c r="Y481" i="10"/>
  <c r="Z481" i="10"/>
  <c r="V481" i="10"/>
  <c r="AD481" i="10"/>
  <c r="AG481" i="10"/>
  <c r="A243" i="10"/>
  <c r="AF480" i="10"/>
  <c r="DO59" i="11"/>
  <c r="DO27" i="11"/>
  <c r="DO75" i="11"/>
  <c r="DO43" i="11"/>
  <c r="DO11" i="11"/>
  <c r="DO91" i="11"/>
  <c r="DR4" i="11"/>
  <c r="DS3" i="11"/>
  <c r="C483" i="10"/>
  <c r="B482" i="10"/>
  <c r="DP1" i="9"/>
  <c r="DO117" i="9"/>
  <c r="DO101" i="9"/>
  <c r="DO85" i="9"/>
  <c r="DO110" i="9"/>
  <c r="DO94" i="9"/>
  <c r="DO115" i="9"/>
  <c r="DO99" i="9"/>
  <c r="DO83" i="9"/>
  <c r="DO81" i="9"/>
  <c r="DO65" i="9"/>
  <c r="DO49" i="9"/>
  <c r="DO88" i="9"/>
  <c r="DO70" i="9"/>
  <c r="DO54" i="9"/>
  <c r="DO92" i="9"/>
  <c r="DO67" i="9"/>
  <c r="DO51" i="9"/>
  <c r="DO64" i="9"/>
  <c r="DO36" i="9"/>
  <c r="DO20" i="9"/>
  <c r="DO112" i="9"/>
  <c r="DO37" i="9"/>
  <c r="DO21" i="9"/>
  <c r="DO72" i="9"/>
  <c r="DO34" i="9"/>
  <c r="DO18" i="9"/>
  <c r="DO35" i="9"/>
  <c r="DO23" i="9"/>
  <c r="DO11" i="9"/>
  <c r="DO127" i="9"/>
  <c r="DO125" i="9"/>
  <c r="DO113" i="9"/>
  <c r="DO97" i="9"/>
  <c r="DO126" i="9"/>
  <c r="DO106" i="9"/>
  <c r="DO90" i="9"/>
  <c r="DO111" i="9"/>
  <c r="DO95" i="9"/>
  <c r="DO116" i="9"/>
  <c r="DO77" i="9"/>
  <c r="DO61" i="9"/>
  <c r="DO45" i="9"/>
  <c r="DO82" i="9"/>
  <c r="DO66" i="9"/>
  <c r="DO50" i="9"/>
  <c r="DO79" i="9"/>
  <c r="DO63" i="9"/>
  <c r="DO47" i="9"/>
  <c r="DO48" i="9"/>
  <c r="DO32" i="9"/>
  <c r="DO16" i="9"/>
  <c r="DO68" i="9"/>
  <c r="DO33" i="9"/>
  <c r="DO17" i="9"/>
  <c r="DO56" i="9"/>
  <c r="DO30" i="9"/>
  <c r="DO14" i="9"/>
  <c r="DO19" i="9"/>
  <c r="DO76" i="9"/>
  <c r="DO15" i="9"/>
  <c r="DO123" i="9"/>
  <c r="DO121" i="9"/>
  <c r="DO109" i="9"/>
  <c r="DO93" i="9"/>
  <c r="DO118" i="9"/>
  <c r="DO102" i="9"/>
  <c r="DO86" i="9"/>
  <c r="DO107" i="9"/>
  <c r="DO91" i="9"/>
  <c r="DO100" i="9"/>
  <c r="DO73" i="9"/>
  <c r="DO57" i="9"/>
  <c r="DO120" i="9"/>
  <c r="DO78" i="9"/>
  <c r="DO62" i="9"/>
  <c r="DO46" i="9"/>
  <c r="DO75" i="9"/>
  <c r="DO59" i="9"/>
  <c r="DO96" i="9"/>
  <c r="DO44" i="9"/>
  <c r="DO28" i="9"/>
  <c r="DO12" i="9"/>
  <c r="DO52" i="9"/>
  <c r="DO29" i="9"/>
  <c r="DO13" i="9"/>
  <c r="DO42" i="9"/>
  <c r="DO26" i="9"/>
  <c r="DO10" i="9"/>
  <c r="DQ6" i="11" s="1"/>
  <c r="DQ7" i="11" s="1"/>
  <c r="DO60" i="9"/>
  <c r="DO43" i="9"/>
  <c r="DO31" i="9"/>
  <c r="DO89" i="9"/>
  <c r="DO103" i="9"/>
  <c r="DO53" i="9"/>
  <c r="DO108" i="9"/>
  <c r="DO40" i="9"/>
  <c r="DO25" i="9"/>
  <c r="DO124" i="9"/>
  <c r="DO114" i="9"/>
  <c r="DO87" i="9"/>
  <c r="DO104" i="9"/>
  <c r="DO71" i="9"/>
  <c r="DO24" i="9"/>
  <c r="DO9" i="9"/>
  <c r="DO39" i="9"/>
  <c r="DO122" i="9"/>
  <c r="DO98" i="9"/>
  <c r="DO84" i="9"/>
  <c r="DO74" i="9"/>
  <c r="DO55" i="9"/>
  <c r="DO8" i="9"/>
  <c r="DO38" i="9"/>
  <c r="DO27" i="9"/>
  <c r="DO58" i="9"/>
  <c r="DO105" i="9"/>
  <c r="DO80" i="9"/>
  <c r="DO69" i="9"/>
  <c r="DO22" i="9"/>
  <c r="DO119" i="9"/>
  <c r="DO41" i="9"/>
  <c r="X480" i="10"/>
  <c r="AR480" i="10"/>
  <c r="DQ1" i="11"/>
  <c r="DP9" i="11"/>
  <c r="DP2" i="11"/>
  <c r="DP8" i="11"/>
  <c r="DP99" i="11"/>
  <c r="DN61" i="11"/>
  <c r="DN62" i="11"/>
  <c r="DN45" i="11"/>
  <c r="DP98" i="11"/>
  <c r="DP50" i="11"/>
  <c r="DN47" i="11"/>
  <c r="DP68" i="11"/>
  <c r="DN93" i="11"/>
  <c r="DN77" i="11"/>
  <c r="DP21" i="11"/>
  <c r="DP84" i="11"/>
  <c r="DP83" i="11"/>
  <c r="DN79" i="11"/>
  <c r="DN14" i="11"/>
  <c r="DN64" i="11"/>
  <c r="DN96" i="11"/>
  <c r="DP19" i="11"/>
  <c r="DN46" i="11"/>
  <c r="DN17" i="11"/>
  <c r="DP34" i="11"/>
  <c r="DN31" i="11"/>
  <c r="DN16" i="11"/>
  <c r="DP51" i="11"/>
  <c r="DP101" i="11"/>
  <c r="DP100" i="11"/>
  <c r="DP36" i="11"/>
  <c r="DN33" i="11"/>
  <c r="DP85" i="11"/>
  <c r="DN94" i="11"/>
  <c r="DP82" i="11"/>
  <c r="DN78" i="11"/>
  <c r="DP54" i="11"/>
  <c r="DN30" i="11"/>
  <c r="DP69" i="11"/>
  <c r="DN32" i="11"/>
  <c r="DN15" i="11"/>
  <c r="DP53" i="11"/>
  <c r="DN97" i="11"/>
  <c r="DP67" i="11"/>
  <c r="DP52" i="11"/>
  <c r="DP102" i="11"/>
  <c r="DN49" i="11"/>
  <c r="DN13" i="11"/>
  <c r="DP86" i="11"/>
  <c r="DP18" i="11"/>
  <c r="DN80" i="11"/>
  <c r="DN95" i="11"/>
  <c r="DP22" i="11"/>
  <c r="DP37" i="11"/>
  <c r="DP35" i="11"/>
  <c r="DN29" i="11"/>
  <c r="DN63" i="11"/>
  <c r="DN65" i="11"/>
  <c r="DP70" i="11"/>
  <c r="DP38" i="11"/>
  <c r="DP20" i="11"/>
  <c r="DP66" i="11"/>
  <c r="DN48" i="11"/>
  <c r="DN81" i="11"/>
  <c r="AR481" i="10" l="1"/>
  <c r="B233" i="10"/>
  <c r="C231" i="10"/>
  <c r="DP39" i="11"/>
  <c r="E237" i="10"/>
  <c r="DP87" i="11"/>
  <c r="DP89" i="11" s="1"/>
  <c r="H237" i="10"/>
  <c r="DP71" i="11"/>
  <c r="DP73" i="11" s="1"/>
  <c r="G237" i="10"/>
  <c r="DP72" i="11"/>
  <c r="DP23" i="11"/>
  <c r="DP25" i="11" s="1"/>
  <c r="D237" i="10"/>
  <c r="DP104" i="11"/>
  <c r="DP103" i="11"/>
  <c r="DP105" i="11" s="1"/>
  <c r="I237" i="10"/>
  <c r="DP41" i="11"/>
  <c r="DP56" i="11"/>
  <c r="DP55" i="11"/>
  <c r="DP57" i="11" s="1"/>
  <c r="F237" i="10"/>
  <c r="DP88" i="11"/>
  <c r="DP24" i="11"/>
  <c r="DP40" i="11"/>
  <c r="DP43" i="11"/>
  <c r="DP11" i="11"/>
  <c r="DP59" i="11"/>
  <c r="DP75" i="11"/>
  <c r="DP27" i="11"/>
  <c r="DP91" i="11"/>
  <c r="C484" i="10"/>
  <c r="B483" i="10"/>
  <c r="AF481" i="10"/>
  <c r="A245" i="10"/>
  <c r="DR1" i="11"/>
  <c r="DQ2" i="11"/>
  <c r="DQ9" i="11"/>
  <c r="DT3" i="11"/>
  <c r="DS4" i="11"/>
  <c r="AJ481" i="10"/>
  <c r="AB481" i="10"/>
  <c r="AN481" i="10"/>
  <c r="AK482" i="10"/>
  <c r="U482" i="10"/>
  <c r="Z482" i="10"/>
  <c r="AG482" i="10"/>
  <c r="V482" i="10"/>
  <c r="AP482" i="10"/>
  <c r="AC482" i="10"/>
  <c r="AL482" i="10"/>
  <c r="AH482" i="10"/>
  <c r="AD482" i="10"/>
  <c r="AO482" i="10"/>
  <c r="Y482" i="10"/>
  <c r="DQ8" i="11"/>
  <c r="DP11" i="9"/>
  <c r="DP15" i="9"/>
  <c r="DP19" i="9"/>
  <c r="DP23" i="9"/>
  <c r="DP27" i="9"/>
  <c r="DP31" i="9"/>
  <c r="DP35" i="9"/>
  <c r="DP39" i="9"/>
  <c r="DP43" i="9"/>
  <c r="DP47" i="9"/>
  <c r="DP51" i="9"/>
  <c r="DP55" i="9"/>
  <c r="DP59" i="9"/>
  <c r="DP63" i="9"/>
  <c r="DP67" i="9"/>
  <c r="DP71" i="9"/>
  <c r="DP75" i="9"/>
  <c r="DP79" i="9"/>
  <c r="DP83" i="9"/>
  <c r="DP87" i="9"/>
  <c r="DP91" i="9"/>
  <c r="DP95" i="9"/>
  <c r="DP99" i="9"/>
  <c r="DP103" i="9"/>
  <c r="DP107" i="9"/>
  <c r="DP111" i="9"/>
  <c r="DP14" i="9"/>
  <c r="DP18" i="9"/>
  <c r="DP22" i="9"/>
  <c r="DP26" i="9"/>
  <c r="DP30" i="9"/>
  <c r="DP34" i="9"/>
  <c r="DP38" i="9"/>
  <c r="DP42" i="9"/>
  <c r="DP46" i="9"/>
  <c r="DP50" i="9"/>
  <c r="DP54" i="9"/>
  <c r="DP58" i="9"/>
  <c r="DP62" i="9"/>
  <c r="DP66" i="9"/>
  <c r="DP70" i="9"/>
  <c r="DP74" i="9"/>
  <c r="DP78" i="9"/>
  <c r="DP82" i="9"/>
  <c r="DP86" i="9"/>
  <c r="DP90" i="9"/>
  <c r="DP94" i="9"/>
  <c r="DP98" i="9"/>
  <c r="DP102" i="9"/>
  <c r="DP106" i="9"/>
  <c r="DP110" i="9"/>
  <c r="DP17" i="9"/>
  <c r="DP25" i="9"/>
  <c r="DP33" i="9"/>
  <c r="DP41" i="9"/>
  <c r="DP49" i="9"/>
  <c r="DP57" i="9"/>
  <c r="DP65" i="9"/>
  <c r="DP73" i="9"/>
  <c r="DP81" i="9"/>
  <c r="DP89" i="9"/>
  <c r="DP97" i="9"/>
  <c r="DP105" i="9"/>
  <c r="DP115" i="9"/>
  <c r="DP119" i="9"/>
  <c r="DP123" i="9"/>
  <c r="DP127" i="9"/>
  <c r="DP12" i="9"/>
  <c r="DP20" i="9"/>
  <c r="DP28" i="9"/>
  <c r="DP36" i="9"/>
  <c r="DP44" i="9"/>
  <c r="DP52" i="9"/>
  <c r="DP60" i="9"/>
  <c r="DP68" i="9"/>
  <c r="DP76" i="9"/>
  <c r="DP84" i="9"/>
  <c r="DP92" i="9"/>
  <c r="DP100" i="9"/>
  <c r="DP108" i="9"/>
  <c r="DP114" i="9"/>
  <c r="DP118" i="9"/>
  <c r="DP122" i="9"/>
  <c r="DP126" i="9"/>
  <c r="DP13" i="9"/>
  <c r="DP21" i="9"/>
  <c r="DP29" i="9"/>
  <c r="DP37" i="9"/>
  <c r="DP45" i="9"/>
  <c r="DP53" i="9"/>
  <c r="DP61" i="9"/>
  <c r="DP69" i="9"/>
  <c r="DP77" i="9"/>
  <c r="DP85" i="9"/>
  <c r="DP93" i="9"/>
  <c r="DP101" i="9"/>
  <c r="DP109" i="9"/>
  <c r="DP113" i="9"/>
  <c r="DP117" i="9"/>
  <c r="DP121" i="9"/>
  <c r="DP125" i="9"/>
  <c r="DP16" i="9"/>
  <c r="DP24" i="9"/>
  <c r="DP32" i="9"/>
  <c r="DP40" i="9"/>
  <c r="DP48" i="9"/>
  <c r="DP56" i="9"/>
  <c r="DP64" i="9"/>
  <c r="DP72" i="9"/>
  <c r="DP80" i="9"/>
  <c r="DP88" i="9"/>
  <c r="DP96" i="9"/>
  <c r="DP104" i="9"/>
  <c r="DP112" i="9"/>
  <c r="DP116" i="9"/>
  <c r="DP120" i="9"/>
  <c r="DP124" i="9"/>
  <c r="DP10" i="9"/>
  <c r="DP8" i="9"/>
  <c r="DQ1" i="9"/>
  <c r="DP9" i="9"/>
  <c r="DR76" i="11"/>
  <c r="DR12" i="11"/>
  <c r="DR44" i="11"/>
  <c r="DR92" i="11"/>
  <c r="DR60" i="11"/>
  <c r="DR28" i="11"/>
  <c r="X481" i="10"/>
  <c r="DO95" i="11"/>
  <c r="DO48" i="11"/>
  <c r="DQ21" i="11"/>
  <c r="DQ102" i="11"/>
  <c r="DQ101" i="11"/>
  <c r="DO65" i="11"/>
  <c r="DQ38" i="11"/>
  <c r="DQ86" i="11"/>
  <c r="DO17" i="11"/>
  <c r="DQ70" i="11"/>
  <c r="DO45" i="11"/>
  <c r="DO63" i="11"/>
  <c r="DQ35" i="11"/>
  <c r="DQ68" i="11"/>
  <c r="DQ98" i="11"/>
  <c r="DQ20" i="11"/>
  <c r="DO31" i="11"/>
  <c r="DO80" i="11"/>
  <c r="DO64" i="11"/>
  <c r="DO29" i="11"/>
  <c r="DQ69" i="11"/>
  <c r="DQ18" i="11"/>
  <c r="DO14" i="11"/>
  <c r="DQ84" i="11"/>
  <c r="DQ99" i="11"/>
  <c r="DO78" i="11"/>
  <c r="DO79" i="11"/>
  <c r="DQ36" i="11"/>
  <c r="DO96" i="11"/>
  <c r="DO62" i="11"/>
  <c r="DQ19" i="11"/>
  <c r="DQ66" i="11"/>
  <c r="DQ37" i="11"/>
  <c r="DQ100" i="11"/>
  <c r="DQ51" i="11"/>
  <c r="DQ82" i="11"/>
  <c r="DQ83" i="11"/>
  <c r="DQ85" i="11"/>
  <c r="DQ53" i="11"/>
  <c r="DO32" i="11"/>
  <c r="DO94" i="11"/>
  <c r="DQ22" i="11"/>
  <c r="DQ67" i="11"/>
  <c r="DO61" i="11"/>
  <c r="DQ34" i="11"/>
  <c r="DO77" i="11"/>
  <c r="DO16" i="11"/>
  <c r="DO97" i="11"/>
  <c r="DQ50" i="11"/>
  <c r="DO30" i="11"/>
  <c r="DO93" i="11"/>
  <c r="DO47" i="11"/>
  <c r="DQ54" i="11"/>
  <c r="DO13" i="11"/>
  <c r="DO33" i="11"/>
  <c r="DQ52" i="11"/>
  <c r="DO81" i="11"/>
  <c r="DO46" i="11"/>
  <c r="DO49" i="11"/>
  <c r="DO15" i="11"/>
  <c r="AN482" i="10" l="1"/>
  <c r="AB482" i="10"/>
  <c r="AR482" i="10"/>
  <c r="AF482" i="10"/>
  <c r="B235" i="10"/>
  <c r="C233" i="10"/>
  <c r="DQ103" i="11"/>
  <c r="DQ105" i="11" s="1"/>
  <c r="I239" i="10"/>
  <c r="DQ24" i="11"/>
  <c r="DQ88" i="11"/>
  <c r="DQ55" i="11"/>
  <c r="DQ57" i="11" s="1"/>
  <c r="F239" i="10"/>
  <c r="DQ23" i="11"/>
  <c r="DQ25" i="11" s="1"/>
  <c r="D239" i="10"/>
  <c r="DQ87" i="11"/>
  <c r="DQ89" i="11" s="1"/>
  <c r="H239" i="10"/>
  <c r="DQ39" i="11"/>
  <c r="DQ41" i="11" s="1"/>
  <c r="E239" i="10"/>
  <c r="DQ71" i="11"/>
  <c r="DQ73" i="11" s="1"/>
  <c r="G239" i="10"/>
  <c r="DQ72" i="11"/>
  <c r="DQ40" i="11"/>
  <c r="DQ104" i="11"/>
  <c r="DQ56" i="11"/>
  <c r="DS44" i="11"/>
  <c r="DS92" i="11"/>
  <c r="DS12" i="11"/>
  <c r="DS76" i="11"/>
  <c r="DS60" i="11"/>
  <c r="DS28" i="11"/>
  <c r="DR9" i="11"/>
  <c r="DR2" i="11"/>
  <c r="DS1" i="11"/>
  <c r="AJ482" i="10"/>
  <c r="DT4" i="11"/>
  <c r="DU3" i="11"/>
  <c r="AK483" i="10"/>
  <c r="U483" i="10"/>
  <c r="AH483" i="10"/>
  <c r="AG483" i="10"/>
  <c r="V483" i="10"/>
  <c r="AP483" i="10"/>
  <c r="AC483" i="10"/>
  <c r="AL483" i="10"/>
  <c r="Z483" i="10"/>
  <c r="AO483" i="10"/>
  <c r="AR483" i="10" s="1"/>
  <c r="Y483" i="10"/>
  <c r="AD483" i="10"/>
  <c r="DR8" i="11"/>
  <c r="DQ12" i="9"/>
  <c r="DQ16" i="9"/>
  <c r="DQ20" i="9"/>
  <c r="DQ24" i="9"/>
  <c r="DQ28" i="9"/>
  <c r="DQ32" i="9"/>
  <c r="DQ36" i="9"/>
  <c r="DQ40" i="9"/>
  <c r="DQ44" i="9"/>
  <c r="DQ48" i="9"/>
  <c r="DQ52" i="9"/>
  <c r="DQ56" i="9"/>
  <c r="DQ60" i="9"/>
  <c r="DQ64" i="9"/>
  <c r="DQ68" i="9"/>
  <c r="DQ72" i="9"/>
  <c r="DQ76" i="9"/>
  <c r="DQ80" i="9"/>
  <c r="DQ84" i="9"/>
  <c r="DQ88" i="9"/>
  <c r="DQ92" i="9"/>
  <c r="DQ96" i="9"/>
  <c r="DQ100" i="9"/>
  <c r="DQ104" i="9"/>
  <c r="DQ108" i="9"/>
  <c r="DQ11" i="9"/>
  <c r="DQ15" i="9"/>
  <c r="DQ19" i="9"/>
  <c r="DQ23" i="9"/>
  <c r="DQ27" i="9"/>
  <c r="DQ31" i="9"/>
  <c r="DQ35" i="9"/>
  <c r="DQ39" i="9"/>
  <c r="DQ43" i="9"/>
  <c r="DQ47" i="9"/>
  <c r="DQ51" i="9"/>
  <c r="DQ55" i="9"/>
  <c r="DQ59" i="9"/>
  <c r="DQ63" i="9"/>
  <c r="DQ67" i="9"/>
  <c r="DQ71" i="9"/>
  <c r="DQ75" i="9"/>
  <c r="DQ79" i="9"/>
  <c r="DQ83" i="9"/>
  <c r="DQ87" i="9"/>
  <c r="DQ91" i="9"/>
  <c r="DQ95" i="9"/>
  <c r="DQ99" i="9"/>
  <c r="DQ103" i="9"/>
  <c r="DQ107" i="9"/>
  <c r="DQ111" i="9"/>
  <c r="DQ14" i="9"/>
  <c r="DQ22" i="9"/>
  <c r="DQ30" i="9"/>
  <c r="DQ38" i="9"/>
  <c r="DQ46" i="9"/>
  <c r="DQ54" i="9"/>
  <c r="DQ62" i="9"/>
  <c r="DQ70" i="9"/>
  <c r="DQ78" i="9"/>
  <c r="DQ86" i="9"/>
  <c r="DQ94" i="9"/>
  <c r="DQ102" i="9"/>
  <c r="DQ110" i="9"/>
  <c r="DQ112" i="9"/>
  <c r="DQ116" i="9"/>
  <c r="DQ120" i="9"/>
  <c r="DQ124" i="9"/>
  <c r="DQ17" i="9"/>
  <c r="DQ25" i="9"/>
  <c r="DQ33" i="9"/>
  <c r="DQ41" i="9"/>
  <c r="DQ49" i="9"/>
  <c r="DQ57" i="9"/>
  <c r="DQ65" i="9"/>
  <c r="DQ73" i="9"/>
  <c r="DQ81" i="9"/>
  <c r="DQ89" i="9"/>
  <c r="DQ97" i="9"/>
  <c r="DQ105" i="9"/>
  <c r="DQ115" i="9"/>
  <c r="DQ119" i="9"/>
  <c r="DQ123" i="9"/>
  <c r="DQ127" i="9"/>
  <c r="DQ18" i="9"/>
  <c r="DQ26" i="9"/>
  <c r="DQ34" i="9"/>
  <c r="DQ42" i="9"/>
  <c r="DQ50" i="9"/>
  <c r="DQ58" i="9"/>
  <c r="DQ66" i="9"/>
  <c r="DQ74" i="9"/>
  <c r="DQ82" i="9"/>
  <c r="DQ90" i="9"/>
  <c r="DQ98" i="9"/>
  <c r="DQ106" i="9"/>
  <c r="DQ114" i="9"/>
  <c r="DQ118" i="9"/>
  <c r="DQ122" i="9"/>
  <c r="DQ126" i="9"/>
  <c r="DQ13" i="9"/>
  <c r="DQ21" i="9"/>
  <c r="DQ29" i="9"/>
  <c r="DQ37" i="9"/>
  <c r="DQ45" i="9"/>
  <c r="DQ53" i="9"/>
  <c r="DQ61" i="9"/>
  <c r="DQ69" i="9"/>
  <c r="DQ77" i="9"/>
  <c r="DQ85" i="9"/>
  <c r="DQ93" i="9"/>
  <c r="DQ101" i="9"/>
  <c r="DQ109" i="9"/>
  <c r="DQ113" i="9"/>
  <c r="DQ117" i="9"/>
  <c r="DQ121" i="9"/>
  <c r="DQ125" i="9"/>
  <c r="DQ9" i="9"/>
  <c r="DR1" i="9"/>
  <c r="DQ10" i="9"/>
  <c r="DQ8" i="9"/>
  <c r="C485" i="10"/>
  <c r="B484" i="10"/>
  <c r="DR6" i="11"/>
  <c r="DR7" i="11" s="1"/>
  <c r="X482" i="10"/>
  <c r="DQ43" i="11"/>
  <c r="DQ91" i="11"/>
  <c r="DQ75" i="11"/>
  <c r="DQ27" i="11"/>
  <c r="DQ59" i="11"/>
  <c r="DQ11" i="11"/>
  <c r="A247" i="10"/>
  <c r="DP77" i="11"/>
  <c r="DR82" i="11"/>
  <c r="DR35" i="11"/>
  <c r="DR22" i="11"/>
  <c r="DR84" i="11"/>
  <c r="DR70" i="11"/>
  <c r="DP16" i="11"/>
  <c r="DP62" i="11"/>
  <c r="DR67" i="11"/>
  <c r="DR51" i="11"/>
  <c r="DP13" i="11"/>
  <c r="DP49" i="11"/>
  <c r="DP48" i="11"/>
  <c r="DR36" i="11"/>
  <c r="DR21" i="11"/>
  <c r="DR83" i="11"/>
  <c r="DR98" i="11"/>
  <c r="DP61" i="11"/>
  <c r="DP93" i="11"/>
  <c r="DR19" i="11"/>
  <c r="DR68" i="11"/>
  <c r="DR101" i="11"/>
  <c r="DP96" i="11"/>
  <c r="DP65" i="11"/>
  <c r="DR86" i="11"/>
  <c r="DP29" i="11"/>
  <c r="DP80" i="11"/>
  <c r="DP63" i="11"/>
  <c r="DR100" i="11"/>
  <c r="DP30" i="11"/>
  <c r="DP79" i="11"/>
  <c r="DR18" i="11"/>
  <c r="DP45" i="11"/>
  <c r="DR85" i="11"/>
  <c r="DR54" i="11"/>
  <c r="DP94" i="11"/>
  <c r="DR34" i="11"/>
  <c r="DP15" i="11"/>
  <c r="DP32" i="11"/>
  <c r="DP95" i="11"/>
  <c r="DR38" i="11"/>
  <c r="DR37" i="11"/>
  <c r="DP47" i="11"/>
  <c r="DP97" i="11"/>
  <c r="DR52" i="11"/>
  <c r="DP33" i="11"/>
  <c r="DP17" i="11"/>
  <c r="DP64" i="11"/>
  <c r="DR102" i="11"/>
  <c r="DP81" i="11"/>
  <c r="DP14" i="11"/>
  <c r="DP46" i="11"/>
  <c r="DP78" i="11"/>
  <c r="DR69" i="11"/>
  <c r="DR53" i="11"/>
  <c r="DR66" i="11"/>
  <c r="DR50" i="11"/>
  <c r="DR99" i="11"/>
  <c r="DR20" i="11"/>
  <c r="DP31" i="11"/>
  <c r="AJ483" i="10" l="1"/>
  <c r="AB483" i="10"/>
  <c r="B237" i="10"/>
  <c r="C235" i="10"/>
  <c r="DR40" i="11"/>
  <c r="DR55" i="11"/>
  <c r="DR57" i="11" s="1"/>
  <c r="F241" i="10"/>
  <c r="DR71" i="11"/>
  <c r="DR73" i="11" s="1"/>
  <c r="G241" i="10"/>
  <c r="DR88" i="11"/>
  <c r="DR56" i="11"/>
  <c r="DR23" i="11"/>
  <c r="DR25" i="11" s="1"/>
  <c r="D241" i="10"/>
  <c r="DR24" i="11"/>
  <c r="DR103" i="11"/>
  <c r="DR105" i="11" s="1"/>
  <c r="I241" i="10"/>
  <c r="DR72" i="11"/>
  <c r="DR87" i="11"/>
  <c r="DR89" i="11" s="1"/>
  <c r="H241" i="10"/>
  <c r="DR104" i="11"/>
  <c r="DR39" i="11"/>
  <c r="DR41" i="11" s="1"/>
  <c r="E241" i="10"/>
  <c r="DV3" i="11"/>
  <c r="DU4" i="11"/>
  <c r="DT1" i="11"/>
  <c r="DS9" i="11"/>
  <c r="DS2" i="11"/>
  <c r="AF483" i="10"/>
  <c r="DT60" i="11"/>
  <c r="DT28" i="11"/>
  <c r="DT92" i="11"/>
  <c r="DT76" i="11"/>
  <c r="DT12" i="11"/>
  <c r="DT44" i="11"/>
  <c r="DR27" i="11"/>
  <c r="DR75" i="11"/>
  <c r="DR43" i="11"/>
  <c r="DR59" i="11"/>
  <c r="DR91" i="11"/>
  <c r="DR11" i="11"/>
  <c r="C486" i="10"/>
  <c r="B485" i="10"/>
  <c r="A249" i="10"/>
  <c r="DS8" i="11"/>
  <c r="X483" i="10"/>
  <c r="AK484" i="10"/>
  <c r="U484" i="10"/>
  <c r="AD484" i="10"/>
  <c r="AG484" i="10"/>
  <c r="V484" i="10"/>
  <c r="Z484" i="10"/>
  <c r="AC484" i="10"/>
  <c r="AF484" i="10" s="1"/>
  <c r="AH484" i="10"/>
  <c r="AL484" i="10"/>
  <c r="AO484" i="10"/>
  <c r="Y484" i="10"/>
  <c r="AP484" i="10"/>
  <c r="DR13" i="9"/>
  <c r="DR17" i="9"/>
  <c r="DR21" i="9"/>
  <c r="DR25" i="9"/>
  <c r="DR29" i="9"/>
  <c r="DR33" i="9"/>
  <c r="DR37" i="9"/>
  <c r="DR41" i="9"/>
  <c r="DR45" i="9"/>
  <c r="DR49" i="9"/>
  <c r="DR53" i="9"/>
  <c r="DR57" i="9"/>
  <c r="DR61" i="9"/>
  <c r="DR65" i="9"/>
  <c r="DR69" i="9"/>
  <c r="DR73" i="9"/>
  <c r="DR77" i="9"/>
  <c r="DR81" i="9"/>
  <c r="DR85" i="9"/>
  <c r="DR89" i="9"/>
  <c r="DR93" i="9"/>
  <c r="DR97" i="9"/>
  <c r="DR101" i="9"/>
  <c r="DR105" i="9"/>
  <c r="DR109" i="9"/>
  <c r="DR12" i="9"/>
  <c r="DR16" i="9"/>
  <c r="DR20" i="9"/>
  <c r="DR24" i="9"/>
  <c r="DR28" i="9"/>
  <c r="DR32" i="9"/>
  <c r="DR36" i="9"/>
  <c r="DR40" i="9"/>
  <c r="DR44" i="9"/>
  <c r="DR48" i="9"/>
  <c r="DR52" i="9"/>
  <c r="DR56" i="9"/>
  <c r="DR60" i="9"/>
  <c r="DR64" i="9"/>
  <c r="DR68" i="9"/>
  <c r="DR72" i="9"/>
  <c r="DR76" i="9"/>
  <c r="DR80" i="9"/>
  <c r="DR84" i="9"/>
  <c r="DR88" i="9"/>
  <c r="DR92" i="9"/>
  <c r="DR96" i="9"/>
  <c r="DR100" i="9"/>
  <c r="DR104" i="9"/>
  <c r="DR108" i="9"/>
  <c r="DR11" i="9"/>
  <c r="DR19" i="9"/>
  <c r="DR27" i="9"/>
  <c r="DR35" i="9"/>
  <c r="DR43" i="9"/>
  <c r="DR51" i="9"/>
  <c r="DR59" i="9"/>
  <c r="DR67" i="9"/>
  <c r="DR75" i="9"/>
  <c r="DR83" i="9"/>
  <c r="DR91" i="9"/>
  <c r="DR99" i="9"/>
  <c r="DR107" i="9"/>
  <c r="DR113" i="9"/>
  <c r="DR117" i="9"/>
  <c r="DR121" i="9"/>
  <c r="DR125" i="9"/>
  <c r="DR14" i="9"/>
  <c r="DR22" i="9"/>
  <c r="DR30" i="9"/>
  <c r="DR38" i="9"/>
  <c r="DR46" i="9"/>
  <c r="DR54" i="9"/>
  <c r="DR62" i="9"/>
  <c r="DR70" i="9"/>
  <c r="DR78" i="9"/>
  <c r="DR86" i="9"/>
  <c r="DR94" i="9"/>
  <c r="DR102" i="9"/>
  <c r="DR110" i="9"/>
  <c r="DR112" i="9"/>
  <c r="DR116" i="9"/>
  <c r="DR120" i="9"/>
  <c r="DR124" i="9"/>
  <c r="DS1" i="9"/>
  <c r="DR15" i="9"/>
  <c r="DR23" i="9"/>
  <c r="DR31" i="9"/>
  <c r="DR39" i="9"/>
  <c r="DR47" i="9"/>
  <c r="DR55" i="9"/>
  <c r="DR63" i="9"/>
  <c r="DR71" i="9"/>
  <c r="DR79" i="9"/>
  <c r="DR87" i="9"/>
  <c r="DR95" i="9"/>
  <c r="DR103" i="9"/>
  <c r="DR111" i="9"/>
  <c r="DR115" i="9"/>
  <c r="DR119" i="9"/>
  <c r="DR123" i="9"/>
  <c r="DR127" i="9"/>
  <c r="DR18" i="9"/>
  <c r="DR26" i="9"/>
  <c r="DR34" i="9"/>
  <c r="DR42" i="9"/>
  <c r="DR50" i="9"/>
  <c r="DR58" i="9"/>
  <c r="DR66" i="9"/>
  <c r="DR74" i="9"/>
  <c r="DR82" i="9"/>
  <c r="DR90" i="9"/>
  <c r="DR98" i="9"/>
  <c r="DR106" i="9"/>
  <c r="DR114" i="9"/>
  <c r="DR118" i="9"/>
  <c r="DR122" i="9"/>
  <c r="DR126" i="9"/>
  <c r="DR8" i="9"/>
  <c r="DR9" i="9"/>
  <c r="DR10" i="9"/>
  <c r="DT6" i="11" s="1"/>
  <c r="DS6" i="11"/>
  <c r="DS7" i="11" s="1"/>
  <c r="AN483" i="10"/>
  <c r="DQ29" i="11"/>
  <c r="DS36" i="11"/>
  <c r="DQ33" i="11"/>
  <c r="DS19" i="11"/>
  <c r="DS21" i="11"/>
  <c r="DS82" i="11"/>
  <c r="DQ63" i="11"/>
  <c r="DQ93" i="11"/>
  <c r="DQ96" i="11"/>
  <c r="DS51" i="11"/>
  <c r="DS38" i="11"/>
  <c r="DS84" i="11"/>
  <c r="DS70" i="11"/>
  <c r="DQ47" i="11"/>
  <c r="DQ79" i="11"/>
  <c r="DQ49" i="11"/>
  <c r="DS99" i="11"/>
  <c r="DS52" i="11"/>
  <c r="DS86" i="11"/>
  <c r="DQ30" i="11"/>
  <c r="DS100" i="11"/>
  <c r="DQ64" i="11"/>
  <c r="DQ97" i="11"/>
  <c r="DS22" i="11"/>
  <c r="DQ17" i="11"/>
  <c r="DS34" i="11"/>
  <c r="DS68" i="11"/>
  <c r="DQ80" i="11"/>
  <c r="DS54" i="11"/>
  <c r="DS53" i="11"/>
  <c r="DS67" i="11"/>
  <c r="DS69" i="11"/>
  <c r="DS50" i="11"/>
  <c r="DQ32" i="11"/>
  <c r="DQ15" i="11"/>
  <c r="DQ13" i="11"/>
  <c r="DQ31" i="11"/>
  <c r="DQ81" i="11"/>
  <c r="DQ14" i="11"/>
  <c r="DQ46" i="11"/>
  <c r="DS66" i="11"/>
  <c r="DS37" i="11"/>
  <c r="DQ65" i="11"/>
  <c r="DQ77" i="11"/>
  <c r="DQ94" i="11"/>
  <c r="DS102" i="11"/>
  <c r="DQ61" i="11"/>
  <c r="DS83" i="11"/>
  <c r="DQ95" i="11"/>
  <c r="DS101" i="11"/>
  <c r="DQ62" i="11"/>
  <c r="DS35" i="11"/>
  <c r="DQ45" i="11"/>
  <c r="DS20" i="11"/>
  <c r="DQ78" i="11"/>
  <c r="DQ48" i="11"/>
  <c r="DS85" i="11"/>
  <c r="DQ16" i="11"/>
  <c r="DS18" i="11"/>
  <c r="DS98" i="11"/>
  <c r="AB484" i="10" l="1"/>
  <c r="B239" i="10"/>
  <c r="C237" i="10"/>
  <c r="DS103" i="11"/>
  <c r="DS105" i="11" s="1"/>
  <c r="I243" i="10"/>
  <c r="DS104" i="11"/>
  <c r="DS24" i="11"/>
  <c r="DS56" i="11"/>
  <c r="DS40" i="11"/>
  <c r="DS72" i="11"/>
  <c r="DS23" i="11"/>
  <c r="DS25" i="11" s="1"/>
  <c r="D243" i="10"/>
  <c r="DS55" i="11"/>
  <c r="DS57" i="11" s="1"/>
  <c r="F243" i="10"/>
  <c r="DS87" i="11"/>
  <c r="DS89" i="11" s="1"/>
  <c r="H243" i="10"/>
  <c r="DS71" i="11"/>
  <c r="DS73" i="11" s="1"/>
  <c r="G243" i="10"/>
  <c r="DS39" i="11"/>
  <c r="DS41" i="11" s="1"/>
  <c r="E243" i="10"/>
  <c r="DS88" i="11"/>
  <c r="DT7" i="11"/>
  <c r="AR484" i="10"/>
  <c r="X484" i="10"/>
  <c r="DT2" i="11"/>
  <c r="DU1" i="11"/>
  <c r="DT9" i="11"/>
  <c r="DT8" i="11"/>
  <c r="DS51" i="9"/>
  <c r="DT1" i="9"/>
  <c r="DS59" i="9"/>
  <c r="DS107" i="9"/>
  <c r="DS55" i="9"/>
  <c r="DS71" i="9"/>
  <c r="DS117" i="9"/>
  <c r="DS101" i="9"/>
  <c r="DS96" i="9"/>
  <c r="DS118" i="9"/>
  <c r="DS102" i="9"/>
  <c r="DS103" i="9"/>
  <c r="DS81" i="9"/>
  <c r="DS65" i="9"/>
  <c r="DS92" i="9"/>
  <c r="DS76" i="9"/>
  <c r="DS120" i="9"/>
  <c r="DS90" i="9"/>
  <c r="DS74" i="9"/>
  <c r="DS83" i="9"/>
  <c r="DS54" i="9"/>
  <c r="DS57" i="9"/>
  <c r="DS48" i="9"/>
  <c r="DS44" i="9"/>
  <c r="DS40" i="9"/>
  <c r="DS60" i="9"/>
  <c r="DS9" i="9"/>
  <c r="DS13" i="9"/>
  <c r="DS17" i="9"/>
  <c r="DS21" i="9"/>
  <c r="DS25" i="9"/>
  <c r="DS29" i="9"/>
  <c r="DS33" i="9"/>
  <c r="DS37" i="9"/>
  <c r="DS63" i="9"/>
  <c r="DS113" i="9"/>
  <c r="DS99" i="9"/>
  <c r="DS95" i="9"/>
  <c r="DS114" i="9"/>
  <c r="DS127" i="9"/>
  <c r="DS93" i="9"/>
  <c r="DS77" i="9"/>
  <c r="DS124" i="9"/>
  <c r="DS88" i="9"/>
  <c r="DS72" i="9"/>
  <c r="DS112" i="9"/>
  <c r="DS86" i="9"/>
  <c r="DS70" i="9"/>
  <c r="DS67" i="9"/>
  <c r="DS123" i="9"/>
  <c r="DS53" i="9"/>
  <c r="DS47" i="9"/>
  <c r="DS43" i="9"/>
  <c r="DS100" i="9"/>
  <c r="DS56" i="9"/>
  <c r="DS10" i="9"/>
  <c r="DS14" i="9"/>
  <c r="DS18" i="9"/>
  <c r="DS22" i="9"/>
  <c r="DS26" i="9"/>
  <c r="DS30" i="9"/>
  <c r="DS34" i="9"/>
  <c r="DS38" i="9"/>
  <c r="DS87" i="9"/>
  <c r="DS109" i="9"/>
  <c r="DS126" i="9"/>
  <c r="DS119" i="9"/>
  <c r="DS73" i="9"/>
  <c r="DS84" i="9"/>
  <c r="DS104" i="9"/>
  <c r="DS66" i="9"/>
  <c r="DS79" i="9"/>
  <c r="DS46" i="9"/>
  <c r="DS91" i="9"/>
  <c r="DS11" i="9"/>
  <c r="DS19" i="9"/>
  <c r="DS27" i="9"/>
  <c r="DS35" i="9"/>
  <c r="DS105" i="9"/>
  <c r="DS122" i="9"/>
  <c r="DS111" i="9"/>
  <c r="DS69" i="9"/>
  <c r="DS80" i="9"/>
  <c r="DS94" i="9"/>
  <c r="DS115" i="9"/>
  <c r="DS61" i="9"/>
  <c r="DS45" i="9"/>
  <c r="DS75" i="9"/>
  <c r="DS12" i="9"/>
  <c r="DS20" i="9"/>
  <c r="DS28" i="9"/>
  <c r="DS36" i="9"/>
  <c r="DS125" i="9"/>
  <c r="DS98" i="9"/>
  <c r="DS110" i="9"/>
  <c r="DS89" i="9"/>
  <c r="DS116" i="9"/>
  <c r="DS68" i="9"/>
  <c r="DS82" i="9"/>
  <c r="DS62" i="9"/>
  <c r="DS50" i="9"/>
  <c r="DS42" i="9"/>
  <c r="DS52" i="9"/>
  <c r="DS15" i="9"/>
  <c r="DS23" i="9"/>
  <c r="DS31" i="9"/>
  <c r="DS39" i="9"/>
  <c r="DS97" i="9"/>
  <c r="DS64" i="9"/>
  <c r="DS41" i="9"/>
  <c r="DS32" i="9"/>
  <c r="DS106" i="9"/>
  <c r="DS78" i="9"/>
  <c r="DS8" i="9"/>
  <c r="DS85" i="9"/>
  <c r="DS58" i="9"/>
  <c r="DS16" i="9"/>
  <c r="DS24" i="9"/>
  <c r="DS121" i="9"/>
  <c r="DS108" i="9"/>
  <c r="DS49" i="9"/>
  <c r="AN484" i="10"/>
  <c r="Y485" i="10"/>
  <c r="AL485" i="10"/>
  <c r="AP485" i="10"/>
  <c r="AG485" i="10"/>
  <c r="AK485" i="10"/>
  <c r="Z485" i="10"/>
  <c r="AC485" i="10"/>
  <c r="U485" i="10"/>
  <c r="AD485" i="10"/>
  <c r="AH485" i="10"/>
  <c r="AO485" i="10"/>
  <c r="V485" i="10"/>
  <c r="DU28" i="11"/>
  <c r="DU44" i="11"/>
  <c r="DU92" i="11"/>
  <c r="DU60" i="11"/>
  <c r="DU76" i="11"/>
  <c r="DU12" i="11"/>
  <c r="AJ484" i="10"/>
  <c r="C487" i="10"/>
  <c r="B486" i="10"/>
  <c r="DS91" i="11"/>
  <c r="DS75" i="11"/>
  <c r="DS27" i="11"/>
  <c r="DS11" i="11"/>
  <c r="DS43" i="11"/>
  <c r="DS59" i="11"/>
  <c r="DV4" i="11"/>
  <c r="DW3" i="11"/>
  <c r="A251" i="10"/>
  <c r="DT86" i="11"/>
  <c r="DT53" i="11"/>
  <c r="DR49" i="11"/>
  <c r="DR47" i="11"/>
  <c r="DT82" i="11"/>
  <c r="DR48" i="11"/>
  <c r="DT70" i="11"/>
  <c r="DR17" i="11"/>
  <c r="DR29" i="11"/>
  <c r="DT19" i="11"/>
  <c r="DT18" i="11"/>
  <c r="DT100" i="11"/>
  <c r="DR16" i="11"/>
  <c r="DT21" i="11"/>
  <c r="DT38" i="11"/>
  <c r="DR93" i="11"/>
  <c r="DR97" i="11"/>
  <c r="DT98" i="11"/>
  <c r="DT69" i="11"/>
  <c r="DT20" i="11"/>
  <c r="DR13" i="11"/>
  <c r="DR31" i="11"/>
  <c r="DT22" i="11"/>
  <c r="DT37" i="11"/>
  <c r="DR14" i="11"/>
  <c r="DT36" i="11"/>
  <c r="DT67" i="11"/>
  <c r="DR94" i="11"/>
  <c r="DT84" i="11"/>
  <c r="DR80" i="11"/>
  <c r="DT66" i="11"/>
  <c r="DT50" i="11"/>
  <c r="DT101" i="11"/>
  <c r="DR61" i="11"/>
  <c r="DR45" i="11"/>
  <c r="DR63" i="11"/>
  <c r="DR81" i="11"/>
  <c r="DT54" i="11"/>
  <c r="DT52" i="11"/>
  <c r="DT35" i="11"/>
  <c r="DT34" i="11"/>
  <c r="DR30" i="11"/>
  <c r="DT85" i="11"/>
  <c r="DR65" i="11"/>
  <c r="DT51" i="11"/>
  <c r="DT83" i="11"/>
  <c r="DR64" i="11"/>
  <c r="DR62" i="11"/>
  <c r="DT99" i="11"/>
  <c r="DR15" i="11"/>
  <c r="DR96" i="11"/>
  <c r="DR95" i="11"/>
  <c r="DR32" i="11"/>
  <c r="DR79" i="11"/>
  <c r="DR77" i="11"/>
  <c r="DR78" i="11"/>
  <c r="DR46" i="11"/>
  <c r="DT102" i="11"/>
  <c r="DT68" i="11"/>
  <c r="DR33" i="11"/>
  <c r="AR485" i="10" l="1"/>
  <c r="AJ485" i="10"/>
  <c r="B241" i="10"/>
  <c r="C239" i="10"/>
  <c r="DT72" i="11"/>
  <c r="DT40" i="11"/>
  <c r="DT71" i="11"/>
  <c r="DT73" i="11" s="1"/>
  <c r="G245" i="10"/>
  <c r="DT103" i="11"/>
  <c r="DT105" i="11" s="1"/>
  <c r="I245" i="10"/>
  <c r="DT24" i="11"/>
  <c r="DT55" i="11"/>
  <c r="DT57" i="11" s="1"/>
  <c r="F245" i="10"/>
  <c r="DT23" i="11"/>
  <c r="DT25" i="11" s="1"/>
  <c r="D245" i="10"/>
  <c r="DT39" i="11"/>
  <c r="DT41" i="11" s="1"/>
  <c r="E245" i="10"/>
  <c r="DT56" i="11"/>
  <c r="DT104" i="11"/>
  <c r="DT87" i="11"/>
  <c r="DT89" i="11" s="1"/>
  <c r="H245" i="10"/>
  <c r="DT88" i="11"/>
  <c r="DW4" i="11"/>
  <c r="DX3" i="11"/>
  <c r="C488" i="10"/>
  <c r="B487" i="10"/>
  <c r="AF485" i="10"/>
  <c r="DU9" i="11"/>
  <c r="DU2" i="11"/>
  <c r="DV1" i="11"/>
  <c r="DV92" i="11"/>
  <c r="DV28" i="11"/>
  <c r="DV44" i="11"/>
  <c r="DV76" i="11"/>
  <c r="DV60" i="11"/>
  <c r="DV12" i="11"/>
  <c r="DU8" i="11"/>
  <c r="DT43" i="11"/>
  <c r="DT11" i="11"/>
  <c r="DT59" i="11"/>
  <c r="DT27" i="11"/>
  <c r="DT75" i="11"/>
  <c r="DT91" i="11"/>
  <c r="A253" i="10"/>
  <c r="AN485" i="10"/>
  <c r="AB485" i="10"/>
  <c r="DU6" i="11"/>
  <c r="AC486" i="10"/>
  <c r="AH486" i="10"/>
  <c r="AP486" i="10"/>
  <c r="AO486" i="10"/>
  <c r="Y486" i="10"/>
  <c r="AD486" i="10"/>
  <c r="AK486" i="10"/>
  <c r="U486" i="10"/>
  <c r="Z486" i="10"/>
  <c r="AG486" i="10"/>
  <c r="AJ486" i="10" s="1"/>
  <c r="V486" i="10"/>
  <c r="AL486" i="10"/>
  <c r="X485" i="10"/>
  <c r="DT124" i="9"/>
  <c r="DT120" i="9"/>
  <c r="DT116" i="9"/>
  <c r="DT112" i="9"/>
  <c r="DT108" i="9"/>
  <c r="DT104" i="9"/>
  <c r="DT100" i="9"/>
  <c r="DT80" i="9"/>
  <c r="DT98" i="9"/>
  <c r="DT83" i="9"/>
  <c r="DT67" i="9"/>
  <c r="DT93" i="9"/>
  <c r="DT77" i="9"/>
  <c r="DT90" i="9"/>
  <c r="DT53" i="9"/>
  <c r="DT47" i="9"/>
  <c r="DT43" i="9"/>
  <c r="DT86" i="9"/>
  <c r="DT52" i="9"/>
  <c r="DT63" i="9"/>
  <c r="DT8" i="9"/>
  <c r="DT32" i="9"/>
  <c r="DT39" i="9"/>
  <c r="DT62" i="9"/>
  <c r="DT13" i="9"/>
  <c r="DT23" i="9"/>
  <c r="DT126" i="9"/>
  <c r="DT122" i="9"/>
  <c r="DT118" i="9"/>
  <c r="DT114" i="9"/>
  <c r="DT110" i="9"/>
  <c r="DT106" i="9"/>
  <c r="DT102" i="9"/>
  <c r="DT88" i="9"/>
  <c r="DT72" i="9"/>
  <c r="DT91" i="9"/>
  <c r="DT75" i="9"/>
  <c r="DT125" i="9"/>
  <c r="DT121" i="9"/>
  <c r="DT117" i="9"/>
  <c r="DT113" i="9"/>
  <c r="DT109" i="9"/>
  <c r="DT105" i="9"/>
  <c r="DT101" i="9"/>
  <c r="DT84" i="9"/>
  <c r="DT68" i="9"/>
  <c r="DT87" i="9"/>
  <c r="DT71" i="9"/>
  <c r="DT95" i="9"/>
  <c r="DT81" i="9"/>
  <c r="DT65" i="9"/>
  <c r="DT57" i="9"/>
  <c r="DT48" i="9"/>
  <c r="DT44" i="9"/>
  <c r="DT40" i="9"/>
  <c r="DT56" i="9"/>
  <c r="DT64" i="9"/>
  <c r="DT51" i="9"/>
  <c r="DT24" i="9"/>
  <c r="DT38" i="9"/>
  <c r="DT11" i="9"/>
  <c r="DT22" i="9"/>
  <c r="DT127" i="9"/>
  <c r="DT111" i="9"/>
  <c r="DT76" i="9"/>
  <c r="DT97" i="9"/>
  <c r="DT69" i="9"/>
  <c r="DT49" i="9"/>
  <c r="DT41" i="9"/>
  <c r="DT66" i="9"/>
  <c r="DT16" i="9"/>
  <c r="DU1" i="9"/>
  <c r="DT21" i="9"/>
  <c r="DT18" i="9"/>
  <c r="DT28" i="9"/>
  <c r="DT36" i="9"/>
  <c r="DT123" i="9"/>
  <c r="DT107" i="9"/>
  <c r="DT96" i="9"/>
  <c r="DT89" i="9"/>
  <c r="DT74" i="9"/>
  <c r="DT46" i="9"/>
  <c r="DT70" i="9"/>
  <c r="DT59" i="9"/>
  <c r="DT33" i="9"/>
  <c r="DT9" i="9"/>
  <c r="DT25" i="9"/>
  <c r="DT78" i="9"/>
  <c r="DT19" i="9"/>
  <c r="DT29" i="9"/>
  <c r="DT37" i="9"/>
  <c r="DT103" i="9"/>
  <c r="DT85" i="9"/>
  <c r="DT45" i="9"/>
  <c r="DT55" i="9"/>
  <c r="DT10" i="9"/>
  <c r="DV6" i="11" s="1"/>
  <c r="DT12" i="9"/>
  <c r="DT30" i="9"/>
  <c r="DT94" i="9"/>
  <c r="DT92" i="9"/>
  <c r="DT73" i="9"/>
  <c r="DT42" i="9"/>
  <c r="DT14" i="9"/>
  <c r="DT15" i="9"/>
  <c r="DT17" i="9"/>
  <c r="DT35" i="9"/>
  <c r="DT119" i="9"/>
  <c r="DT79" i="9"/>
  <c r="DT61" i="9"/>
  <c r="DT60" i="9"/>
  <c r="DT34" i="9"/>
  <c r="DT26" i="9"/>
  <c r="DT20" i="9"/>
  <c r="DT115" i="9"/>
  <c r="DT58" i="9"/>
  <c r="DT99" i="9"/>
  <c r="DT31" i="9"/>
  <c r="DT54" i="9"/>
  <c r="DT50" i="9"/>
  <c r="DT27" i="9"/>
  <c r="DT82" i="9"/>
  <c r="DU7" i="11"/>
  <c r="DU54" i="11"/>
  <c r="DU37" i="11"/>
  <c r="DS17" i="11"/>
  <c r="DS96" i="11"/>
  <c r="DU85" i="11"/>
  <c r="DU69" i="11"/>
  <c r="DS31" i="11"/>
  <c r="DU50" i="11"/>
  <c r="DS65" i="11"/>
  <c r="DS33" i="11"/>
  <c r="DU83" i="11"/>
  <c r="DU19" i="11"/>
  <c r="DU18" i="11"/>
  <c r="DU51" i="11"/>
  <c r="DS97" i="11"/>
  <c r="DS30" i="11"/>
  <c r="DU101" i="11"/>
  <c r="DS79" i="11"/>
  <c r="DS94" i="11"/>
  <c r="DU82" i="11"/>
  <c r="DU36" i="11"/>
  <c r="DU21" i="11"/>
  <c r="DS14" i="11"/>
  <c r="DS80" i="11"/>
  <c r="DU99" i="11"/>
  <c r="DS49" i="11"/>
  <c r="DU22" i="11"/>
  <c r="DU38" i="11"/>
  <c r="DS15" i="11"/>
  <c r="DS93" i="11"/>
  <c r="DS81" i="11"/>
  <c r="DU100" i="11"/>
  <c r="DU35" i="11"/>
  <c r="DS77" i="11"/>
  <c r="DU53" i="11"/>
  <c r="DS45" i="11"/>
  <c r="DS47" i="11"/>
  <c r="DS95" i="11"/>
  <c r="DU84" i="11"/>
  <c r="DU68" i="11"/>
  <c r="DU67" i="11"/>
  <c r="DU102" i="11"/>
  <c r="DU70" i="11"/>
  <c r="DS64" i="11"/>
  <c r="DS61" i="11"/>
  <c r="DS78" i="11"/>
  <c r="DU34" i="11"/>
  <c r="DS29" i="11"/>
  <c r="DU98" i="11"/>
  <c r="DS32" i="11"/>
  <c r="DS62" i="11"/>
  <c r="DS63" i="11"/>
  <c r="DU20" i="11"/>
  <c r="DS48" i="11"/>
  <c r="DS13" i="11"/>
  <c r="DU86" i="11"/>
  <c r="DU52" i="11"/>
  <c r="DS16" i="11"/>
  <c r="DU66" i="11"/>
  <c r="DS46" i="11"/>
  <c r="AN486" i="10" l="1"/>
  <c r="B243" i="10"/>
  <c r="C241" i="10"/>
  <c r="DU40" i="11"/>
  <c r="DU39" i="11"/>
  <c r="DU41" i="11" s="1"/>
  <c r="E247" i="10"/>
  <c r="DU56" i="11"/>
  <c r="DU71" i="11"/>
  <c r="DU73" i="11" s="1"/>
  <c r="G247" i="10"/>
  <c r="DU88" i="11"/>
  <c r="DU23" i="11"/>
  <c r="DU25" i="11" s="1"/>
  <c r="D247" i="10"/>
  <c r="DU103" i="11"/>
  <c r="DU105" i="11" s="1"/>
  <c r="I247" i="10"/>
  <c r="DU72" i="11"/>
  <c r="DU55" i="11"/>
  <c r="DU57" i="11" s="1"/>
  <c r="F247" i="10"/>
  <c r="DU24" i="11"/>
  <c r="DU104" i="11"/>
  <c r="DU87" i="11"/>
  <c r="DU89" i="11" s="1"/>
  <c r="H247" i="10"/>
  <c r="AB486" i="10"/>
  <c r="AF486" i="10"/>
  <c r="DV2" i="11"/>
  <c r="DV9" i="11"/>
  <c r="DW1" i="11"/>
  <c r="DX4" i="11"/>
  <c r="DY3" i="11"/>
  <c r="X486" i="10"/>
  <c r="AR486" i="10"/>
  <c r="DU43" i="11"/>
  <c r="DU91" i="11"/>
  <c r="DU59" i="11"/>
  <c r="DU75" i="11"/>
  <c r="DU27" i="11"/>
  <c r="DU11" i="11"/>
  <c r="AK487" i="10"/>
  <c r="U487" i="10"/>
  <c r="Z487" i="10"/>
  <c r="AG487" i="10"/>
  <c r="V487" i="10"/>
  <c r="AH487" i="10"/>
  <c r="AC487" i="10"/>
  <c r="AL487" i="10"/>
  <c r="AP487" i="10"/>
  <c r="AD487" i="10"/>
  <c r="AO487" i="10"/>
  <c r="Y487" i="10"/>
  <c r="DW44" i="11"/>
  <c r="DW92" i="11"/>
  <c r="DW28" i="11"/>
  <c r="DW76" i="11"/>
  <c r="DW60" i="11"/>
  <c r="DW12" i="11"/>
  <c r="C489" i="10"/>
  <c r="B488" i="10"/>
  <c r="DV7" i="11"/>
  <c r="DV8" i="11"/>
  <c r="DU125" i="9"/>
  <c r="DU121" i="9"/>
  <c r="DU117" i="9"/>
  <c r="DU113" i="9"/>
  <c r="DU109" i="9"/>
  <c r="DU105" i="9"/>
  <c r="DU101" i="9"/>
  <c r="DU91" i="9"/>
  <c r="DU75" i="9"/>
  <c r="DU90" i="9"/>
  <c r="DU74" i="9"/>
  <c r="DU88" i="9"/>
  <c r="DU72" i="9"/>
  <c r="DU60" i="9"/>
  <c r="DU93" i="9"/>
  <c r="DU59" i="9"/>
  <c r="DU89" i="9"/>
  <c r="DU54" i="9"/>
  <c r="DU41" i="9"/>
  <c r="DU57" i="9"/>
  <c r="DV1" i="9"/>
  <c r="DU47" i="9"/>
  <c r="DU37" i="9"/>
  <c r="DU33" i="9"/>
  <c r="DU29" i="9"/>
  <c r="DU25" i="9"/>
  <c r="DU21" i="9"/>
  <c r="DU17" i="9"/>
  <c r="DU13" i="9"/>
  <c r="DU9" i="9"/>
  <c r="DU124" i="9"/>
  <c r="DU120" i="9"/>
  <c r="DU116" i="9"/>
  <c r="DU112" i="9"/>
  <c r="DU108" i="9"/>
  <c r="DU104" i="9"/>
  <c r="DU100" i="9"/>
  <c r="DU87" i="9"/>
  <c r="DU71" i="9"/>
  <c r="DU86" i="9"/>
  <c r="DU70" i="9"/>
  <c r="DU84" i="9"/>
  <c r="DU68" i="9"/>
  <c r="DU56" i="9"/>
  <c r="DU77" i="9"/>
  <c r="DU55" i="9"/>
  <c r="DU73" i="9"/>
  <c r="DU61" i="9"/>
  <c r="DU48" i="9"/>
  <c r="DU50" i="9"/>
  <c r="DU99" i="9"/>
  <c r="DU43" i="9"/>
  <c r="DU36" i="9"/>
  <c r="DU32" i="9"/>
  <c r="DU28" i="9"/>
  <c r="DU24" i="9"/>
  <c r="DU20" i="9"/>
  <c r="DU16" i="9"/>
  <c r="DU12" i="9"/>
  <c r="DU8" i="9"/>
  <c r="DU123" i="9"/>
  <c r="DU115" i="9"/>
  <c r="DU107" i="9"/>
  <c r="DU98" i="9"/>
  <c r="DU67" i="9"/>
  <c r="DU66" i="9"/>
  <c r="DU81" i="9"/>
  <c r="DU64" i="9"/>
  <c r="DU62" i="9"/>
  <c r="DU44" i="9"/>
  <c r="DU69" i="9"/>
  <c r="DU35" i="9"/>
  <c r="DU27" i="9"/>
  <c r="DU19" i="9"/>
  <c r="DU11" i="9"/>
  <c r="DU122" i="9"/>
  <c r="DU114" i="9"/>
  <c r="DU106" i="9"/>
  <c r="DU96" i="9"/>
  <c r="DU94" i="9"/>
  <c r="DU92" i="9"/>
  <c r="DU65" i="9"/>
  <c r="DU63" i="9"/>
  <c r="DU58" i="9"/>
  <c r="DU85" i="9"/>
  <c r="DU53" i="9"/>
  <c r="DU34" i="9"/>
  <c r="DU26" i="9"/>
  <c r="DU18" i="9"/>
  <c r="DU10" i="9"/>
  <c r="DU127" i="9"/>
  <c r="DU119" i="9"/>
  <c r="DU111" i="9"/>
  <c r="DU103" i="9"/>
  <c r="DU83" i="9"/>
  <c r="DU82" i="9"/>
  <c r="DU80" i="9"/>
  <c r="DU52" i="9"/>
  <c r="DU51" i="9"/>
  <c r="DU49" i="9"/>
  <c r="DU46" i="9"/>
  <c r="DU39" i="9"/>
  <c r="DU31" i="9"/>
  <c r="DU23" i="9"/>
  <c r="DU15" i="9"/>
  <c r="DU40" i="9"/>
  <c r="DU118" i="9"/>
  <c r="DU78" i="9"/>
  <c r="DU45" i="9"/>
  <c r="DU22" i="9"/>
  <c r="DU110" i="9"/>
  <c r="DU76" i="9"/>
  <c r="DU42" i="9"/>
  <c r="DU14" i="9"/>
  <c r="DU102" i="9"/>
  <c r="DU95" i="9"/>
  <c r="DU38" i="9"/>
  <c r="DU30" i="9"/>
  <c r="DU126" i="9"/>
  <c r="DU79" i="9"/>
  <c r="DU97" i="9"/>
  <c r="A255" i="10"/>
  <c r="DT64" i="11"/>
  <c r="DT97" i="11"/>
  <c r="DV99" i="11"/>
  <c r="DV36" i="11"/>
  <c r="DV83" i="11"/>
  <c r="DT14" i="11"/>
  <c r="DT16" i="11"/>
  <c r="DT15" i="11"/>
  <c r="DV98" i="11"/>
  <c r="DT78" i="11"/>
  <c r="DT95" i="11"/>
  <c r="DV38" i="11"/>
  <c r="DV69" i="11"/>
  <c r="DT96" i="11"/>
  <c r="DT65" i="11"/>
  <c r="DT93" i="11"/>
  <c r="DV100" i="11"/>
  <c r="DV52" i="11"/>
  <c r="DV51" i="11"/>
  <c r="DT61" i="11"/>
  <c r="DV20" i="11"/>
  <c r="DT46" i="11"/>
  <c r="DT47" i="11"/>
  <c r="DV18" i="11"/>
  <c r="DV85" i="11"/>
  <c r="DV86" i="11"/>
  <c r="DV66" i="11"/>
  <c r="DT62" i="11"/>
  <c r="DT32" i="11"/>
  <c r="DT13" i="11"/>
  <c r="DT79" i="11"/>
  <c r="DT81" i="11"/>
  <c r="DV68" i="11"/>
  <c r="DT63" i="11"/>
  <c r="DV53" i="11"/>
  <c r="DT31" i="11"/>
  <c r="DT29" i="11"/>
  <c r="DV102" i="11"/>
  <c r="DT94" i="11"/>
  <c r="DV50" i="11"/>
  <c r="DV54" i="11"/>
  <c r="DV70" i="11"/>
  <c r="DV34" i="11"/>
  <c r="DT80" i="11"/>
  <c r="DV21" i="11"/>
  <c r="DV22" i="11"/>
  <c r="DT17" i="11"/>
  <c r="DV84" i="11"/>
  <c r="DV67" i="11"/>
  <c r="DT48" i="11"/>
  <c r="DV37" i="11"/>
  <c r="DT45" i="11"/>
  <c r="DT77" i="11"/>
  <c r="DV35" i="11"/>
  <c r="DT49" i="11"/>
  <c r="DT30" i="11"/>
  <c r="DV19" i="11"/>
  <c r="DT33" i="11"/>
  <c r="DV101" i="11"/>
  <c r="DV82" i="11"/>
  <c r="AJ487" i="10" l="1"/>
  <c r="AR487" i="10"/>
  <c r="AF487" i="10"/>
  <c r="B245" i="10"/>
  <c r="C243" i="10"/>
  <c r="DV103" i="11"/>
  <c r="DV105" i="11" s="1"/>
  <c r="I249" i="10"/>
  <c r="DV104" i="11"/>
  <c r="DV40" i="11"/>
  <c r="DV23" i="11"/>
  <c r="DV25" i="11" s="1"/>
  <c r="D249" i="10"/>
  <c r="DV55" i="11"/>
  <c r="DV57" i="11" s="1"/>
  <c r="F249" i="10"/>
  <c r="DV72" i="11"/>
  <c r="DV71" i="11"/>
  <c r="DV73" i="11" s="1"/>
  <c r="G249" i="10"/>
  <c r="DV39" i="11"/>
  <c r="DV41" i="11" s="1"/>
  <c r="E249" i="10"/>
  <c r="DV24" i="11"/>
  <c r="DV56" i="11"/>
  <c r="DV87" i="11"/>
  <c r="DV89" i="11" s="1"/>
  <c r="H249" i="10"/>
  <c r="DV88" i="11"/>
  <c r="X487" i="10"/>
  <c r="A257" i="10"/>
  <c r="DW8" i="11"/>
  <c r="AN487" i="10"/>
  <c r="DY4" i="11"/>
  <c r="DZ3" i="11"/>
  <c r="DV91" i="11"/>
  <c r="DV43" i="11"/>
  <c r="DV75" i="11"/>
  <c r="DV11" i="11"/>
  <c r="DV59" i="11"/>
  <c r="DV27" i="11"/>
  <c r="DV127" i="9"/>
  <c r="DV123" i="9"/>
  <c r="DV119" i="9"/>
  <c r="DV115" i="9"/>
  <c r="DV126" i="9"/>
  <c r="DV122" i="9"/>
  <c r="DV118" i="9"/>
  <c r="DV125" i="9"/>
  <c r="DV117" i="9"/>
  <c r="DV112" i="9"/>
  <c r="DV108" i="9"/>
  <c r="DV104" i="9"/>
  <c r="DV100" i="9"/>
  <c r="DV96" i="9"/>
  <c r="DV92" i="9"/>
  <c r="DV88" i="9"/>
  <c r="DV84" i="9"/>
  <c r="DV80" i="9"/>
  <c r="DV76" i="9"/>
  <c r="DV72" i="9"/>
  <c r="DV68" i="9"/>
  <c r="DV64" i="9"/>
  <c r="DV60" i="9"/>
  <c r="DV56" i="9"/>
  <c r="DV52" i="9"/>
  <c r="DV48" i="9"/>
  <c r="DV44" i="9"/>
  <c r="DV40" i="9"/>
  <c r="DV37" i="9"/>
  <c r="DV33" i="9"/>
  <c r="DV29" i="9"/>
  <c r="DV25" i="9"/>
  <c r="DV21" i="9"/>
  <c r="DV17" i="9"/>
  <c r="DV13" i="9"/>
  <c r="DV9" i="9"/>
  <c r="DV124" i="9"/>
  <c r="DV116" i="9"/>
  <c r="DV111" i="9"/>
  <c r="DV107" i="9"/>
  <c r="DV103" i="9"/>
  <c r="DV99" i="9"/>
  <c r="DV95" i="9"/>
  <c r="DV91" i="9"/>
  <c r="DV87" i="9"/>
  <c r="DV83" i="9"/>
  <c r="DV79" i="9"/>
  <c r="DV75" i="9"/>
  <c r="DV71" i="9"/>
  <c r="DV67" i="9"/>
  <c r="DV63" i="9"/>
  <c r="DV59" i="9"/>
  <c r="DV55" i="9"/>
  <c r="DV51" i="9"/>
  <c r="DV47" i="9"/>
  <c r="DV43" i="9"/>
  <c r="DW1" i="9"/>
  <c r="DV36" i="9"/>
  <c r="DV32" i="9"/>
  <c r="DV28" i="9"/>
  <c r="DV24" i="9"/>
  <c r="DV20" i="9"/>
  <c r="DV16" i="9"/>
  <c r="DV12" i="9"/>
  <c r="DV8" i="9"/>
  <c r="DV121" i="9"/>
  <c r="DV114" i="9"/>
  <c r="DV110" i="9"/>
  <c r="DV106" i="9"/>
  <c r="DV102" i="9"/>
  <c r="DV98" i="9"/>
  <c r="DV94" i="9"/>
  <c r="DV90" i="9"/>
  <c r="DV86" i="9"/>
  <c r="DV82" i="9"/>
  <c r="DV78" i="9"/>
  <c r="DV74" i="9"/>
  <c r="DV70" i="9"/>
  <c r="DV66" i="9"/>
  <c r="DV62" i="9"/>
  <c r="DV58" i="9"/>
  <c r="DV54" i="9"/>
  <c r="DV50" i="9"/>
  <c r="DV46" i="9"/>
  <c r="DV42" i="9"/>
  <c r="DV39" i="9"/>
  <c r="DV35" i="9"/>
  <c r="DV31" i="9"/>
  <c r="DV27" i="9"/>
  <c r="DV23" i="9"/>
  <c r="DV19" i="9"/>
  <c r="DV15" i="9"/>
  <c r="DV11" i="9"/>
  <c r="DV105" i="9"/>
  <c r="DV89" i="9"/>
  <c r="DV73" i="9"/>
  <c r="DV57" i="9"/>
  <c r="DV41" i="9"/>
  <c r="DV26" i="9"/>
  <c r="DV10" i="9"/>
  <c r="DV120" i="9"/>
  <c r="DV101" i="9"/>
  <c r="DV85" i="9"/>
  <c r="DV69" i="9"/>
  <c r="DV53" i="9"/>
  <c r="DV38" i="9"/>
  <c r="DV22" i="9"/>
  <c r="DV113" i="9"/>
  <c r="DV97" i="9"/>
  <c r="DV81" i="9"/>
  <c r="DV65" i="9"/>
  <c r="DV49" i="9"/>
  <c r="DV34" i="9"/>
  <c r="DV18" i="9"/>
  <c r="DV77" i="9"/>
  <c r="DV14" i="9"/>
  <c r="DV61" i="9"/>
  <c r="DV109" i="9"/>
  <c r="DV45" i="9"/>
  <c r="DV93" i="9"/>
  <c r="DV30" i="9"/>
  <c r="AC488" i="10"/>
  <c r="Z488" i="10"/>
  <c r="AD488" i="10"/>
  <c r="AO488" i="10"/>
  <c r="Y488" i="10"/>
  <c r="AH488" i="10"/>
  <c r="AK488" i="10"/>
  <c r="U488" i="10"/>
  <c r="AP488" i="10"/>
  <c r="AG488" i="10"/>
  <c r="AJ488" i="10" s="1"/>
  <c r="V488" i="10"/>
  <c r="AL488" i="10"/>
  <c r="AB487" i="10"/>
  <c r="DX76" i="11"/>
  <c r="DX12" i="11"/>
  <c r="DX60" i="11"/>
  <c r="DX28" i="11"/>
  <c r="DX92" i="11"/>
  <c r="DX44" i="11"/>
  <c r="DW6" i="11"/>
  <c r="DW7" i="11" s="1"/>
  <c r="B489" i="10"/>
  <c r="C490" i="10"/>
  <c r="DW2" i="11"/>
  <c r="DX1" i="11"/>
  <c r="DW9" i="11"/>
  <c r="DU47" i="11"/>
  <c r="DW101" i="11"/>
  <c r="DW36" i="11"/>
  <c r="DU61" i="11"/>
  <c r="DW52" i="11"/>
  <c r="DU80" i="11"/>
  <c r="DU33" i="11"/>
  <c r="DU62" i="11"/>
  <c r="DW98" i="11"/>
  <c r="DW34" i="11"/>
  <c r="DU32" i="11"/>
  <c r="DU96" i="11"/>
  <c r="DW66" i="11"/>
  <c r="DU46" i="11"/>
  <c r="DW22" i="11"/>
  <c r="DW102" i="11"/>
  <c r="DU45" i="11"/>
  <c r="DU29" i="11"/>
  <c r="DU31" i="11"/>
  <c r="DW85" i="11"/>
  <c r="DU65" i="11"/>
  <c r="DU48" i="11"/>
  <c r="DU16" i="11"/>
  <c r="DW86" i="11"/>
  <c r="DW35" i="11"/>
  <c r="DU14" i="11"/>
  <c r="DU95" i="11"/>
  <c r="DU81" i="11"/>
  <c r="DW19" i="11"/>
  <c r="DW67" i="11"/>
  <c r="DU17" i="11"/>
  <c r="DW20" i="11"/>
  <c r="DU78" i="11"/>
  <c r="DU97" i="11"/>
  <c r="DW50" i="11"/>
  <c r="DU15" i="11"/>
  <c r="DU63" i="11"/>
  <c r="DW82" i="11"/>
  <c r="DW68" i="11"/>
  <c r="DW70" i="11"/>
  <c r="DU93" i="11"/>
  <c r="DW100" i="11"/>
  <c r="DU64" i="11"/>
  <c r="DW51" i="11"/>
  <c r="DW54" i="11"/>
  <c r="DW83" i="11"/>
  <c r="DW84" i="11"/>
  <c r="DW21" i="11"/>
  <c r="DW53" i="11"/>
  <c r="DU77" i="11"/>
  <c r="DW69" i="11"/>
  <c r="DU94" i="11"/>
  <c r="DU13" i="11"/>
  <c r="DU79" i="11"/>
  <c r="DU49" i="11"/>
  <c r="DW18" i="11"/>
  <c r="DW99" i="11"/>
  <c r="DU30" i="11"/>
  <c r="DW38" i="11"/>
  <c r="DW37" i="11"/>
  <c r="AB488" i="10" l="1"/>
  <c r="AN488" i="10"/>
  <c r="B247" i="10"/>
  <c r="C245" i="10"/>
  <c r="DW56" i="11"/>
  <c r="DW104" i="11"/>
  <c r="DW40" i="11"/>
  <c r="DW88" i="11"/>
  <c r="DW72" i="11"/>
  <c r="DW103" i="11"/>
  <c r="DW105" i="11" s="1"/>
  <c r="I251" i="10"/>
  <c r="DW23" i="11"/>
  <c r="DW25" i="11" s="1"/>
  <c r="D251" i="10"/>
  <c r="DW87" i="11"/>
  <c r="DW89" i="11" s="1"/>
  <c r="H251" i="10"/>
  <c r="DW55" i="11"/>
  <c r="DW57" i="11" s="1"/>
  <c r="F251" i="10"/>
  <c r="DW24" i="11"/>
  <c r="DW39" i="11"/>
  <c r="DW41" i="11" s="1"/>
  <c r="E251" i="10"/>
  <c r="DW71" i="11"/>
  <c r="DW73" i="11" s="1"/>
  <c r="G251" i="10"/>
  <c r="DX8" i="11"/>
  <c r="DX2" i="11"/>
  <c r="DY1" i="11"/>
  <c r="DX9" i="11"/>
  <c r="DX6" i="11"/>
  <c r="DX7" i="11" s="1"/>
  <c r="A259" i="10"/>
  <c r="B490" i="10"/>
  <c r="C491" i="10"/>
  <c r="AF488" i="10"/>
  <c r="EA3" i="11"/>
  <c r="DZ4" i="11"/>
  <c r="DW27" i="11"/>
  <c r="DW59" i="11"/>
  <c r="DW91" i="11"/>
  <c r="DW43" i="11"/>
  <c r="DW75" i="11"/>
  <c r="DW11" i="11"/>
  <c r="AO489" i="10"/>
  <c r="AG489" i="10"/>
  <c r="Z489" i="10"/>
  <c r="Y489" i="10"/>
  <c r="V489" i="10"/>
  <c r="AH489" i="10"/>
  <c r="AK489" i="10"/>
  <c r="AD489" i="10"/>
  <c r="AL489" i="10"/>
  <c r="U489" i="10"/>
  <c r="AP489" i="10"/>
  <c r="AC489" i="10"/>
  <c r="AF489" i="10" s="1"/>
  <c r="X488" i="10"/>
  <c r="AR488" i="10"/>
  <c r="DW122" i="9"/>
  <c r="DW106" i="9"/>
  <c r="DW98" i="9"/>
  <c r="DW127" i="9"/>
  <c r="DW111" i="9"/>
  <c r="DW116" i="9"/>
  <c r="DW86" i="9"/>
  <c r="DW70" i="9"/>
  <c r="DW105" i="9"/>
  <c r="DW81" i="9"/>
  <c r="DW65" i="9"/>
  <c r="DW101" i="9"/>
  <c r="DW118" i="9"/>
  <c r="DW102" i="9"/>
  <c r="DW97" i="9"/>
  <c r="DW123" i="9"/>
  <c r="DW107" i="9"/>
  <c r="DW108" i="9"/>
  <c r="DW82" i="9"/>
  <c r="DW66" i="9"/>
  <c r="DW93" i="9"/>
  <c r="DW77" i="9"/>
  <c r="DW125" i="9"/>
  <c r="DW91" i="9"/>
  <c r="DW114" i="9"/>
  <c r="DW100" i="9"/>
  <c r="DW96" i="9"/>
  <c r="DW119" i="9"/>
  <c r="DW103" i="9"/>
  <c r="DW94" i="9"/>
  <c r="DW78" i="9"/>
  <c r="DW121" i="9"/>
  <c r="DW89" i="9"/>
  <c r="DW73" i="9"/>
  <c r="DW117" i="9"/>
  <c r="DW95" i="9"/>
  <c r="DW74" i="9"/>
  <c r="DW109" i="9"/>
  <c r="DW75" i="9"/>
  <c r="DW88" i="9"/>
  <c r="DW59" i="9"/>
  <c r="DW84" i="9"/>
  <c r="DW54" i="9"/>
  <c r="DW47" i="9"/>
  <c r="DW43" i="9"/>
  <c r="DW120" i="9"/>
  <c r="DW53" i="9"/>
  <c r="DW37" i="9"/>
  <c r="DW33" i="9"/>
  <c r="DW29" i="9"/>
  <c r="DW25" i="9"/>
  <c r="DW21" i="9"/>
  <c r="DW17" i="9"/>
  <c r="DW13" i="9"/>
  <c r="DW9" i="9"/>
  <c r="DW56" i="9"/>
  <c r="DW126" i="9"/>
  <c r="DW115" i="9"/>
  <c r="DW113" i="9"/>
  <c r="DW87" i="9"/>
  <c r="DW71" i="9"/>
  <c r="DW72" i="9"/>
  <c r="DW55" i="9"/>
  <c r="DW68" i="9"/>
  <c r="DW50" i="9"/>
  <c r="DW46" i="9"/>
  <c r="DW42" i="9"/>
  <c r="DW80" i="9"/>
  <c r="DW52" i="9"/>
  <c r="DW36" i="9"/>
  <c r="DW32" i="9"/>
  <c r="DW28" i="9"/>
  <c r="DW24" i="9"/>
  <c r="DW20" i="9"/>
  <c r="DW16" i="9"/>
  <c r="DW12" i="9"/>
  <c r="DW8" i="9"/>
  <c r="DW76" i="9"/>
  <c r="DW110" i="9"/>
  <c r="DW124" i="9"/>
  <c r="DW85" i="9"/>
  <c r="DW83" i="9"/>
  <c r="DW67" i="9"/>
  <c r="DW64" i="9"/>
  <c r="DW51" i="9"/>
  <c r="DW62" i="9"/>
  <c r="DW49" i="9"/>
  <c r="DW45" i="9"/>
  <c r="DW41" i="9"/>
  <c r="DW61" i="9"/>
  <c r="DW39" i="9"/>
  <c r="DW35" i="9"/>
  <c r="DW31" i="9"/>
  <c r="DW27" i="9"/>
  <c r="DW23" i="9"/>
  <c r="DW19" i="9"/>
  <c r="DW15" i="9"/>
  <c r="DW11" i="9"/>
  <c r="DX1" i="9"/>
  <c r="DW60" i="9"/>
  <c r="DW69" i="9"/>
  <c r="DW112" i="9"/>
  <c r="DW40" i="9"/>
  <c r="DW30" i="9"/>
  <c r="DW14" i="9"/>
  <c r="DW79" i="9"/>
  <c r="DW58" i="9"/>
  <c r="DW57" i="9"/>
  <c r="DW26" i="9"/>
  <c r="DW10" i="9"/>
  <c r="DW99" i="9"/>
  <c r="DW104" i="9"/>
  <c r="DW48" i="9"/>
  <c r="DW38" i="9"/>
  <c r="DW22" i="9"/>
  <c r="DW92" i="9"/>
  <c r="DW90" i="9"/>
  <c r="DW63" i="9"/>
  <c r="DW44" i="9"/>
  <c r="DW34" i="9"/>
  <c r="DW18" i="9"/>
  <c r="DY92" i="11"/>
  <c r="DY12" i="11"/>
  <c r="DY28" i="11"/>
  <c r="DY44" i="11"/>
  <c r="DY76" i="11"/>
  <c r="DY60" i="11"/>
  <c r="DX70" i="11"/>
  <c r="DX100" i="11"/>
  <c r="DX50" i="11"/>
  <c r="DV17" i="11"/>
  <c r="DV45" i="11"/>
  <c r="DX36" i="11"/>
  <c r="DV97" i="11"/>
  <c r="DX66" i="11"/>
  <c r="DX51" i="11"/>
  <c r="DX101" i="11"/>
  <c r="DX54" i="11"/>
  <c r="DV96" i="11"/>
  <c r="DV95" i="11"/>
  <c r="DV31" i="11"/>
  <c r="DV78" i="11"/>
  <c r="DV48" i="11"/>
  <c r="DX67" i="11"/>
  <c r="DV77" i="11"/>
  <c r="DV62" i="11"/>
  <c r="DV14" i="11"/>
  <c r="DX38" i="11"/>
  <c r="DV49" i="11"/>
  <c r="DV79" i="11"/>
  <c r="DV30" i="11"/>
  <c r="DV65" i="11"/>
  <c r="DX21" i="11"/>
  <c r="DX84" i="11"/>
  <c r="DX69" i="11"/>
  <c r="DX37" i="11"/>
  <c r="DX82" i="11"/>
  <c r="DX34" i="11"/>
  <c r="DX22" i="11"/>
  <c r="DX86" i="11"/>
  <c r="DX52" i="11"/>
  <c r="DV47" i="11"/>
  <c r="DX102" i="11"/>
  <c r="DV16" i="11"/>
  <c r="DV93" i="11"/>
  <c r="DV32" i="11"/>
  <c r="DV33" i="11"/>
  <c r="DV80" i="11"/>
  <c r="DV63" i="11"/>
  <c r="DX68" i="11"/>
  <c r="DX53" i="11"/>
  <c r="DX19" i="11"/>
  <c r="DV94" i="11"/>
  <c r="DX85" i="11"/>
  <c r="DX83" i="11"/>
  <c r="DV64" i="11"/>
  <c r="DX18" i="11"/>
  <c r="DX98" i="11"/>
  <c r="DV61" i="11"/>
  <c r="DX99" i="11"/>
  <c r="DX20" i="11"/>
  <c r="DX35" i="11"/>
  <c r="DV13" i="11"/>
  <c r="DV46" i="11"/>
  <c r="DV29" i="11"/>
  <c r="DV81" i="11"/>
  <c r="DV15" i="11"/>
  <c r="AN489" i="10" l="1"/>
  <c r="X489" i="10"/>
  <c r="AB489" i="10"/>
  <c r="B249" i="10"/>
  <c r="C247" i="10"/>
  <c r="DX39" i="11"/>
  <c r="DX41" i="11" s="1"/>
  <c r="E253" i="10"/>
  <c r="DX40" i="11"/>
  <c r="DX87" i="11"/>
  <c r="DX89" i="11" s="1"/>
  <c r="H253" i="10"/>
  <c r="DX103" i="11"/>
  <c r="DX105" i="11" s="1"/>
  <c r="I253" i="10"/>
  <c r="DX56" i="11"/>
  <c r="DX88" i="11"/>
  <c r="DX104" i="11"/>
  <c r="DX23" i="11"/>
  <c r="DX25" i="11" s="1"/>
  <c r="D253" i="10"/>
  <c r="DX24" i="11"/>
  <c r="DX55" i="11"/>
  <c r="DX57" i="11" s="1"/>
  <c r="F253" i="10"/>
  <c r="DX71" i="11"/>
  <c r="DX73" i="11" s="1"/>
  <c r="G253" i="10"/>
  <c r="DX72" i="11"/>
  <c r="DX127" i="9"/>
  <c r="DX123" i="9"/>
  <c r="DX119" i="9"/>
  <c r="DX115" i="9"/>
  <c r="DX111" i="9"/>
  <c r="DX107" i="9"/>
  <c r="DX103" i="9"/>
  <c r="DX89" i="9"/>
  <c r="DX73" i="9"/>
  <c r="DX99" i="9"/>
  <c r="DX88" i="9"/>
  <c r="DX72" i="9"/>
  <c r="DX96" i="9"/>
  <c r="DX82" i="9"/>
  <c r="DX66" i="9"/>
  <c r="DX54" i="9"/>
  <c r="DX47" i="9"/>
  <c r="DX43" i="9"/>
  <c r="DX91" i="9"/>
  <c r="DX53" i="9"/>
  <c r="DX56" i="9"/>
  <c r="DX38" i="9"/>
  <c r="DX23" i="9"/>
  <c r="DX55" i="9"/>
  <c r="DX32" i="9"/>
  <c r="DX27" i="9"/>
  <c r="DY1" i="9"/>
  <c r="DX36" i="9"/>
  <c r="DX19" i="9"/>
  <c r="DX13" i="9"/>
  <c r="DX9" i="9"/>
  <c r="DX126" i="9"/>
  <c r="DX122" i="9"/>
  <c r="DX118" i="9"/>
  <c r="DX114" i="9"/>
  <c r="DX110" i="9"/>
  <c r="DX106" i="9"/>
  <c r="DX102" i="9"/>
  <c r="DX85" i="9"/>
  <c r="DX69" i="9"/>
  <c r="DX97" i="9"/>
  <c r="DX84" i="9"/>
  <c r="DX68" i="9"/>
  <c r="DX94" i="9"/>
  <c r="DX78" i="9"/>
  <c r="DX79" i="9"/>
  <c r="DX50" i="9"/>
  <c r="DX46" i="9"/>
  <c r="DX42" i="9"/>
  <c r="DX75" i="9"/>
  <c r="DX87" i="9"/>
  <c r="DX52" i="9"/>
  <c r="DX26" i="9"/>
  <c r="DX22" i="9"/>
  <c r="DX35" i="9"/>
  <c r="DX30" i="9"/>
  <c r="DX14" i="9"/>
  <c r="DX67" i="9"/>
  <c r="DX31" i="9"/>
  <c r="DX18" i="9"/>
  <c r="DX12" i="9"/>
  <c r="DX125" i="9"/>
  <c r="DX121" i="9"/>
  <c r="DX117" i="9"/>
  <c r="DX113" i="9"/>
  <c r="DX109" i="9"/>
  <c r="DX105" i="9"/>
  <c r="DX101" i="9"/>
  <c r="DX81" i="9"/>
  <c r="DX65" i="9"/>
  <c r="DX95" i="9"/>
  <c r="DX80" i="9"/>
  <c r="DX64" i="9"/>
  <c r="DX90" i="9"/>
  <c r="DX74" i="9"/>
  <c r="DX62" i="9"/>
  <c r="DX49" i="9"/>
  <c r="DX45" i="9"/>
  <c r="DX41" i="9"/>
  <c r="DX61" i="9"/>
  <c r="DX71" i="9"/>
  <c r="DX59" i="9"/>
  <c r="DX25" i="9"/>
  <c r="DX15" i="9"/>
  <c r="DX34" i="9"/>
  <c r="DX29" i="9"/>
  <c r="DX83" i="9"/>
  <c r="DX63" i="9"/>
  <c r="DX21" i="9"/>
  <c r="DX17" i="9"/>
  <c r="DX11" i="9"/>
  <c r="DX124" i="9"/>
  <c r="DX108" i="9"/>
  <c r="DX100" i="9"/>
  <c r="DX86" i="9"/>
  <c r="DX44" i="9"/>
  <c r="DX39" i="9"/>
  <c r="DX28" i="9"/>
  <c r="DX16" i="9"/>
  <c r="DX120" i="9"/>
  <c r="DX104" i="9"/>
  <c r="DX92" i="9"/>
  <c r="DX70" i="9"/>
  <c r="DX40" i="9"/>
  <c r="DX24" i="9"/>
  <c r="DX51" i="9"/>
  <c r="DX10" i="9"/>
  <c r="DZ6" i="11" s="1"/>
  <c r="DX116" i="9"/>
  <c r="DX93" i="9"/>
  <c r="DX76" i="9"/>
  <c r="DX58" i="9"/>
  <c r="DX57" i="9"/>
  <c r="DX8" i="9"/>
  <c r="DX37" i="9"/>
  <c r="DX112" i="9"/>
  <c r="DX77" i="9"/>
  <c r="DX98" i="9"/>
  <c r="DX48" i="9"/>
  <c r="DX60" i="9"/>
  <c r="DX33" i="9"/>
  <c r="DX20" i="9"/>
  <c r="DY8" i="11"/>
  <c r="AR489" i="10"/>
  <c r="EA4" i="11"/>
  <c r="EB3" i="11"/>
  <c r="B491" i="10"/>
  <c r="C492" i="10"/>
  <c r="DZ1" i="11"/>
  <c r="DY2" i="11"/>
  <c r="DY9" i="11"/>
  <c r="AO490" i="10"/>
  <c r="Y490" i="10"/>
  <c r="Z490" i="10"/>
  <c r="AK490" i="10"/>
  <c r="U490" i="10"/>
  <c r="AD490" i="10"/>
  <c r="AG490" i="10"/>
  <c r="V490" i="10"/>
  <c r="AL490" i="10"/>
  <c r="AP490" i="10"/>
  <c r="AH490" i="10"/>
  <c r="AC490" i="10"/>
  <c r="A261" i="10"/>
  <c r="DX27" i="11"/>
  <c r="DX91" i="11"/>
  <c r="DX59" i="11"/>
  <c r="DX75" i="11"/>
  <c r="DX11" i="11"/>
  <c r="DX43" i="11"/>
  <c r="DY6" i="11"/>
  <c r="DY7" i="11" s="1"/>
  <c r="AJ489" i="10"/>
  <c r="DZ76" i="11"/>
  <c r="DZ60" i="11"/>
  <c r="DZ44" i="11"/>
  <c r="DZ12" i="11"/>
  <c r="DZ92" i="11"/>
  <c r="DZ28" i="11"/>
  <c r="DY52" i="11"/>
  <c r="DY68" i="11"/>
  <c r="DY51" i="11"/>
  <c r="DY66" i="11"/>
  <c r="DW17" i="11"/>
  <c r="DW49" i="11"/>
  <c r="DY19" i="11"/>
  <c r="DW46" i="11"/>
  <c r="DW15" i="11"/>
  <c r="DW62" i="11"/>
  <c r="DY69" i="11"/>
  <c r="DW48" i="11"/>
  <c r="DW61" i="11"/>
  <c r="DY18" i="11"/>
  <c r="DY36" i="11"/>
  <c r="DY98" i="11"/>
  <c r="DW45" i="11"/>
  <c r="DY35" i="11"/>
  <c r="DY38" i="11"/>
  <c r="DW96" i="11"/>
  <c r="DY83" i="11"/>
  <c r="DW33" i="11"/>
  <c r="DW63" i="11"/>
  <c r="DW81" i="11"/>
  <c r="DW29" i="11"/>
  <c r="DY34" i="11"/>
  <c r="DY100" i="11"/>
  <c r="DW64" i="11"/>
  <c r="DY86" i="11"/>
  <c r="DY101" i="11"/>
  <c r="DW47" i="11"/>
  <c r="DW77" i="11"/>
  <c r="DW93" i="11"/>
  <c r="DY22" i="11"/>
  <c r="DY67" i="11"/>
  <c r="DY84" i="11"/>
  <c r="DW13" i="11"/>
  <c r="DW79" i="11"/>
  <c r="DY21" i="11"/>
  <c r="DY53" i="11"/>
  <c r="DY20" i="11"/>
  <c r="DY70" i="11"/>
  <c r="DW30" i="11"/>
  <c r="DW65" i="11"/>
  <c r="DY102" i="11"/>
  <c r="DY50" i="11"/>
  <c r="DW95" i="11"/>
  <c r="DW97" i="11"/>
  <c r="DY99" i="11"/>
  <c r="DY37" i="11"/>
  <c r="DW94" i="11"/>
  <c r="DW78" i="11"/>
  <c r="DW80" i="11"/>
  <c r="DY54" i="11"/>
  <c r="DW16" i="11"/>
  <c r="DW31" i="11"/>
  <c r="DY82" i="11"/>
  <c r="DW32" i="11"/>
  <c r="DY85" i="11"/>
  <c r="DW14" i="11"/>
  <c r="DZ7" i="11" l="1"/>
  <c r="AB490" i="10"/>
  <c r="AF490" i="10"/>
  <c r="AN490" i="10"/>
  <c r="B251" i="10"/>
  <c r="C249" i="10"/>
  <c r="DY23" i="11"/>
  <c r="DY25" i="11" s="1"/>
  <c r="D255" i="10"/>
  <c r="DY39" i="11"/>
  <c r="DY41" i="11" s="1"/>
  <c r="E255" i="10"/>
  <c r="DY56" i="11"/>
  <c r="DY104" i="11"/>
  <c r="DY72" i="11"/>
  <c r="DY40" i="11"/>
  <c r="DY103" i="11"/>
  <c r="DY105" i="11" s="1"/>
  <c r="I255" i="10"/>
  <c r="DY24" i="11"/>
  <c r="DY71" i="11"/>
  <c r="DY73" i="11" s="1"/>
  <c r="G255" i="10"/>
  <c r="DY55" i="11"/>
  <c r="DY57" i="11" s="1"/>
  <c r="F255" i="10"/>
  <c r="DY87" i="11"/>
  <c r="DY89" i="11" s="1"/>
  <c r="H255" i="10"/>
  <c r="DY88" i="11"/>
  <c r="C493" i="10"/>
  <c r="B492" i="10"/>
  <c r="EB4" i="11"/>
  <c r="EC3" i="11"/>
  <c r="EC4" i="11" s="1"/>
  <c r="AJ490" i="10"/>
  <c r="AC491" i="10"/>
  <c r="Z491" i="10"/>
  <c r="AD491" i="10"/>
  <c r="AO491" i="10"/>
  <c r="Y491" i="10"/>
  <c r="AH491" i="10"/>
  <c r="AK491" i="10"/>
  <c r="U491" i="10"/>
  <c r="AP491" i="10"/>
  <c r="AG491" i="10"/>
  <c r="V491" i="10"/>
  <c r="AL491" i="10"/>
  <c r="EA92" i="11"/>
  <c r="EA44" i="11"/>
  <c r="EA76" i="11"/>
  <c r="EA28" i="11"/>
  <c r="EA60" i="11"/>
  <c r="EA12" i="11"/>
  <c r="DZ8" i="11"/>
  <c r="DY125" i="9"/>
  <c r="DY121" i="9"/>
  <c r="DY117" i="9"/>
  <c r="DY113" i="9"/>
  <c r="DY109" i="9"/>
  <c r="DY105" i="9"/>
  <c r="DY101" i="9"/>
  <c r="DY95" i="9"/>
  <c r="DY80" i="9"/>
  <c r="DY91" i="9"/>
  <c r="DY75" i="9"/>
  <c r="DY89" i="9"/>
  <c r="DY73" i="9"/>
  <c r="DY86" i="9"/>
  <c r="DY53" i="9"/>
  <c r="DY56" i="9"/>
  <c r="DY63" i="9"/>
  <c r="DY50" i="9"/>
  <c r="DY41" i="9"/>
  <c r="DY43" i="9"/>
  <c r="DY48" i="9"/>
  <c r="DY38" i="9"/>
  <c r="DY34" i="9"/>
  <c r="DY30" i="9"/>
  <c r="DY26" i="9"/>
  <c r="DY22" i="9"/>
  <c r="DY18" i="9"/>
  <c r="DY14" i="9"/>
  <c r="DY10" i="9"/>
  <c r="DY74" i="9"/>
  <c r="DY124" i="9"/>
  <c r="DY120" i="9"/>
  <c r="DY116" i="9"/>
  <c r="DY112" i="9"/>
  <c r="DY108" i="9"/>
  <c r="DY104" i="9"/>
  <c r="DY100" i="9"/>
  <c r="DY92" i="9"/>
  <c r="DY76" i="9"/>
  <c r="DY87" i="9"/>
  <c r="DY71" i="9"/>
  <c r="DY85" i="9"/>
  <c r="DY69" i="9"/>
  <c r="DY70" i="9"/>
  <c r="DY82" i="9"/>
  <c r="DY52" i="9"/>
  <c r="DY59" i="9"/>
  <c r="DY46" i="9"/>
  <c r="DY64" i="9"/>
  <c r="DZ1" i="9"/>
  <c r="DY44" i="9"/>
  <c r="DY37" i="9"/>
  <c r="DY33" i="9"/>
  <c r="DY29" i="9"/>
  <c r="DY25" i="9"/>
  <c r="DY21" i="9"/>
  <c r="DY17" i="9"/>
  <c r="DY13" i="9"/>
  <c r="DY9" i="9"/>
  <c r="DY49" i="9"/>
  <c r="DY127" i="9"/>
  <c r="DY123" i="9"/>
  <c r="DY119" i="9"/>
  <c r="DY115" i="9"/>
  <c r="DY111" i="9"/>
  <c r="DY107" i="9"/>
  <c r="DY103" i="9"/>
  <c r="DY99" i="9"/>
  <c r="DY88" i="9"/>
  <c r="DY72" i="9"/>
  <c r="DY83" i="9"/>
  <c r="DY67" i="9"/>
  <c r="DY81" i="9"/>
  <c r="DY65" i="9"/>
  <c r="DY61" i="9"/>
  <c r="DY66" i="9"/>
  <c r="DY94" i="9"/>
  <c r="DY55" i="9"/>
  <c r="DY42" i="9"/>
  <c r="DY62" i="9"/>
  <c r="DY90" i="9"/>
  <c r="DY40" i="9"/>
  <c r="DY36" i="9"/>
  <c r="DY32" i="9"/>
  <c r="DY28" i="9"/>
  <c r="DY24" i="9"/>
  <c r="DY20" i="9"/>
  <c r="DY16" i="9"/>
  <c r="DY12" i="9"/>
  <c r="DY8" i="9"/>
  <c r="DY45" i="9"/>
  <c r="DY118" i="9"/>
  <c r="DY102" i="9"/>
  <c r="DY79" i="9"/>
  <c r="DY57" i="9"/>
  <c r="DY54" i="9"/>
  <c r="DY35" i="9"/>
  <c r="DY19" i="9"/>
  <c r="DY114" i="9"/>
  <c r="DY97" i="9"/>
  <c r="DY93" i="9"/>
  <c r="DY60" i="9"/>
  <c r="DY47" i="9"/>
  <c r="DY31" i="9"/>
  <c r="DY15" i="9"/>
  <c r="DY126" i="9"/>
  <c r="DY110" i="9"/>
  <c r="DY84" i="9"/>
  <c r="DY77" i="9"/>
  <c r="DY78" i="9"/>
  <c r="DY58" i="9"/>
  <c r="DY27" i="9"/>
  <c r="DY11" i="9"/>
  <c r="DY122" i="9"/>
  <c r="DY106" i="9"/>
  <c r="DY68" i="9"/>
  <c r="DY98" i="9"/>
  <c r="DY51" i="9"/>
  <c r="DY39" i="9"/>
  <c r="DY23" i="9"/>
  <c r="DY96" i="9"/>
  <c r="DY91" i="11"/>
  <c r="DY43" i="11"/>
  <c r="DY75" i="11"/>
  <c r="DY27" i="11"/>
  <c r="DY59" i="11"/>
  <c r="DY11" i="11"/>
  <c r="A263" i="10"/>
  <c r="A265" i="10" s="1"/>
  <c r="A267" i="10" s="1"/>
  <c r="A269" i="10" s="1"/>
  <c r="X490" i="10"/>
  <c r="AR490" i="10"/>
  <c r="DZ2" i="11"/>
  <c r="DZ9" i="11"/>
  <c r="EA1" i="11"/>
  <c r="DX81" i="11"/>
  <c r="DX30" i="11"/>
  <c r="DX80" i="11"/>
  <c r="DZ101" i="11"/>
  <c r="DX95" i="11"/>
  <c r="DX32" i="11"/>
  <c r="DZ34" i="11"/>
  <c r="DX47" i="11"/>
  <c r="DX33" i="11"/>
  <c r="DZ52" i="11"/>
  <c r="DZ53" i="11"/>
  <c r="DX77" i="11"/>
  <c r="DX14" i="11"/>
  <c r="DZ21" i="11"/>
  <c r="DZ82" i="11"/>
  <c r="DX62" i="11"/>
  <c r="DZ69" i="11"/>
  <c r="DX48" i="11"/>
  <c r="DX97" i="11"/>
  <c r="DX78" i="11"/>
  <c r="DZ54" i="11"/>
  <c r="DZ66" i="11"/>
  <c r="DZ36" i="11"/>
  <c r="DX29" i="11"/>
  <c r="DX45" i="11"/>
  <c r="DX93" i="11"/>
  <c r="DZ67" i="11"/>
  <c r="DX96" i="11"/>
  <c r="DX31" i="11"/>
  <c r="DZ18" i="11"/>
  <c r="DZ19" i="11"/>
  <c r="DZ22" i="11"/>
  <c r="DX79" i="11"/>
  <c r="DZ83" i="11"/>
  <c r="DZ84" i="11"/>
  <c r="DZ99" i="11"/>
  <c r="DX16" i="11"/>
  <c r="DZ70" i="11"/>
  <c r="DX63" i="11"/>
  <c r="DZ38" i="11"/>
  <c r="DX49" i="11"/>
  <c r="DX65" i="11"/>
  <c r="DZ35" i="11"/>
  <c r="DZ37" i="11"/>
  <c r="DZ20" i="11"/>
  <c r="DX61" i="11"/>
  <c r="DZ85" i="11"/>
  <c r="DX64" i="11"/>
  <c r="DZ68" i="11"/>
  <c r="DZ102" i="11"/>
  <c r="DZ98" i="11"/>
  <c r="DZ100" i="11"/>
  <c r="DZ86" i="11"/>
  <c r="DX46" i="11"/>
  <c r="DZ51" i="11"/>
  <c r="DX94" i="11"/>
  <c r="DX17" i="11"/>
  <c r="DX13" i="11"/>
  <c r="DX15" i="11"/>
  <c r="DZ50" i="11"/>
  <c r="D269" i="10" l="1"/>
  <c r="E269" i="10"/>
  <c r="F269" i="10"/>
  <c r="G269" i="10"/>
  <c r="I269" i="10"/>
  <c r="H269" i="10"/>
  <c r="D267" i="10"/>
  <c r="E267" i="10"/>
  <c r="F267" i="10"/>
  <c r="G267" i="10"/>
  <c r="H267" i="10"/>
  <c r="I267" i="10"/>
  <c r="D265" i="10"/>
  <c r="E265" i="10"/>
  <c r="F265" i="10"/>
  <c r="G265" i="10"/>
  <c r="H265" i="10"/>
  <c r="I265" i="10"/>
  <c r="AJ491" i="10"/>
  <c r="AR491" i="10"/>
  <c r="B253" i="10"/>
  <c r="C251" i="10"/>
  <c r="AN491" i="10"/>
  <c r="DZ39" i="11"/>
  <c r="DZ41" i="11" s="1"/>
  <c r="E257" i="10"/>
  <c r="DZ87" i="11"/>
  <c r="DZ89" i="11" s="1"/>
  <c r="H257" i="10"/>
  <c r="DZ56" i="11"/>
  <c r="DZ71" i="11"/>
  <c r="DZ73" i="11" s="1"/>
  <c r="G257" i="10"/>
  <c r="DZ23" i="11"/>
  <c r="DZ25" i="11" s="1"/>
  <c r="D257" i="10"/>
  <c r="DZ40" i="11"/>
  <c r="DZ88" i="11"/>
  <c r="DZ103" i="11"/>
  <c r="DZ105" i="11" s="1"/>
  <c r="I257" i="10"/>
  <c r="DZ72" i="11"/>
  <c r="DZ55" i="11"/>
  <c r="DZ57" i="11" s="1"/>
  <c r="F257" i="10"/>
  <c r="DZ24" i="11"/>
  <c r="DZ104" i="11"/>
  <c r="DZ127" i="9"/>
  <c r="DZ123" i="9"/>
  <c r="DZ119" i="9"/>
  <c r="DZ115" i="9"/>
  <c r="DZ111" i="9"/>
  <c r="DZ107" i="9"/>
  <c r="DZ103" i="9"/>
  <c r="DZ99" i="9"/>
  <c r="DZ95" i="9"/>
  <c r="DZ91" i="9"/>
  <c r="DZ87" i="9"/>
  <c r="DZ83" i="9"/>
  <c r="DZ79" i="9"/>
  <c r="DZ75" i="9"/>
  <c r="DZ71" i="9"/>
  <c r="DZ67" i="9"/>
  <c r="DZ63" i="9"/>
  <c r="DZ59" i="9"/>
  <c r="DZ55" i="9"/>
  <c r="DZ51" i="9"/>
  <c r="DZ47" i="9"/>
  <c r="DZ43" i="9"/>
  <c r="EA1" i="9"/>
  <c r="DZ36" i="9"/>
  <c r="DZ32" i="9"/>
  <c r="DZ28" i="9"/>
  <c r="DZ24" i="9"/>
  <c r="DZ20" i="9"/>
  <c r="DZ16" i="9"/>
  <c r="DZ12" i="9"/>
  <c r="DZ8" i="9"/>
  <c r="DZ126" i="9"/>
  <c r="DZ122" i="9"/>
  <c r="DZ118" i="9"/>
  <c r="DZ114" i="9"/>
  <c r="DZ110" i="9"/>
  <c r="DZ106" i="9"/>
  <c r="DZ102" i="9"/>
  <c r="DZ98" i="9"/>
  <c r="DZ94" i="9"/>
  <c r="DZ90" i="9"/>
  <c r="DZ86" i="9"/>
  <c r="DZ82" i="9"/>
  <c r="DZ78" i="9"/>
  <c r="DZ74" i="9"/>
  <c r="DZ70" i="9"/>
  <c r="DZ66" i="9"/>
  <c r="DZ62" i="9"/>
  <c r="DZ58" i="9"/>
  <c r="DZ54" i="9"/>
  <c r="DZ50" i="9"/>
  <c r="DZ46" i="9"/>
  <c r="DZ42" i="9"/>
  <c r="DZ39" i="9"/>
  <c r="DZ35" i="9"/>
  <c r="DZ31" i="9"/>
  <c r="DZ27" i="9"/>
  <c r="DZ23" i="9"/>
  <c r="DZ19" i="9"/>
  <c r="DZ15" i="9"/>
  <c r="DZ11" i="9"/>
  <c r="DZ125" i="9"/>
  <c r="DZ121" i="9"/>
  <c r="DZ117" i="9"/>
  <c r="DZ113" i="9"/>
  <c r="DZ109" i="9"/>
  <c r="DZ105" i="9"/>
  <c r="DZ101" i="9"/>
  <c r="DZ97" i="9"/>
  <c r="DZ93" i="9"/>
  <c r="DZ89" i="9"/>
  <c r="DZ85" i="9"/>
  <c r="DZ81" i="9"/>
  <c r="DZ77" i="9"/>
  <c r="DZ73" i="9"/>
  <c r="DZ69" i="9"/>
  <c r="DZ65" i="9"/>
  <c r="DZ61" i="9"/>
  <c r="DZ57" i="9"/>
  <c r="DZ53" i="9"/>
  <c r="DZ49" i="9"/>
  <c r="DZ45" i="9"/>
  <c r="DZ41" i="9"/>
  <c r="DZ38" i="9"/>
  <c r="DZ34" i="9"/>
  <c r="DZ30" i="9"/>
  <c r="DZ26" i="9"/>
  <c r="DZ22" i="9"/>
  <c r="DZ18" i="9"/>
  <c r="DZ14" i="9"/>
  <c r="DZ10" i="9"/>
  <c r="EB6" i="11" s="1"/>
  <c r="DZ112" i="9"/>
  <c r="DZ96" i="9"/>
  <c r="DZ80" i="9"/>
  <c r="DZ64" i="9"/>
  <c r="DZ48" i="9"/>
  <c r="DZ33" i="9"/>
  <c r="DZ17" i="9"/>
  <c r="DZ124" i="9"/>
  <c r="DZ108" i="9"/>
  <c r="DZ92" i="9"/>
  <c r="DZ76" i="9"/>
  <c r="DZ60" i="9"/>
  <c r="DZ44" i="9"/>
  <c r="DZ29" i="9"/>
  <c r="DZ13" i="9"/>
  <c r="DZ120" i="9"/>
  <c r="DZ104" i="9"/>
  <c r="DZ88" i="9"/>
  <c r="DZ72" i="9"/>
  <c r="DZ56" i="9"/>
  <c r="DZ40" i="9"/>
  <c r="DZ25" i="9"/>
  <c r="DZ9" i="9"/>
  <c r="DZ116" i="9"/>
  <c r="DZ100" i="9"/>
  <c r="DZ84" i="9"/>
  <c r="DZ68" i="9"/>
  <c r="DZ52" i="9"/>
  <c r="DZ37" i="9"/>
  <c r="DZ21" i="9"/>
  <c r="AO492" i="10"/>
  <c r="Y492" i="10"/>
  <c r="AL492" i="10"/>
  <c r="AK492" i="10"/>
  <c r="U492" i="10"/>
  <c r="AH492" i="10"/>
  <c r="AG492" i="10"/>
  <c r="V492" i="10"/>
  <c r="AP492" i="10"/>
  <c r="AD492" i="10"/>
  <c r="AC492" i="10"/>
  <c r="Z492" i="10"/>
  <c r="EB1" i="11"/>
  <c r="EA9" i="11"/>
  <c r="EA2" i="11"/>
  <c r="EA8" i="11"/>
  <c r="AB491" i="10"/>
  <c r="AF491" i="10"/>
  <c r="C494" i="10"/>
  <c r="B493" i="10"/>
  <c r="DZ59" i="11"/>
  <c r="DZ27" i="11"/>
  <c r="DZ91" i="11"/>
  <c r="DZ11" i="11"/>
  <c r="DZ75" i="11"/>
  <c r="DZ43" i="11"/>
  <c r="EA6" i="11"/>
  <c r="EA7" i="11" s="1"/>
  <c r="X491" i="10"/>
  <c r="EC44" i="11"/>
  <c r="EC12" i="11"/>
  <c r="EC76" i="11"/>
  <c r="EC60" i="11"/>
  <c r="EC92" i="11"/>
  <c r="EC28" i="11"/>
  <c r="EB28" i="11"/>
  <c r="EB92" i="11"/>
  <c r="EB12" i="11"/>
  <c r="EB76" i="11"/>
  <c r="EB44" i="11"/>
  <c r="EB60" i="11"/>
  <c r="EA51" i="11"/>
  <c r="DY32" i="11"/>
  <c r="DY96" i="11"/>
  <c r="EA21" i="11"/>
  <c r="EA98" i="11"/>
  <c r="EA50" i="11"/>
  <c r="EA67" i="11"/>
  <c r="DY45" i="11"/>
  <c r="DY15" i="11"/>
  <c r="DY47" i="11"/>
  <c r="EA100" i="11"/>
  <c r="EA68" i="11"/>
  <c r="DY77" i="11"/>
  <c r="DY97" i="11"/>
  <c r="DY14" i="11"/>
  <c r="DY62" i="11"/>
  <c r="DY61" i="11"/>
  <c r="EA37" i="11"/>
  <c r="EA36" i="11"/>
  <c r="DY80" i="11"/>
  <c r="DY93" i="11"/>
  <c r="EA102" i="11"/>
  <c r="EA86" i="11"/>
  <c r="EA84" i="11"/>
  <c r="EA99" i="11"/>
  <c r="DY81" i="11"/>
  <c r="DY33" i="11"/>
  <c r="EA82" i="11"/>
  <c r="DY31" i="11"/>
  <c r="DY48" i="11"/>
  <c r="DY78" i="11"/>
  <c r="DY29" i="11"/>
  <c r="DY65" i="11"/>
  <c r="EA53" i="11"/>
  <c r="EA83" i="11"/>
  <c r="EA18" i="11"/>
  <c r="EA35" i="11"/>
  <c r="EA70" i="11"/>
  <c r="DY46" i="11"/>
  <c r="EA19" i="11"/>
  <c r="DY64" i="11"/>
  <c r="DY49" i="11"/>
  <c r="DY95" i="11"/>
  <c r="EA22" i="11"/>
  <c r="EA101" i="11"/>
  <c r="DY79" i="11"/>
  <c r="DY30" i="11"/>
  <c r="DY13" i="11"/>
  <c r="EA34" i="11"/>
  <c r="DY16" i="11"/>
  <c r="EA38" i="11"/>
  <c r="EA54" i="11"/>
  <c r="EA69" i="11"/>
  <c r="EA20" i="11"/>
  <c r="EA52" i="11"/>
  <c r="EA66" i="11"/>
  <c r="EA85" i="11"/>
  <c r="DY63" i="11"/>
  <c r="DY17" i="11"/>
  <c r="DY94" i="11"/>
  <c r="EB7" i="11" l="1"/>
  <c r="AN492" i="10"/>
  <c r="B255" i="10"/>
  <c r="C253" i="10"/>
  <c r="EA40" i="11"/>
  <c r="EA104" i="11"/>
  <c r="EA87" i="11"/>
  <c r="EA89" i="11" s="1"/>
  <c r="H259" i="10"/>
  <c r="EA103" i="11"/>
  <c r="EA105" i="11" s="1"/>
  <c r="I259" i="10"/>
  <c r="EA88" i="11"/>
  <c r="EA72" i="11"/>
  <c r="EA71" i="11"/>
  <c r="EA73" i="11" s="1"/>
  <c r="G259" i="10"/>
  <c r="EA55" i="11"/>
  <c r="EA57" i="11" s="1"/>
  <c r="F259" i="10"/>
  <c r="EA23" i="11"/>
  <c r="EA25" i="11" s="1"/>
  <c r="D259" i="10"/>
  <c r="EA39" i="11"/>
  <c r="EA41" i="11" s="1"/>
  <c r="E259" i="10"/>
  <c r="EA56" i="11"/>
  <c r="EA24" i="11"/>
  <c r="Y493" i="10"/>
  <c r="AC493" i="10"/>
  <c r="AL493" i="10"/>
  <c r="AK493" i="10"/>
  <c r="V493" i="10"/>
  <c r="Z493" i="10"/>
  <c r="U493" i="10"/>
  <c r="AP493" i="10"/>
  <c r="AD493" i="10"/>
  <c r="AG493" i="10"/>
  <c r="AH493" i="10"/>
  <c r="AO493" i="10"/>
  <c r="EA59" i="11"/>
  <c r="EA27" i="11"/>
  <c r="EA91" i="11"/>
  <c r="EA75" i="11"/>
  <c r="EA43" i="11"/>
  <c r="EA11" i="11"/>
  <c r="AF492" i="10"/>
  <c r="AJ492" i="10"/>
  <c r="C495" i="10"/>
  <c r="B494" i="10"/>
  <c r="AB492" i="10"/>
  <c r="EB9" i="11"/>
  <c r="EB2" i="11"/>
  <c r="EC1" i="11"/>
  <c r="X492" i="10"/>
  <c r="AR492" i="10"/>
  <c r="EB8" i="11"/>
  <c r="EA119" i="9"/>
  <c r="EA103" i="9"/>
  <c r="EA96" i="9"/>
  <c r="EA120" i="9"/>
  <c r="EA104" i="9"/>
  <c r="EA100" i="9"/>
  <c r="EA79" i="9"/>
  <c r="EA126" i="9"/>
  <c r="EA90" i="9"/>
  <c r="EA74" i="9"/>
  <c r="EA114" i="9"/>
  <c r="EA84" i="9"/>
  <c r="EA68" i="9"/>
  <c r="EA60" i="9"/>
  <c r="EA89" i="9"/>
  <c r="EA55" i="9"/>
  <c r="EA47" i="9"/>
  <c r="EA43" i="9"/>
  <c r="EA39" i="9"/>
  <c r="EA64" i="9"/>
  <c r="EA50" i="9"/>
  <c r="EA38" i="9"/>
  <c r="EA115" i="9"/>
  <c r="EA99" i="9"/>
  <c r="EA95" i="9"/>
  <c r="EA116" i="9"/>
  <c r="EA121" i="9"/>
  <c r="EA91" i="9"/>
  <c r="EA75" i="9"/>
  <c r="EA118" i="9"/>
  <c r="EA86" i="9"/>
  <c r="EA70" i="9"/>
  <c r="EA106" i="9"/>
  <c r="EA80" i="9"/>
  <c r="EA125" i="9"/>
  <c r="EA56" i="9"/>
  <c r="EA73" i="9"/>
  <c r="EA51" i="9"/>
  <c r="EA46" i="9"/>
  <c r="EA42" i="9"/>
  <c r="EA109" i="9"/>
  <c r="EA62" i="9"/>
  <c r="EA117" i="9"/>
  <c r="EA37" i="9"/>
  <c r="EA127" i="9"/>
  <c r="EA111" i="9"/>
  <c r="EA98" i="9"/>
  <c r="EA94" i="9"/>
  <c r="EA112" i="9"/>
  <c r="EA113" i="9"/>
  <c r="EA87" i="9"/>
  <c r="EA71" i="9"/>
  <c r="EA110" i="9"/>
  <c r="EA82" i="9"/>
  <c r="EA66" i="9"/>
  <c r="EA92" i="9"/>
  <c r="EA76" i="9"/>
  <c r="EA93" i="9"/>
  <c r="EA52" i="9"/>
  <c r="EA63" i="9"/>
  <c r="EA49" i="9"/>
  <c r="EA45" i="9"/>
  <c r="EA41" i="9"/>
  <c r="EA85" i="9"/>
  <c r="EA58" i="9"/>
  <c r="EA65" i="9"/>
  <c r="EA36" i="9"/>
  <c r="EA107" i="9"/>
  <c r="EA105" i="9"/>
  <c r="EA78" i="9"/>
  <c r="EA77" i="9"/>
  <c r="EA44" i="9"/>
  <c r="EA57" i="9"/>
  <c r="EA32" i="9"/>
  <c r="EA28" i="9"/>
  <c r="EA24" i="9"/>
  <c r="EA20" i="9"/>
  <c r="EA16" i="9"/>
  <c r="EA12" i="9"/>
  <c r="EA8" i="9"/>
  <c r="EA97" i="9"/>
  <c r="EA83" i="9"/>
  <c r="EA122" i="9"/>
  <c r="EA101" i="9"/>
  <c r="EA40" i="9"/>
  <c r="EA35" i="9"/>
  <c r="EA31" i="9"/>
  <c r="EA27" i="9"/>
  <c r="EA23" i="9"/>
  <c r="EA19" i="9"/>
  <c r="EA15" i="9"/>
  <c r="EA11" i="9"/>
  <c r="EA81" i="9"/>
  <c r="EA124" i="9"/>
  <c r="EA67" i="9"/>
  <c r="EA88" i="9"/>
  <c r="EA59" i="9"/>
  <c r="EA69" i="9"/>
  <c r="EA34" i="9"/>
  <c r="EA30" i="9"/>
  <c r="EA26" i="9"/>
  <c r="EA22" i="9"/>
  <c r="EA18" i="9"/>
  <c r="EA14" i="9"/>
  <c r="EA10" i="9"/>
  <c r="EA53" i="9"/>
  <c r="EA123" i="9"/>
  <c r="EA108" i="9"/>
  <c r="EA102" i="9"/>
  <c r="EA72" i="9"/>
  <c r="EA48" i="9"/>
  <c r="EA54" i="9"/>
  <c r="EA33" i="9"/>
  <c r="EA29" i="9"/>
  <c r="EA25" i="9"/>
  <c r="EA21" i="9"/>
  <c r="EA17" i="9"/>
  <c r="EA13" i="9"/>
  <c r="EA9" i="9"/>
  <c r="EA61" i="9"/>
  <c r="EC19" i="11"/>
  <c r="DZ31" i="11"/>
  <c r="EB50" i="11"/>
  <c r="EB102" i="11"/>
  <c r="DZ47" i="11"/>
  <c r="DZ16" i="11"/>
  <c r="EC37" i="11"/>
  <c r="EB83" i="11"/>
  <c r="EC36" i="11"/>
  <c r="DZ17" i="11"/>
  <c r="EC98" i="11"/>
  <c r="DZ81" i="11"/>
  <c r="EB68" i="11"/>
  <c r="EB84" i="11"/>
  <c r="EB34" i="11"/>
  <c r="EC38" i="11"/>
  <c r="EB99" i="11"/>
  <c r="DZ63" i="11"/>
  <c r="DZ62" i="11"/>
  <c r="EC22" i="11"/>
  <c r="EB70" i="11"/>
  <c r="DZ46" i="11"/>
  <c r="EB101" i="11"/>
  <c r="EB18" i="11"/>
  <c r="EC34" i="11"/>
  <c r="EC101" i="11"/>
  <c r="EC66" i="11"/>
  <c r="DZ45" i="11"/>
  <c r="EC53" i="11"/>
  <c r="EC18" i="11"/>
  <c r="EC86" i="11"/>
  <c r="EC20" i="11"/>
  <c r="EB67" i="11"/>
  <c r="EB53" i="11"/>
  <c r="DZ61" i="11"/>
  <c r="DZ32" i="11"/>
  <c r="EC84" i="11"/>
  <c r="DZ96" i="11"/>
  <c r="EB21" i="11"/>
  <c r="DZ29" i="11"/>
  <c r="EC102" i="11"/>
  <c r="DZ77" i="11"/>
  <c r="EB66" i="11"/>
  <c r="DZ64" i="11"/>
  <c r="EC21" i="11"/>
  <c r="DZ97" i="11"/>
  <c r="EB100" i="11"/>
  <c r="EC82" i="11"/>
  <c r="EC69" i="11"/>
  <c r="EC83" i="11"/>
  <c r="DZ49" i="11"/>
  <c r="EC50" i="11"/>
  <c r="EC99" i="11"/>
  <c r="EC70" i="11"/>
  <c r="EB52" i="11"/>
  <c r="EC54" i="11"/>
  <c r="DZ95" i="11"/>
  <c r="DZ79" i="11"/>
  <c r="DZ48" i="11"/>
  <c r="DZ93" i="11"/>
  <c r="EB69" i="11"/>
  <c r="EB51" i="11"/>
  <c r="DZ30" i="11"/>
  <c r="EB82" i="11"/>
  <c r="EC51" i="11"/>
  <c r="EB98" i="11"/>
  <c r="DZ13" i="11"/>
  <c r="EB36" i="11"/>
  <c r="EB85" i="11"/>
  <c r="DZ33" i="11"/>
  <c r="DZ14" i="11"/>
  <c r="EB38" i="11"/>
  <c r="DZ78" i="11"/>
  <c r="EB19" i="11"/>
  <c r="EC85" i="11"/>
  <c r="EC52" i="11"/>
  <c r="DZ65" i="11"/>
  <c r="EB37" i="11"/>
  <c r="EC35" i="11"/>
  <c r="EC67" i="11"/>
  <c r="EB20" i="11"/>
  <c r="EB86" i="11"/>
  <c r="DZ15" i="11"/>
  <c r="EB35" i="11"/>
  <c r="EB22" i="11"/>
  <c r="EC100" i="11"/>
  <c r="EB54" i="11"/>
  <c r="EC68" i="11"/>
  <c r="DZ94" i="11"/>
  <c r="DZ80" i="11"/>
  <c r="AR493" i="10" l="1"/>
  <c r="EC8" i="11"/>
  <c r="H90" i="11" s="1"/>
  <c r="N4" i="10" s="1"/>
  <c r="ED6" i="11"/>
  <c r="X493" i="10"/>
  <c r="AB493" i="10"/>
  <c r="B257" i="10"/>
  <c r="C255" i="10"/>
  <c r="AN493" i="10"/>
  <c r="EC24" i="11"/>
  <c r="J26" i="11"/>
  <c r="J5" i="10" s="1"/>
  <c r="J271" i="10" s="1"/>
  <c r="H26" i="11"/>
  <c r="J4" i="10" s="1"/>
  <c r="EC39" i="11"/>
  <c r="EC41" i="11" s="1"/>
  <c r="E263" i="10"/>
  <c r="EC72" i="11"/>
  <c r="EB87" i="11"/>
  <c r="EB89" i="11" s="1"/>
  <c r="H261" i="10"/>
  <c r="L58" i="11"/>
  <c r="L6" i="10" s="1"/>
  <c r="J58" i="11"/>
  <c r="L5" i="10" s="1"/>
  <c r="L271" i="10" s="1"/>
  <c r="EB39" i="11"/>
  <c r="EB41" i="11" s="1"/>
  <c r="E261" i="10"/>
  <c r="EC23" i="11"/>
  <c r="EC25" i="11" s="1"/>
  <c r="L26" i="11"/>
  <c r="J6" i="10" s="1"/>
  <c r="D263" i="10"/>
  <c r="EB71" i="11"/>
  <c r="EB73" i="11" s="1"/>
  <c r="G261" i="10"/>
  <c r="EB72" i="11"/>
  <c r="EC88" i="11"/>
  <c r="EB23" i="11"/>
  <c r="EB25" i="11" s="1"/>
  <c r="D261" i="10"/>
  <c r="H42" i="11"/>
  <c r="K4" i="10" s="1"/>
  <c r="EC55" i="11"/>
  <c r="EC57" i="11" s="1"/>
  <c r="F263" i="10"/>
  <c r="EC103" i="11"/>
  <c r="EC105" i="11" s="1"/>
  <c r="I263" i="10"/>
  <c r="EB55" i="11"/>
  <c r="EB57" i="11" s="1"/>
  <c r="F261" i="10"/>
  <c r="EB104" i="11"/>
  <c r="EC87" i="11"/>
  <c r="EC89" i="11" s="1"/>
  <c r="H263" i="10"/>
  <c r="EB24" i="11"/>
  <c r="EC40" i="11"/>
  <c r="J74" i="11"/>
  <c r="M5" i="10" s="1"/>
  <c r="M271" i="10" s="1"/>
  <c r="L74" i="11"/>
  <c r="M6" i="10" s="1"/>
  <c r="H74" i="11"/>
  <c r="M4" i="10" s="1"/>
  <c r="EB88" i="11"/>
  <c r="EB40" i="11"/>
  <c r="EB56" i="11"/>
  <c r="EB103" i="11"/>
  <c r="EB105" i="11" s="1"/>
  <c r="I261" i="10"/>
  <c r="EC71" i="11"/>
  <c r="EC73" i="11" s="1"/>
  <c r="G263" i="10"/>
  <c r="EC56" i="11"/>
  <c r="EC104" i="11"/>
  <c r="J42" i="11"/>
  <c r="K5" i="10" s="1"/>
  <c r="K271" i="10" s="1"/>
  <c r="EC2" i="11"/>
  <c r="EC9" i="11"/>
  <c r="EB27" i="11"/>
  <c r="EB75" i="11"/>
  <c r="EB91" i="11"/>
  <c r="EB59" i="11"/>
  <c r="EB43" i="11"/>
  <c r="EB11" i="11"/>
  <c r="AC494" i="10"/>
  <c r="AH494" i="10"/>
  <c r="AD494" i="10"/>
  <c r="AO494" i="10"/>
  <c r="Y494" i="10"/>
  <c r="Z494" i="10"/>
  <c r="AK494" i="10"/>
  <c r="U494" i="10"/>
  <c r="AL494" i="10"/>
  <c r="AG494" i="10"/>
  <c r="V494" i="10"/>
  <c r="AP494" i="10"/>
  <c r="AJ493" i="10"/>
  <c r="AF493" i="10"/>
  <c r="EC6" i="11"/>
  <c r="EC7" i="11" s="1"/>
  <c r="C496" i="10"/>
  <c r="B495" i="10"/>
  <c r="EA30" i="11"/>
  <c r="EA62" i="11"/>
  <c r="EA15" i="11"/>
  <c r="EA61" i="11"/>
  <c r="EA14" i="11"/>
  <c r="EA49" i="11"/>
  <c r="EA97" i="11"/>
  <c r="EA64" i="11"/>
  <c r="EA79" i="11"/>
  <c r="EA46" i="11"/>
  <c r="EA29" i="11"/>
  <c r="EA81" i="11"/>
  <c r="EA78" i="11"/>
  <c r="EA47" i="11"/>
  <c r="EA94" i="11"/>
  <c r="EA33" i="11"/>
  <c r="EA93" i="11"/>
  <c r="EA65" i="11"/>
  <c r="EA13" i="11"/>
  <c r="EA77" i="11"/>
  <c r="EA45" i="11"/>
  <c r="EA80" i="11"/>
  <c r="EA17" i="11"/>
  <c r="EA31" i="11"/>
  <c r="EA48" i="11"/>
  <c r="EA32" i="11"/>
  <c r="EA16" i="11"/>
  <c r="EA95" i="11"/>
  <c r="EA63" i="11"/>
  <c r="EA96" i="11"/>
  <c r="H58" i="11" l="1"/>
  <c r="L4" i="10" s="1"/>
  <c r="L272" i="10" s="1"/>
  <c r="J90" i="11"/>
  <c r="N5" i="10" s="1"/>
  <c r="N271" i="10" s="1"/>
  <c r="L42" i="11"/>
  <c r="K6" i="10" s="1"/>
  <c r="AJ494" i="10"/>
  <c r="H106" i="11"/>
  <c r="O4" i="10" s="1"/>
  <c r="J106" i="11"/>
  <c r="O5" i="10" s="1"/>
  <c r="O271" i="10" s="1"/>
  <c r="L106" i="11"/>
  <c r="O6" i="10" s="1"/>
  <c r="L90" i="11"/>
  <c r="N6" i="10" s="1"/>
  <c r="ED7" i="11"/>
  <c r="M272" i="10"/>
  <c r="AF494" i="10"/>
  <c r="AB494" i="10"/>
  <c r="X494" i="10"/>
  <c r="B259" i="10"/>
  <c r="C257" i="10"/>
  <c r="J272" i="10"/>
  <c r="AC495" i="10"/>
  <c r="AH495" i="10"/>
  <c r="AD495" i="10"/>
  <c r="AO495" i="10"/>
  <c r="Y495" i="10"/>
  <c r="AP495" i="10"/>
  <c r="AK495" i="10"/>
  <c r="U495" i="10"/>
  <c r="Z495" i="10"/>
  <c r="V495" i="10"/>
  <c r="AL495" i="10"/>
  <c r="AG495" i="10"/>
  <c r="AN494" i="10"/>
  <c r="B496" i="10"/>
  <c r="C497" i="10"/>
  <c r="K272" i="10"/>
  <c r="AR494" i="10"/>
  <c r="EC11" i="11"/>
  <c r="EC91" i="11"/>
  <c r="EC59" i="11"/>
  <c r="EC75" i="11"/>
  <c r="EC43" i="11"/>
  <c r="EC27" i="11"/>
  <c r="EB95" i="11"/>
  <c r="EB61" i="11"/>
  <c r="EB65" i="11"/>
  <c r="EB96" i="11"/>
  <c r="EB63" i="11"/>
  <c r="EB45" i="11"/>
  <c r="EB80" i="11"/>
  <c r="EB93" i="11"/>
  <c r="EB15" i="11"/>
  <c r="EB94" i="11"/>
  <c r="EB48" i="11"/>
  <c r="EB78" i="11"/>
  <c r="EB31" i="11"/>
  <c r="EB97" i="11"/>
  <c r="EB49" i="11"/>
  <c r="EB62" i="11"/>
  <c r="EB30" i="11"/>
  <c r="EB29" i="11"/>
  <c r="EB13" i="11"/>
  <c r="EB32" i="11"/>
  <c r="EB17" i="11"/>
  <c r="EB77" i="11"/>
  <c r="EB64" i="11"/>
  <c r="EB16" i="11"/>
  <c r="EB33" i="11"/>
  <c r="EB81" i="11"/>
  <c r="EB14" i="11"/>
  <c r="EB79" i="11"/>
  <c r="EB46" i="11"/>
  <c r="EB47" i="11"/>
  <c r="N272" i="10" l="1"/>
  <c r="O272" i="10"/>
  <c r="AF495" i="10"/>
  <c r="B261" i="10"/>
  <c r="C259" i="10"/>
  <c r="AJ495" i="10"/>
  <c r="X495" i="10"/>
  <c r="AR495" i="10"/>
  <c r="AK496" i="10"/>
  <c r="U496" i="10"/>
  <c r="AP496" i="10"/>
  <c r="AG496" i="10"/>
  <c r="V496" i="10"/>
  <c r="AD496" i="10"/>
  <c r="AC496" i="10"/>
  <c r="AL496" i="10"/>
  <c r="Z496" i="10"/>
  <c r="AO496" i="10"/>
  <c r="Y496" i="10"/>
  <c r="AH496" i="10"/>
  <c r="C498" i="10"/>
  <c r="B497" i="10"/>
  <c r="AN495" i="10"/>
  <c r="AB495" i="10"/>
  <c r="EC78" i="11"/>
  <c r="EC45" i="11"/>
  <c r="EC49" i="11"/>
  <c r="EC15" i="11"/>
  <c r="EC14" i="11"/>
  <c r="EC62" i="11"/>
  <c r="EC63" i="11"/>
  <c r="EC95" i="11"/>
  <c r="EC30" i="11"/>
  <c r="EC17" i="11"/>
  <c r="EC61" i="11"/>
  <c r="EC96" i="11"/>
  <c r="EC47" i="11"/>
  <c r="EC31" i="11"/>
  <c r="EC32" i="11"/>
  <c r="EC33" i="11"/>
  <c r="EC81" i="11"/>
  <c r="EC94" i="11"/>
  <c r="EC16" i="11"/>
  <c r="EC93" i="11"/>
  <c r="EC97" i="11"/>
  <c r="EC48" i="11"/>
  <c r="EC46" i="11"/>
  <c r="EC13" i="11"/>
  <c r="EC77" i="11"/>
  <c r="EC29" i="11"/>
  <c r="EC65" i="11"/>
  <c r="EC79" i="11"/>
  <c r="EC64" i="11"/>
  <c r="EC80" i="11"/>
  <c r="AB496" i="10" l="1"/>
  <c r="B263" i="10"/>
  <c r="C261" i="10"/>
  <c r="AR496" i="10"/>
  <c r="X496" i="10"/>
  <c r="AJ496" i="10"/>
  <c r="AF496" i="10"/>
  <c r="AG497" i="10"/>
  <c r="V497" i="10"/>
  <c r="AD497" i="10"/>
  <c r="AC497" i="10"/>
  <c r="AH497" i="10"/>
  <c r="AP497" i="10"/>
  <c r="AK497" i="10"/>
  <c r="AO497" i="10"/>
  <c r="AL497" i="10"/>
  <c r="Z497" i="10"/>
  <c r="U497" i="10"/>
  <c r="Y497" i="10"/>
  <c r="C499" i="10"/>
  <c r="B498" i="10"/>
  <c r="AN496" i="10"/>
  <c r="C263" i="10" l="1"/>
  <c r="B265" i="10"/>
  <c r="AB497" i="10"/>
  <c r="AR497" i="10"/>
  <c r="X497" i="10"/>
  <c r="AN497" i="10"/>
  <c r="AK498" i="10"/>
  <c r="U498" i="10"/>
  <c r="AH498" i="10"/>
  <c r="AG498" i="10"/>
  <c r="V498" i="10"/>
  <c r="AP498" i="10"/>
  <c r="AC498" i="10"/>
  <c r="AL498" i="10"/>
  <c r="Z498" i="10"/>
  <c r="AD498" i="10"/>
  <c r="AO498" i="10"/>
  <c r="Y498" i="10"/>
  <c r="C500" i="10"/>
  <c r="B499" i="10"/>
  <c r="AJ497" i="10"/>
  <c r="AF497" i="10"/>
  <c r="C265" i="10" l="1"/>
  <c r="B267" i="10"/>
  <c r="AJ498" i="10"/>
  <c r="AN498" i="10"/>
  <c r="AR498" i="10"/>
  <c r="AF498" i="10"/>
  <c r="AB498" i="10"/>
  <c r="B500" i="10"/>
  <c r="C501" i="10"/>
  <c r="AO499" i="10"/>
  <c r="Y499" i="10"/>
  <c r="AL499" i="10"/>
  <c r="AK499" i="10"/>
  <c r="U499" i="10"/>
  <c r="AD499" i="10"/>
  <c r="AG499" i="10"/>
  <c r="V499" i="10"/>
  <c r="AP499" i="10"/>
  <c r="AH499" i="10"/>
  <c r="Z499" i="10"/>
  <c r="AC499" i="10"/>
  <c r="X498" i="10"/>
  <c r="C267" i="10" l="1"/>
  <c r="B269" i="10"/>
  <c r="C269" i="10" s="1"/>
  <c r="AF499" i="10"/>
  <c r="AN499" i="10"/>
  <c r="X499" i="10"/>
  <c r="AR499" i="10"/>
  <c r="B501" i="10"/>
  <c r="C502" i="10"/>
  <c r="AJ499" i="10"/>
  <c r="AC500" i="10"/>
  <c r="AH500" i="10"/>
  <c r="AL500" i="10"/>
  <c r="AO500" i="10"/>
  <c r="Y500" i="10"/>
  <c r="AP500" i="10"/>
  <c r="AK500" i="10"/>
  <c r="AN500" i="10" s="1"/>
  <c r="U500" i="10"/>
  <c r="AD500" i="10"/>
  <c r="AG500" i="10"/>
  <c r="AJ500" i="10" s="1"/>
  <c r="V500" i="10"/>
  <c r="Z500" i="10"/>
  <c r="AB499" i="10"/>
  <c r="X500" i="10" l="1"/>
  <c r="AR500" i="10"/>
  <c r="C503" i="10"/>
  <c r="B502" i="10"/>
  <c r="AG501" i="10"/>
  <c r="AK501" i="10"/>
  <c r="Z501" i="10"/>
  <c r="AC501" i="10"/>
  <c r="U501" i="10"/>
  <c r="AD501" i="10"/>
  <c r="AO501" i="10"/>
  <c r="V501" i="10"/>
  <c r="AH501" i="10"/>
  <c r="AP501" i="10"/>
  <c r="Y501" i="10"/>
  <c r="AL501" i="10"/>
  <c r="AB500" i="10"/>
  <c r="AF500" i="10"/>
  <c r="AB501" i="10" l="1"/>
  <c r="AF501" i="10"/>
  <c r="AR501" i="10"/>
  <c r="C504" i="10"/>
  <c r="B503" i="10"/>
  <c r="AN501" i="10"/>
  <c r="X501" i="10"/>
  <c r="AJ501" i="10"/>
  <c r="AO502" i="10"/>
  <c r="Y502" i="10"/>
  <c r="AL502" i="10"/>
  <c r="AK502" i="10"/>
  <c r="U502" i="10"/>
  <c r="AP502" i="10"/>
  <c r="AG502" i="10"/>
  <c r="V502" i="10"/>
  <c r="AH502" i="10"/>
  <c r="AD502" i="10"/>
  <c r="AC502" i="10"/>
  <c r="Z502" i="10"/>
  <c r="AF502" i="10" l="1"/>
  <c r="AR502" i="10"/>
  <c r="AN502" i="10"/>
  <c r="AJ502" i="10"/>
  <c r="C505" i="10"/>
  <c r="B504" i="10"/>
  <c r="AB502" i="10"/>
  <c r="X502" i="10"/>
  <c r="AO503" i="10"/>
  <c r="Y503" i="10"/>
  <c r="AD503" i="10"/>
  <c r="AK503" i="10"/>
  <c r="U503" i="10"/>
  <c r="Z503" i="10"/>
  <c r="AG503" i="10"/>
  <c r="V503" i="10"/>
  <c r="AH503" i="10"/>
  <c r="AL503" i="10"/>
  <c r="AP503" i="10"/>
  <c r="AC503" i="10"/>
  <c r="X503" i="10" l="1"/>
  <c r="AR503" i="10"/>
  <c r="AF503" i="10"/>
  <c r="AN503" i="10"/>
  <c r="AJ503" i="10"/>
  <c r="AB503" i="10"/>
  <c r="AC504" i="10"/>
  <c r="AH504" i="10"/>
  <c r="AL504" i="10"/>
  <c r="AO504" i="10"/>
  <c r="Y504" i="10"/>
  <c r="AD504" i="10"/>
  <c r="AK504" i="10"/>
  <c r="AN504" i="10" s="1"/>
  <c r="U504" i="10"/>
  <c r="Z504" i="10"/>
  <c r="AG504" i="10"/>
  <c r="AJ504" i="10" s="1"/>
  <c r="V504" i="10"/>
  <c r="AP504" i="10"/>
  <c r="C506" i="10"/>
  <c r="B505" i="10"/>
  <c r="AK505" i="10" l="1"/>
  <c r="Z505" i="10"/>
  <c r="AL505" i="10"/>
  <c r="AC505" i="10"/>
  <c r="U505" i="10"/>
  <c r="AP505" i="10"/>
  <c r="AO505" i="10"/>
  <c r="AG505" i="10"/>
  <c r="AD505" i="10"/>
  <c r="AH505" i="10"/>
  <c r="Y505" i="10"/>
  <c r="V505" i="10"/>
  <c r="AB504" i="10"/>
  <c r="AF504" i="10"/>
  <c r="C507" i="10"/>
  <c r="B506" i="10"/>
  <c r="X504" i="10"/>
  <c r="AR504" i="10"/>
  <c r="X505" i="10" l="1"/>
  <c r="AN505" i="10"/>
  <c r="AJ505" i="10"/>
  <c r="AB505" i="10"/>
  <c r="AR505" i="10"/>
  <c r="AK506" i="10"/>
  <c r="U506" i="10"/>
  <c r="AH506" i="10"/>
  <c r="AG506" i="10"/>
  <c r="V506" i="10"/>
  <c r="AP506" i="10"/>
  <c r="AC506" i="10"/>
  <c r="AD506" i="10"/>
  <c r="Z506" i="10"/>
  <c r="AL506" i="10"/>
  <c r="AO506" i="10"/>
  <c r="Y506" i="10"/>
  <c r="AF505" i="10"/>
  <c r="C508" i="10"/>
  <c r="B507" i="10"/>
  <c r="AR506" i="10" l="1"/>
  <c r="AJ506" i="10"/>
  <c r="AB506" i="10"/>
  <c r="AF506" i="10"/>
  <c r="C509" i="10"/>
  <c r="B508" i="10"/>
  <c r="X506" i="10"/>
  <c r="AO507" i="10"/>
  <c r="Y507" i="10"/>
  <c r="AH507" i="10"/>
  <c r="AK507" i="10"/>
  <c r="U507" i="10"/>
  <c r="AP507" i="10"/>
  <c r="AG507" i="10"/>
  <c r="V507" i="10"/>
  <c r="AD507" i="10"/>
  <c r="Z507" i="10"/>
  <c r="AL507" i="10"/>
  <c r="AC507" i="10"/>
  <c r="AN506" i="10"/>
  <c r="AJ507" i="10" l="1"/>
  <c r="X507" i="10"/>
  <c r="AR507" i="10"/>
  <c r="AF507" i="10"/>
  <c r="AN507" i="10"/>
  <c r="AG508" i="10"/>
  <c r="V508" i="10"/>
  <c r="AP508" i="10"/>
  <c r="AC508" i="10"/>
  <c r="Z508" i="10"/>
  <c r="AD508" i="10"/>
  <c r="AO508" i="10"/>
  <c r="AR508" i="10" s="1"/>
  <c r="Y508" i="10"/>
  <c r="AL508" i="10"/>
  <c r="AK508" i="10"/>
  <c r="U508" i="10"/>
  <c r="AH508" i="10"/>
  <c r="AB507" i="10"/>
  <c r="C510" i="10"/>
  <c r="B509" i="10"/>
  <c r="AB508" i="10" l="1"/>
  <c r="AN508" i="10"/>
  <c r="C511" i="10"/>
  <c r="B510" i="10"/>
  <c r="AJ508" i="10"/>
  <c r="AF508" i="10"/>
  <c r="Y509" i="10"/>
  <c r="AC509" i="10"/>
  <c r="AL509" i="10"/>
  <c r="AK509" i="10"/>
  <c r="V509" i="10"/>
  <c r="Z509" i="10"/>
  <c r="U509" i="10"/>
  <c r="AP509" i="10"/>
  <c r="AD509" i="10"/>
  <c r="AO509" i="10"/>
  <c r="AG509" i="10"/>
  <c r="AH509" i="10"/>
  <c r="X508" i="10"/>
  <c r="AR509" i="10" l="1"/>
  <c r="AN509" i="10"/>
  <c r="AB509" i="10"/>
  <c r="AJ509" i="10"/>
  <c r="X509" i="10"/>
  <c r="AF509" i="10"/>
  <c r="AK510" i="10"/>
  <c r="U510" i="10"/>
  <c r="AL510" i="10"/>
  <c r="AG510" i="10"/>
  <c r="V510" i="10"/>
  <c r="AP510" i="10"/>
  <c r="AC510" i="10"/>
  <c r="AH510" i="10"/>
  <c r="AD510" i="10"/>
  <c r="Z510" i="10"/>
  <c r="AO510" i="10"/>
  <c r="Y510" i="10"/>
  <c r="B511" i="10"/>
  <c r="C512" i="10"/>
  <c r="X510" i="10" l="1"/>
  <c r="AN510" i="10"/>
  <c r="AC511" i="10"/>
  <c r="AH511" i="10"/>
  <c r="AD511" i="10"/>
  <c r="AO511" i="10"/>
  <c r="Y511" i="10"/>
  <c r="AP511" i="10"/>
  <c r="AK511" i="10"/>
  <c r="U511" i="10"/>
  <c r="Z511" i="10"/>
  <c r="AG511" i="10"/>
  <c r="AJ511" i="10" s="1"/>
  <c r="V511" i="10"/>
  <c r="AL511" i="10"/>
  <c r="B512" i="10"/>
  <c r="C513" i="10"/>
  <c r="AJ510" i="10"/>
  <c r="AB510" i="10"/>
  <c r="AR510" i="10"/>
  <c r="AF510" i="10"/>
  <c r="AF511" i="10" l="1"/>
  <c r="X511" i="10"/>
  <c r="AR511" i="10"/>
  <c r="AO512" i="10"/>
  <c r="Y512" i="10"/>
  <c r="Z512" i="10"/>
  <c r="AK512" i="10"/>
  <c r="U512" i="10"/>
  <c r="AH512" i="10"/>
  <c r="AG512" i="10"/>
  <c r="V512" i="10"/>
  <c r="AP512" i="10"/>
  <c r="AC512" i="10"/>
  <c r="AL512" i="10"/>
  <c r="AD512" i="10"/>
  <c r="AB511" i="10"/>
  <c r="AN511" i="10"/>
  <c r="C514" i="10"/>
  <c r="B513" i="10"/>
  <c r="AJ512" i="10" l="1"/>
  <c r="AK513" i="10"/>
  <c r="AO513" i="10"/>
  <c r="AL513" i="10"/>
  <c r="U513" i="10"/>
  <c r="Y513" i="10"/>
  <c r="Z513" i="10"/>
  <c r="AG513" i="10"/>
  <c r="V513" i="10"/>
  <c r="AD513" i="10"/>
  <c r="AC513" i="10"/>
  <c r="AH513" i="10"/>
  <c r="AP513" i="10"/>
  <c r="AN512" i="10"/>
  <c r="AF512" i="10"/>
  <c r="AB512" i="10"/>
  <c r="C515" i="10"/>
  <c r="B514" i="10"/>
  <c r="X512" i="10"/>
  <c r="AR512" i="10"/>
  <c r="AN513" i="10" l="1"/>
  <c r="AB513" i="10"/>
  <c r="C516" i="10"/>
  <c r="B515" i="10"/>
  <c r="X513" i="10"/>
  <c r="AJ513" i="10"/>
  <c r="AF513" i="10"/>
  <c r="AR513" i="10"/>
  <c r="AC514" i="10"/>
  <c r="AH514" i="10"/>
  <c r="AD514" i="10"/>
  <c r="AO514" i="10"/>
  <c r="Y514" i="10"/>
  <c r="AP514" i="10"/>
  <c r="AK514" i="10"/>
  <c r="U514" i="10"/>
  <c r="Z514" i="10"/>
  <c r="AL514" i="10"/>
  <c r="AG514" i="10"/>
  <c r="V514" i="10"/>
  <c r="AJ514" i="10" l="1"/>
  <c r="AN514" i="10"/>
  <c r="AR514" i="10"/>
  <c r="B516" i="10"/>
  <c r="C517" i="10"/>
  <c r="AB514" i="10"/>
  <c r="AF514" i="10"/>
  <c r="X514" i="10"/>
  <c r="AC515" i="10"/>
  <c r="AL515" i="10"/>
  <c r="Z515" i="10"/>
  <c r="AO515" i="10"/>
  <c r="Y515" i="10"/>
  <c r="AD515" i="10"/>
  <c r="AK515" i="10"/>
  <c r="U515" i="10"/>
  <c r="AH515" i="10"/>
  <c r="V515" i="10"/>
  <c r="AP515" i="10"/>
  <c r="AG515" i="10"/>
  <c r="AF515" i="10" l="1"/>
  <c r="X515" i="10"/>
  <c r="AB515" i="10"/>
  <c r="AR515" i="10"/>
  <c r="AN515" i="10"/>
  <c r="AJ515" i="10"/>
  <c r="C518" i="10"/>
  <c r="B517" i="10"/>
  <c r="AK516" i="10"/>
  <c r="U516" i="10"/>
  <c r="AD516" i="10"/>
  <c r="AG516" i="10"/>
  <c r="V516" i="10"/>
  <c r="Z516" i="10"/>
  <c r="AC516" i="10"/>
  <c r="AF516" i="10" s="1"/>
  <c r="AH516" i="10"/>
  <c r="AL516" i="10"/>
  <c r="AO516" i="10"/>
  <c r="Y516" i="10"/>
  <c r="AB516" i="10" s="1"/>
  <c r="AP516" i="10"/>
  <c r="AN516" i="10" l="1"/>
  <c r="AJ516" i="10"/>
  <c r="AO517" i="10"/>
  <c r="V517" i="10"/>
  <c r="AH517" i="10"/>
  <c r="Y517" i="10"/>
  <c r="AL517" i="10"/>
  <c r="AP517" i="10"/>
  <c r="AG517" i="10"/>
  <c r="AJ517" i="10" s="1"/>
  <c r="AK517" i="10"/>
  <c r="Z517" i="10"/>
  <c r="AC517" i="10"/>
  <c r="U517" i="10"/>
  <c r="AD517" i="10"/>
  <c r="C519" i="10"/>
  <c r="B518" i="10"/>
  <c r="AR516" i="10"/>
  <c r="X516" i="10"/>
  <c r="AN517" i="10" l="1"/>
  <c r="X517" i="10"/>
  <c r="AG518" i="10"/>
  <c r="V518" i="10"/>
  <c r="AH518" i="10"/>
  <c r="AC518" i="10"/>
  <c r="AL518" i="10"/>
  <c r="AD518" i="10"/>
  <c r="AO518" i="10"/>
  <c r="Y518" i="10"/>
  <c r="AP518" i="10"/>
  <c r="U518" i="10"/>
  <c r="X518" i="10" s="1"/>
  <c r="Z518" i="10"/>
  <c r="AK518" i="10"/>
  <c r="AF517" i="10"/>
  <c r="C520" i="10"/>
  <c r="B519" i="10"/>
  <c r="AR517" i="10"/>
  <c r="AB517" i="10"/>
  <c r="AN518" i="10" l="1"/>
  <c r="AB518" i="10"/>
  <c r="AR518" i="10"/>
  <c r="AF518" i="10"/>
  <c r="AO519" i="10"/>
  <c r="Y519" i="10"/>
  <c r="AD519" i="10"/>
  <c r="AK519" i="10"/>
  <c r="U519" i="10"/>
  <c r="Z519" i="10"/>
  <c r="AG519" i="10"/>
  <c r="V519" i="10"/>
  <c r="AH519" i="10"/>
  <c r="AC519" i="10"/>
  <c r="AL519" i="10"/>
  <c r="AP519" i="10"/>
  <c r="C521" i="10"/>
  <c r="B520" i="10"/>
  <c r="AJ518" i="10"/>
  <c r="AF519" i="10" l="1"/>
  <c r="X519" i="10"/>
  <c r="AR519" i="10"/>
  <c r="AN519" i="10"/>
  <c r="B521" i="10"/>
  <c r="C522" i="10"/>
  <c r="AJ519" i="10"/>
  <c r="AO520" i="10"/>
  <c r="Y520" i="10"/>
  <c r="AH520" i="10"/>
  <c r="AK520" i="10"/>
  <c r="U520" i="10"/>
  <c r="AP520" i="10"/>
  <c r="AG520" i="10"/>
  <c r="V520" i="10"/>
  <c r="AD520" i="10"/>
  <c r="AC520" i="10"/>
  <c r="Z520" i="10"/>
  <c r="AL520" i="10"/>
  <c r="AB519" i="10"/>
  <c r="X520" i="10" l="1"/>
  <c r="AR520" i="10"/>
  <c r="AJ520" i="10"/>
  <c r="AN520" i="10"/>
  <c r="C523" i="10"/>
  <c r="B522" i="10"/>
  <c r="AF520" i="10"/>
  <c r="AB520" i="10"/>
  <c r="AK521" i="10"/>
  <c r="AD521" i="10"/>
  <c r="AL521" i="10"/>
  <c r="AC521" i="10"/>
  <c r="U521" i="10"/>
  <c r="AP521" i="10"/>
  <c r="AO521" i="10"/>
  <c r="AG521" i="10"/>
  <c r="Z521" i="10"/>
  <c r="AH521" i="10"/>
  <c r="Y521" i="10"/>
  <c r="V521" i="10"/>
  <c r="X521" i="10" l="1"/>
  <c r="AN521" i="10"/>
  <c r="AB521" i="10"/>
  <c r="AR521" i="10"/>
  <c r="AO522" i="10"/>
  <c r="Y522" i="10"/>
  <c r="AH522" i="10"/>
  <c r="AK522" i="10"/>
  <c r="U522" i="10"/>
  <c r="Z522" i="10"/>
  <c r="AG522" i="10"/>
  <c r="AJ522" i="10" s="1"/>
  <c r="V522" i="10"/>
  <c r="AP522" i="10"/>
  <c r="AL522" i="10"/>
  <c r="AD522" i="10"/>
  <c r="AC522" i="10"/>
  <c r="C524" i="10"/>
  <c r="B523" i="10"/>
  <c r="AJ521" i="10"/>
  <c r="AF521" i="10"/>
  <c r="AF522" i="10" l="1"/>
  <c r="AN522" i="10"/>
  <c r="AG523" i="10"/>
  <c r="V523" i="10"/>
  <c r="AH523" i="10"/>
  <c r="AC523" i="10"/>
  <c r="Z523" i="10"/>
  <c r="AP523" i="10"/>
  <c r="AO523" i="10"/>
  <c r="Y523" i="10"/>
  <c r="AL523" i="10"/>
  <c r="U523" i="10"/>
  <c r="X523" i="10" s="1"/>
  <c r="AD523" i="10"/>
  <c r="AK523" i="10"/>
  <c r="AB522" i="10"/>
  <c r="B524" i="10"/>
  <c r="C525" i="10"/>
  <c r="X522" i="10"/>
  <c r="AR522" i="10"/>
  <c r="AR523" i="10" l="1"/>
  <c r="AJ523" i="10"/>
  <c r="AN523" i="10"/>
  <c r="AB523" i="10"/>
  <c r="AF523" i="10"/>
  <c r="C526" i="10"/>
  <c r="B525" i="10"/>
  <c r="AG524" i="10"/>
  <c r="V524" i="10"/>
  <c r="AP524" i="10"/>
  <c r="AC524" i="10"/>
  <c r="Z524" i="10"/>
  <c r="AD524" i="10"/>
  <c r="AO524" i="10"/>
  <c r="AR524" i="10" s="1"/>
  <c r="Y524" i="10"/>
  <c r="AL524" i="10"/>
  <c r="AK524" i="10"/>
  <c r="U524" i="10"/>
  <c r="X524" i="10" s="1"/>
  <c r="AH524" i="10"/>
  <c r="AB524" i="10" l="1"/>
  <c r="AF524" i="10"/>
  <c r="AN524" i="10"/>
  <c r="C527" i="10"/>
  <c r="B526" i="10"/>
  <c r="AJ524" i="10"/>
  <c r="AO525" i="10"/>
  <c r="AG525" i="10"/>
  <c r="AH525" i="10"/>
  <c r="Y525" i="10"/>
  <c r="AC525" i="10"/>
  <c r="AL525" i="10"/>
  <c r="AK525" i="10"/>
  <c r="V525" i="10"/>
  <c r="Z525" i="10"/>
  <c r="AD525" i="10"/>
  <c r="U525" i="10"/>
  <c r="AP525" i="10"/>
  <c r="X525" i="10" l="1"/>
  <c r="AJ525" i="10"/>
  <c r="AF525" i="10"/>
  <c r="AR525" i="10"/>
  <c r="AB525" i="10"/>
  <c r="AN525" i="10"/>
  <c r="AC526" i="10"/>
  <c r="AL526" i="10"/>
  <c r="Z526" i="10"/>
  <c r="AO526" i="10"/>
  <c r="Y526" i="10"/>
  <c r="AP526" i="10"/>
  <c r="AK526" i="10"/>
  <c r="U526" i="10"/>
  <c r="AD526" i="10"/>
  <c r="AH526" i="10"/>
  <c r="AG526" i="10"/>
  <c r="V526" i="10"/>
  <c r="B527" i="10"/>
  <c r="C528" i="10"/>
  <c r="AJ526" i="10" l="1"/>
  <c r="AN526" i="10"/>
  <c r="AB526" i="10"/>
  <c r="AR526" i="10"/>
  <c r="X526" i="10"/>
  <c r="AG527" i="10"/>
  <c r="V527" i="10"/>
  <c r="AL527" i="10"/>
  <c r="AC527" i="10"/>
  <c r="AH527" i="10"/>
  <c r="AD527" i="10"/>
  <c r="AO527" i="10"/>
  <c r="Y527" i="10"/>
  <c r="AP527" i="10"/>
  <c r="AK527" i="10"/>
  <c r="U527" i="10"/>
  <c r="Z527" i="10"/>
  <c r="AF526" i="10"/>
  <c r="C529" i="10"/>
  <c r="B528" i="10"/>
  <c r="AN527" i="10" l="1"/>
  <c r="AF527" i="10"/>
  <c r="X527" i="10"/>
  <c r="AR527" i="10"/>
  <c r="AK528" i="10"/>
  <c r="U528" i="10"/>
  <c r="AP528" i="10"/>
  <c r="AG528" i="10"/>
  <c r="V528" i="10"/>
  <c r="AD528" i="10"/>
  <c r="AC528" i="10"/>
  <c r="AL528" i="10"/>
  <c r="Z528" i="10"/>
  <c r="AO528" i="10"/>
  <c r="Y528" i="10"/>
  <c r="AH528" i="10"/>
  <c r="C530" i="10"/>
  <c r="B529" i="10"/>
  <c r="AJ527" i="10"/>
  <c r="AB527" i="10"/>
  <c r="AR528" i="10" l="1"/>
  <c r="AF528" i="10"/>
  <c r="AN528" i="10"/>
  <c r="AJ528" i="10"/>
  <c r="B530" i="10"/>
  <c r="C531" i="10"/>
  <c r="AB528" i="10"/>
  <c r="AG529" i="10"/>
  <c r="V529" i="10"/>
  <c r="AD529" i="10"/>
  <c r="AC529" i="10"/>
  <c r="AH529" i="10"/>
  <c r="AP529" i="10"/>
  <c r="AK529" i="10"/>
  <c r="AN529" i="10" s="1"/>
  <c r="AO529" i="10"/>
  <c r="AL529" i="10"/>
  <c r="U529" i="10"/>
  <c r="Y529" i="10"/>
  <c r="Z529" i="10"/>
  <c r="X528" i="10"/>
  <c r="AB529" i="10" l="1"/>
  <c r="X529" i="10"/>
  <c r="AJ529" i="10"/>
  <c r="AR529" i="10"/>
  <c r="AF529" i="10"/>
  <c r="C532" i="10"/>
  <c r="B531" i="10"/>
  <c r="AC530" i="10"/>
  <c r="AP530" i="10"/>
  <c r="AH530" i="10"/>
  <c r="AO530" i="10"/>
  <c r="Y530" i="10"/>
  <c r="Z530" i="10"/>
  <c r="AK530" i="10"/>
  <c r="U530" i="10"/>
  <c r="AL530" i="10"/>
  <c r="V530" i="10"/>
  <c r="AD530" i="10"/>
  <c r="AG530" i="10"/>
  <c r="AJ530" i="10" l="1"/>
  <c r="X530" i="10"/>
  <c r="AR530" i="10"/>
  <c r="AN530" i="10"/>
  <c r="C533" i="10"/>
  <c r="B532" i="10"/>
  <c r="AK531" i="10"/>
  <c r="U531" i="10"/>
  <c r="AD531" i="10"/>
  <c r="AG531" i="10"/>
  <c r="V531" i="10"/>
  <c r="AP531" i="10"/>
  <c r="AC531" i="10"/>
  <c r="AF531" i="10" s="1"/>
  <c r="AH531" i="10"/>
  <c r="Z531" i="10"/>
  <c r="Y531" i="10"/>
  <c r="AL531" i="10"/>
  <c r="AO531" i="10"/>
  <c r="AR531" i="10" s="1"/>
  <c r="AB530" i="10"/>
  <c r="AF530" i="10"/>
  <c r="AB531" i="10" l="1"/>
  <c r="X531" i="10"/>
  <c r="AN531" i="10"/>
  <c r="AJ531" i="10"/>
  <c r="AG532" i="10"/>
  <c r="V532" i="10"/>
  <c r="Z532" i="10"/>
  <c r="AC532" i="10"/>
  <c r="AH532" i="10"/>
  <c r="AL532" i="10"/>
  <c r="AO532" i="10"/>
  <c r="Y532" i="10"/>
  <c r="AP532" i="10"/>
  <c r="AK532" i="10"/>
  <c r="AN532" i="10" s="1"/>
  <c r="U532" i="10"/>
  <c r="AD532" i="10"/>
  <c r="B533" i="10"/>
  <c r="C534" i="10"/>
  <c r="AB532" i="10" l="1"/>
  <c r="AJ532" i="10"/>
  <c r="X532" i="10"/>
  <c r="AO533" i="10"/>
  <c r="V533" i="10"/>
  <c r="AH533" i="10"/>
  <c r="Y533" i="10"/>
  <c r="AL533" i="10"/>
  <c r="AP533" i="10"/>
  <c r="AG533" i="10"/>
  <c r="AK533" i="10"/>
  <c r="Z533" i="10"/>
  <c r="AD533" i="10"/>
  <c r="AC533" i="10"/>
  <c r="U533" i="10"/>
  <c r="AF532" i="10"/>
  <c r="AR532" i="10"/>
  <c r="C535" i="10"/>
  <c r="B534" i="10"/>
  <c r="X533" i="10" l="1"/>
  <c r="AJ533" i="10"/>
  <c r="AF533" i="10"/>
  <c r="AR533" i="10"/>
  <c r="AN533" i="10"/>
  <c r="AB533" i="10"/>
  <c r="C536" i="10"/>
  <c r="B535" i="10"/>
  <c r="AO534" i="10"/>
  <c r="Y534" i="10"/>
  <c r="AD534" i="10"/>
  <c r="AK534" i="10"/>
  <c r="U534" i="10"/>
  <c r="AP534" i="10"/>
  <c r="AG534" i="10"/>
  <c r="AJ534" i="10" s="1"/>
  <c r="V534" i="10"/>
  <c r="Z534" i="10"/>
  <c r="AH534" i="10"/>
  <c r="AL534" i="10"/>
  <c r="AC534" i="10"/>
  <c r="AF534" i="10" l="1"/>
  <c r="X534" i="10"/>
  <c r="AR534" i="10"/>
  <c r="AN534" i="10"/>
  <c r="AO535" i="10"/>
  <c r="Y535" i="10"/>
  <c r="AD535" i="10"/>
  <c r="AK535" i="10"/>
  <c r="U535" i="10"/>
  <c r="Z535" i="10"/>
  <c r="AG535" i="10"/>
  <c r="V535" i="10"/>
  <c r="AH535" i="10"/>
  <c r="AL535" i="10"/>
  <c r="AP535" i="10"/>
  <c r="AC535" i="10"/>
  <c r="B536" i="10"/>
  <c r="C537" i="10"/>
  <c r="AB534" i="10"/>
  <c r="AJ535" i="10" l="1"/>
  <c r="AF535" i="10"/>
  <c r="AN535" i="10"/>
  <c r="C538" i="10"/>
  <c r="B537" i="10"/>
  <c r="AB535" i="10"/>
  <c r="AC536" i="10"/>
  <c r="AH536" i="10"/>
  <c r="AL536" i="10"/>
  <c r="AO536" i="10"/>
  <c r="Y536" i="10"/>
  <c r="Z536" i="10"/>
  <c r="AK536" i="10"/>
  <c r="AN536" i="10" s="1"/>
  <c r="U536" i="10"/>
  <c r="AP536" i="10"/>
  <c r="AG536" i="10"/>
  <c r="AJ536" i="10" s="1"/>
  <c r="V536" i="10"/>
  <c r="AD536" i="10"/>
  <c r="X535" i="10"/>
  <c r="AR535" i="10"/>
  <c r="C539" i="10" l="1"/>
  <c r="B538" i="10"/>
  <c r="AB536" i="10"/>
  <c r="AF536" i="10"/>
  <c r="X536" i="10"/>
  <c r="AR536" i="10"/>
  <c r="AC537" i="10"/>
  <c r="U537" i="10"/>
  <c r="Z537" i="10"/>
  <c r="AO537" i="10"/>
  <c r="AG537" i="10"/>
  <c r="AD537" i="10"/>
  <c r="Y537" i="10"/>
  <c r="AB537" i="10" s="1"/>
  <c r="V537" i="10"/>
  <c r="AH537" i="10"/>
  <c r="AL537" i="10"/>
  <c r="AK537" i="10"/>
  <c r="AP537" i="10"/>
  <c r="AN537" i="10" l="1"/>
  <c r="X537" i="10"/>
  <c r="AJ537" i="10"/>
  <c r="AF537" i="10"/>
  <c r="AR537" i="10"/>
  <c r="AC538" i="10"/>
  <c r="Z538" i="10"/>
  <c r="AL538" i="10"/>
  <c r="AO538" i="10"/>
  <c r="Y538" i="10"/>
  <c r="AP538" i="10"/>
  <c r="AK538" i="10"/>
  <c r="AN538" i="10" s="1"/>
  <c r="U538" i="10"/>
  <c r="AH538" i="10"/>
  <c r="AD538" i="10"/>
  <c r="AG538" i="10"/>
  <c r="V538" i="10"/>
  <c r="C540" i="10"/>
  <c r="B539" i="10"/>
  <c r="AB538" i="10" l="1"/>
  <c r="AR538" i="10"/>
  <c r="AF538" i="10"/>
  <c r="X538" i="10"/>
  <c r="AJ538" i="10"/>
  <c r="B540" i="10"/>
  <c r="C541" i="10"/>
  <c r="AK539" i="10"/>
  <c r="U539" i="10"/>
  <c r="AP539" i="10"/>
  <c r="AG539" i="10"/>
  <c r="V539" i="10"/>
  <c r="AL539" i="10"/>
  <c r="AC539" i="10"/>
  <c r="Z539" i="10"/>
  <c r="AD539" i="10"/>
  <c r="Y539" i="10"/>
  <c r="AH539" i="10"/>
  <c r="AO539" i="10"/>
  <c r="AR539" i="10" l="1"/>
  <c r="AJ539" i="10"/>
  <c r="AN539" i="10"/>
  <c r="B541" i="10"/>
  <c r="C542" i="10"/>
  <c r="AG540" i="10"/>
  <c r="V540" i="10"/>
  <c r="AP540" i="10"/>
  <c r="AC540" i="10"/>
  <c r="Z540" i="10"/>
  <c r="AD540" i="10"/>
  <c r="AO540" i="10"/>
  <c r="AR540" i="10" s="1"/>
  <c r="Y540" i="10"/>
  <c r="AL540" i="10"/>
  <c r="AK540" i="10"/>
  <c r="U540" i="10"/>
  <c r="AH540" i="10"/>
  <c r="AF539" i="10"/>
  <c r="AB539" i="10"/>
  <c r="X539" i="10"/>
  <c r="AB540" i="10" l="1"/>
  <c r="AF540" i="10"/>
  <c r="X540" i="10"/>
  <c r="AN540" i="10"/>
  <c r="AJ540" i="10"/>
  <c r="C543" i="10"/>
  <c r="B542" i="10"/>
  <c r="Y541" i="10"/>
  <c r="AC541" i="10"/>
  <c r="AL541" i="10"/>
  <c r="AK541" i="10"/>
  <c r="V541" i="10"/>
  <c r="Z541" i="10"/>
  <c r="U541" i="10"/>
  <c r="AP541" i="10"/>
  <c r="AD541" i="10"/>
  <c r="AH541" i="10"/>
  <c r="AO541" i="10"/>
  <c r="AG541" i="10"/>
  <c r="AJ541" i="10" l="1"/>
  <c r="AN541" i="10"/>
  <c r="AB541" i="10"/>
  <c r="AK542" i="10"/>
  <c r="U542" i="10"/>
  <c r="AP542" i="10"/>
  <c r="AG542" i="10"/>
  <c r="V542" i="10"/>
  <c r="AH542" i="10"/>
  <c r="AC542" i="10"/>
  <c r="AL542" i="10"/>
  <c r="Z542" i="10"/>
  <c r="AD542" i="10"/>
  <c r="AO542" i="10"/>
  <c r="AR542" i="10" s="1"/>
  <c r="Y542" i="10"/>
  <c r="C544" i="10"/>
  <c r="B543" i="10"/>
  <c r="AR541" i="10"/>
  <c r="X541" i="10"/>
  <c r="AF541" i="10"/>
  <c r="AN542" i="10" l="1"/>
  <c r="B544" i="10"/>
  <c r="C545" i="10"/>
  <c r="AB542" i="10"/>
  <c r="AJ542" i="10"/>
  <c r="AF542" i="10"/>
  <c r="AC543" i="10"/>
  <c r="AF543" i="10" s="1"/>
  <c r="AH543" i="10"/>
  <c r="AD543" i="10"/>
  <c r="AO543" i="10"/>
  <c r="Y543" i="10"/>
  <c r="AP543" i="10"/>
  <c r="AK543" i="10"/>
  <c r="U543" i="10"/>
  <c r="Z543" i="10"/>
  <c r="V543" i="10"/>
  <c r="AL543" i="10"/>
  <c r="AG543" i="10"/>
  <c r="X542" i="10"/>
  <c r="AJ543" i="10" l="1"/>
  <c r="X543" i="10"/>
  <c r="AR543" i="10"/>
  <c r="AN543" i="10"/>
  <c r="AB543" i="10"/>
  <c r="C546" i="10"/>
  <c r="B545" i="10"/>
  <c r="AK544" i="10"/>
  <c r="U544" i="10"/>
  <c r="AP544" i="10"/>
  <c r="AG544" i="10"/>
  <c r="V544" i="10"/>
  <c r="AD544" i="10"/>
  <c r="AC544" i="10"/>
  <c r="AL544" i="10"/>
  <c r="Z544" i="10"/>
  <c r="AO544" i="10"/>
  <c r="Y544" i="10"/>
  <c r="AH544" i="10"/>
  <c r="AB544" i="10" l="1"/>
  <c r="AF544" i="10"/>
  <c r="AN544" i="10"/>
  <c r="AJ544" i="10"/>
  <c r="AC545" i="10"/>
  <c r="AH545" i="10"/>
  <c r="AP545" i="10"/>
  <c r="AK545" i="10"/>
  <c r="AO545" i="10"/>
  <c r="AL545" i="10"/>
  <c r="U545" i="10"/>
  <c r="Y545" i="10"/>
  <c r="Z545" i="10"/>
  <c r="AG545" i="10"/>
  <c r="AJ545" i="10" s="1"/>
  <c r="V545" i="10"/>
  <c r="AD545" i="10"/>
  <c r="C547" i="10"/>
  <c r="B546" i="10"/>
  <c r="AR544" i="10"/>
  <c r="X544" i="10"/>
  <c r="AG546" i="10" l="1"/>
  <c r="V546" i="10"/>
  <c r="Z546" i="10"/>
  <c r="AC546" i="10"/>
  <c r="AL546" i="10"/>
  <c r="AH546" i="10"/>
  <c r="AO546" i="10"/>
  <c r="Y546" i="10"/>
  <c r="AD546" i="10"/>
  <c r="U546" i="10"/>
  <c r="X546" i="10" s="1"/>
  <c r="AP546" i="10"/>
  <c r="AK546" i="10"/>
  <c r="C548" i="10"/>
  <c r="B547" i="10"/>
  <c r="AR545" i="10"/>
  <c r="AF545" i="10"/>
  <c r="X545" i="10"/>
  <c r="AB545" i="10"/>
  <c r="AN545" i="10"/>
  <c r="AB546" i="10" l="1"/>
  <c r="AJ546" i="10"/>
  <c r="AN546" i="10"/>
  <c r="AF546" i="10"/>
  <c r="AR546" i="10"/>
  <c r="AO547" i="10"/>
  <c r="Y547" i="10"/>
  <c r="AD547" i="10"/>
  <c r="AK547" i="10"/>
  <c r="U547" i="10"/>
  <c r="AH547" i="10"/>
  <c r="AG547" i="10"/>
  <c r="V547" i="10"/>
  <c r="AP547" i="10"/>
  <c r="AC547" i="10"/>
  <c r="AL547" i="10"/>
  <c r="Z547" i="10"/>
  <c r="C549" i="10"/>
  <c r="B548" i="10"/>
  <c r="AF547" i="10" l="1"/>
  <c r="AB547" i="10"/>
  <c r="X547" i="10"/>
  <c r="AO548" i="10"/>
  <c r="Y548" i="10"/>
  <c r="AP548" i="10"/>
  <c r="AK548" i="10"/>
  <c r="U548" i="10"/>
  <c r="AD548" i="10"/>
  <c r="AG548" i="10"/>
  <c r="V548" i="10"/>
  <c r="Z548" i="10"/>
  <c r="AC548" i="10"/>
  <c r="AF548" i="10" s="1"/>
  <c r="AH548" i="10"/>
  <c r="AL548" i="10"/>
  <c r="AR547" i="10"/>
  <c r="C550" i="10"/>
  <c r="B549" i="10"/>
  <c r="AN547" i="10"/>
  <c r="AJ547" i="10"/>
  <c r="X548" i="10" l="1"/>
  <c r="AR548" i="10"/>
  <c r="AN548" i="10"/>
  <c r="AG549" i="10"/>
  <c r="AK549" i="10"/>
  <c r="Z549" i="10"/>
  <c r="AC549" i="10"/>
  <c r="U549" i="10"/>
  <c r="AD549" i="10"/>
  <c r="AO549" i="10"/>
  <c r="V549" i="10"/>
  <c r="AH549" i="10"/>
  <c r="Y549" i="10"/>
  <c r="AL549" i="10"/>
  <c r="AP549" i="10"/>
  <c r="AJ548" i="10"/>
  <c r="C551" i="10"/>
  <c r="B550" i="10"/>
  <c r="AB548" i="10"/>
  <c r="AB549" i="10" l="1"/>
  <c r="AF549" i="10"/>
  <c r="AC550" i="10"/>
  <c r="AH550" i="10"/>
  <c r="AP550" i="10"/>
  <c r="AO550" i="10"/>
  <c r="Y550" i="10"/>
  <c r="AD550" i="10"/>
  <c r="AK550" i="10"/>
  <c r="U550" i="10"/>
  <c r="Z550" i="10"/>
  <c r="AL550" i="10"/>
  <c r="AG550" i="10"/>
  <c r="V550" i="10"/>
  <c r="AR549" i="10"/>
  <c r="AN549" i="10"/>
  <c r="C552" i="10"/>
  <c r="B551" i="10"/>
  <c r="X549" i="10"/>
  <c r="AJ549" i="10"/>
  <c r="AJ550" i="10" l="1"/>
  <c r="AR550" i="10"/>
  <c r="AN550" i="10"/>
  <c r="AF550" i="10"/>
  <c r="AB550" i="10"/>
  <c r="X550" i="10"/>
  <c r="AC551" i="10"/>
  <c r="AL551" i="10"/>
  <c r="AP551" i="10"/>
  <c r="AO551" i="10"/>
  <c r="Y551" i="10"/>
  <c r="AD551" i="10"/>
  <c r="AK551" i="10"/>
  <c r="U551" i="10"/>
  <c r="Z551" i="10"/>
  <c r="V551" i="10"/>
  <c r="AH551" i="10"/>
  <c r="AG551" i="10"/>
  <c r="B552" i="10"/>
  <c r="C553" i="10"/>
  <c r="AN551" i="10" l="1"/>
  <c r="AJ551" i="10"/>
  <c r="X551" i="10"/>
  <c r="AR551" i="10"/>
  <c r="C554" i="10"/>
  <c r="B553" i="10"/>
  <c r="AG552" i="10"/>
  <c r="V552" i="10"/>
  <c r="AP552" i="10"/>
  <c r="AC552" i="10"/>
  <c r="AD552" i="10"/>
  <c r="AL552" i="10"/>
  <c r="AO552" i="10"/>
  <c r="Y552" i="10"/>
  <c r="Z552" i="10"/>
  <c r="AK552" i="10"/>
  <c r="AN552" i="10" s="1"/>
  <c r="U552" i="10"/>
  <c r="AH552" i="10"/>
  <c r="AB551" i="10"/>
  <c r="AF551" i="10"/>
  <c r="X552" i="10" l="1"/>
  <c r="AR552" i="10"/>
  <c r="AB552" i="10"/>
  <c r="AF552" i="10"/>
  <c r="AJ552" i="10"/>
  <c r="AC553" i="10"/>
  <c r="U553" i="10"/>
  <c r="AD553" i="10"/>
  <c r="AO553" i="10"/>
  <c r="AG553" i="10"/>
  <c r="AP553" i="10"/>
  <c r="Y553" i="10"/>
  <c r="V553" i="10"/>
  <c r="AH553" i="10"/>
  <c r="AL553" i="10"/>
  <c r="AK553" i="10"/>
  <c r="Z553" i="10"/>
  <c r="C555" i="10"/>
  <c r="B554" i="10"/>
  <c r="AR553" i="10" l="1"/>
  <c r="AN553" i="10"/>
  <c r="AB553" i="10"/>
  <c r="AO554" i="10"/>
  <c r="Y554" i="10"/>
  <c r="AD554" i="10"/>
  <c r="AK554" i="10"/>
  <c r="U554" i="10"/>
  <c r="Z554" i="10"/>
  <c r="AG554" i="10"/>
  <c r="V554" i="10"/>
  <c r="AL554" i="10"/>
  <c r="AH554" i="10"/>
  <c r="AC554" i="10"/>
  <c r="AF554" i="10" s="1"/>
  <c r="AP554" i="10"/>
  <c r="X553" i="10"/>
  <c r="B555" i="10"/>
  <c r="C556" i="10"/>
  <c r="AJ553" i="10"/>
  <c r="AF553" i="10"/>
  <c r="AJ554" i="10" l="1"/>
  <c r="AG555" i="10"/>
  <c r="V555" i="10"/>
  <c r="AD555" i="10"/>
  <c r="AC555" i="10"/>
  <c r="Z555" i="10"/>
  <c r="AL555" i="10"/>
  <c r="AO555" i="10"/>
  <c r="Y555" i="10"/>
  <c r="AH555" i="10"/>
  <c r="U555" i="10"/>
  <c r="X555" i="10" s="1"/>
  <c r="AP555" i="10"/>
  <c r="AK555" i="10"/>
  <c r="AB554" i="10"/>
  <c r="X554" i="10"/>
  <c r="AR554" i="10"/>
  <c r="C557" i="10"/>
  <c r="B556" i="10"/>
  <c r="AN554" i="10"/>
  <c r="AN555" i="10" l="1"/>
  <c r="AR555" i="10"/>
  <c r="AO556" i="10"/>
  <c r="Y556" i="10"/>
  <c r="AL556" i="10"/>
  <c r="AK556" i="10"/>
  <c r="U556" i="10"/>
  <c r="AH556" i="10"/>
  <c r="AG556" i="10"/>
  <c r="V556" i="10"/>
  <c r="AP556" i="10"/>
  <c r="AC556" i="10"/>
  <c r="Z556" i="10"/>
  <c r="AD556" i="10"/>
  <c r="AJ555" i="10"/>
  <c r="C558" i="10"/>
  <c r="B557" i="10"/>
  <c r="AB555" i="10"/>
  <c r="AF555" i="10"/>
  <c r="AJ556" i="10" l="1"/>
  <c r="AN556" i="10"/>
  <c r="U557" i="10"/>
  <c r="AP557" i="10"/>
  <c r="AD557" i="10"/>
  <c r="AO557" i="10"/>
  <c r="AG557" i="10"/>
  <c r="AH557" i="10"/>
  <c r="Y557" i="10"/>
  <c r="AC557" i="10"/>
  <c r="AL557" i="10"/>
  <c r="Z557" i="10"/>
  <c r="AK557" i="10"/>
  <c r="V557" i="10"/>
  <c r="C559" i="10"/>
  <c r="B558" i="10"/>
  <c r="AF556" i="10"/>
  <c r="AB556" i="10"/>
  <c r="X556" i="10"/>
  <c r="AR556" i="10"/>
  <c r="AF557" i="10" l="1"/>
  <c r="AB557" i="10"/>
  <c r="AJ557" i="10"/>
  <c r="X557" i="10"/>
  <c r="AR557" i="10"/>
  <c r="AN557" i="10"/>
  <c r="C560" i="10"/>
  <c r="B559" i="10"/>
  <c r="AK558" i="10"/>
  <c r="U558" i="10"/>
  <c r="AL558" i="10"/>
  <c r="AG558" i="10"/>
  <c r="V558" i="10"/>
  <c r="AP558" i="10"/>
  <c r="AC558" i="10"/>
  <c r="AH558" i="10"/>
  <c r="AD558" i="10"/>
  <c r="Z558" i="10"/>
  <c r="AO558" i="10"/>
  <c r="Y558" i="10"/>
  <c r="AR558" i="10" l="1"/>
  <c r="AF558" i="10"/>
  <c r="X558" i="10"/>
  <c r="AN558" i="10"/>
  <c r="AB558" i="10"/>
  <c r="AJ558" i="10"/>
  <c r="AC559" i="10"/>
  <c r="AL559" i="10"/>
  <c r="Z559" i="10"/>
  <c r="AO559" i="10"/>
  <c r="Y559" i="10"/>
  <c r="AH559" i="10"/>
  <c r="AK559" i="10"/>
  <c r="U559" i="10"/>
  <c r="AP559" i="10"/>
  <c r="V559" i="10"/>
  <c r="AD559" i="10"/>
  <c r="AG559" i="10"/>
  <c r="B560" i="10"/>
  <c r="C561" i="10"/>
  <c r="AB559" i="10" l="1"/>
  <c r="C562" i="10"/>
  <c r="B561" i="10"/>
  <c r="AF559" i="10"/>
  <c r="AK560" i="10"/>
  <c r="AO560" i="10"/>
  <c r="AL560" i="10"/>
  <c r="U560" i="10"/>
  <c r="Y560" i="10"/>
  <c r="Z560" i="10"/>
  <c r="AG560" i="10"/>
  <c r="V560" i="10"/>
  <c r="AD560" i="10"/>
  <c r="AC560" i="10"/>
  <c r="AF560" i="10" s="1"/>
  <c r="AH560" i="10"/>
  <c r="AP560" i="10"/>
  <c r="X559" i="10"/>
  <c r="AR559" i="10"/>
  <c r="AJ559" i="10"/>
  <c r="AN559" i="10"/>
  <c r="AR560" i="10" l="1"/>
  <c r="AB560" i="10"/>
  <c r="AN560" i="10"/>
  <c r="X560" i="10"/>
  <c r="AJ560" i="10"/>
  <c r="AC561" i="10"/>
  <c r="AH561" i="10"/>
  <c r="AD561" i="10"/>
  <c r="AO561" i="10"/>
  <c r="Y561" i="10"/>
  <c r="AP561" i="10"/>
  <c r="AK561" i="10"/>
  <c r="U561" i="10"/>
  <c r="Z561" i="10"/>
  <c r="AL561" i="10"/>
  <c r="AG561" i="10"/>
  <c r="V561" i="10"/>
  <c r="B562" i="10"/>
  <c r="C563" i="10"/>
  <c r="AF561" i="10" l="1"/>
  <c r="AR561" i="10"/>
  <c r="AJ561" i="10"/>
  <c r="AN561" i="10"/>
  <c r="AO562" i="10"/>
  <c r="Y562" i="10"/>
  <c r="AD562" i="10"/>
  <c r="AK562" i="10"/>
  <c r="U562" i="10"/>
  <c r="AH562" i="10"/>
  <c r="AG562" i="10"/>
  <c r="V562" i="10"/>
  <c r="AP562" i="10"/>
  <c r="AL562" i="10"/>
  <c r="Z562" i="10"/>
  <c r="AC562" i="10"/>
  <c r="AB561" i="10"/>
  <c r="X561" i="10"/>
  <c r="C564" i="10"/>
  <c r="B563" i="10"/>
  <c r="AJ562" i="10" l="1"/>
  <c r="X562" i="10"/>
  <c r="AR562" i="10"/>
  <c r="AF562" i="10"/>
  <c r="AN562" i="10"/>
  <c r="AO563" i="10"/>
  <c r="Y563" i="10"/>
  <c r="AP563" i="10"/>
  <c r="AK563" i="10"/>
  <c r="U563" i="10"/>
  <c r="AD563" i="10"/>
  <c r="AG563" i="10"/>
  <c r="V563" i="10"/>
  <c r="Z563" i="10"/>
  <c r="AH563" i="10"/>
  <c r="AL563" i="10"/>
  <c r="AC563" i="10"/>
  <c r="C565" i="10"/>
  <c r="B564" i="10"/>
  <c r="AB562" i="10"/>
  <c r="X563" i="10" l="1"/>
  <c r="AR563" i="10"/>
  <c r="AF563" i="10"/>
  <c r="AJ563" i="10"/>
  <c r="AN563" i="10"/>
  <c r="AG564" i="10"/>
  <c r="AK564" i="10"/>
  <c r="Z564" i="10"/>
  <c r="AC564" i="10"/>
  <c r="U564" i="10"/>
  <c r="AD564" i="10"/>
  <c r="AO564" i="10"/>
  <c r="V564" i="10"/>
  <c r="AH564" i="10"/>
  <c r="Y564" i="10"/>
  <c r="AL564" i="10"/>
  <c r="AP564" i="10"/>
  <c r="AB563" i="10"/>
  <c r="B565" i="10"/>
  <c r="C566" i="10"/>
  <c r="AB564" i="10" l="1"/>
  <c r="AF564" i="10"/>
  <c r="C567" i="10"/>
  <c r="B566" i="10"/>
  <c r="AR564" i="10"/>
  <c r="AN564" i="10"/>
  <c r="AK565" i="10"/>
  <c r="U565" i="10"/>
  <c r="Z565" i="10"/>
  <c r="AG565" i="10"/>
  <c r="V565" i="10"/>
  <c r="AH565" i="10"/>
  <c r="AC565" i="10"/>
  <c r="AL565" i="10"/>
  <c r="AD565" i="10"/>
  <c r="AO565" i="10"/>
  <c r="Y565" i="10"/>
  <c r="AB565" i="10" s="1"/>
  <c r="AP565" i="10"/>
  <c r="X564" i="10"/>
  <c r="AJ564" i="10"/>
  <c r="AR565" i="10" l="1"/>
  <c r="AN565" i="10"/>
  <c r="B567" i="10"/>
  <c r="C568" i="10"/>
  <c r="AJ565" i="10"/>
  <c r="AF565" i="10"/>
  <c r="X565" i="10"/>
  <c r="AG566" i="10"/>
  <c r="V566" i="10"/>
  <c r="AH566" i="10"/>
  <c r="AC566" i="10"/>
  <c r="AL566" i="10"/>
  <c r="AP566" i="10"/>
  <c r="AO566" i="10"/>
  <c r="Y566" i="10"/>
  <c r="AD566" i="10"/>
  <c r="U566" i="10"/>
  <c r="X566" i="10" s="1"/>
  <c r="Z566" i="10"/>
  <c r="AK566" i="10"/>
  <c r="AR566" i="10" l="1"/>
  <c r="AJ566" i="10"/>
  <c r="AN566" i="10"/>
  <c r="AB566" i="10"/>
  <c r="AF566" i="10"/>
  <c r="AO567" i="10"/>
  <c r="Y567" i="10"/>
  <c r="AH567" i="10"/>
  <c r="AK567" i="10"/>
  <c r="U567" i="10"/>
  <c r="AP567" i="10"/>
  <c r="AG567" i="10"/>
  <c r="AJ567" i="10" s="1"/>
  <c r="V567" i="10"/>
  <c r="AD567" i="10"/>
  <c r="Z567" i="10"/>
  <c r="AL567" i="10"/>
  <c r="AC567" i="10"/>
  <c r="B568" i="10"/>
  <c r="C569" i="10"/>
  <c r="AN567" i="10" l="1"/>
  <c r="X567" i="10"/>
  <c r="AR567" i="10"/>
  <c r="AF567" i="10"/>
  <c r="AK568" i="10"/>
  <c r="AP568" i="10"/>
  <c r="AL568" i="10"/>
  <c r="AC568" i="10"/>
  <c r="U568" i="10"/>
  <c r="Z568" i="10"/>
  <c r="AO568" i="10"/>
  <c r="AG568" i="10"/>
  <c r="AD568" i="10"/>
  <c r="Y568" i="10"/>
  <c r="AB568" i="10" s="1"/>
  <c r="V568" i="10"/>
  <c r="AH568" i="10"/>
  <c r="C570" i="10"/>
  <c r="B569" i="10"/>
  <c r="AB567" i="10"/>
  <c r="AR568" i="10" l="1"/>
  <c r="AG569" i="10"/>
  <c r="V569" i="10"/>
  <c r="AP569" i="10"/>
  <c r="AC569" i="10"/>
  <c r="AL569" i="10"/>
  <c r="AD569" i="10"/>
  <c r="AO569" i="10"/>
  <c r="AR569" i="10" s="1"/>
  <c r="Y569" i="10"/>
  <c r="AH569" i="10"/>
  <c r="AK569" i="10"/>
  <c r="U569" i="10"/>
  <c r="Z569" i="10"/>
  <c r="X568" i="10"/>
  <c r="AN568" i="10"/>
  <c r="B570" i="10"/>
  <c r="C571" i="10"/>
  <c r="AJ568" i="10"/>
  <c r="AF568" i="10"/>
  <c r="X569" i="10" l="1"/>
  <c r="AF569" i="10"/>
  <c r="AB569" i="10"/>
  <c r="AC570" i="10"/>
  <c r="Z570" i="10"/>
  <c r="AD570" i="10"/>
  <c r="AO570" i="10"/>
  <c r="Y570" i="10"/>
  <c r="AH570" i="10"/>
  <c r="AK570" i="10"/>
  <c r="U570" i="10"/>
  <c r="AP570" i="10"/>
  <c r="AL570" i="10"/>
  <c r="AG570" i="10"/>
  <c r="V570" i="10"/>
  <c r="C572" i="10"/>
  <c r="B571" i="10"/>
  <c r="AN569" i="10"/>
  <c r="AJ569" i="10"/>
  <c r="AB570" i="10" l="1"/>
  <c r="AR570" i="10"/>
  <c r="AJ570" i="10"/>
  <c r="X570" i="10"/>
  <c r="AN570" i="10"/>
  <c r="AC571" i="10"/>
  <c r="Z571" i="10"/>
  <c r="AD571" i="10"/>
  <c r="AO571" i="10"/>
  <c r="Y571" i="10"/>
  <c r="AL571" i="10"/>
  <c r="AK571" i="10"/>
  <c r="U571" i="10"/>
  <c r="AH571" i="10"/>
  <c r="AG571" i="10"/>
  <c r="V571" i="10"/>
  <c r="AP571" i="10"/>
  <c r="C573" i="10"/>
  <c r="B572" i="10"/>
  <c r="AF570" i="10"/>
  <c r="AN571" i="10" l="1"/>
  <c r="X571" i="10"/>
  <c r="AB571" i="10"/>
  <c r="AR571" i="10"/>
  <c r="Y572" i="10"/>
  <c r="AC572" i="10"/>
  <c r="AL572" i="10"/>
  <c r="AK572" i="10"/>
  <c r="V572" i="10"/>
  <c r="Z572" i="10"/>
  <c r="U572" i="10"/>
  <c r="AP572" i="10"/>
  <c r="AD572" i="10"/>
  <c r="AO572" i="10"/>
  <c r="AG572" i="10"/>
  <c r="AH572" i="10"/>
  <c r="AJ571" i="10"/>
  <c r="C574" i="10"/>
  <c r="B573" i="10"/>
  <c r="AF571" i="10"/>
  <c r="AN572" i="10" l="1"/>
  <c r="X572" i="10"/>
  <c r="AJ572" i="10"/>
  <c r="AO573" i="10"/>
  <c r="Y573" i="10"/>
  <c r="AP573" i="10"/>
  <c r="AK573" i="10"/>
  <c r="U573" i="10"/>
  <c r="AD573" i="10"/>
  <c r="AG573" i="10"/>
  <c r="V573" i="10"/>
  <c r="Z573" i="10"/>
  <c r="AC573" i="10"/>
  <c r="AF573" i="10" s="1"/>
  <c r="AL573" i="10"/>
  <c r="AH573" i="10"/>
  <c r="AR572" i="10"/>
  <c r="AF572" i="10"/>
  <c r="C575" i="10"/>
  <c r="B574" i="10"/>
  <c r="AB572" i="10"/>
  <c r="B575" i="10" l="1"/>
  <c r="C576" i="10"/>
  <c r="AJ573" i="10"/>
  <c r="AB573" i="10"/>
  <c r="X573" i="10"/>
  <c r="AR573" i="10"/>
  <c r="AC574" i="10"/>
  <c r="AH574" i="10"/>
  <c r="AD574" i="10"/>
  <c r="AO574" i="10"/>
  <c r="AR574" i="10" s="1"/>
  <c r="Y574" i="10"/>
  <c r="AP574" i="10"/>
  <c r="AK574" i="10"/>
  <c r="U574" i="10"/>
  <c r="Z574" i="10"/>
  <c r="AL574" i="10"/>
  <c r="AG574" i="10"/>
  <c r="V574" i="10"/>
  <c r="AN573" i="10"/>
  <c r="AJ574" i="10" l="1"/>
  <c r="AN574" i="10"/>
  <c r="AB574" i="10"/>
  <c r="AF574" i="10"/>
  <c r="X574" i="10"/>
  <c r="C577" i="10"/>
  <c r="B576" i="10"/>
  <c r="AG575" i="10"/>
  <c r="V575" i="10"/>
  <c r="AP575" i="10"/>
  <c r="AC575" i="10"/>
  <c r="AL575" i="10"/>
  <c r="AD575" i="10"/>
  <c r="AO575" i="10"/>
  <c r="AR575" i="10" s="1"/>
  <c r="Y575" i="10"/>
  <c r="Z575" i="10"/>
  <c r="AK575" i="10"/>
  <c r="U575" i="10"/>
  <c r="X575" i="10" s="1"/>
  <c r="AH575" i="10"/>
  <c r="AF575" i="10" l="1"/>
  <c r="AN575" i="10"/>
  <c r="AB575" i="10"/>
  <c r="AK576" i="10"/>
  <c r="AO576" i="10"/>
  <c r="AL576" i="10"/>
  <c r="U576" i="10"/>
  <c r="Y576" i="10"/>
  <c r="Z576" i="10"/>
  <c r="AG576" i="10"/>
  <c r="V576" i="10"/>
  <c r="AD576" i="10"/>
  <c r="AC576" i="10"/>
  <c r="AH576" i="10"/>
  <c r="AP576" i="10"/>
  <c r="C578" i="10"/>
  <c r="B577" i="10"/>
  <c r="AJ575" i="10"/>
  <c r="AB576" i="10" l="1"/>
  <c r="X576" i="10"/>
  <c r="AJ576" i="10"/>
  <c r="AO577" i="10"/>
  <c r="Y577" i="10"/>
  <c r="Z577" i="10"/>
  <c r="AK577" i="10"/>
  <c r="U577" i="10"/>
  <c r="AH577" i="10"/>
  <c r="AG577" i="10"/>
  <c r="V577" i="10"/>
  <c r="AL577" i="10"/>
  <c r="AC577" i="10"/>
  <c r="AP577" i="10"/>
  <c r="AD577" i="10"/>
  <c r="AF576" i="10"/>
  <c r="AR576" i="10"/>
  <c r="B578" i="10"/>
  <c r="C579" i="10"/>
  <c r="AN576" i="10"/>
  <c r="AF577" i="10" l="1"/>
  <c r="AJ577" i="10"/>
  <c r="X577" i="10"/>
  <c r="AO578" i="10"/>
  <c r="Y578" i="10"/>
  <c r="AL578" i="10"/>
  <c r="AK578" i="10"/>
  <c r="U578" i="10"/>
  <c r="AD578" i="10"/>
  <c r="AG578" i="10"/>
  <c r="V578" i="10"/>
  <c r="AP578" i="10"/>
  <c r="AH578" i="10"/>
  <c r="Z578" i="10"/>
  <c r="AC578" i="10"/>
  <c r="AB577" i="10"/>
  <c r="AR577" i="10"/>
  <c r="C580" i="10"/>
  <c r="B579" i="10"/>
  <c r="AN577" i="10"/>
  <c r="AF578" i="10" l="1"/>
  <c r="AN578" i="10"/>
  <c r="X578" i="10"/>
  <c r="AJ578" i="10"/>
  <c r="AC579" i="10"/>
  <c r="AH579" i="10"/>
  <c r="AL579" i="10"/>
  <c r="AO579" i="10"/>
  <c r="Y579" i="10"/>
  <c r="AP579" i="10"/>
  <c r="AK579" i="10"/>
  <c r="U579" i="10"/>
  <c r="AD579" i="10"/>
  <c r="V579" i="10"/>
  <c r="Z579" i="10"/>
  <c r="AG579" i="10"/>
  <c r="B580" i="10"/>
  <c r="C581" i="10"/>
  <c r="AB578" i="10"/>
  <c r="AR578" i="10"/>
  <c r="AN579" i="10" l="1"/>
  <c r="AB579" i="10"/>
  <c r="AJ579" i="10"/>
  <c r="X579" i="10"/>
  <c r="AR579" i="10"/>
  <c r="AF579" i="10"/>
  <c r="AC580" i="10"/>
  <c r="U580" i="10"/>
  <c r="AD580" i="10"/>
  <c r="AO580" i="10"/>
  <c r="V580" i="10"/>
  <c r="AH580" i="10"/>
  <c r="Y580" i="10"/>
  <c r="AL580" i="10"/>
  <c r="AP580" i="10"/>
  <c r="AG580" i="10"/>
  <c r="AJ580" i="10" s="1"/>
  <c r="AK580" i="10"/>
  <c r="Z580" i="10"/>
  <c r="C582" i="10"/>
  <c r="B581" i="10"/>
  <c r="AN580" i="10" l="1"/>
  <c r="AF580" i="10"/>
  <c r="C583" i="10"/>
  <c r="B582" i="10"/>
  <c r="AR580" i="10"/>
  <c r="AB580" i="10"/>
  <c r="AG581" i="10"/>
  <c r="V581" i="10"/>
  <c r="Z581" i="10"/>
  <c r="AC581" i="10"/>
  <c r="AH581" i="10"/>
  <c r="AL581" i="10"/>
  <c r="AO581" i="10"/>
  <c r="Y581" i="10"/>
  <c r="AD581" i="10"/>
  <c r="AP581" i="10"/>
  <c r="AK581" i="10"/>
  <c r="U581" i="10"/>
  <c r="X580" i="10"/>
  <c r="AB581" i="10" l="1"/>
  <c r="X581" i="10"/>
  <c r="AN581" i="10"/>
  <c r="AJ581" i="10"/>
  <c r="AF581" i="10"/>
  <c r="AR581" i="10"/>
  <c r="AK582" i="10"/>
  <c r="U582" i="10"/>
  <c r="Z582" i="10"/>
  <c r="AG582" i="10"/>
  <c r="V582" i="10"/>
  <c r="AH582" i="10"/>
  <c r="AC582" i="10"/>
  <c r="AL582" i="10"/>
  <c r="AP582" i="10"/>
  <c r="AD582" i="10"/>
  <c r="AO582" i="10"/>
  <c r="Y582" i="10"/>
  <c r="C584" i="10"/>
  <c r="B583" i="10"/>
  <c r="AB582" i="10" l="1"/>
  <c r="X582" i="10"/>
  <c r="AC583" i="10"/>
  <c r="AH583" i="10"/>
  <c r="AL583" i="10"/>
  <c r="AO583" i="10"/>
  <c r="Y583" i="10"/>
  <c r="AD583" i="10"/>
  <c r="AK583" i="10"/>
  <c r="U583" i="10"/>
  <c r="Z583" i="10"/>
  <c r="V583" i="10"/>
  <c r="AP583" i="10"/>
  <c r="AG583" i="10"/>
  <c r="AN582" i="10"/>
  <c r="C585" i="10"/>
  <c r="B584" i="10"/>
  <c r="AJ582" i="10"/>
  <c r="AR582" i="10"/>
  <c r="AF582" i="10"/>
  <c r="AN583" i="10" l="1"/>
  <c r="AJ583" i="10"/>
  <c r="X583" i="10"/>
  <c r="AR583" i="10"/>
  <c r="C586" i="10"/>
  <c r="B585" i="10"/>
  <c r="AK584" i="10"/>
  <c r="AD584" i="10"/>
  <c r="AL584" i="10"/>
  <c r="AC584" i="10"/>
  <c r="U584" i="10"/>
  <c r="AP584" i="10"/>
  <c r="AO584" i="10"/>
  <c r="AG584" i="10"/>
  <c r="Z584" i="10"/>
  <c r="Y584" i="10"/>
  <c r="V584" i="10"/>
  <c r="AH584" i="10"/>
  <c r="AB583" i="10"/>
  <c r="AF583" i="10"/>
  <c r="AB584" i="10" l="1"/>
  <c r="X584" i="10"/>
  <c r="AN584" i="10"/>
  <c r="AJ584" i="10"/>
  <c r="AF584" i="10"/>
  <c r="AC585" i="10"/>
  <c r="Z585" i="10"/>
  <c r="AL585" i="10"/>
  <c r="AO585" i="10"/>
  <c r="Y585" i="10"/>
  <c r="AH585" i="10"/>
  <c r="AK585" i="10"/>
  <c r="AN585" i="10" s="1"/>
  <c r="U585" i="10"/>
  <c r="AP585" i="10"/>
  <c r="AD585" i="10"/>
  <c r="AG585" i="10"/>
  <c r="V585" i="10"/>
  <c r="AR584" i="10"/>
  <c r="B586" i="10"/>
  <c r="C587" i="10"/>
  <c r="AJ585" i="10" l="1"/>
  <c r="AB585" i="10"/>
  <c r="C588" i="10"/>
  <c r="B587" i="10"/>
  <c r="X585" i="10"/>
  <c r="AR585" i="10"/>
  <c r="AO586" i="10"/>
  <c r="Y586" i="10"/>
  <c r="AH586" i="10"/>
  <c r="AK586" i="10"/>
  <c r="U586" i="10"/>
  <c r="AP586" i="10"/>
  <c r="AG586" i="10"/>
  <c r="AJ586" i="10" s="1"/>
  <c r="V586" i="10"/>
  <c r="AD586" i="10"/>
  <c r="Z586" i="10"/>
  <c r="AL586" i="10"/>
  <c r="AC586" i="10"/>
  <c r="AF585" i="10"/>
  <c r="X586" i="10" l="1"/>
  <c r="AR586" i="10"/>
  <c r="AF586" i="10"/>
  <c r="AN586" i="10"/>
  <c r="AB586" i="10"/>
  <c r="AG587" i="10"/>
  <c r="V587" i="10"/>
  <c r="AP587" i="10"/>
  <c r="AC587" i="10"/>
  <c r="Z587" i="10"/>
  <c r="AD587" i="10"/>
  <c r="AO587" i="10"/>
  <c r="AR587" i="10" s="1"/>
  <c r="Y587" i="10"/>
  <c r="AL587" i="10"/>
  <c r="U587" i="10"/>
  <c r="X587" i="10" s="1"/>
  <c r="AH587" i="10"/>
  <c r="AK587" i="10"/>
  <c r="B588" i="10"/>
  <c r="C589" i="10"/>
  <c r="AN587" i="10" l="1"/>
  <c r="AB587" i="10"/>
  <c r="AO588" i="10"/>
  <c r="AG588" i="10"/>
  <c r="AH588" i="10"/>
  <c r="Y588" i="10"/>
  <c r="AC588" i="10"/>
  <c r="AL588" i="10"/>
  <c r="AK588" i="10"/>
  <c r="V588" i="10"/>
  <c r="Z588" i="10"/>
  <c r="U588" i="10"/>
  <c r="AP588" i="10"/>
  <c r="AD588" i="10"/>
  <c r="AJ587" i="10"/>
  <c r="AF587" i="10"/>
  <c r="C590" i="10"/>
  <c r="B589" i="10"/>
  <c r="AN588" i="10" l="1"/>
  <c r="AF588" i="10"/>
  <c r="AR588" i="10"/>
  <c r="AO589" i="10"/>
  <c r="Y589" i="10"/>
  <c r="AH589" i="10"/>
  <c r="AK589" i="10"/>
  <c r="U589" i="10"/>
  <c r="Z589" i="10"/>
  <c r="AG589" i="10"/>
  <c r="AJ589" i="10" s="1"/>
  <c r="V589" i="10"/>
  <c r="AL589" i="10"/>
  <c r="AC589" i="10"/>
  <c r="AP589" i="10"/>
  <c r="AD589" i="10"/>
  <c r="AB588" i="10"/>
  <c r="C591" i="10"/>
  <c r="B590" i="10"/>
  <c r="X588" i="10"/>
  <c r="AJ588" i="10"/>
  <c r="X589" i="10" l="1"/>
  <c r="AR589" i="10"/>
  <c r="AN589" i="10"/>
  <c r="AK590" i="10"/>
  <c r="U590" i="10"/>
  <c r="Z590" i="10"/>
  <c r="AG590" i="10"/>
  <c r="V590" i="10"/>
  <c r="AL590" i="10"/>
  <c r="AC590" i="10"/>
  <c r="AH590" i="10"/>
  <c r="AD590" i="10"/>
  <c r="AO590" i="10"/>
  <c r="Y590" i="10"/>
  <c r="AB590" i="10" s="1"/>
  <c r="AP590" i="10"/>
  <c r="C592" i="10"/>
  <c r="B591" i="10"/>
  <c r="AF589" i="10"/>
  <c r="AB589" i="10"/>
  <c r="AJ590" i="10" l="1"/>
  <c r="AF590" i="10"/>
  <c r="AO591" i="10"/>
  <c r="Y591" i="10"/>
  <c r="AH591" i="10"/>
  <c r="AK591" i="10"/>
  <c r="U591" i="10"/>
  <c r="AP591" i="10"/>
  <c r="AG591" i="10"/>
  <c r="V591" i="10"/>
  <c r="AD591" i="10"/>
  <c r="AL591" i="10"/>
  <c r="Z591" i="10"/>
  <c r="AC591" i="10"/>
  <c r="AR590" i="10"/>
  <c r="X590" i="10"/>
  <c r="C593" i="10"/>
  <c r="B592" i="10"/>
  <c r="AN590" i="10"/>
  <c r="X591" i="10" l="1"/>
  <c r="AJ591" i="10"/>
  <c r="AR591" i="10"/>
  <c r="AG592" i="10"/>
  <c r="V592" i="10"/>
  <c r="AD592" i="10"/>
  <c r="AC592" i="10"/>
  <c r="AH592" i="10"/>
  <c r="AP592" i="10"/>
  <c r="AK592" i="10"/>
  <c r="AO592" i="10"/>
  <c r="AL592" i="10"/>
  <c r="U592" i="10"/>
  <c r="X592" i="10" s="1"/>
  <c r="Y592" i="10"/>
  <c r="Z592" i="10"/>
  <c r="AF591" i="10"/>
  <c r="AN591" i="10"/>
  <c r="B593" i="10"/>
  <c r="C594" i="10"/>
  <c r="AB591" i="10"/>
  <c r="AR592" i="10" l="1"/>
  <c r="AF592" i="10"/>
  <c r="AO593" i="10"/>
  <c r="Y593" i="10"/>
  <c r="AD593" i="10"/>
  <c r="AK593" i="10"/>
  <c r="U593" i="10"/>
  <c r="Z593" i="10"/>
  <c r="AG593" i="10"/>
  <c r="V593" i="10"/>
  <c r="AP593" i="10"/>
  <c r="AC593" i="10"/>
  <c r="AL593" i="10"/>
  <c r="AH593" i="10"/>
  <c r="AB592" i="10"/>
  <c r="AN592" i="10"/>
  <c r="C595" i="10"/>
  <c r="B594" i="10"/>
  <c r="AJ592" i="10"/>
  <c r="AF593" i="10" l="1"/>
  <c r="X593" i="10"/>
  <c r="AC594" i="10"/>
  <c r="AL594" i="10"/>
  <c r="Z594" i="10"/>
  <c r="AO594" i="10"/>
  <c r="Y594" i="10"/>
  <c r="AD594" i="10"/>
  <c r="AK594" i="10"/>
  <c r="U594" i="10"/>
  <c r="AH594" i="10"/>
  <c r="AP594" i="10"/>
  <c r="AG594" i="10"/>
  <c r="V594" i="10"/>
  <c r="AN593" i="10"/>
  <c r="C596" i="10"/>
  <c r="B595" i="10"/>
  <c r="AJ593" i="10"/>
  <c r="AR593" i="10"/>
  <c r="AB593" i="10"/>
  <c r="AN594" i="10" l="1"/>
  <c r="AB594" i="10"/>
  <c r="AF594" i="10"/>
  <c r="AR594" i="10"/>
  <c r="X594" i="10"/>
  <c r="AO595" i="10"/>
  <c r="Y595" i="10"/>
  <c r="AP595" i="10"/>
  <c r="AK595" i="10"/>
  <c r="U595" i="10"/>
  <c r="AD595" i="10"/>
  <c r="AG595" i="10"/>
  <c r="V595" i="10"/>
  <c r="Z595" i="10"/>
  <c r="AH595" i="10"/>
  <c r="AL595" i="10"/>
  <c r="AC595" i="10"/>
  <c r="AJ594" i="10"/>
  <c r="C597" i="10"/>
  <c r="B596" i="10"/>
  <c r="AF595" i="10" l="1"/>
  <c r="AN595" i="10"/>
  <c r="AG596" i="10"/>
  <c r="AK596" i="10"/>
  <c r="Z596" i="10"/>
  <c r="AC596" i="10"/>
  <c r="U596" i="10"/>
  <c r="AD596" i="10"/>
  <c r="AO596" i="10"/>
  <c r="V596" i="10"/>
  <c r="AH596" i="10"/>
  <c r="Y596" i="10"/>
  <c r="AL596" i="10"/>
  <c r="AP596" i="10"/>
  <c r="AJ595" i="10"/>
  <c r="C598" i="10"/>
  <c r="B597" i="10"/>
  <c r="AB595" i="10"/>
  <c r="X595" i="10"/>
  <c r="AR595" i="10"/>
  <c r="AB596" i="10" l="1"/>
  <c r="AF596" i="10"/>
  <c r="X596" i="10"/>
  <c r="AG597" i="10"/>
  <c r="V597" i="10"/>
  <c r="AL597" i="10"/>
  <c r="AC597" i="10"/>
  <c r="AH597" i="10"/>
  <c r="AP597" i="10"/>
  <c r="AO597" i="10"/>
  <c r="Y597" i="10"/>
  <c r="AD597" i="10"/>
  <c r="Z597" i="10"/>
  <c r="AK597" i="10"/>
  <c r="U597" i="10"/>
  <c r="AR596" i="10"/>
  <c r="C599" i="10"/>
  <c r="B598" i="10"/>
  <c r="AN596" i="10"/>
  <c r="AJ596" i="10"/>
  <c r="AN597" i="10" l="1"/>
  <c r="X597" i="10"/>
  <c r="AR597" i="10"/>
  <c r="AJ597" i="10"/>
  <c r="AB597" i="10"/>
  <c r="AF597" i="10"/>
  <c r="AO598" i="10"/>
  <c r="Y598" i="10"/>
  <c r="AD598" i="10"/>
  <c r="AK598" i="10"/>
  <c r="U598" i="10"/>
  <c r="Z598" i="10"/>
  <c r="AG598" i="10"/>
  <c r="V598" i="10"/>
  <c r="AH598" i="10"/>
  <c r="AL598" i="10"/>
  <c r="AP598" i="10"/>
  <c r="AC598" i="10"/>
  <c r="C600" i="10"/>
  <c r="B599" i="10"/>
  <c r="AF598" i="10" l="1"/>
  <c r="AJ598" i="10"/>
  <c r="AO599" i="10"/>
  <c r="Y599" i="10"/>
  <c r="AH599" i="10"/>
  <c r="AK599" i="10"/>
  <c r="U599" i="10"/>
  <c r="AP599" i="10"/>
  <c r="AG599" i="10"/>
  <c r="V599" i="10"/>
  <c r="AD599" i="10"/>
  <c r="Z599" i="10"/>
  <c r="AL599" i="10"/>
  <c r="AC599" i="10"/>
  <c r="AB598" i="10"/>
  <c r="C601" i="10"/>
  <c r="B600" i="10"/>
  <c r="X598" i="10"/>
  <c r="AR598" i="10"/>
  <c r="AN598" i="10"/>
  <c r="AF599" i="10" l="1"/>
  <c r="AJ599" i="10"/>
  <c r="AN599" i="10"/>
  <c r="AC600" i="10"/>
  <c r="U600" i="10"/>
  <c r="AP600" i="10"/>
  <c r="AO600" i="10"/>
  <c r="AG600" i="10"/>
  <c r="AD600" i="10"/>
  <c r="Y600" i="10"/>
  <c r="V600" i="10"/>
  <c r="AH600" i="10"/>
  <c r="AK600" i="10"/>
  <c r="Z600" i="10"/>
  <c r="AL600" i="10"/>
  <c r="B601" i="10"/>
  <c r="C602" i="10"/>
  <c r="AB599" i="10"/>
  <c r="X599" i="10"/>
  <c r="AR599" i="10"/>
  <c r="AF600" i="10" l="1"/>
  <c r="AR600" i="10"/>
  <c r="AC601" i="10"/>
  <c r="AP601" i="10"/>
  <c r="AH601" i="10"/>
  <c r="AO601" i="10"/>
  <c r="Y601" i="10"/>
  <c r="Z601" i="10"/>
  <c r="AK601" i="10"/>
  <c r="U601" i="10"/>
  <c r="AD601" i="10"/>
  <c r="AL601" i="10"/>
  <c r="AG601" i="10"/>
  <c r="V601" i="10"/>
  <c r="AJ600" i="10"/>
  <c r="AB600" i="10"/>
  <c r="B602" i="10"/>
  <c r="C603" i="10"/>
  <c r="AN600" i="10"/>
  <c r="X600" i="10"/>
  <c r="AR601" i="10" l="1"/>
  <c r="AB601" i="10"/>
  <c r="AJ601" i="10"/>
  <c r="AF601" i="10"/>
  <c r="AN601" i="10"/>
  <c r="X601" i="10"/>
  <c r="C604" i="10"/>
  <c r="B603" i="10"/>
  <c r="AO602" i="10"/>
  <c r="Y602" i="10"/>
  <c r="AD602" i="10"/>
  <c r="AK602" i="10"/>
  <c r="U602" i="10"/>
  <c r="AH602" i="10"/>
  <c r="AG602" i="10"/>
  <c r="V602" i="10"/>
  <c r="AP602" i="10"/>
  <c r="Z602" i="10"/>
  <c r="AL602" i="10"/>
  <c r="AC602" i="10"/>
  <c r="AF602" i="10" s="1"/>
  <c r="AJ602" i="10" l="1"/>
  <c r="AB602" i="10"/>
  <c r="X602" i="10"/>
  <c r="AR602" i="10"/>
  <c r="AN602" i="10"/>
  <c r="AC603" i="10"/>
  <c r="Z603" i="10"/>
  <c r="AD603" i="10"/>
  <c r="AO603" i="10"/>
  <c r="Y603" i="10"/>
  <c r="AL603" i="10"/>
  <c r="AK603" i="10"/>
  <c r="U603" i="10"/>
  <c r="AH603" i="10"/>
  <c r="V603" i="10"/>
  <c r="AP603" i="10"/>
  <c r="AG603" i="10"/>
  <c r="B604" i="10"/>
  <c r="C605" i="10"/>
  <c r="X603" i="10" l="1"/>
  <c r="AN603" i="10"/>
  <c r="AB603" i="10"/>
  <c r="AF603" i="10"/>
  <c r="AK604" i="10"/>
  <c r="V604" i="10"/>
  <c r="Z604" i="10"/>
  <c r="U604" i="10"/>
  <c r="AP604" i="10"/>
  <c r="AD604" i="10"/>
  <c r="AO604" i="10"/>
  <c r="AG604" i="10"/>
  <c r="AH604" i="10"/>
  <c r="Y604" i="10"/>
  <c r="AC604" i="10"/>
  <c r="AL604" i="10"/>
  <c r="AR603" i="10"/>
  <c r="AJ603" i="10"/>
  <c r="C606" i="10"/>
  <c r="B605" i="10"/>
  <c r="AB604" i="10" l="1"/>
  <c r="AF604" i="10"/>
  <c r="AN604" i="10"/>
  <c r="X604" i="10"/>
  <c r="AJ604" i="10"/>
  <c r="AO605" i="10"/>
  <c r="Y605" i="10"/>
  <c r="Z605" i="10"/>
  <c r="AK605" i="10"/>
  <c r="U605" i="10"/>
  <c r="AL605" i="10"/>
  <c r="AG605" i="10"/>
  <c r="V605" i="10"/>
  <c r="AP605" i="10"/>
  <c r="AD605" i="10"/>
  <c r="AC605" i="10"/>
  <c r="AH605" i="10"/>
  <c r="AR604" i="10"/>
  <c r="C607" i="10"/>
  <c r="B606" i="10"/>
  <c r="AF605" i="10" l="1"/>
  <c r="AN605" i="10"/>
  <c r="AJ605" i="10"/>
  <c r="C608" i="10"/>
  <c r="B607" i="10"/>
  <c r="AB605" i="10"/>
  <c r="AC606" i="10"/>
  <c r="AH606" i="10"/>
  <c r="AD606" i="10"/>
  <c r="AO606" i="10"/>
  <c r="Y606" i="10"/>
  <c r="AP606" i="10"/>
  <c r="AK606" i="10"/>
  <c r="U606" i="10"/>
  <c r="Z606" i="10"/>
  <c r="V606" i="10"/>
  <c r="AL606" i="10"/>
  <c r="AG606" i="10"/>
  <c r="X605" i="10"/>
  <c r="AR605" i="10"/>
  <c r="AB606" i="10" l="1"/>
  <c r="AF606" i="10"/>
  <c r="AJ606" i="10"/>
  <c r="X606" i="10"/>
  <c r="AR606" i="10"/>
  <c r="AN606" i="10"/>
  <c r="AC607" i="10"/>
  <c r="AL607" i="10"/>
  <c r="AD607" i="10"/>
  <c r="AO607" i="10"/>
  <c r="Y607" i="10"/>
  <c r="Z607" i="10"/>
  <c r="AK607" i="10"/>
  <c r="U607" i="10"/>
  <c r="AH607" i="10"/>
  <c r="V607" i="10"/>
  <c r="AP607" i="10"/>
  <c r="AG607" i="10"/>
  <c r="C609" i="10"/>
  <c r="B608" i="10"/>
  <c r="AB607" i="10" l="1"/>
  <c r="AF607" i="10"/>
  <c r="X607" i="10"/>
  <c r="AN607" i="10"/>
  <c r="AJ607" i="10"/>
  <c r="AR607" i="10"/>
  <c r="C610" i="10"/>
  <c r="B609" i="10"/>
  <c r="AK608" i="10"/>
  <c r="AO608" i="10"/>
  <c r="AL608" i="10"/>
  <c r="U608" i="10"/>
  <c r="Y608" i="10"/>
  <c r="Z608" i="10"/>
  <c r="AG608" i="10"/>
  <c r="V608" i="10"/>
  <c r="AD608" i="10"/>
  <c r="AC608" i="10"/>
  <c r="AH608" i="10"/>
  <c r="AP608" i="10"/>
  <c r="AB608" i="10" l="1"/>
  <c r="AN608" i="10"/>
  <c r="X608" i="10"/>
  <c r="AG609" i="10"/>
  <c r="V609" i="10"/>
  <c r="AP609" i="10"/>
  <c r="AC609" i="10"/>
  <c r="AL609" i="10"/>
  <c r="Z609" i="10"/>
  <c r="AO609" i="10"/>
  <c r="AR609" i="10" s="1"/>
  <c r="Y609" i="10"/>
  <c r="AH609" i="10"/>
  <c r="AD609" i="10"/>
  <c r="AK609" i="10"/>
  <c r="U609" i="10"/>
  <c r="C611" i="10"/>
  <c r="B610" i="10"/>
  <c r="AJ608" i="10"/>
  <c r="AF608" i="10"/>
  <c r="AR608" i="10"/>
  <c r="AB609" i="10" l="1"/>
  <c r="X609" i="10"/>
  <c r="AF609" i="10"/>
  <c r="C612" i="10"/>
  <c r="B611" i="10"/>
  <c r="AJ609" i="10"/>
  <c r="AN609" i="10"/>
  <c r="AO610" i="10"/>
  <c r="Y610" i="10"/>
  <c r="AL610" i="10"/>
  <c r="AK610" i="10"/>
  <c r="U610" i="10"/>
  <c r="X610" i="10" s="1"/>
  <c r="AD610" i="10"/>
  <c r="AG610" i="10"/>
  <c r="V610" i="10"/>
  <c r="AP610" i="10"/>
  <c r="AH610" i="10"/>
  <c r="Z610" i="10"/>
  <c r="AC610" i="10"/>
  <c r="AF610" i="10" l="1"/>
  <c r="AN610" i="10"/>
  <c r="AR610" i="10"/>
  <c r="AJ610" i="10"/>
  <c r="AB610" i="10"/>
  <c r="AO611" i="10"/>
  <c r="Y611" i="10"/>
  <c r="AP611" i="10"/>
  <c r="AK611" i="10"/>
  <c r="U611" i="10"/>
  <c r="AD611" i="10"/>
  <c r="AG611" i="10"/>
  <c r="V611" i="10"/>
  <c r="Z611" i="10"/>
  <c r="AH611" i="10"/>
  <c r="AL611" i="10"/>
  <c r="AC611" i="10"/>
  <c r="B612" i="10"/>
  <c r="C613" i="10"/>
  <c r="X611" i="10" l="1"/>
  <c r="AJ611" i="10"/>
  <c r="AB611" i="10"/>
  <c r="AR611" i="10"/>
  <c r="AO612" i="10"/>
  <c r="V612" i="10"/>
  <c r="AH612" i="10"/>
  <c r="Y612" i="10"/>
  <c r="AL612" i="10"/>
  <c r="AG612" i="10"/>
  <c r="AK612" i="10"/>
  <c r="Z612" i="10"/>
  <c r="AC612" i="10"/>
  <c r="U612" i="10"/>
  <c r="X612" i="10" s="1"/>
  <c r="AD612" i="10"/>
  <c r="AP612" i="10"/>
  <c r="AF611" i="10"/>
  <c r="AN611" i="10"/>
  <c r="C614" i="10"/>
  <c r="B613" i="10"/>
  <c r="AF612" i="10" l="1"/>
  <c r="AR612" i="10"/>
  <c r="AJ612" i="10"/>
  <c r="AG613" i="10"/>
  <c r="V613" i="10"/>
  <c r="AH613" i="10"/>
  <c r="AC613" i="10"/>
  <c r="Z613" i="10"/>
  <c r="AD613" i="10"/>
  <c r="AO613" i="10"/>
  <c r="Y613" i="10"/>
  <c r="AL613" i="10"/>
  <c r="AK613" i="10"/>
  <c r="U613" i="10"/>
  <c r="AP613" i="10"/>
  <c r="AB612" i="10"/>
  <c r="C615" i="10"/>
  <c r="B614" i="10"/>
  <c r="AN612" i="10"/>
  <c r="AJ613" i="10" l="1"/>
  <c r="AF613" i="10"/>
  <c r="X613" i="10"/>
  <c r="AB613" i="10"/>
  <c r="AO614" i="10"/>
  <c r="Y614" i="10"/>
  <c r="AD614" i="10"/>
  <c r="AK614" i="10"/>
  <c r="U614" i="10"/>
  <c r="Z614" i="10"/>
  <c r="AG614" i="10"/>
  <c r="V614" i="10"/>
  <c r="AH614" i="10"/>
  <c r="AP614" i="10"/>
  <c r="AC614" i="10"/>
  <c r="AF614" i="10" s="1"/>
  <c r="AL614" i="10"/>
  <c r="AR613" i="10"/>
  <c r="C616" i="10"/>
  <c r="B615" i="10"/>
  <c r="AN613" i="10"/>
  <c r="AN614" i="10" l="1"/>
  <c r="AJ614" i="10"/>
  <c r="C617" i="10"/>
  <c r="B616" i="10"/>
  <c r="AB614" i="10"/>
  <c r="AC615" i="10"/>
  <c r="AH615" i="10"/>
  <c r="AL615" i="10"/>
  <c r="AO615" i="10"/>
  <c r="Y615" i="10"/>
  <c r="AD615" i="10"/>
  <c r="AK615" i="10"/>
  <c r="U615" i="10"/>
  <c r="Z615" i="10"/>
  <c r="AG615" i="10"/>
  <c r="AJ615" i="10" s="1"/>
  <c r="AP615" i="10"/>
  <c r="V615" i="10"/>
  <c r="X614" i="10"/>
  <c r="AR614" i="10"/>
  <c r="AN615" i="10" l="1"/>
  <c r="AB615" i="10"/>
  <c r="AF615" i="10"/>
  <c r="X615" i="10"/>
  <c r="AR615" i="10"/>
  <c r="AK616" i="10"/>
  <c r="AD616" i="10"/>
  <c r="AL616" i="10"/>
  <c r="AC616" i="10"/>
  <c r="U616" i="10"/>
  <c r="AP616" i="10"/>
  <c r="AO616" i="10"/>
  <c r="AG616" i="10"/>
  <c r="Z616" i="10"/>
  <c r="AH616" i="10"/>
  <c r="V616" i="10"/>
  <c r="Y616" i="10"/>
  <c r="C618" i="10"/>
  <c r="B617" i="10"/>
  <c r="AJ616" i="10" l="1"/>
  <c r="AF616" i="10"/>
  <c r="AR616" i="10"/>
  <c r="AB616" i="10"/>
  <c r="AN616" i="10"/>
  <c r="AC617" i="10"/>
  <c r="AD617" i="10"/>
  <c r="Z617" i="10"/>
  <c r="AO617" i="10"/>
  <c r="Y617" i="10"/>
  <c r="AL617" i="10"/>
  <c r="AK617" i="10"/>
  <c r="U617" i="10"/>
  <c r="AH617" i="10"/>
  <c r="AG617" i="10"/>
  <c r="V617" i="10"/>
  <c r="AP617" i="10"/>
  <c r="X616" i="10"/>
  <c r="B618" i="10"/>
  <c r="C619" i="10"/>
  <c r="AN617" i="10" l="1"/>
  <c r="AB617" i="10"/>
  <c r="AF617" i="10"/>
  <c r="X617" i="10"/>
  <c r="AR617" i="10"/>
  <c r="C620" i="10"/>
  <c r="B619" i="10"/>
  <c r="AO618" i="10"/>
  <c r="Y618" i="10"/>
  <c r="AH618" i="10"/>
  <c r="AK618" i="10"/>
  <c r="U618" i="10"/>
  <c r="AP618" i="10"/>
  <c r="AG618" i="10"/>
  <c r="AJ618" i="10" s="1"/>
  <c r="V618" i="10"/>
  <c r="AL618" i="10"/>
  <c r="AC618" i="10"/>
  <c r="AD618" i="10"/>
  <c r="Z618" i="10"/>
  <c r="AJ617" i="10"/>
  <c r="AF618" i="10" l="1"/>
  <c r="X618" i="10"/>
  <c r="AR618" i="10"/>
  <c r="AN618" i="10"/>
  <c r="AC619" i="10"/>
  <c r="Z619" i="10"/>
  <c r="AD619" i="10"/>
  <c r="AO619" i="10"/>
  <c r="Y619" i="10"/>
  <c r="AL619" i="10"/>
  <c r="AK619" i="10"/>
  <c r="U619" i="10"/>
  <c r="AH619" i="10"/>
  <c r="AP619" i="10"/>
  <c r="AG619" i="10"/>
  <c r="V619" i="10"/>
  <c r="B620" i="10"/>
  <c r="C621" i="10"/>
  <c r="AB618" i="10"/>
  <c r="AN619" i="10" l="1"/>
  <c r="AJ619" i="10"/>
  <c r="AK620" i="10"/>
  <c r="V620" i="10"/>
  <c r="Z620" i="10"/>
  <c r="U620" i="10"/>
  <c r="AP620" i="10"/>
  <c r="AD620" i="10"/>
  <c r="AO620" i="10"/>
  <c r="AG620" i="10"/>
  <c r="AH620" i="10"/>
  <c r="AC620" i="10"/>
  <c r="AF620" i="10" s="1"/>
  <c r="AL620" i="10"/>
  <c r="Y620" i="10"/>
  <c r="AB619" i="10"/>
  <c r="AF619" i="10"/>
  <c r="C622" i="10"/>
  <c r="B621" i="10"/>
  <c r="X619" i="10"/>
  <c r="AR619" i="10"/>
  <c r="X620" i="10" l="1"/>
  <c r="AR620" i="10"/>
  <c r="AJ620" i="10"/>
  <c r="AB620" i="10"/>
  <c r="AO621" i="10"/>
  <c r="Y621" i="10"/>
  <c r="Z621" i="10"/>
  <c r="AK621" i="10"/>
  <c r="U621" i="10"/>
  <c r="AL621" i="10"/>
  <c r="AG621" i="10"/>
  <c r="V621" i="10"/>
  <c r="AP621" i="10"/>
  <c r="AC621" i="10"/>
  <c r="AH621" i="10"/>
  <c r="AD621" i="10"/>
  <c r="C623" i="10"/>
  <c r="B622" i="10"/>
  <c r="AN620" i="10"/>
  <c r="AN621" i="10" l="1"/>
  <c r="AJ621" i="10"/>
  <c r="AC622" i="10"/>
  <c r="AH622" i="10"/>
  <c r="AD622" i="10"/>
  <c r="AO622" i="10"/>
  <c r="Y622" i="10"/>
  <c r="AP622" i="10"/>
  <c r="AK622" i="10"/>
  <c r="U622" i="10"/>
  <c r="Z622" i="10"/>
  <c r="AL622" i="10"/>
  <c r="AG622" i="10"/>
  <c r="V622" i="10"/>
  <c r="AF621" i="10"/>
  <c r="AB621" i="10"/>
  <c r="C624" i="10"/>
  <c r="B623" i="10"/>
  <c r="X621" i="10"/>
  <c r="AR621" i="10"/>
  <c r="AJ622" i="10" l="1"/>
  <c r="AN622" i="10"/>
  <c r="AR622" i="10"/>
  <c r="C625" i="10"/>
  <c r="B624" i="10"/>
  <c r="AB622" i="10"/>
  <c r="AF622" i="10"/>
  <c r="AC623" i="10"/>
  <c r="AL623" i="10"/>
  <c r="Z623" i="10"/>
  <c r="AO623" i="10"/>
  <c r="Y623" i="10"/>
  <c r="AH623" i="10"/>
  <c r="AK623" i="10"/>
  <c r="U623" i="10"/>
  <c r="AP623" i="10"/>
  <c r="AG623" i="10"/>
  <c r="AJ623" i="10" s="1"/>
  <c r="AD623" i="10"/>
  <c r="V623" i="10"/>
  <c r="X622" i="10"/>
  <c r="AN623" i="10" l="1"/>
  <c r="AR623" i="10"/>
  <c r="AC624" i="10"/>
  <c r="AH624" i="10"/>
  <c r="AP624" i="10"/>
  <c r="AK624" i="10"/>
  <c r="AO624" i="10"/>
  <c r="AL624" i="10"/>
  <c r="U624" i="10"/>
  <c r="Y624" i="10"/>
  <c r="Z624" i="10"/>
  <c r="V624" i="10"/>
  <c r="AG624" i="10"/>
  <c r="AD624" i="10"/>
  <c r="X623" i="10"/>
  <c r="AB623" i="10"/>
  <c r="AF623" i="10"/>
  <c r="C626" i="10"/>
  <c r="B625" i="10"/>
  <c r="AR624" i="10" l="1"/>
  <c r="AJ624" i="10"/>
  <c r="AN624" i="10"/>
  <c r="X624" i="10"/>
  <c r="C627" i="10"/>
  <c r="B626" i="10"/>
  <c r="AB624" i="10"/>
  <c r="AG625" i="10"/>
  <c r="V625" i="10"/>
  <c r="AL625" i="10"/>
  <c r="AC625" i="10"/>
  <c r="AH625" i="10"/>
  <c r="AD625" i="10"/>
  <c r="AO625" i="10"/>
  <c r="Y625" i="10"/>
  <c r="AP625" i="10"/>
  <c r="U625" i="10"/>
  <c r="X625" i="10" s="1"/>
  <c r="Z625" i="10"/>
  <c r="AK625" i="10"/>
  <c r="AF624" i="10"/>
  <c r="AN625" i="10" l="1"/>
  <c r="AB625" i="10"/>
  <c r="AF625" i="10"/>
  <c r="AR625" i="10"/>
  <c r="AC626" i="10"/>
  <c r="AL626" i="10"/>
  <c r="Z626" i="10"/>
  <c r="AO626" i="10"/>
  <c r="Y626" i="10"/>
  <c r="AD626" i="10"/>
  <c r="AK626" i="10"/>
  <c r="U626" i="10"/>
  <c r="AH626" i="10"/>
  <c r="AP626" i="10"/>
  <c r="AG626" i="10"/>
  <c r="V626" i="10"/>
  <c r="AJ625" i="10"/>
  <c r="C628" i="10"/>
  <c r="B627" i="10"/>
  <c r="AN626" i="10" l="1"/>
  <c r="AJ626" i="10"/>
  <c r="B628" i="10"/>
  <c r="C629" i="10"/>
  <c r="AB626" i="10"/>
  <c r="AF626" i="10"/>
  <c r="AK627" i="10"/>
  <c r="U627" i="10"/>
  <c r="X627" i="10" s="1"/>
  <c r="AD627" i="10"/>
  <c r="AG627" i="10"/>
  <c r="V627" i="10"/>
  <c r="Z627" i="10"/>
  <c r="AC627" i="10"/>
  <c r="AF627" i="10" s="1"/>
  <c r="AH627" i="10"/>
  <c r="AL627" i="10"/>
  <c r="AO627" i="10"/>
  <c r="AP627" i="10"/>
  <c r="Y627" i="10"/>
  <c r="X626" i="10"/>
  <c r="AR626" i="10"/>
  <c r="AB627" i="10" l="1"/>
  <c r="AJ627" i="10"/>
  <c r="C630" i="10"/>
  <c r="B629" i="10"/>
  <c r="AR627" i="10"/>
  <c r="AN627" i="10"/>
  <c r="Y628" i="10"/>
  <c r="AL628" i="10"/>
  <c r="AP628" i="10"/>
  <c r="AG628" i="10"/>
  <c r="AK628" i="10"/>
  <c r="Z628" i="10"/>
  <c r="AC628" i="10"/>
  <c r="U628" i="10"/>
  <c r="AD628" i="10"/>
  <c r="V628" i="10"/>
  <c r="AO628" i="10"/>
  <c r="AR628" i="10" s="1"/>
  <c r="AH628" i="10"/>
  <c r="AF628" i="10" l="1"/>
  <c r="AK629" i="10"/>
  <c r="U629" i="10"/>
  <c r="Z629" i="10"/>
  <c r="AG629" i="10"/>
  <c r="V629" i="10"/>
  <c r="AH629" i="10"/>
  <c r="AC629" i="10"/>
  <c r="AL629" i="10"/>
  <c r="AD629" i="10"/>
  <c r="Y629" i="10"/>
  <c r="AP629" i="10"/>
  <c r="AO629" i="10"/>
  <c r="C631" i="10"/>
  <c r="B630" i="10"/>
  <c r="AN628" i="10"/>
  <c r="AB628" i="10"/>
  <c r="X628" i="10"/>
  <c r="AJ628" i="10"/>
  <c r="AR629" i="10" l="1"/>
  <c r="AJ629" i="10"/>
  <c r="AF629" i="10"/>
  <c r="AC630" i="10"/>
  <c r="AL630" i="10"/>
  <c r="AP630" i="10"/>
  <c r="AO630" i="10"/>
  <c r="Y630" i="10"/>
  <c r="AD630" i="10"/>
  <c r="AK630" i="10"/>
  <c r="U630" i="10"/>
  <c r="Z630" i="10"/>
  <c r="AG630" i="10"/>
  <c r="V630" i="10"/>
  <c r="AH630" i="10"/>
  <c r="AB629" i="10"/>
  <c r="X629" i="10"/>
  <c r="C632" i="10"/>
  <c r="B631" i="10"/>
  <c r="AN629" i="10"/>
  <c r="AN630" i="10" l="1"/>
  <c r="AJ630" i="10"/>
  <c r="B632" i="10"/>
  <c r="C633" i="10"/>
  <c r="AB630" i="10"/>
  <c r="AF630" i="10"/>
  <c r="AC631" i="10"/>
  <c r="Z631" i="10"/>
  <c r="AL631" i="10"/>
  <c r="AO631" i="10"/>
  <c r="Y631" i="10"/>
  <c r="AH631" i="10"/>
  <c r="AK631" i="10"/>
  <c r="U631" i="10"/>
  <c r="AP631" i="10"/>
  <c r="AD631" i="10"/>
  <c r="AG631" i="10"/>
  <c r="V631" i="10"/>
  <c r="X630" i="10"/>
  <c r="AR630" i="10"/>
  <c r="AN631" i="10" l="1"/>
  <c r="AR631" i="10"/>
  <c r="AJ631" i="10"/>
  <c r="AB631" i="10"/>
  <c r="B633" i="10"/>
  <c r="C634" i="10"/>
  <c r="X631" i="10"/>
  <c r="AF631" i="10"/>
  <c r="AK632" i="10"/>
  <c r="AP632" i="10"/>
  <c r="AL632" i="10"/>
  <c r="AC632" i="10"/>
  <c r="U632" i="10"/>
  <c r="Z632" i="10"/>
  <c r="AO632" i="10"/>
  <c r="AG632" i="10"/>
  <c r="AD632" i="10"/>
  <c r="AH632" i="10"/>
  <c r="V632" i="10"/>
  <c r="Y632" i="10"/>
  <c r="X632" i="10" l="1"/>
  <c r="AN632" i="10"/>
  <c r="AJ632" i="10"/>
  <c r="AB632" i="10"/>
  <c r="AR632" i="10"/>
  <c r="AF632" i="10"/>
  <c r="C635" i="10"/>
  <c r="B634" i="10"/>
  <c r="AG633" i="10"/>
  <c r="V633" i="10"/>
  <c r="AP633" i="10"/>
  <c r="AC633" i="10"/>
  <c r="AF633" i="10" s="1"/>
  <c r="AL633" i="10"/>
  <c r="AD633" i="10"/>
  <c r="AO633" i="10"/>
  <c r="Y633" i="10"/>
  <c r="AH633" i="10"/>
  <c r="AK633" i="10"/>
  <c r="U633" i="10"/>
  <c r="X633" i="10" s="1"/>
  <c r="Z633" i="10"/>
  <c r="AR633" i="10" l="1"/>
  <c r="AJ633" i="10"/>
  <c r="AB633" i="10"/>
  <c r="C636" i="10"/>
  <c r="B635" i="10"/>
  <c r="AO634" i="10"/>
  <c r="Y634" i="10"/>
  <c r="AH634" i="10"/>
  <c r="AK634" i="10"/>
  <c r="U634" i="10"/>
  <c r="AP634" i="10"/>
  <c r="AG634" i="10"/>
  <c r="AJ634" i="10" s="1"/>
  <c r="V634" i="10"/>
  <c r="AD634" i="10"/>
  <c r="AL634" i="10"/>
  <c r="AC634" i="10"/>
  <c r="Z634" i="10"/>
  <c r="AN633" i="10"/>
  <c r="AN634" i="10" l="1"/>
  <c r="AF634" i="10"/>
  <c r="C637" i="10"/>
  <c r="B636" i="10"/>
  <c r="AB634" i="10"/>
  <c r="AC635" i="10"/>
  <c r="Z635" i="10"/>
  <c r="AD635" i="10"/>
  <c r="AO635" i="10"/>
  <c r="Y635" i="10"/>
  <c r="AL635" i="10"/>
  <c r="AK635" i="10"/>
  <c r="U635" i="10"/>
  <c r="AH635" i="10"/>
  <c r="AP635" i="10"/>
  <c r="V635" i="10"/>
  <c r="AG635" i="10"/>
  <c r="X634" i="10"/>
  <c r="AR634" i="10"/>
  <c r="AN635" i="10" l="1"/>
  <c r="AB635" i="10"/>
  <c r="AF635" i="10"/>
  <c r="X635" i="10"/>
  <c r="AR635" i="10"/>
  <c r="Y636" i="10"/>
  <c r="AC636" i="10"/>
  <c r="AL636" i="10"/>
  <c r="AK636" i="10"/>
  <c r="V636" i="10"/>
  <c r="Z636" i="10"/>
  <c r="U636" i="10"/>
  <c r="AP636" i="10"/>
  <c r="AD636" i="10"/>
  <c r="AH636" i="10"/>
  <c r="AG636" i="10"/>
  <c r="AO636" i="10"/>
  <c r="AR636" i="10" s="1"/>
  <c r="AJ635" i="10"/>
  <c r="C638" i="10"/>
  <c r="B637" i="10"/>
  <c r="X636" i="10" l="1"/>
  <c r="AJ636" i="10"/>
  <c r="AN636" i="10"/>
  <c r="AF636" i="10"/>
  <c r="AG637" i="10"/>
  <c r="V637" i="10"/>
  <c r="AH637" i="10"/>
  <c r="AC637" i="10"/>
  <c r="AL637" i="10"/>
  <c r="Z637" i="10"/>
  <c r="AO637" i="10"/>
  <c r="Y637" i="10"/>
  <c r="AP637" i="10"/>
  <c r="U637" i="10"/>
  <c r="X637" i="10" s="1"/>
  <c r="AK637" i="10"/>
  <c r="AD637" i="10"/>
  <c r="C639" i="10"/>
  <c r="B638" i="10"/>
  <c r="AB636" i="10"/>
  <c r="AB637" i="10" l="1"/>
  <c r="AN637" i="10"/>
  <c r="AR637" i="10"/>
  <c r="AF637" i="10"/>
  <c r="AK638" i="10"/>
  <c r="U638" i="10"/>
  <c r="Z638" i="10"/>
  <c r="AG638" i="10"/>
  <c r="V638" i="10"/>
  <c r="AL638" i="10"/>
  <c r="AC638" i="10"/>
  <c r="AH638" i="10"/>
  <c r="AD638" i="10"/>
  <c r="AO638" i="10"/>
  <c r="Y638" i="10"/>
  <c r="AB638" i="10" s="1"/>
  <c r="AP638" i="10"/>
  <c r="C640" i="10"/>
  <c r="B639" i="10"/>
  <c r="AJ637" i="10"/>
  <c r="X638" i="10" l="1"/>
  <c r="AF638" i="10"/>
  <c r="AR638" i="10"/>
  <c r="AG639" i="10"/>
  <c r="V639" i="10"/>
  <c r="AD639" i="10"/>
  <c r="AC639" i="10"/>
  <c r="AL639" i="10"/>
  <c r="Z639" i="10"/>
  <c r="AO639" i="10"/>
  <c r="Y639" i="10"/>
  <c r="AH639" i="10"/>
  <c r="AP639" i="10"/>
  <c r="AK639" i="10"/>
  <c r="U639" i="10"/>
  <c r="AN638" i="10"/>
  <c r="B640" i="10"/>
  <c r="C641" i="10"/>
  <c r="AJ638" i="10"/>
  <c r="AN639" i="10" l="1"/>
  <c r="X639" i="10"/>
  <c r="AB639" i="10"/>
  <c r="AF639" i="10"/>
  <c r="AR639" i="10"/>
  <c r="AG640" i="10"/>
  <c r="V640" i="10"/>
  <c r="AD640" i="10"/>
  <c r="AC640" i="10"/>
  <c r="AH640" i="10"/>
  <c r="AP640" i="10"/>
  <c r="AK640" i="10"/>
  <c r="AO640" i="10"/>
  <c r="AL640" i="10"/>
  <c r="Y640" i="10"/>
  <c r="Z640" i="10"/>
  <c r="U640" i="10"/>
  <c r="C642" i="10"/>
  <c r="B641" i="10"/>
  <c r="AJ639" i="10"/>
  <c r="X640" i="10" l="1"/>
  <c r="AR640" i="10"/>
  <c r="AF640" i="10"/>
  <c r="AN640" i="10"/>
  <c r="AO641" i="10"/>
  <c r="Y641" i="10"/>
  <c r="Z641" i="10"/>
  <c r="AK641" i="10"/>
  <c r="U641" i="10"/>
  <c r="AL641" i="10"/>
  <c r="AG641" i="10"/>
  <c r="V641" i="10"/>
  <c r="AD641" i="10"/>
  <c r="AC641" i="10"/>
  <c r="AP641" i="10"/>
  <c r="AH641" i="10"/>
  <c r="AB640" i="10"/>
  <c r="C643" i="10"/>
  <c r="B642" i="10"/>
  <c r="AJ640" i="10"/>
  <c r="AJ641" i="10" l="1"/>
  <c r="AF641" i="10"/>
  <c r="AO642" i="10"/>
  <c r="Y642" i="10"/>
  <c r="AL642" i="10"/>
  <c r="AK642" i="10"/>
  <c r="U642" i="10"/>
  <c r="AD642" i="10"/>
  <c r="AG642" i="10"/>
  <c r="V642" i="10"/>
  <c r="AP642" i="10"/>
  <c r="AC642" i="10"/>
  <c r="AF642" i="10" s="1"/>
  <c r="AH642" i="10"/>
  <c r="Z642" i="10"/>
  <c r="AB641" i="10"/>
  <c r="X641" i="10"/>
  <c r="AR641" i="10"/>
  <c r="C644" i="10"/>
  <c r="B643" i="10"/>
  <c r="AN641" i="10"/>
  <c r="AN642" i="10" l="1"/>
  <c r="X642" i="10"/>
  <c r="AJ642" i="10"/>
  <c r="C645" i="10"/>
  <c r="B644" i="10"/>
  <c r="AB642" i="10"/>
  <c r="AC643" i="10"/>
  <c r="AH643" i="10"/>
  <c r="AL643" i="10"/>
  <c r="AO643" i="10"/>
  <c r="Y643" i="10"/>
  <c r="AP643" i="10"/>
  <c r="AK643" i="10"/>
  <c r="U643" i="10"/>
  <c r="AD643" i="10"/>
  <c r="Z643" i="10"/>
  <c r="V643" i="10"/>
  <c r="AG643" i="10"/>
  <c r="AR642" i="10"/>
  <c r="AN643" i="10" l="1"/>
  <c r="AB643" i="10"/>
  <c r="AJ643" i="10"/>
  <c r="X643" i="10"/>
  <c r="AR643" i="10"/>
  <c r="AC644" i="10"/>
  <c r="U644" i="10"/>
  <c r="AD644" i="10"/>
  <c r="AO644" i="10"/>
  <c r="V644" i="10"/>
  <c r="AH644" i="10"/>
  <c r="Y644" i="10"/>
  <c r="AL644" i="10"/>
  <c r="AP644" i="10"/>
  <c r="Z644" i="10"/>
  <c r="AK644" i="10"/>
  <c r="AG644" i="10"/>
  <c r="C646" i="10"/>
  <c r="B645" i="10"/>
  <c r="AF643" i="10"/>
  <c r="AJ644" i="10" l="1"/>
  <c r="AB644" i="10"/>
  <c r="AF644" i="10"/>
  <c r="AR644" i="10"/>
  <c r="AN644" i="10"/>
  <c r="B646" i="10"/>
  <c r="C647" i="10"/>
  <c r="AC645" i="10"/>
  <c r="AL645" i="10"/>
  <c r="Z645" i="10"/>
  <c r="AO645" i="10"/>
  <c r="Y645" i="10"/>
  <c r="AH645" i="10"/>
  <c r="AK645" i="10"/>
  <c r="U645" i="10"/>
  <c r="AD645" i="10"/>
  <c r="V645" i="10"/>
  <c r="AP645" i="10"/>
  <c r="AG645" i="10"/>
  <c r="AJ645" i="10" s="1"/>
  <c r="X644" i="10"/>
  <c r="X645" i="10" l="1"/>
  <c r="AN645" i="10"/>
  <c r="AR645" i="10"/>
  <c r="AB645" i="10"/>
  <c r="AG646" i="10"/>
  <c r="V646" i="10"/>
  <c r="AP646" i="10"/>
  <c r="AC646" i="10"/>
  <c r="AL646" i="10"/>
  <c r="AH646" i="10"/>
  <c r="AO646" i="10"/>
  <c r="AR646" i="10" s="1"/>
  <c r="Y646" i="10"/>
  <c r="AD646" i="10"/>
  <c r="AK646" i="10"/>
  <c r="U646" i="10"/>
  <c r="Z646" i="10"/>
  <c r="AF645" i="10"/>
  <c r="C648" i="10"/>
  <c r="B647" i="10"/>
  <c r="X646" i="10" l="1"/>
  <c r="AJ646" i="10"/>
  <c r="AF646" i="10"/>
  <c r="AB646" i="10"/>
  <c r="C649" i="10"/>
  <c r="B648" i="10"/>
  <c r="AN646" i="10"/>
  <c r="AC647" i="10"/>
  <c r="AL647" i="10"/>
  <c r="Z647" i="10"/>
  <c r="AO647" i="10"/>
  <c r="Y647" i="10"/>
  <c r="AH647" i="10"/>
  <c r="AK647" i="10"/>
  <c r="U647" i="10"/>
  <c r="AP647" i="10"/>
  <c r="AG647" i="10"/>
  <c r="AJ647" i="10" s="1"/>
  <c r="AD647" i="10"/>
  <c r="V647" i="10"/>
  <c r="AB647" i="10" l="1"/>
  <c r="AF647" i="10"/>
  <c r="AN647" i="10"/>
  <c r="AR647" i="10"/>
  <c r="AK648" i="10"/>
  <c r="Z648" i="10"/>
  <c r="AP648" i="10"/>
  <c r="AC648" i="10"/>
  <c r="U648" i="10"/>
  <c r="AD648" i="10"/>
  <c r="AO648" i="10"/>
  <c r="AR648" i="10" s="1"/>
  <c r="AG648" i="10"/>
  <c r="AL648" i="10"/>
  <c r="AH648" i="10"/>
  <c r="V648" i="10"/>
  <c r="Y648" i="10"/>
  <c r="X647" i="10"/>
  <c r="C650" i="10"/>
  <c r="B649" i="10"/>
  <c r="AB648" i="10" l="1"/>
  <c r="AJ648" i="10"/>
  <c r="AF648" i="10"/>
  <c r="B650" i="10"/>
  <c r="C651" i="10"/>
  <c r="AC649" i="10"/>
  <c r="V649" i="10"/>
  <c r="Z649" i="10"/>
  <c r="AO649" i="10"/>
  <c r="Y649" i="10"/>
  <c r="AH649" i="10"/>
  <c r="AL649" i="10"/>
  <c r="AK649" i="10"/>
  <c r="U649" i="10"/>
  <c r="AD649" i="10"/>
  <c r="AG649" i="10"/>
  <c r="AP649" i="10"/>
  <c r="X648" i="10"/>
  <c r="AN648" i="10"/>
  <c r="AJ649" i="10" l="1"/>
  <c r="X649" i="10"/>
  <c r="AB649" i="10"/>
  <c r="AF649" i="10"/>
  <c r="AN649" i="10"/>
  <c r="AR649" i="10"/>
  <c r="C652" i="10"/>
  <c r="B651" i="10"/>
  <c r="AC650" i="10"/>
  <c r="Z650" i="10"/>
  <c r="AP650" i="10"/>
  <c r="AO650" i="10"/>
  <c r="Y650" i="10"/>
  <c r="AD650" i="10"/>
  <c r="AK650" i="10"/>
  <c r="U650" i="10"/>
  <c r="AL650" i="10"/>
  <c r="AG650" i="10"/>
  <c r="AH650" i="10"/>
  <c r="V650" i="10"/>
  <c r="AB650" i="10" l="1"/>
  <c r="AF650" i="10"/>
  <c r="AJ650" i="10"/>
  <c r="X650" i="10"/>
  <c r="AR650" i="10"/>
  <c r="AK651" i="10"/>
  <c r="U651" i="10"/>
  <c r="AD651" i="10"/>
  <c r="AG651" i="10"/>
  <c r="V651" i="10"/>
  <c r="AL651" i="10"/>
  <c r="AC651" i="10"/>
  <c r="AF651" i="10" s="1"/>
  <c r="Z651" i="10"/>
  <c r="AH651" i="10"/>
  <c r="AP651" i="10"/>
  <c r="AO651" i="10"/>
  <c r="Y651" i="10"/>
  <c r="AB651" i="10" s="1"/>
  <c r="AN650" i="10"/>
  <c r="B652" i="10"/>
  <c r="C653" i="10"/>
  <c r="AR651" i="10" l="1"/>
  <c r="X651" i="10"/>
  <c r="AO652" i="10"/>
  <c r="AG652" i="10"/>
  <c r="AL652" i="10"/>
  <c r="Y652" i="10"/>
  <c r="AC652" i="10"/>
  <c r="AH652" i="10"/>
  <c r="AK652" i="10"/>
  <c r="AN652" i="10" s="1"/>
  <c r="V652" i="10"/>
  <c r="AP652" i="10"/>
  <c r="Z652" i="10"/>
  <c r="AD652" i="10"/>
  <c r="U652" i="10"/>
  <c r="X652" i="10" s="1"/>
  <c r="AN651" i="10"/>
  <c r="B653" i="10"/>
  <c r="C654" i="10"/>
  <c r="AJ651" i="10"/>
  <c r="AF652" i="10" l="1"/>
  <c r="AB652" i="10"/>
  <c r="B654" i="10"/>
  <c r="C655" i="10"/>
  <c r="AG653" i="10"/>
  <c r="V653" i="10"/>
  <c r="AP653" i="10"/>
  <c r="AC653" i="10"/>
  <c r="Z653" i="10"/>
  <c r="AD653" i="10"/>
  <c r="AO653" i="10"/>
  <c r="AR653" i="10" s="1"/>
  <c r="Y653" i="10"/>
  <c r="AL653" i="10"/>
  <c r="U653" i="10"/>
  <c r="AK653" i="10"/>
  <c r="AH653" i="10"/>
  <c r="AJ652" i="10"/>
  <c r="AR652" i="10"/>
  <c r="X653" i="10" l="1"/>
  <c r="AB653" i="10"/>
  <c r="AN653" i="10"/>
  <c r="AJ653" i="10"/>
  <c r="AF653" i="10"/>
  <c r="C656" i="10"/>
  <c r="B655" i="10"/>
  <c r="AO654" i="10"/>
  <c r="Y654" i="10"/>
  <c r="AL654" i="10"/>
  <c r="AK654" i="10"/>
  <c r="U654" i="10"/>
  <c r="AH654" i="10"/>
  <c r="AG654" i="10"/>
  <c r="AJ654" i="10" s="1"/>
  <c r="V654" i="10"/>
  <c r="AP654" i="10"/>
  <c r="AC654" i="10"/>
  <c r="AD654" i="10"/>
  <c r="Z654" i="10"/>
  <c r="AN654" i="10" l="1"/>
  <c r="C657" i="10"/>
  <c r="B656" i="10"/>
  <c r="AC655" i="10"/>
  <c r="Z655" i="10"/>
  <c r="AP655" i="10"/>
  <c r="AO655" i="10"/>
  <c r="Y655" i="10"/>
  <c r="AD655" i="10"/>
  <c r="AK655" i="10"/>
  <c r="U655" i="10"/>
  <c r="AL655" i="10"/>
  <c r="AG655" i="10"/>
  <c r="AH655" i="10"/>
  <c r="V655" i="10"/>
  <c r="AB654" i="10"/>
  <c r="AF654" i="10"/>
  <c r="X654" i="10"/>
  <c r="AR654" i="10"/>
  <c r="AN655" i="10" l="1"/>
  <c r="AJ655" i="10"/>
  <c r="AB655" i="10"/>
  <c r="AF655" i="10"/>
  <c r="X655" i="10"/>
  <c r="AR655" i="10"/>
  <c r="AG656" i="10"/>
  <c r="V656" i="10"/>
  <c r="AD656" i="10"/>
  <c r="AC656" i="10"/>
  <c r="AL656" i="10"/>
  <c r="Z656" i="10"/>
  <c r="AK656" i="10"/>
  <c r="AO656" i="10"/>
  <c r="AH656" i="10"/>
  <c r="Y656" i="10"/>
  <c r="AB656" i="10" s="1"/>
  <c r="U656" i="10"/>
  <c r="AP656" i="10"/>
  <c r="B657" i="10"/>
  <c r="C658" i="10"/>
  <c r="X656" i="10" l="1"/>
  <c r="AN656" i="10"/>
  <c r="AF656" i="10"/>
  <c r="AR656" i="10"/>
  <c r="B658" i="10"/>
  <c r="C659" i="10"/>
  <c r="AC657" i="10"/>
  <c r="AD657" i="10"/>
  <c r="AL657" i="10"/>
  <c r="AO657" i="10"/>
  <c r="Y657" i="10"/>
  <c r="Z657" i="10"/>
  <c r="AK657" i="10"/>
  <c r="AN657" i="10" s="1"/>
  <c r="U657" i="10"/>
  <c r="AH657" i="10"/>
  <c r="V657" i="10"/>
  <c r="AP657" i="10"/>
  <c r="AG657" i="10"/>
  <c r="AJ656" i="10"/>
  <c r="AR657" i="10" l="1"/>
  <c r="AB657" i="10"/>
  <c r="AF657" i="10"/>
  <c r="AJ657" i="10"/>
  <c r="C660" i="10"/>
  <c r="B659" i="10"/>
  <c r="X657" i="10"/>
  <c r="AC658" i="10"/>
  <c r="AL658" i="10"/>
  <c r="Z658" i="10"/>
  <c r="AO658" i="10"/>
  <c r="Y658" i="10"/>
  <c r="AH658" i="10"/>
  <c r="AK658" i="10"/>
  <c r="AN658" i="10" s="1"/>
  <c r="U658" i="10"/>
  <c r="AP658" i="10"/>
  <c r="AG658" i="10"/>
  <c r="AD658" i="10"/>
  <c r="V658" i="10"/>
  <c r="AJ658" i="10" l="1"/>
  <c r="AB658" i="10"/>
  <c r="X658" i="10"/>
  <c r="AG659" i="10"/>
  <c r="V659" i="10"/>
  <c r="AH659" i="10"/>
  <c r="AC659" i="10"/>
  <c r="AD659" i="10"/>
  <c r="AP659" i="10"/>
  <c r="AO659" i="10"/>
  <c r="Y659" i="10"/>
  <c r="Z659" i="10"/>
  <c r="AL659" i="10"/>
  <c r="AK659" i="10"/>
  <c r="U659" i="10"/>
  <c r="AR658" i="10"/>
  <c r="B660" i="10"/>
  <c r="C661" i="10"/>
  <c r="AF658" i="10"/>
  <c r="X659" i="10" l="1"/>
  <c r="AN659" i="10"/>
  <c r="AR659" i="10"/>
  <c r="Y660" i="10"/>
  <c r="AH660" i="10"/>
  <c r="AL660" i="10"/>
  <c r="AG660" i="10"/>
  <c r="AK660" i="10"/>
  <c r="Z660" i="10"/>
  <c r="AC660" i="10"/>
  <c r="U660" i="10"/>
  <c r="AP660" i="10"/>
  <c r="V660" i="10"/>
  <c r="AD660" i="10"/>
  <c r="AO660" i="10"/>
  <c r="AJ659" i="10"/>
  <c r="C662" i="10"/>
  <c r="B661" i="10"/>
  <c r="AB659" i="10"/>
  <c r="AF659" i="10"/>
  <c r="X660" i="10" l="1"/>
  <c r="AJ660" i="10"/>
  <c r="AR660" i="10"/>
  <c r="AF660" i="10"/>
  <c r="C663" i="10"/>
  <c r="B662" i="10"/>
  <c r="AK661" i="10"/>
  <c r="U661" i="10"/>
  <c r="AP661" i="10"/>
  <c r="AG661" i="10"/>
  <c r="V661" i="10"/>
  <c r="Z661" i="10"/>
  <c r="AC661" i="10"/>
  <c r="AD661" i="10"/>
  <c r="AL661" i="10"/>
  <c r="Y661" i="10"/>
  <c r="AB661" i="10" s="1"/>
  <c r="AO661" i="10"/>
  <c r="AH661" i="10"/>
  <c r="AN660" i="10"/>
  <c r="AB660" i="10"/>
  <c r="AR661" i="10" l="1"/>
  <c r="X661" i="10"/>
  <c r="AN661" i="10"/>
  <c r="AJ661" i="10"/>
  <c r="AC662" i="10"/>
  <c r="AH662" i="10"/>
  <c r="AL662" i="10"/>
  <c r="AO662" i="10"/>
  <c r="Y662" i="10"/>
  <c r="Z662" i="10"/>
  <c r="AK662" i="10"/>
  <c r="AN662" i="10" s="1"/>
  <c r="U662" i="10"/>
  <c r="AP662" i="10"/>
  <c r="AD662" i="10"/>
  <c r="AG662" i="10"/>
  <c r="V662" i="10"/>
  <c r="AF661" i="10"/>
  <c r="C664" i="10"/>
  <c r="B663" i="10"/>
  <c r="AJ662" i="10" l="1"/>
  <c r="C665" i="10"/>
  <c r="B664" i="10"/>
  <c r="AB662" i="10"/>
  <c r="AF662" i="10"/>
  <c r="AG663" i="10"/>
  <c r="V663" i="10"/>
  <c r="AD663" i="10"/>
  <c r="AC663" i="10"/>
  <c r="AL663" i="10"/>
  <c r="Z663" i="10"/>
  <c r="AO663" i="10"/>
  <c r="Y663" i="10"/>
  <c r="AH663" i="10"/>
  <c r="AK663" i="10"/>
  <c r="AP663" i="10"/>
  <c r="U663" i="10"/>
  <c r="X662" i="10"/>
  <c r="AR662" i="10"/>
  <c r="X663" i="10" l="1"/>
  <c r="AB663" i="10"/>
  <c r="AF663" i="10"/>
  <c r="AJ663" i="10"/>
  <c r="AR663" i="10"/>
  <c r="AN663" i="10"/>
  <c r="AK664" i="10"/>
  <c r="Z664" i="10"/>
  <c r="AP664" i="10"/>
  <c r="AC664" i="10"/>
  <c r="U664" i="10"/>
  <c r="AD664" i="10"/>
  <c r="AO664" i="10"/>
  <c r="AG664" i="10"/>
  <c r="AL664" i="10"/>
  <c r="AH664" i="10"/>
  <c r="V664" i="10"/>
  <c r="Y664" i="10"/>
  <c r="B665" i="10"/>
  <c r="C666" i="10"/>
  <c r="AR664" i="10" l="1"/>
  <c r="X664" i="10"/>
  <c r="B666" i="10"/>
  <c r="C667" i="10"/>
  <c r="AB664" i="10"/>
  <c r="AJ664" i="10"/>
  <c r="AF664" i="10"/>
  <c r="AG665" i="10"/>
  <c r="V665" i="10"/>
  <c r="AP665" i="10"/>
  <c r="AC665" i="10"/>
  <c r="Z665" i="10"/>
  <c r="AD665" i="10"/>
  <c r="AO665" i="10"/>
  <c r="Y665" i="10"/>
  <c r="AL665" i="10"/>
  <c r="AK665" i="10"/>
  <c r="U665" i="10"/>
  <c r="AH665" i="10"/>
  <c r="AN664" i="10"/>
  <c r="AR665" i="10" l="1"/>
  <c r="X665" i="10"/>
  <c r="AF665" i="10"/>
  <c r="AN665" i="10"/>
  <c r="AJ665" i="10"/>
  <c r="B667" i="10"/>
  <c r="C668" i="10"/>
  <c r="AB665" i="10"/>
  <c r="AC666" i="10"/>
  <c r="Z666" i="10"/>
  <c r="AP666" i="10"/>
  <c r="AO666" i="10"/>
  <c r="Y666" i="10"/>
  <c r="AD666" i="10"/>
  <c r="AK666" i="10"/>
  <c r="U666" i="10"/>
  <c r="AL666" i="10"/>
  <c r="AH666" i="10"/>
  <c r="AG666" i="10"/>
  <c r="AJ666" i="10" s="1"/>
  <c r="V666" i="10"/>
  <c r="AN666" i="10" l="1"/>
  <c r="AR666" i="10"/>
  <c r="AO667" i="10"/>
  <c r="Y667" i="10"/>
  <c r="AH667" i="10"/>
  <c r="AK667" i="10"/>
  <c r="U667" i="10"/>
  <c r="AP667" i="10"/>
  <c r="AG667" i="10"/>
  <c r="AJ667" i="10" s="1"/>
  <c r="V667" i="10"/>
  <c r="AD667" i="10"/>
  <c r="AL667" i="10"/>
  <c r="Z667" i="10"/>
  <c r="AC667" i="10"/>
  <c r="B668" i="10"/>
  <c r="C669" i="10"/>
  <c r="AB666" i="10"/>
  <c r="AF666" i="10"/>
  <c r="X666" i="10"/>
  <c r="X667" i="10" l="1"/>
  <c r="AR667" i="10"/>
  <c r="AN667" i="10"/>
  <c r="U668" i="10"/>
  <c r="AD668" i="10"/>
  <c r="Z668" i="10"/>
  <c r="AO668" i="10"/>
  <c r="AG668" i="10"/>
  <c r="AL668" i="10"/>
  <c r="Y668" i="10"/>
  <c r="AB668" i="10" s="1"/>
  <c r="AC668" i="10"/>
  <c r="AH668" i="10"/>
  <c r="V668" i="10"/>
  <c r="AK668" i="10"/>
  <c r="AP668" i="10"/>
  <c r="AF667" i="10"/>
  <c r="C670" i="10"/>
  <c r="B669" i="10"/>
  <c r="AB667" i="10"/>
  <c r="AF668" i="10" l="1"/>
  <c r="AN668" i="10"/>
  <c r="AC669" i="10"/>
  <c r="AL669" i="10"/>
  <c r="AD669" i="10"/>
  <c r="AO669" i="10"/>
  <c r="Y669" i="10"/>
  <c r="AH669" i="10"/>
  <c r="AK669" i="10"/>
  <c r="U669" i="10"/>
  <c r="AP669" i="10"/>
  <c r="V669" i="10"/>
  <c r="AG669" i="10"/>
  <c r="Z669" i="10"/>
  <c r="B670" i="10"/>
  <c r="C671" i="10"/>
  <c r="AR668" i="10"/>
  <c r="AJ668" i="10"/>
  <c r="X668" i="10"/>
  <c r="AF669" i="10" l="1"/>
  <c r="AB669" i="10"/>
  <c r="X669" i="10"/>
  <c r="AJ669" i="10"/>
  <c r="AN669" i="10"/>
  <c r="AG670" i="10"/>
  <c r="V670" i="10"/>
  <c r="AP670" i="10"/>
  <c r="AC670" i="10"/>
  <c r="AD670" i="10"/>
  <c r="Z670" i="10"/>
  <c r="AO670" i="10"/>
  <c r="AR670" i="10" s="1"/>
  <c r="Y670" i="10"/>
  <c r="AL670" i="10"/>
  <c r="AH670" i="10"/>
  <c r="AK670" i="10"/>
  <c r="U670" i="10"/>
  <c r="AR669" i="10"/>
  <c r="C672" i="10"/>
  <c r="B671" i="10"/>
  <c r="X670" i="10" l="1"/>
  <c r="AB670" i="10"/>
  <c r="AF670" i="10"/>
  <c r="AN670" i="10"/>
  <c r="AO671" i="10"/>
  <c r="Y671" i="10"/>
  <c r="AD671" i="10"/>
  <c r="AK671" i="10"/>
  <c r="U671" i="10"/>
  <c r="AL671" i="10"/>
  <c r="AG671" i="10"/>
  <c r="V671" i="10"/>
  <c r="AH671" i="10"/>
  <c r="AP671" i="10"/>
  <c r="Z671" i="10"/>
  <c r="AC671" i="10"/>
  <c r="B672" i="10"/>
  <c r="C673" i="10"/>
  <c r="AJ670" i="10"/>
  <c r="AF671" i="10" l="1"/>
  <c r="AN671" i="10"/>
  <c r="X671" i="10"/>
  <c r="AR671" i="10"/>
  <c r="AJ671" i="10"/>
  <c r="U672" i="10"/>
  <c r="Y672" i="10"/>
  <c r="AP672" i="10"/>
  <c r="AG672" i="10"/>
  <c r="V672" i="10"/>
  <c r="AD672" i="10"/>
  <c r="AC672" i="10"/>
  <c r="AL672" i="10"/>
  <c r="Z672" i="10"/>
  <c r="AH672" i="10"/>
  <c r="AO672" i="10"/>
  <c r="AR672" i="10" s="1"/>
  <c r="AK672" i="10"/>
  <c r="AN672" i="10" s="1"/>
  <c r="C674" i="10"/>
  <c r="B673" i="10"/>
  <c r="AB671" i="10"/>
  <c r="AJ672" i="10" l="1"/>
  <c r="AF672" i="10"/>
  <c r="AK673" i="10"/>
  <c r="U673" i="10"/>
  <c r="AH673" i="10"/>
  <c r="AG673" i="10"/>
  <c r="V673" i="10"/>
  <c r="AP673" i="10"/>
  <c r="AC673" i="10"/>
  <c r="Z673" i="10"/>
  <c r="AD673" i="10"/>
  <c r="Y673" i="10"/>
  <c r="AO673" i="10"/>
  <c r="AL673" i="10"/>
  <c r="AB672" i="10"/>
  <c r="B674" i="10"/>
  <c r="C675" i="10"/>
  <c r="X672" i="10"/>
  <c r="AR673" i="10" l="1"/>
  <c r="AJ673" i="10"/>
  <c r="B675" i="10"/>
  <c r="C676" i="10"/>
  <c r="AF673" i="10"/>
  <c r="AC674" i="10"/>
  <c r="AL674" i="10"/>
  <c r="Z674" i="10"/>
  <c r="AO674" i="10"/>
  <c r="Y674" i="10"/>
  <c r="AH674" i="10"/>
  <c r="AK674" i="10"/>
  <c r="U674" i="10"/>
  <c r="AP674" i="10"/>
  <c r="AG674" i="10"/>
  <c r="AJ674" i="10" s="1"/>
  <c r="V674" i="10"/>
  <c r="AD674" i="10"/>
  <c r="AB673" i="10"/>
  <c r="X673" i="10"/>
  <c r="AN673" i="10"/>
  <c r="AB674" i="10" l="1"/>
  <c r="AF674" i="10"/>
  <c r="X674" i="10"/>
  <c r="AR674" i="10"/>
  <c r="AN674" i="10"/>
  <c r="B676" i="10"/>
  <c r="C677" i="10"/>
  <c r="AK675" i="10"/>
  <c r="U675" i="10"/>
  <c r="AH675" i="10"/>
  <c r="AG675" i="10"/>
  <c r="AJ675" i="10" s="1"/>
  <c r="V675" i="10"/>
  <c r="AP675" i="10"/>
  <c r="AC675" i="10"/>
  <c r="AD675" i="10"/>
  <c r="Z675" i="10"/>
  <c r="AL675" i="10"/>
  <c r="Y675" i="10"/>
  <c r="AO675" i="10"/>
  <c r="AR675" i="10" s="1"/>
  <c r="AB675" i="10" l="1"/>
  <c r="AC676" i="10"/>
  <c r="AK676" i="10"/>
  <c r="AD676" i="10"/>
  <c r="AO676" i="10"/>
  <c r="V676" i="10"/>
  <c r="AL676" i="10"/>
  <c r="Y676" i="10"/>
  <c r="Z676" i="10"/>
  <c r="AH676" i="10"/>
  <c r="U676" i="10"/>
  <c r="AG676" i="10"/>
  <c r="AP676" i="10"/>
  <c r="X675" i="10"/>
  <c r="AF675" i="10"/>
  <c r="AN675" i="10"/>
  <c r="B677" i="10"/>
  <c r="C678" i="10"/>
  <c r="AJ676" i="10" l="1"/>
  <c r="AK677" i="10"/>
  <c r="U677" i="10"/>
  <c r="AL677" i="10"/>
  <c r="AG677" i="10"/>
  <c r="V677" i="10"/>
  <c r="Z677" i="10"/>
  <c r="AC677" i="10"/>
  <c r="AH677" i="10"/>
  <c r="AD677" i="10"/>
  <c r="Y677" i="10"/>
  <c r="AB677" i="10" s="1"/>
  <c r="AO677" i="10"/>
  <c r="AP677" i="10"/>
  <c r="AR676" i="10"/>
  <c r="AB676" i="10"/>
  <c r="X676" i="10"/>
  <c r="AN676" i="10"/>
  <c r="B678" i="10"/>
  <c r="C679" i="10"/>
  <c r="AF676" i="10"/>
  <c r="AN677" i="10" l="1"/>
  <c r="AC678" i="10"/>
  <c r="Z678" i="10"/>
  <c r="AL678" i="10"/>
  <c r="AO678" i="10"/>
  <c r="Y678" i="10"/>
  <c r="AH678" i="10"/>
  <c r="AK678" i="10"/>
  <c r="AN678" i="10" s="1"/>
  <c r="U678" i="10"/>
  <c r="AP678" i="10"/>
  <c r="AG678" i="10"/>
  <c r="AD678" i="10"/>
  <c r="V678" i="10"/>
  <c r="AJ677" i="10"/>
  <c r="AR677" i="10"/>
  <c r="AF677" i="10"/>
  <c r="C680" i="10"/>
  <c r="B679" i="10"/>
  <c r="X677" i="10"/>
  <c r="AJ678" i="10" l="1"/>
  <c r="AB678" i="10"/>
  <c r="AR678" i="10"/>
  <c r="C681" i="10"/>
  <c r="B680" i="10"/>
  <c r="X678" i="10"/>
  <c r="AK679" i="10"/>
  <c r="U679" i="10"/>
  <c r="X679" i="10" s="1"/>
  <c r="Z679" i="10"/>
  <c r="AG679" i="10"/>
  <c r="V679" i="10"/>
  <c r="AL679" i="10"/>
  <c r="AC679" i="10"/>
  <c r="AH679" i="10"/>
  <c r="AD679" i="10"/>
  <c r="AP679" i="10"/>
  <c r="AO679" i="10"/>
  <c r="Y679" i="10"/>
  <c r="AF678" i="10"/>
  <c r="AB679" i="10" l="1"/>
  <c r="AJ679" i="10"/>
  <c r="AN679" i="10"/>
  <c r="AR679" i="10"/>
  <c r="AF679" i="10"/>
  <c r="AG680" i="10"/>
  <c r="V680" i="10"/>
  <c r="AP680" i="10"/>
  <c r="AC680" i="10"/>
  <c r="AL680" i="10"/>
  <c r="AD680" i="10"/>
  <c r="AO680" i="10"/>
  <c r="AR680" i="10" s="1"/>
  <c r="Y680" i="10"/>
  <c r="Z680" i="10"/>
  <c r="AH680" i="10"/>
  <c r="U680" i="10"/>
  <c r="AK680" i="10"/>
  <c r="C682" i="10"/>
  <c r="B681" i="10"/>
  <c r="X680" i="10" l="1"/>
  <c r="AJ680" i="10"/>
  <c r="AF680" i="10"/>
  <c r="AB680" i="10"/>
  <c r="C683" i="10"/>
  <c r="B682" i="10"/>
  <c r="AN680" i="10"/>
  <c r="U681" i="10"/>
  <c r="Y681" i="10"/>
  <c r="Z681" i="10"/>
  <c r="AG681" i="10"/>
  <c r="V681" i="10"/>
  <c r="AD681" i="10"/>
  <c r="AC681" i="10"/>
  <c r="AH681" i="10"/>
  <c r="AP681" i="10"/>
  <c r="AO681" i="10"/>
  <c r="AR681" i="10" s="1"/>
  <c r="AK681" i="10"/>
  <c r="AL681" i="10"/>
  <c r="AF681" i="10" l="1"/>
  <c r="AG682" i="10"/>
  <c r="V682" i="10"/>
  <c r="AL682" i="10"/>
  <c r="AC682" i="10"/>
  <c r="AH682" i="10"/>
  <c r="AD682" i="10"/>
  <c r="AO682" i="10"/>
  <c r="Y682" i="10"/>
  <c r="AP682" i="10"/>
  <c r="AK682" i="10"/>
  <c r="Z682" i="10"/>
  <c r="U682" i="10"/>
  <c r="AN681" i="10"/>
  <c r="C684" i="10"/>
  <c r="B683" i="10"/>
  <c r="AJ681" i="10"/>
  <c r="AB681" i="10"/>
  <c r="X681" i="10"/>
  <c r="AN682" i="10" l="1"/>
  <c r="X682" i="10"/>
  <c r="AB682" i="10"/>
  <c r="AF682" i="10"/>
  <c r="AG683" i="10"/>
  <c r="V683" i="10"/>
  <c r="AP683" i="10"/>
  <c r="AC683" i="10"/>
  <c r="AH683" i="10"/>
  <c r="Z683" i="10"/>
  <c r="AO683" i="10"/>
  <c r="AR683" i="10" s="1"/>
  <c r="Y683" i="10"/>
  <c r="AL683" i="10"/>
  <c r="AD683" i="10"/>
  <c r="AK683" i="10"/>
  <c r="U683" i="10"/>
  <c r="AR682" i="10"/>
  <c r="B684" i="10"/>
  <c r="C685" i="10"/>
  <c r="AJ682" i="10"/>
  <c r="X683" i="10" l="1"/>
  <c r="AB683" i="10"/>
  <c r="AF683" i="10"/>
  <c r="AN683" i="10"/>
  <c r="C686" i="10"/>
  <c r="B685" i="10"/>
  <c r="AC684" i="10"/>
  <c r="AH684" i="10"/>
  <c r="AL684" i="10"/>
  <c r="AO684" i="10"/>
  <c r="Y684" i="10"/>
  <c r="AP684" i="10"/>
  <c r="AK684" i="10"/>
  <c r="U684" i="10"/>
  <c r="AD684" i="10"/>
  <c r="V684" i="10"/>
  <c r="AG684" i="10"/>
  <c r="AJ684" i="10" s="1"/>
  <c r="Z684" i="10"/>
  <c r="AJ683" i="10"/>
  <c r="AN684" i="10" l="1"/>
  <c r="AB684" i="10"/>
  <c r="AF684" i="10"/>
  <c r="X684" i="10"/>
  <c r="AR684" i="10"/>
  <c r="AC685" i="10"/>
  <c r="U685" i="10"/>
  <c r="AD685" i="10"/>
  <c r="AO685" i="10"/>
  <c r="V685" i="10"/>
  <c r="AH685" i="10"/>
  <c r="Y685" i="10"/>
  <c r="AL685" i="10"/>
  <c r="AP685" i="10"/>
  <c r="AK685" i="10"/>
  <c r="Z685" i="10"/>
  <c r="AG685" i="10"/>
  <c r="B686" i="10"/>
  <c r="C687" i="10"/>
  <c r="AF685" i="10" l="1"/>
  <c r="AJ685" i="10"/>
  <c r="AR685" i="10"/>
  <c r="AB685" i="10"/>
  <c r="AC686" i="10"/>
  <c r="Z686" i="10"/>
  <c r="AD686" i="10"/>
  <c r="AO686" i="10"/>
  <c r="Y686" i="10"/>
  <c r="AL686" i="10"/>
  <c r="AK686" i="10"/>
  <c r="U686" i="10"/>
  <c r="AP686" i="10"/>
  <c r="AG686" i="10"/>
  <c r="V686" i="10"/>
  <c r="AH686" i="10"/>
  <c r="B687" i="10"/>
  <c r="C688" i="10"/>
  <c r="AN685" i="10"/>
  <c r="X685" i="10"/>
  <c r="AN686" i="10" l="1"/>
  <c r="AJ686" i="10"/>
  <c r="C689" i="10"/>
  <c r="B688" i="10"/>
  <c r="AG687" i="10"/>
  <c r="V687" i="10"/>
  <c r="AH687" i="10"/>
  <c r="AC687" i="10"/>
  <c r="AF687" i="10" s="1"/>
  <c r="AL687" i="10"/>
  <c r="AP687" i="10"/>
  <c r="AO687" i="10"/>
  <c r="AR687" i="10" s="1"/>
  <c r="Y687" i="10"/>
  <c r="AD687" i="10"/>
  <c r="Z687" i="10"/>
  <c r="U687" i="10"/>
  <c r="X687" i="10" s="1"/>
  <c r="AK687" i="10"/>
  <c r="AN687" i="10" s="1"/>
  <c r="AB686" i="10"/>
  <c r="AF686" i="10"/>
  <c r="X686" i="10"/>
  <c r="AR686" i="10"/>
  <c r="AJ687" i="10" l="1"/>
  <c r="AB687" i="10"/>
  <c r="AO688" i="10"/>
  <c r="Y688" i="10"/>
  <c r="Z688" i="10"/>
  <c r="AK688" i="10"/>
  <c r="U688" i="10"/>
  <c r="AP688" i="10"/>
  <c r="AG688" i="10"/>
  <c r="V688" i="10"/>
  <c r="AL688" i="10"/>
  <c r="AH688" i="10"/>
  <c r="AD688" i="10"/>
  <c r="AC688" i="10"/>
  <c r="C690" i="10"/>
  <c r="B689" i="10"/>
  <c r="AJ688" i="10" l="1"/>
  <c r="B690" i="10"/>
  <c r="C691" i="10"/>
  <c r="X688" i="10"/>
  <c r="AR688" i="10"/>
  <c r="Y689" i="10"/>
  <c r="V689" i="10"/>
  <c r="AL689" i="10"/>
  <c r="AK689" i="10"/>
  <c r="AP689" i="10"/>
  <c r="AD689" i="10"/>
  <c r="AC689" i="10"/>
  <c r="U689" i="10"/>
  <c r="Z689" i="10"/>
  <c r="AG689" i="10"/>
  <c r="AH689" i="10"/>
  <c r="AO689" i="10"/>
  <c r="AB688" i="10"/>
  <c r="AF688" i="10"/>
  <c r="AN688" i="10"/>
  <c r="AJ689" i="10" l="1"/>
  <c r="X689" i="10"/>
  <c r="AN689" i="10"/>
  <c r="AR689" i="10"/>
  <c r="AF689" i="10"/>
  <c r="AB689" i="10"/>
  <c r="B691" i="10"/>
  <c r="C692" i="10"/>
  <c r="AO690" i="10"/>
  <c r="V690" i="10"/>
  <c r="AH690" i="10"/>
  <c r="AK690" i="10"/>
  <c r="AP690" i="10"/>
  <c r="AL690" i="10"/>
  <c r="AG690" i="10"/>
  <c r="AJ690" i="10" s="1"/>
  <c r="Y690" i="10"/>
  <c r="AD690" i="10"/>
  <c r="AC690" i="10"/>
  <c r="U690" i="10"/>
  <c r="X690" i="10" s="1"/>
  <c r="Z690" i="10"/>
  <c r="AN690" i="10" l="1"/>
  <c r="AF690" i="10"/>
  <c r="C693" i="10"/>
  <c r="B692" i="10"/>
  <c r="AK691" i="10"/>
  <c r="U691" i="10"/>
  <c r="Z691" i="10"/>
  <c r="AG691" i="10"/>
  <c r="AH691" i="10"/>
  <c r="AL691" i="10"/>
  <c r="AC691" i="10"/>
  <c r="Y691" i="10"/>
  <c r="AD691" i="10"/>
  <c r="AP691" i="10"/>
  <c r="AO691" i="10"/>
  <c r="AR691" i="10" s="1"/>
  <c r="V691" i="10"/>
  <c r="AR690" i="10"/>
  <c r="AB690" i="10"/>
  <c r="AB691" i="10" l="1"/>
  <c r="AJ691" i="10"/>
  <c r="AF691" i="10"/>
  <c r="X691" i="10"/>
  <c r="AN691" i="10"/>
  <c r="AC692" i="10"/>
  <c r="Y692" i="10"/>
  <c r="AL692" i="10"/>
  <c r="AO692" i="10"/>
  <c r="U692" i="10"/>
  <c r="Z692" i="10"/>
  <c r="AK692" i="10"/>
  <c r="AN692" i="10" s="1"/>
  <c r="V692" i="10"/>
  <c r="AP692" i="10"/>
  <c r="AH692" i="10"/>
  <c r="AG692" i="10"/>
  <c r="AD692" i="10"/>
  <c r="C694" i="10"/>
  <c r="B693" i="10"/>
  <c r="AJ692" i="10" l="1"/>
  <c r="B694" i="10"/>
  <c r="C695" i="10"/>
  <c r="X692" i="10"/>
  <c r="AF692" i="10"/>
  <c r="AK693" i="10"/>
  <c r="V693" i="10"/>
  <c r="Z693" i="10"/>
  <c r="AG693" i="10"/>
  <c r="AL693" i="10"/>
  <c r="AD693" i="10"/>
  <c r="AC693" i="10"/>
  <c r="Y693" i="10"/>
  <c r="AH693" i="10"/>
  <c r="U693" i="10"/>
  <c r="X693" i="10" s="1"/>
  <c r="AP693" i="10"/>
  <c r="AO693" i="10"/>
  <c r="AB692" i="10"/>
  <c r="AR692" i="10"/>
  <c r="AR693" i="10" l="1"/>
  <c r="AB693" i="10"/>
  <c r="AN693" i="10"/>
  <c r="AJ693" i="10"/>
  <c r="AF693" i="10"/>
  <c r="C696" i="10"/>
  <c r="B695" i="10"/>
  <c r="AO694" i="10"/>
  <c r="V694" i="10"/>
  <c r="AL694" i="10"/>
  <c r="AK694" i="10"/>
  <c r="AP694" i="10"/>
  <c r="AH694" i="10"/>
  <c r="AG694" i="10"/>
  <c r="Y694" i="10"/>
  <c r="Z694" i="10"/>
  <c r="AC694" i="10"/>
  <c r="U694" i="10"/>
  <c r="AD694" i="10"/>
  <c r="X694" i="10" l="1"/>
  <c r="AB694" i="10"/>
  <c r="AJ694" i="10"/>
  <c r="AN694" i="10"/>
  <c r="AF694" i="10"/>
  <c r="B696" i="10"/>
  <c r="C697" i="10"/>
  <c r="AR694" i="10"/>
  <c r="AC695" i="10"/>
  <c r="Y695" i="10"/>
  <c r="AP695" i="10"/>
  <c r="AO695" i="10"/>
  <c r="U695" i="10"/>
  <c r="AD695" i="10"/>
  <c r="AK695" i="10"/>
  <c r="V695" i="10"/>
  <c r="AL695" i="10"/>
  <c r="Z695" i="10"/>
  <c r="AH695" i="10"/>
  <c r="AG695" i="10"/>
  <c r="AN695" i="10" l="1"/>
  <c r="AJ695" i="10"/>
  <c r="AR695" i="10"/>
  <c r="C698" i="10"/>
  <c r="B697" i="10"/>
  <c r="AO696" i="10"/>
  <c r="Y696" i="10"/>
  <c r="AH696" i="10"/>
  <c r="AK696" i="10"/>
  <c r="V696" i="10"/>
  <c r="AP696" i="10"/>
  <c r="AG696" i="10"/>
  <c r="Z696" i="10"/>
  <c r="AD696" i="10"/>
  <c r="AL696" i="10"/>
  <c r="U696" i="10"/>
  <c r="AC696" i="10"/>
  <c r="AB695" i="10"/>
  <c r="X695" i="10"/>
  <c r="AF695" i="10"/>
  <c r="AJ696" i="10" l="1"/>
  <c r="AF696" i="10"/>
  <c r="X696" i="10"/>
  <c r="AB696" i="10"/>
  <c r="AR696" i="10"/>
  <c r="AN696" i="10"/>
  <c r="AO697" i="10"/>
  <c r="Y697" i="10"/>
  <c r="Z697" i="10"/>
  <c r="AK697" i="10"/>
  <c r="V697" i="10"/>
  <c r="AP697" i="10"/>
  <c r="AG697" i="10"/>
  <c r="AL697" i="10"/>
  <c r="AD697" i="10"/>
  <c r="U697" i="10"/>
  <c r="AH697" i="10"/>
  <c r="AC697" i="10"/>
  <c r="B698" i="10"/>
  <c r="C699" i="10"/>
  <c r="X697" i="10" l="1"/>
  <c r="AF697" i="10"/>
  <c r="C700" i="10"/>
  <c r="B699" i="10"/>
  <c r="AC698" i="10"/>
  <c r="U698" i="10"/>
  <c r="AD698" i="10"/>
  <c r="AO698" i="10"/>
  <c r="V698" i="10"/>
  <c r="Z698" i="10"/>
  <c r="AK698" i="10"/>
  <c r="AH698" i="10"/>
  <c r="AL698" i="10"/>
  <c r="AG698" i="10"/>
  <c r="Y698" i="10"/>
  <c r="AP698" i="10"/>
  <c r="AR697" i="10"/>
  <c r="AJ697" i="10"/>
  <c r="AB697" i="10"/>
  <c r="AN697" i="10"/>
  <c r="AN698" i="10" l="1"/>
  <c r="AJ698" i="10"/>
  <c r="X698" i="10"/>
  <c r="AF698" i="10"/>
  <c r="AR698" i="10"/>
  <c r="AK699" i="10"/>
  <c r="V699" i="10"/>
  <c r="AL699" i="10"/>
  <c r="AG699" i="10"/>
  <c r="Z699" i="10"/>
  <c r="AH699" i="10"/>
  <c r="AC699" i="10"/>
  <c r="Y699" i="10"/>
  <c r="AP699" i="10"/>
  <c r="AD699" i="10"/>
  <c r="U699" i="10"/>
  <c r="AO699" i="10"/>
  <c r="AB698" i="10"/>
  <c r="C701" i="10"/>
  <c r="B700" i="10"/>
  <c r="X699" i="10" l="1"/>
  <c r="AR699" i="10"/>
  <c r="AF699" i="10"/>
  <c r="AB699" i="10"/>
  <c r="C702" i="10"/>
  <c r="B701" i="10"/>
  <c r="AN699" i="10"/>
  <c r="AJ699" i="10"/>
  <c r="AO700" i="10"/>
  <c r="Y700" i="10"/>
  <c r="AH700" i="10"/>
  <c r="AK700" i="10"/>
  <c r="V700" i="10"/>
  <c r="AP700" i="10"/>
  <c r="AG700" i="10"/>
  <c r="AJ700" i="10" s="1"/>
  <c r="Z700" i="10"/>
  <c r="AD700" i="10"/>
  <c r="U700" i="10"/>
  <c r="AL700" i="10"/>
  <c r="AC700" i="10"/>
  <c r="AN700" i="10" l="1"/>
  <c r="AR700" i="10"/>
  <c r="AF700" i="10"/>
  <c r="X700" i="10"/>
  <c r="AB700" i="10"/>
  <c r="AO701" i="10"/>
  <c r="Y701" i="10"/>
  <c r="AP701" i="10"/>
  <c r="AK701" i="10"/>
  <c r="V701" i="10"/>
  <c r="AD701" i="10"/>
  <c r="AG701" i="10"/>
  <c r="AL701" i="10"/>
  <c r="Z701" i="10"/>
  <c r="U701" i="10"/>
  <c r="AH701" i="10"/>
  <c r="AC701" i="10"/>
  <c r="C703" i="10"/>
  <c r="B702" i="10"/>
  <c r="X701" i="10" l="1"/>
  <c r="AB701" i="10"/>
  <c r="AR701" i="10"/>
  <c r="C704" i="10"/>
  <c r="B703" i="10"/>
  <c r="AN701" i="10"/>
  <c r="AF701" i="10"/>
  <c r="AJ701" i="10"/>
  <c r="AK702" i="10"/>
  <c r="U702" i="10"/>
  <c r="AH702" i="10"/>
  <c r="AG702" i="10"/>
  <c r="AJ702" i="10" s="1"/>
  <c r="V702" i="10"/>
  <c r="AP702" i="10"/>
  <c r="AC702" i="10"/>
  <c r="AD702" i="10"/>
  <c r="Z702" i="10"/>
  <c r="AO702" i="10"/>
  <c r="AR702" i="10" s="1"/>
  <c r="Y702" i="10"/>
  <c r="AL702" i="10"/>
  <c r="AB702" i="10" l="1"/>
  <c r="AF702" i="10"/>
  <c r="X702" i="10"/>
  <c r="AN702" i="10"/>
  <c r="AC703" i="10"/>
  <c r="AH703" i="10"/>
  <c r="AD703" i="10"/>
  <c r="AO703" i="10"/>
  <c r="Y703" i="10"/>
  <c r="Z703" i="10"/>
  <c r="AK703" i="10"/>
  <c r="U703" i="10"/>
  <c r="AL703" i="10"/>
  <c r="AP703" i="10"/>
  <c r="AG703" i="10"/>
  <c r="V703" i="10"/>
  <c r="B704" i="10"/>
  <c r="C705" i="10"/>
  <c r="AF703" i="10" l="1"/>
  <c r="B705" i="10"/>
  <c r="C706" i="10"/>
  <c r="AB703" i="10"/>
  <c r="X703" i="10"/>
  <c r="AR703" i="10"/>
  <c r="AO704" i="10"/>
  <c r="Y704" i="10"/>
  <c r="AP704" i="10"/>
  <c r="AK704" i="10"/>
  <c r="U704" i="10"/>
  <c r="X704" i="10" s="1"/>
  <c r="Z704" i="10"/>
  <c r="AG704" i="10"/>
  <c r="V704" i="10"/>
  <c r="AL704" i="10"/>
  <c r="AD704" i="10"/>
  <c r="AH704" i="10"/>
  <c r="AC704" i="10"/>
  <c r="AJ703" i="10"/>
  <c r="AN703" i="10"/>
  <c r="AF704" i="10" l="1"/>
  <c r="AJ704" i="10"/>
  <c r="AB704" i="10"/>
  <c r="AR704" i="10"/>
  <c r="C707" i="10"/>
  <c r="B706" i="10"/>
  <c r="AN704" i="10"/>
  <c r="AG705" i="10"/>
  <c r="V705" i="10"/>
  <c r="AP705" i="10"/>
  <c r="AC705" i="10"/>
  <c r="Z705" i="10"/>
  <c r="AL705" i="10"/>
  <c r="AO705" i="10"/>
  <c r="AR705" i="10" s="1"/>
  <c r="Y705" i="10"/>
  <c r="AD705" i="10"/>
  <c r="U705" i="10"/>
  <c r="X705" i="10" s="1"/>
  <c r="AH705" i="10"/>
  <c r="AK705" i="10"/>
  <c r="AN705" i="10" l="1"/>
  <c r="C708" i="10"/>
  <c r="B707" i="10"/>
  <c r="AK706" i="10"/>
  <c r="U706" i="10"/>
  <c r="AH706" i="10"/>
  <c r="AG706" i="10"/>
  <c r="V706" i="10"/>
  <c r="AP706" i="10"/>
  <c r="AC706" i="10"/>
  <c r="Z706" i="10"/>
  <c r="AD706" i="10"/>
  <c r="AO706" i="10"/>
  <c r="AR706" i="10" s="1"/>
  <c r="Y706" i="10"/>
  <c r="AL706" i="10"/>
  <c r="AJ705" i="10"/>
  <c r="AB705" i="10"/>
  <c r="AF705" i="10"/>
  <c r="AF706" i="10" l="1"/>
  <c r="AB706" i="10"/>
  <c r="X706" i="10"/>
  <c r="AN706" i="10"/>
  <c r="AJ706" i="10"/>
  <c r="AO707" i="10"/>
  <c r="AG707" i="10"/>
  <c r="AH707" i="10"/>
  <c r="Y707" i="10"/>
  <c r="AC707" i="10"/>
  <c r="AL707" i="10"/>
  <c r="AK707" i="10"/>
  <c r="V707" i="10"/>
  <c r="Z707" i="10"/>
  <c r="U707" i="10"/>
  <c r="AP707" i="10"/>
  <c r="AD707" i="10"/>
  <c r="B708" i="10"/>
  <c r="C709" i="10"/>
  <c r="AN707" i="10" l="1"/>
  <c r="X707" i="10"/>
  <c r="C710" i="10"/>
  <c r="B709" i="10"/>
  <c r="AK708" i="10"/>
  <c r="AP708" i="10"/>
  <c r="Z708" i="10"/>
  <c r="AG708" i="10"/>
  <c r="Y708" i="10"/>
  <c r="AD708" i="10"/>
  <c r="AC708" i="10"/>
  <c r="AF708" i="10" s="1"/>
  <c r="U708" i="10"/>
  <c r="AL708" i="10"/>
  <c r="V708" i="10"/>
  <c r="AO708" i="10"/>
  <c r="AR708" i="10" s="1"/>
  <c r="AH708" i="10"/>
  <c r="AF707" i="10"/>
  <c r="AR707" i="10"/>
  <c r="AJ707" i="10"/>
  <c r="AB707" i="10"/>
  <c r="AB708" i="10" l="1"/>
  <c r="AN708" i="10"/>
  <c r="X708" i="10"/>
  <c r="AJ708" i="10"/>
  <c r="AK709" i="10"/>
  <c r="U709" i="10"/>
  <c r="AP709" i="10"/>
  <c r="AG709" i="10"/>
  <c r="V709" i="10"/>
  <c r="AD709" i="10"/>
  <c r="AC709" i="10"/>
  <c r="AH709" i="10"/>
  <c r="AL709" i="10"/>
  <c r="Y709" i="10"/>
  <c r="Z709" i="10"/>
  <c r="AO709" i="10"/>
  <c r="C711" i="10"/>
  <c r="B710" i="10"/>
  <c r="AF709" i="10" l="1"/>
  <c r="AR709" i="10"/>
  <c r="AN709" i="10"/>
  <c r="AJ709" i="10"/>
  <c r="C712" i="10"/>
  <c r="B711" i="10"/>
  <c r="AG710" i="10"/>
  <c r="V710" i="10"/>
  <c r="Z710" i="10"/>
  <c r="AC710" i="10"/>
  <c r="AL710" i="10"/>
  <c r="AD710" i="10"/>
  <c r="AO710" i="10"/>
  <c r="Y710" i="10"/>
  <c r="AH710" i="10"/>
  <c r="AP710" i="10"/>
  <c r="AK710" i="10"/>
  <c r="U710" i="10"/>
  <c r="X710" i="10" s="1"/>
  <c r="AB709" i="10"/>
  <c r="X709" i="10"/>
  <c r="AR710" i="10" l="1"/>
  <c r="AB710" i="10"/>
  <c r="AF710" i="10"/>
  <c r="AJ710" i="10"/>
  <c r="AN710" i="10"/>
  <c r="C713" i="10"/>
  <c r="B712" i="10"/>
  <c r="Y711" i="10"/>
  <c r="V711" i="10"/>
  <c r="AH711" i="10"/>
  <c r="AK711" i="10"/>
  <c r="Z711" i="10"/>
  <c r="AP711" i="10"/>
  <c r="AC711" i="10"/>
  <c r="U711" i="10"/>
  <c r="X711" i="10" s="1"/>
  <c r="AD711" i="10"/>
  <c r="AO711" i="10"/>
  <c r="AR711" i="10" s="1"/>
  <c r="AG711" i="10"/>
  <c r="AL711" i="10"/>
  <c r="AJ711" i="10" l="1"/>
  <c r="AF711" i="10"/>
  <c r="AG712" i="10"/>
  <c r="V712" i="10"/>
  <c r="AP712" i="10"/>
  <c r="AC712" i="10"/>
  <c r="Z712" i="10"/>
  <c r="AL712" i="10"/>
  <c r="AO712" i="10"/>
  <c r="AR712" i="10" s="1"/>
  <c r="Y712" i="10"/>
  <c r="AH712" i="10"/>
  <c r="AD712" i="10"/>
  <c r="U712" i="10"/>
  <c r="AK712" i="10"/>
  <c r="C714" i="10"/>
  <c r="B713" i="10"/>
  <c r="AN711" i="10"/>
  <c r="AB711" i="10"/>
  <c r="X712" i="10" l="1"/>
  <c r="AN712" i="10"/>
  <c r="AF712" i="10"/>
  <c r="AB712" i="10"/>
  <c r="C715" i="10"/>
  <c r="B714" i="10"/>
  <c r="AG713" i="10"/>
  <c r="V713" i="10"/>
  <c r="AH713" i="10"/>
  <c r="AC713" i="10"/>
  <c r="Z713" i="10"/>
  <c r="AP713" i="10"/>
  <c r="AO713" i="10"/>
  <c r="AR713" i="10" s="1"/>
  <c r="Y713" i="10"/>
  <c r="AD713" i="10"/>
  <c r="AK713" i="10"/>
  <c r="U713" i="10"/>
  <c r="X713" i="10" s="1"/>
  <c r="AL713" i="10"/>
  <c r="AJ712" i="10"/>
  <c r="AJ713" i="10" l="1"/>
  <c r="AB713" i="10"/>
  <c r="AF713" i="10"/>
  <c r="AK714" i="10"/>
  <c r="U714" i="10"/>
  <c r="AD714" i="10"/>
  <c r="AG714" i="10"/>
  <c r="V714" i="10"/>
  <c r="AL714" i="10"/>
  <c r="AC714" i="10"/>
  <c r="AF714" i="10" s="1"/>
  <c r="Z714" i="10"/>
  <c r="AH714" i="10"/>
  <c r="AO714" i="10"/>
  <c r="Y714" i="10"/>
  <c r="AP714" i="10"/>
  <c r="C716" i="10"/>
  <c r="B715" i="10"/>
  <c r="AN713" i="10"/>
  <c r="AB714" i="10" l="1"/>
  <c r="AR714" i="10"/>
  <c r="X714" i="10"/>
  <c r="Y715" i="10"/>
  <c r="AC715" i="10"/>
  <c r="AH715" i="10"/>
  <c r="AK715" i="10"/>
  <c r="V715" i="10"/>
  <c r="AP715" i="10"/>
  <c r="U715" i="10"/>
  <c r="AD715" i="10"/>
  <c r="Z715" i="10"/>
  <c r="AL715" i="10"/>
  <c r="AO715" i="10"/>
  <c r="AG715" i="10"/>
  <c r="AN714" i="10"/>
  <c r="B716" i="10"/>
  <c r="C717" i="10"/>
  <c r="AJ714" i="10"/>
  <c r="AJ715" i="10" l="1"/>
  <c r="AR715" i="10"/>
  <c r="AN715" i="10"/>
  <c r="C718" i="10"/>
  <c r="B717" i="10"/>
  <c r="X715" i="10"/>
  <c r="AO716" i="10"/>
  <c r="Y716" i="10"/>
  <c r="AH716" i="10"/>
  <c r="AK716" i="10"/>
  <c r="U716" i="10"/>
  <c r="Z716" i="10"/>
  <c r="AG716" i="10"/>
  <c r="AJ716" i="10" s="1"/>
  <c r="V716" i="10"/>
  <c r="AP716" i="10"/>
  <c r="AD716" i="10"/>
  <c r="AL716" i="10"/>
  <c r="AC716" i="10"/>
  <c r="AF715" i="10"/>
  <c r="AB715" i="10"/>
  <c r="X716" i="10" l="1"/>
  <c r="AR716" i="10"/>
  <c r="AF716" i="10"/>
  <c r="AN716" i="10"/>
  <c r="AB716" i="10"/>
  <c r="AC717" i="10"/>
  <c r="Y717" i="10"/>
  <c r="AD717" i="10"/>
  <c r="AO717" i="10"/>
  <c r="V717" i="10"/>
  <c r="AH717" i="10"/>
  <c r="AK717" i="10"/>
  <c r="U717" i="10"/>
  <c r="AP717" i="10"/>
  <c r="AG717" i="10"/>
  <c r="AJ717" i="10" s="1"/>
  <c r="Z717" i="10"/>
  <c r="AL717" i="10"/>
  <c r="C719" i="10"/>
  <c r="B718" i="10"/>
  <c r="X717" i="10" l="1"/>
  <c r="AR717" i="10"/>
  <c r="AN717" i="10"/>
  <c r="AO718" i="10"/>
  <c r="U718" i="10"/>
  <c r="AP718" i="10"/>
  <c r="AK718" i="10"/>
  <c r="V718" i="10"/>
  <c r="Z718" i="10"/>
  <c r="AG718" i="10"/>
  <c r="AL718" i="10"/>
  <c r="AD718" i="10"/>
  <c r="AC718" i="10"/>
  <c r="Y718" i="10"/>
  <c r="AH718" i="10"/>
  <c r="AB717" i="10"/>
  <c r="C720" i="10"/>
  <c r="B719" i="10"/>
  <c r="AF717" i="10"/>
  <c r="AF718" i="10" l="1"/>
  <c r="X718" i="10"/>
  <c r="AB718" i="10"/>
  <c r="AJ718" i="10"/>
  <c r="AG719" i="10"/>
  <c r="AL719" i="10"/>
  <c r="Z719" i="10"/>
  <c r="AC719" i="10"/>
  <c r="Y719" i="10"/>
  <c r="AP719" i="10"/>
  <c r="AO719" i="10"/>
  <c r="U719" i="10"/>
  <c r="AD719" i="10"/>
  <c r="AK719" i="10"/>
  <c r="AN719" i="10" s="1"/>
  <c r="V719" i="10"/>
  <c r="AH719" i="10"/>
  <c r="AR718" i="10"/>
  <c r="C721" i="10"/>
  <c r="B720" i="10"/>
  <c r="AN718" i="10"/>
  <c r="AB719" i="10" l="1"/>
  <c r="X719" i="10"/>
  <c r="AR719" i="10"/>
  <c r="AF719" i="10"/>
  <c r="AG720" i="10"/>
  <c r="Y720" i="10"/>
  <c r="AD720" i="10"/>
  <c r="AC720" i="10"/>
  <c r="U720" i="10"/>
  <c r="Z720" i="10"/>
  <c r="AO720" i="10"/>
  <c r="V720" i="10"/>
  <c r="AH720" i="10"/>
  <c r="AL720" i="10"/>
  <c r="AP720" i="10"/>
  <c r="AK720" i="10"/>
  <c r="C722" i="10"/>
  <c r="B721" i="10"/>
  <c r="AJ719" i="10"/>
  <c r="AF720" i="10" l="1"/>
  <c r="AN720" i="10"/>
  <c r="AR720" i="10"/>
  <c r="AO721" i="10"/>
  <c r="Y721" i="10"/>
  <c r="AH721" i="10"/>
  <c r="AK721" i="10"/>
  <c r="U721" i="10"/>
  <c r="AP721" i="10"/>
  <c r="AG721" i="10"/>
  <c r="AJ721" i="10" s="1"/>
  <c r="V721" i="10"/>
  <c r="AD721" i="10"/>
  <c r="AL721" i="10"/>
  <c r="Z721" i="10"/>
  <c r="AC721" i="10"/>
  <c r="AB720" i="10"/>
  <c r="B722" i="10"/>
  <c r="C723" i="10"/>
  <c r="X720" i="10"/>
  <c r="AJ720" i="10"/>
  <c r="X721" i="10" l="1"/>
  <c r="AR721" i="10"/>
  <c r="AN721" i="10"/>
  <c r="C724" i="10"/>
  <c r="B723" i="10"/>
  <c r="AF721" i="10"/>
  <c r="AK722" i="10"/>
  <c r="U722" i="10"/>
  <c r="X722" i="10" s="1"/>
  <c r="AH722" i="10"/>
  <c r="AG722" i="10"/>
  <c r="V722" i="10"/>
  <c r="AP722" i="10"/>
  <c r="AC722" i="10"/>
  <c r="AD722" i="10"/>
  <c r="Z722" i="10"/>
  <c r="AO722" i="10"/>
  <c r="Y722" i="10"/>
  <c r="AL722" i="10"/>
  <c r="AB721" i="10"/>
  <c r="AR722" i="10" l="1"/>
  <c r="AB722" i="10"/>
  <c r="AF722" i="10"/>
  <c r="AN722" i="10"/>
  <c r="AJ722" i="10"/>
  <c r="Y723" i="10"/>
  <c r="AH723" i="10"/>
  <c r="AL723" i="10"/>
  <c r="AG723" i="10"/>
  <c r="AK723" i="10"/>
  <c r="Z723" i="10"/>
  <c r="AC723" i="10"/>
  <c r="U723" i="10"/>
  <c r="AP723" i="10"/>
  <c r="AD723" i="10"/>
  <c r="AO723" i="10"/>
  <c r="V723" i="10"/>
  <c r="B724" i="10"/>
  <c r="C725" i="10"/>
  <c r="AR723" i="10" l="1"/>
  <c r="AF723" i="10"/>
  <c r="AK724" i="10"/>
  <c r="U724" i="10"/>
  <c r="AH724" i="10"/>
  <c r="AG724" i="10"/>
  <c r="V724" i="10"/>
  <c r="Z724" i="10"/>
  <c r="AC724" i="10"/>
  <c r="AL724" i="10"/>
  <c r="AP724" i="10"/>
  <c r="Y724" i="10"/>
  <c r="AB724" i="10" s="1"/>
  <c r="AD724" i="10"/>
  <c r="AO724" i="10"/>
  <c r="AN723" i="10"/>
  <c r="AB723" i="10"/>
  <c r="B725" i="10"/>
  <c r="C726" i="10"/>
  <c r="X723" i="10"/>
  <c r="AJ723" i="10"/>
  <c r="AR724" i="10" l="1"/>
  <c r="AJ724" i="10"/>
  <c r="X724" i="10"/>
  <c r="AO725" i="10"/>
  <c r="V725" i="10"/>
  <c r="Z725" i="10"/>
  <c r="AK725" i="10"/>
  <c r="U725" i="10"/>
  <c r="AL725" i="10"/>
  <c r="AG725" i="10"/>
  <c r="AH725" i="10"/>
  <c r="AD725" i="10"/>
  <c r="Y725" i="10"/>
  <c r="AC725" i="10"/>
  <c r="AP725" i="10"/>
  <c r="AF724" i="10"/>
  <c r="B726" i="10"/>
  <c r="C727" i="10"/>
  <c r="AN724" i="10"/>
  <c r="AF725" i="10" l="1"/>
  <c r="AB725" i="10"/>
  <c r="X725" i="10"/>
  <c r="AN725" i="10"/>
  <c r="AJ725" i="10"/>
  <c r="AG726" i="10"/>
  <c r="V726" i="10"/>
  <c r="AD726" i="10"/>
  <c r="AC726" i="10"/>
  <c r="AL726" i="10"/>
  <c r="Z726" i="10"/>
  <c r="AO726" i="10"/>
  <c r="Y726" i="10"/>
  <c r="AH726" i="10"/>
  <c r="AK726" i="10"/>
  <c r="U726" i="10"/>
  <c r="AP726" i="10"/>
  <c r="B727" i="10"/>
  <c r="C728" i="10"/>
  <c r="AR725" i="10"/>
  <c r="X726" i="10" l="1"/>
  <c r="AB726" i="10"/>
  <c r="AF726" i="10"/>
  <c r="AN726" i="10"/>
  <c r="B728" i="10"/>
  <c r="C729" i="10"/>
  <c r="AR726" i="10"/>
  <c r="Y727" i="10"/>
  <c r="V727" i="10"/>
  <c r="AH727" i="10"/>
  <c r="AK727" i="10"/>
  <c r="Z727" i="10"/>
  <c r="AP727" i="10"/>
  <c r="AC727" i="10"/>
  <c r="U727" i="10"/>
  <c r="AD727" i="10"/>
  <c r="AL727" i="10"/>
  <c r="AG727" i="10"/>
  <c r="AJ727" i="10" s="1"/>
  <c r="AO727" i="10"/>
  <c r="AJ726" i="10"/>
  <c r="AB727" i="10" l="1"/>
  <c r="AR727" i="10"/>
  <c r="X727" i="10"/>
  <c r="AN727" i="10"/>
  <c r="AF727" i="10"/>
  <c r="B729" i="10"/>
  <c r="C730" i="10"/>
  <c r="AG728" i="10"/>
  <c r="V728" i="10"/>
  <c r="Z728" i="10"/>
  <c r="AC728" i="10"/>
  <c r="AL728" i="10"/>
  <c r="AD728" i="10"/>
  <c r="AO728" i="10"/>
  <c r="Y728" i="10"/>
  <c r="AB728" i="10" s="1"/>
  <c r="AH728" i="10"/>
  <c r="AP728" i="10"/>
  <c r="AK728" i="10"/>
  <c r="U728" i="10"/>
  <c r="AJ728" i="10" l="1"/>
  <c r="X728" i="10"/>
  <c r="AF728" i="10"/>
  <c r="B730" i="10"/>
  <c r="C731" i="10"/>
  <c r="AN728" i="10"/>
  <c r="AR728" i="10"/>
  <c r="AG729" i="10"/>
  <c r="V729" i="10"/>
  <c r="AP729" i="10"/>
  <c r="AC729" i="10"/>
  <c r="AD729" i="10"/>
  <c r="Z729" i="10"/>
  <c r="AO729" i="10"/>
  <c r="AR729" i="10" s="1"/>
  <c r="Y729" i="10"/>
  <c r="AL729" i="10"/>
  <c r="AK729" i="10"/>
  <c r="U729" i="10"/>
  <c r="AH729" i="10"/>
  <c r="AJ729" i="10" l="1"/>
  <c r="AB729" i="10"/>
  <c r="AF729" i="10"/>
  <c r="AO730" i="10"/>
  <c r="Y730" i="10"/>
  <c r="AD730" i="10"/>
  <c r="AK730" i="10"/>
  <c r="U730" i="10"/>
  <c r="AL730" i="10"/>
  <c r="AG730" i="10"/>
  <c r="V730" i="10"/>
  <c r="AH730" i="10"/>
  <c r="AC730" i="10"/>
  <c r="Z730" i="10"/>
  <c r="AP730" i="10"/>
  <c r="X729" i="10"/>
  <c r="AN729" i="10"/>
  <c r="C732" i="10"/>
  <c r="B731" i="10"/>
  <c r="X730" i="10" l="1"/>
  <c r="AJ730" i="10"/>
  <c r="AF730" i="10"/>
  <c r="AB730" i="10"/>
  <c r="AR730" i="10"/>
  <c r="AC731" i="10"/>
  <c r="AH731" i="10"/>
  <c r="AL731" i="10"/>
  <c r="AO731" i="10"/>
  <c r="Y731" i="10"/>
  <c r="Z731" i="10"/>
  <c r="AK731" i="10"/>
  <c r="AN731" i="10" s="1"/>
  <c r="U731" i="10"/>
  <c r="AP731" i="10"/>
  <c r="AD731" i="10"/>
  <c r="V731" i="10"/>
  <c r="AG731" i="10"/>
  <c r="AN730" i="10"/>
  <c r="C733" i="10"/>
  <c r="B732" i="10"/>
  <c r="X731" i="10" l="1"/>
  <c r="B733" i="10"/>
  <c r="C734" i="10"/>
  <c r="AB731" i="10"/>
  <c r="AF731" i="10"/>
  <c r="AJ731" i="10"/>
  <c r="AR731" i="10"/>
  <c r="U732" i="10"/>
  <c r="AD732" i="10"/>
  <c r="Z732" i="10"/>
  <c r="AO732" i="10"/>
  <c r="AG732" i="10"/>
  <c r="AL732" i="10"/>
  <c r="Y732" i="10"/>
  <c r="AB732" i="10" s="1"/>
  <c r="AC732" i="10"/>
  <c r="AF732" i="10" s="1"/>
  <c r="AH732" i="10"/>
  <c r="AP732" i="10"/>
  <c r="AK732" i="10"/>
  <c r="V732" i="10"/>
  <c r="AN732" i="10" l="1"/>
  <c r="AG733" i="10"/>
  <c r="V733" i="10"/>
  <c r="AL733" i="10"/>
  <c r="AC733" i="10"/>
  <c r="AH733" i="10"/>
  <c r="Z733" i="10"/>
  <c r="AO733" i="10"/>
  <c r="Y733" i="10"/>
  <c r="AP733" i="10"/>
  <c r="AK733" i="10"/>
  <c r="U733" i="10"/>
  <c r="AD733" i="10"/>
  <c r="AJ732" i="10"/>
  <c r="X732" i="10"/>
  <c r="AR732" i="10"/>
  <c r="B734" i="10"/>
  <c r="C735" i="10"/>
  <c r="AN733" i="10" l="1"/>
  <c r="X733" i="10"/>
  <c r="AB733" i="10"/>
  <c r="AK734" i="10"/>
  <c r="U734" i="10"/>
  <c r="AH734" i="10"/>
  <c r="AG734" i="10"/>
  <c r="V734" i="10"/>
  <c r="AP734" i="10"/>
  <c r="AC734" i="10"/>
  <c r="AD734" i="10"/>
  <c r="Z734" i="10"/>
  <c r="AL734" i="10"/>
  <c r="AO734" i="10"/>
  <c r="Y734" i="10"/>
  <c r="AF733" i="10"/>
  <c r="AR733" i="10"/>
  <c r="C736" i="10"/>
  <c r="B735" i="10"/>
  <c r="AJ733" i="10"/>
  <c r="AJ734" i="10" l="1"/>
  <c r="AR734" i="10"/>
  <c r="AN734" i="10"/>
  <c r="AG735" i="10"/>
  <c r="V735" i="10"/>
  <c r="AH735" i="10"/>
  <c r="AC735" i="10"/>
  <c r="Z735" i="10"/>
  <c r="AP735" i="10"/>
  <c r="AO735" i="10"/>
  <c r="Y735" i="10"/>
  <c r="AD735" i="10"/>
  <c r="AL735" i="10"/>
  <c r="U735" i="10"/>
  <c r="AK735" i="10"/>
  <c r="AB734" i="10"/>
  <c r="AF734" i="10"/>
  <c r="C737" i="10"/>
  <c r="B736" i="10"/>
  <c r="X734" i="10"/>
  <c r="X735" i="10" l="1"/>
  <c r="AR735" i="10"/>
  <c r="AJ735" i="10"/>
  <c r="AN735" i="10"/>
  <c r="B737" i="10"/>
  <c r="C738" i="10"/>
  <c r="U736" i="10"/>
  <c r="Y736" i="10"/>
  <c r="AP736" i="10"/>
  <c r="AG736" i="10"/>
  <c r="V736" i="10"/>
  <c r="AD736" i="10"/>
  <c r="AC736" i="10"/>
  <c r="AL736" i="10"/>
  <c r="Z736" i="10"/>
  <c r="AH736" i="10"/>
  <c r="AO736" i="10"/>
  <c r="AR736" i="10" s="1"/>
  <c r="AK736" i="10"/>
  <c r="AN736" i="10" s="1"/>
  <c r="AB735" i="10"/>
  <c r="AF735" i="10"/>
  <c r="AF736" i="10" l="1"/>
  <c r="AB736" i="10"/>
  <c r="X736" i="10"/>
  <c r="AJ736" i="10"/>
  <c r="B738" i="10"/>
  <c r="C739" i="10"/>
  <c r="B739" i="10" s="1"/>
  <c r="AK737" i="10"/>
  <c r="U737" i="10"/>
  <c r="Z737" i="10"/>
  <c r="AG737" i="10"/>
  <c r="V737" i="10"/>
  <c r="AD737" i="10"/>
  <c r="AC737" i="10"/>
  <c r="AL737" i="10"/>
  <c r="AP737" i="10"/>
  <c r="AO737" i="10"/>
  <c r="Y737" i="10"/>
  <c r="AB737" i="10" s="1"/>
  <c r="AH737" i="10"/>
  <c r="AF737" i="10" l="1"/>
  <c r="AJ737" i="10"/>
  <c r="AK738" i="10"/>
  <c r="V738" i="10"/>
  <c r="AP738" i="10"/>
  <c r="AG738" i="10"/>
  <c r="AH738" i="10"/>
  <c r="AD738" i="10"/>
  <c r="AC738" i="10"/>
  <c r="Y738" i="10"/>
  <c r="AL738" i="10"/>
  <c r="AO738" i="10"/>
  <c r="U738" i="10"/>
  <c r="Z738" i="10"/>
  <c r="AC739" i="10"/>
  <c r="V739" i="10"/>
  <c r="Z739" i="10"/>
  <c r="AK739" i="10"/>
  <c r="AP739" i="10"/>
  <c r="AD739" i="10"/>
  <c r="AG739" i="10"/>
  <c r="Y739" i="10"/>
  <c r="AL739" i="10"/>
  <c r="U739" i="10"/>
  <c r="AO739" i="10"/>
  <c r="AH739" i="10"/>
  <c r="AR737" i="10"/>
  <c r="X737" i="10"/>
  <c r="AN737" i="10"/>
  <c r="AR739" i="10" l="1"/>
  <c r="AB739" i="10"/>
  <c r="AN739" i="10"/>
  <c r="AJ738" i="10"/>
  <c r="X738" i="10"/>
  <c r="AF738" i="10"/>
  <c r="AB738" i="10"/>
  <c r="AR738" i="10"/>
  <c r="AJ739" i="10"/>
  <c r="X739" i="10"/>
  <c r="AF739" i="10"/>
  <c r="AN738" i="10"/>
</calcChain>
</file>

<file path=xl/sharedStrings.xml><?xml version="1.0" encoding="utf-8"?>
<sst xmlns="http://schemas.openxmlformats.org/spreadsheetml/2006/main" count="4723" uniqueCount="1124">
  <si>
    <t>原屋敷集会所</t>
  </si>
  <si>
    <t>畑中集会所</t>
  </si>
  <si>
    <t>江川集会所</t>
  </si>
  <si>
    <t>糠塚集会所</t>
  </si>
  <si>
    <t>中郷集会所</t>
  </si>
  <si>
    <t>作組集会所</t>
  </si>
  <si>
    <t>広瀬町集会所</t>
  </si>
  <si>
    <t>早稲川集会所</t>
  </si>
  <si>
    <t>山田作集会所</t>
  </si>
  <si>
    <t>石蒔田集会所</t>
  </si>
  <si>
    <t>新田作集会所</t>
  </si>
  <si>
    <t>小檜山集会所</t>
  </si>
  <si>
    <t>堀田集会所</t>
  </si>
  <si>
    <t>田代集会所</t>
  </si>
  <si>
    <t>滝根町</t>
    <rPh sb="0" eb="3">
      <t>タキネマチ</t>
    </rPh>
    <phoneticPr fontId="4"/>
  </si>
  <si>
    <t>都路町</t>
    <rPh sb="0" eb="2">
      <t>ミヤコジ</t>
    </rPh>
    <rPh sb="2" eb="3">
      <t>マチ</t>
    </rPh>
    <phoneticPr fontId="4"/>
  </si>
  <si>
    <t>常葉町</t>
    <rPh sb="0" eb="2">
      <t>トキワ</t>
    </rPh>
    <rPh sb="2" eb="3">
      <t>マチ</t>
    </rPh>
    <phoneticPr fontId="4"/>
  </si>
  <si>
    <t>船引町</t>
    <rPh sb="0" eb="2">
      <t>フネヒキ</t>
    </rPh>
    <rPh sb="2" eb="3">
      <t>マチ</t>
    </rPh>
    <phoneticPr fontId="4"/>
  </si>
  <si>
    <t>測定日</t>
    <rPh sb="0" eb="2">
      <t>ソクテイ</t>
    </rPh>
    <rPh sb="2" eb="3">
      <t>ビ</t>
    </rPh>
    <phoneticPr fontId="4"/>
  </si>
  <si>
    <t>測定結果</t>
    <rPh sb="0" eb="2">
      <t>ソクテイ</t>
    </rPh>
    <rPh sb="2" eb="4">
      <t>ケッカ</t>
    </rPh>
    <phoneticPr fontId="4"/>
  </si>
  <si>
    <r>
      <t xml:space="preserve">powered by </t>
    </r>
    <r>
      <rPr>
        <b/>
        <i/>
        <sz val="9"/>
        <color indexed="12"/>
        <rFont val="Arial"/>
        <family val="2"/>
      </rPr>
      <t>xls-hashimoto</t>
    </r>
    <phoneticPr fontId="4"/>
  </si>
  <si>
    <t>前回からの経過日数</t>
    <rPh sb="0" eb="2">
      <t>ゼンカイ</t>
    </rPh>
    <rPh sb="5" eb="7">
      <t>ケイカ</t>
    </rPh>
    <rPh sb="7" eb="9">
      <t>ニッスウ</t>
    </rPh>
    <phoneticPr fontId="4"/>
  </si>
  <si>
    <t>１回目からの経過日数</t>
    <rPh sb="1" eb="2">
      <t>カイ</t>
    </rPh>
    <rPh sb="2" eb="3">
      <t>メ</t>
    </rPh>
    <rPh sb="6" eb="8">
      <t>ケイカ</t>
    </rPh>
    <rPh sb="8" eb="10">
      <t>ニッスウ</t>
    </rPh>
    <phoneticPr fontId="4"/>
  </si>
  <si>
    <t>算術平均</t>
    <rPh sb="0" eb="2">
      <t>サンジュツ</t>
    </rPh>
    <rPh sb="2" eb="4">
      <t>ヘイキン</t>
    </rPh>
    <phoneticPr fontId="4"/>
  </si>
  <si>
    <t>算術標準偏差</t>
    <rPh sb="0" eb="2">
      <t>サンジュツ</t>
    </rPh>
    <rPh sb="2" eb="4">
      <t>ヒョウジュン</t>
    </rPh>
    <rPh sb="4" eb="6">
      <t>ヘンサ</t>
    </rPh>
    <phoneticPr fontId="4"/>
  </si>
  <si>
    <t>算術最大値</t>
    <rPh sb="0" eb="2">
      <t>サンジュツ</t>
    </rPh>
    <rPh sb="2" eb="5">
      <t>サイダイチ</t>
    </rPh>
    <phoneticPr fontId="4"/>
  </si>
  <si>
    <t>算術最小値</t>
    <rPh sb="0" eb="2">
      <t>サンジュツ</t>
    </rPh>
    <rPh sb="2" eb="5">
      <t>サイショウチ</t>
    </rPh>
    <phoneticPr fontId="4"/>
  </si>
  <si>
    <t>算術平均(積雪を除く)</t>
    <rPh sb="0" eb="2">
      <t>サンジュツ</t>
    </rPh>
    <rPh sb="2" eb="4">
      <t>ヘイキン</t>
    </rPh>
    <rPh sb="5" eb="7">
      <t>セキセツ</t>
    </rPh>
    <rPh sb="8" eb="9">
      <t>ノゾ</t>
    </rPh>
    <phoneticPr fontId="4"/>
  </si>
  <si>
    <t>LOG最大値</t>
    <rPh sb="3" eb="6">
      <t>サイダイチ</t>
    </rPh>
    <phoneticPr fontId="4"/>
  </si>
  <si>
    <t>LOG最小値</t>
    <rPh sb="3" eb="6">
      <t>サイショウチ</t>
    </rPh>
    <phoneticPr fontId="4"/>
  </si>
  <si>
    <t>LOG平均</t>
    <rPh sb="3" eb="5">
      <t>ヘイキン</t>
    </rPh>
    <phoneticPr fontId="4"/>
  </si>
  <si>
    <t>LOG平均(積雪を除く)</t>
    <rPh sb="3" eb="5">
      <t>ヘイキン</t>
    </rPh>
    <rPh sb="6" eb="8">
      <t>セキセツ</t>
    </rPh>
    <rPh sb="9" eb="10">
      <t>ノゾ</t>
    </rPh>
    <phoneticPr fontId="4"/>
  </si>
  <si>
    <t>LOG標準偏差</t>
    <rPh sb="3" eb="5">
      <t>ヒョウジュン</t>
    </rPh>
    <rPh sb="5" eb="7">
      <t>ヘンサ</t>
    </rPh>
    <phoneticPr fontId="4"/>
  </si>
  <si>
    <t>幾何平均(10^LOG平均)</t>
    <rPh sb="0" eb="2">
      <t>キカ</t>
    </rPh>
    <rPh sb="2" eb="4">
      <t>ヘイキン</t>
    </rPh>
    <rPh sb="11" eb="13">
      <t>ヘイキン</t>
    </rPh>
    <phoneticPr fontId="4"/>
  </si>
  <si>
    <t>列</t>
    <rPh sb="0" eb="1">
      <t>レツ</t>
    </rPh>
    <phoneticPr fontId="4"/>
  </si>
  <si>
    <t>報告番号</t>
    <rPh sb="0" eb="2">
      <t>ホウコク</t>
    </rPh>
    <rPh sb="2" eb="4">
      <t>バンゴウ</t>
    </rPh>
    <phoneticPr fontId="4"/>
  </si>
  <si>
    <t>幾何標準偏差(10^LOG標準偏差)</t>
    <rPh sb="0" eb="2">
      <t>キカ</t>
    </rPh>
    <rPh sb="2" eb="4">
      <t>ヒョウジュン</t>
    </rPh>
    <rPh sb="4" eb="6">
      <t>ヘンサ</t>
    </rPh>
    <rPh sb="13" eb="15">
      <t>ヒョウジュン</t>
    </rPh>
    <rPh sb="15" eb="17">
      <t>ヘンサ</t>
    </rPh>
    <phoneticPr fontId="4"/>
  </si>
  <si>
    <r>
      <t>行</t>
    </r>
    <r>
      <rPr>
        <sz val="10"/>
        <rFont val="Arial"/>
        <family val="2"/>
      </rPr>
      <t>_</t>
    </r>
    <r>
      <rPr>
        <sz val="10"/>
        <rFont val="ＭＳ Ｐゴシック"/>
        <family val="3"/>
        <charset val="128"/>
      </rPr>
      <t>測定日</t>
    </r>
    <rPh sb="0" eb="1">
      <t>ギョウ</t>
    </rPh>
    <rPh sb="2" eb="4">
      <t>ソクテイ</t>
    </rPh>
    <rPh sb="4" eb="5">
      <t>ビ</t>
    </rPh>
    <phoneticPr fontId="4"/>
  </si>
  <si>
    <t>幾何平均による評価：片対数方眼紙にプロット－直線回帰</t>
    <rPh sb="0" eb="2">
      <t>キカ</t>
    </rPh>
    <rPh sb="2" eb="4">
      <t>ヘイキン</t>
    </rPh>
    <rPh sb="7" eb="9">
      <t>ヒョウカ</t>
    </rPh>
    <rPh sb="10" eb="11">
      <t>カタ</t>
    </rPh>
    <rPh sb="11" eb="13">
      <t>タイスウ</t>
    </rPh>
    <rPh sb="13" eb="16">
      <t>ホウガンシ</t>
    </rPh>
    <rPh sb="22" eb="24">
      <t>チョクセン</t>
    </rPh>
    <rPh sb="24" eb="26">
      <t>カイキ</t>
    </rPh>
    <phoneticPr fontId="4"/>
  </si>
  <si>
    <t>開始行</t>
    <rPh sb="0" eb="3">
      <t>カイシギョウ</t>
    </rPh>
    <phoneticPr fontId="4"/>
  </si>
  <si>
    <t>町名</t>
    <rPh sb="0" eb="2">
      <t>チョウメイ</t>
    </rPh>
    <phoneticPr fontId="4"/>
  </si>
  <si>
    <t>データ数</t>
    <rPh sb="3" eb="4">
      <t>スウ</t>
    </rPh>
    <phoneticPr fontId="4"/>
  </si>
  <si>
    <t>終了行</t>
    <rPh sb="0" eb="3">
      <t>シュウリョウギョウ</t>
    </rPh>
    <phoneticPr fontId="4"/>
  </si>
  <si>
    <t>降雪有無</t>
    <rPh sb="0" eb="2">
      <t>コウセツ</t>
    </rPh>
    <rPh sb="2" eb="4">
      <t>ウム</t>
    </rPh>
    <phoneticPr fontId="4"/>
  </si>
  <si>
    <t>有</t>
  </si>
  <si>
    <t>田村市</t>
    <rPh sb="0" eb="3">
      <t>タムラシ</t>
    </rPh>
    <phoneticPr fontId="4"/>
  </si>
  <si>
    <t>2011年3月11日からの経過日数</t>
    <rPh sb="4" eb="5">
      <t>ネン</t>
    </rPh>
    <rPh sb="6" eb="7">
      <t>ガツ</t>
    </rPh>
    <rPh sb="9" eb="10">
      <t>ニチ</t>
    </rPh>
    <rPh sb="13" eb="15">
      <t>ケイカ</t>
    </rPh>
    <rPh sb="15" eb="17">
      <t>ニッスウ</t>
    </rPh>
    <phoneticPr fontId="4"/>
  </si>
  <si>
    <t>シート名</t>
    <rPh sb="3" eb="4">
      <t>メイ</t>
    </rPh>
    <phoneticPr fontId="4"/>
  </si>
  <si>
    <t>LOG_Calc</t>
    <phoneticPr fontId="4"/>
  </si>
  <si>
    <t>LOG_Calc</t>
    <phoneticPr fontId="4"/>
  </si>
  <si>
    <t>大越町</t>
    <rPh sb="0" eb="1">
      <t>ダイ</t>
    </rPh>
    <rPh sb="1" eb="2">
      <t>コシ</t>
    </rPh>
    <rPh sb="2" eb="3">
      <t>マチ</t>
    </rPh>
    <phoneticPr fontId="4"/>
  </si>
  <si>
    <t>近似直線</t>
    <rPh sb="0" eb="2">
      <t>キンジ</t>
    </rPh>
    <rPh sb="2" eb="4">
      <t>チョクセン</t>
    </rPh>
    <phoneticPr fontId="4"/>
  </si>
  <si>
    <t>傾き</t>
    <rPh sb="0" eb="1">
      <t>カタム</t>
    </rPh>
    <phoneticPr fontId="4"/>
  </si>
  <si>
    <t>幾何平均(10^LOG平均除積雪)</t>
    <rPh sb="0" eb="2">
      <t>キカ</t>
    </rPh>
    <rPh sb="2" eb="4">
      <t>ヘイキン</t>
    </rPh>
    <rPh sb="11" eb="13">
      <t>ヘイキン</t>
    </rPh>
    <rPh sb="13" eb="14">
      <t>ノゾ</t>
    </rPh>
    <rPh sb="14" eb="16">
      <t>セキセツ</t>
    </rPh>
    <phoneticPr fontId="4"/>
  </si>
  <si>
    <t>切片</t>
    <rPh sb="0" eb="2">
      <t>セッペン</t>
    </rPh>
    <phoneticPr fontId="4"/>
  </si>
  <si>
    <t>幾何平均(10^LOG平均積雪を除く)</t>
    <rPh sb="0" eb="2">
      <t>キカ</t>
    </rPh>
    <rPh sb="2" eb="4">
      <t>ヘイキン</t>
    </rPh>
    <rPh sb="11" eb="13">
      <t>ヘイキン</t>
    </rPh>
    <rPh sb="13" eb="15">
      <t>セキセツ</t>
    </rPh>
    <rPh sb="16" eb="17">
      <t>ノゾ</t>
    </rPh>
    <phoneticPr fontId="4"/>
  </si>
  <si>
    <t>行</t>
    <rPh sb="0" eb="1">
      <t>ギョウ</t>
    </rPh>
    <phoneticPr fontId="4"/>
  </si>
  <si>
    <r>
      <t>10^LOG</t>
    </r>
    <r>
      <rPr>
        <sz val="10"/>
        <rFont val="ＭＳ Ｐゴシック"/>
        <family val="3"/>
        <charset val="128"/>
      </rPr>
      <t>平均</t>
    </r>
    <rPh sb="6" eb="8">
      <t>ヘイキン</t>
    </rPh>
    <phoneticPr fontId="4"/>
  </si>
  <si>
    <t>常葉町</t>
    <rPh sb="0" eb="3">
      <t>トキハマチ</t>
    </rPh>
    <phoneticPr fontId="4"/>
  </si>
  <si>
    <t>船引町</t>
    <rPh sb="0" eb="3">
      <t>フネヒキマチ</t>
    </rPh>
    <phoneticPr fontId="4"/>
  </si>
  <si>
    <r>
      <t>R</t>
    </r>
    <r>
      <rPr>
        <vertAlign val="superscript"/>
        <sz val="11"/>
        <rFont val="ＭＳ Ｐゴシック"/>
        <family val="3"/>
        <charset val="128"/>
      </rPr>
      <t>2</t>
    </r>
    <phoneticPr fontId="4"/>
  </si>
  <si>
    <t>目盛</t>
    <rPh sb="0" eb="2">
      <t>メモリ</t>
    </rPh>
    <phoneticPr fontId="4"/>
  </si>
  <si>
    <t>補助目盛</t>
    <rPh sb="2" eb="4">
      <t>メモリ</t>
    </rPh>
    <phoneticPr fontId="4"/>
  </si>
  <si>
    <r>
      <t>R</t>
    </r>
    <r>
      <rPr>
        <vertAlign val="superscript"/>
        <sz val="11"/>
        <rFont val="Arial"/>
        <family val="2"/>
      </rPr>
      <t>2</t>
    </r>
    <phoneticPr fontId="4"/>
  </si>
  <si>
    <r>
      <t>補助目盛</t>
    </r>
    <r>
      <rPr>
        <sz val="10"/>
        <rFont val="Arial"/>
        <family val="2"/>
      </rPr>
      <t>1.5</t>
    </r>
    <rPh sb="0" eb="2">
      <t>ホジョ</t>
    </rPh>
    <rPh sb="2" eb="4">
      <t>メモリ</t>
    </rPh>
    <phoneticPr fontId="4"/>
  </si>
  <si>
    <t>発行／田村市都路町有志</t>
    <rPh sb="0" eb="2">
      <t>ハッコウ</t>
    </rPh>
    <rPh sb="3" eb="6">
      <t>タムラシ</t>
    </rPh>
    <rPh sb="6" eb="9">
      <t>ミヤコジマチ</t>
    </rPh>
    <rPh sb="9" eb="11">
      <t>ユウシ</t>
    </rPh>
    <phoneticPr fontId="4"/>
  </si>
  <si>
    <t>目盛ラベル</t>
    <rPh sb="0" eb="2">
      <t>メモリ</t>
    </rPh>
    <phoneticPr fontId="4"/>
  </si>
  <si>
    <t>ページ</t>
    <phoneticPr fontId="4"/>
  </si>
  <si>
    <t>全ページ</t>
    <rPh sb="0" eb="1">
      <t>ゼン</t>
    </rPh>
    <phoneticPr fontId="4"/>
  </si>
  <si>
    <t>測定値開始行</t>
    <phoneticPr fontId="4"/>
  </si>
  <si>
    <t>測定値開始行</t>
    <phoneticPr fontId="4"/>
  </si>
  <si>
    <t>測　定　結　果</t>
    <phoneticPr fontId="4"/>
  </si>
  <si>
    <t>緯度・経度は日付連番表示とするため、「度」を２４で割り「時分秒」に変換し、表示形式を「[h]"ﾟ"mm"'"ss.000"''"」にして表示している。</t>
    <phoneticPr fontId="4"/>
  </si>
  <si>
    <t>No.</t>
    <phoneticPr fontId="4"/>
  </si>
  <si>
    <t>行政区</t>
    <phoneticPr fontId="4"/>
  </si>
  <si>
    <t>地点名</t>
    <phoneticPr fontId="4"/>
  </si>
  <si>
    <t>緯度</t>
    <phoneticPr fontId="4"/>
  </si>
  <si>
    <t>経度</t>
    <phoneticPr fontId="4"/>
  </si>
  <si>
    <t>滝根町</t>
    <phoneticPr fontId="4"/>
  </si>
  <si>
    <t>石神</t>
    <phoneticPr fontId="4"/>
  </si>
  <si>
    <t>石神集会所</t>
    <phoneticPr fontId="4"/>
  </si>
  <si>
    <t>原屋敷</t>
    <phoneticPr fontId="4"/>
  </si>
  <si>
    <t>菅谷駅前</t>
    <phoneticPr fontId="4"/>
  </si>
  <si>
    <t>滝根公民館菅谷分館</t>
    <phoneticPr fontId="4"/>
  </si>
  <si>
    <t>入水</t>
    <phoneticPr fontId="4"/>
  </si>
  <si>
    <t>入水多目的集会所</t>
    <phoneticPr fontId="4"/>
  </si>
  <si>
    <t>畑中</t>
    <phoneticPr fontId="4"/>
  </si>
  <si>
    <t>江川</t>
    <phoneticPr fontId="4"/>
  </si>
  <si>
    <t>糠塚</t>
    <phoneticPr fontId="4"/>
  </si>
  <si>
    <t>あぶくま洞集会所</t>
    <phoneticPr fontId="4"/>
  </si>
  <si>
    <t>神俣町</t>
    <phoneticPr fontId="4"/>
  </si>
  <si>
    <t>一ノ坪集会所</t>
    <phoneticPr fontId="4"/>
  </si>
  <si>
    <t>関場</t>
    <phoneticPr fontId="4"/>
  </si>
  <si>
    <t>滝根行政局</t>
    <phoneticPr fontId="4"/>
  </si>
  <si>
    <t>梵天川</t>
    <phoneticPr fontId="4"/>
  </si>
  <si>
    <t>滝根コミュニティセンター</t>
    <phoneticPr fontId="4"/>
  </si>
  <si>
    <t>中広土</t>
    <phoneticPr fontId="4"/>
  </si>
  <si>
    <t>滝根体育館</t>
    <phoneticPr fontId="4"/>
  </si>
  <si>
    <t>和貢</t>
    <phoneticPr fontId="4"/>
  </si>
  <si>
    <t>五林平集会所（団地）</t>
    <phoneticPr fontId="4"/>
  </si>
  <si>
    <t>大平</t>
    <phoneticPr fontId="4"/>
  </si>
  <si>
    <t>聖・オリオンの郷</t>
    <phoneticPr fontId="4"/>
  </si>
  <si>
    <t>入新田１</t>
    <phoneticPr fontId="4"/>
  </si>
  <si>
    <t>滝根浄水場</t>
    <phoneticPr fontId="4"/>
  </si>
  <si>
    <t>入新田２</t>
    <phoneticPr fontId="4"/>
  </si>
  <si>
    <t>入新田屯所</t>
    <phoneticPr fontId="4"/>
  </si>
  <si>
    <t>上郷</t>
    <phoneticPr fontId="4"/>
  </si>
  <si>
    <t>天地人大学</t>
    <phoneticPr fontId="4"/>
  </si>
  <si>
    <t>中郷</t>
    <phoneticPr fontId="4"/>
  </si>
  <si>
    <t>作組</t>
    <phoneticPr fontId="4"/>
  </si>
  <si>
    <t>広瀬町</t>
    <phoneticPr fontId="4"/>
  </si>
  <si>
    <t>下組</t>
    <phoneticPr fontId="4"/>
  </si>
  <si>
    <t>下組集会所</t>
    <phoneticPr fontId="4"/>
  </si>
  <si>
    <t>大越町</t>
    <phoneticPr fontId="4"/>
  </si>
  <si>
    <t>三洞</t>
    <phoneticPr fontId="4"/>
  </si>
  <si>
    <t>明部渕集会所</t>
    <phoneticPr fontId="4"/>
  </si>
  <si>
    <t>白山</t>
    <phoneticPr fontId="4"/>
  </si>
  <si>
    <t>大越行政局</t>
    <phoneticPr fontId="4"/>
  </si>
  <si>
    <t>求中団地集会所</t>
    <phoneticPr fontId="4"/>
  </si>
  <si>
    <t>中部</t>
    <phoneticPr fontId="4"/>
  </si>
  <si>
    <t>槻木多目的集会所</t>
    <phoneticPr fontId="4"/>
  </si>
  <si>
    <t>町郷</t>
    <phoneticPr fontId="4"/>
  </si>
  <si>
    <t>大越ふれあいと秩序の広場</t>
    <phoneticPr fontId="4"/>
  </si>
  <si>
    <t>上北部</t>
    <phoneticPr fontId="4"/>
  </si>
  <si>
    <t>大越保健センター</t>
    <phoneticPr fontId="4"/>
  </si>
  <si>
    <t>南部</t>
    <phoneticPr fontId="4"/>
  </si>
  <si>
    <t>戸ノ内集会所</t>
    <phoneticPr fontId="4"/>
  </si>
  <si>
    <t>西部</t>
    <phoneticPr fontId="4"/>
  </si>
  <si>
    <t>原洞公会堂</t>
    <phoneticPr fontId="4"/>
  </si>
  <si>
    <t>東部</t>
    <phoneticPr fontId="4"/>
  </si>
  <si>
    <t>入ノ作消防ポンプ置場</t>
    <phoneticPr fontId="4"/>
  </si>
  <si>
    <t>牧野</t>
    <phoneticPr fontId="4"/>
  </si>
  <si>
    <t>牧野多目的交流センター</t>
    <phoneticPr fontId="4"/>
  </si>
  <si>
    <t>栗出</t>
    <phoneticPr fontId="4"/>
  </si>
  <si>
    <t>大越転作技術研修センター</t>
    <phoneticPr fontId="4"/>
  </si>
  <si>
    <t>早稲川</t>
    <phoneticPr fontId="4"/>
  </si>
  <si>
    <t>早稲川多目的交流センター</t>
    <phoneticPr fontId="4"/>
  </si>
  <si>
    <t>都路町</t>
    <phoneticPr fontId="4"/>
  </si>
  <si>
    <t>第１区</t>
    <phoneticPr fontId="4"/>
  </si>
  <si>
    <t>上岩井生活改善センター</t>
    <phoneticPr fontId="4"/>
  </si>
  <si>
    <t>大槻地区生活改善センター</t>
    <phoneticPr fontId="4"/>
  </si>
  <si>
    <t>第２区</t>
    <phoneticPr fontId="4"/>
  </si>
  <si>
    <t>岩井沢児童館・プール駐車場</t>
    <phoneticPr fontId="4"/>
  </si>
  <si>
    <t>第３区</t>
    <phoneticPr fontId="4"/>
  </si>
  <si>
    <t>岩井沢北部生活改善センター</t>
    <phoneticPr fontId="4"/>
  </si>
  <si>
    <t>第４区</t>
    <phoneticPr fontId="4"/>
  </si>
  <si>
    <t>持藤田繭集出荷所</t>
    <phoneticPr fontId="4"/>
  </si>
  <si>
    <t>第５区</t>
    <phoneticPr fontId="4"/>
  </si>
  <si>
    <t>道之内繭集出荷所</t>
    <phoneticPr fontId="4"/>
  </si>
  <si>
    <t>国道399号掛札地内(釣堀前待避所)</t>
    <phoneticPr fontId="4"/>
  </si>
  <si>
    <t>第６区</t>
    <phoneticPr fontId="4"/>
  </si>
  <si>
    <t>石黒集落センター</t>
    <phoneticPr fontId="4"/>
  </si>
  <si>
    <t>国道288号芹ケ沢地内自販機前</t>
    <phoneticPr fontId="4"/>
  </si>
  <si>
    <t>第７区</t>
    <phoneticPr fontId="4"/>
  </si>
  <si>
    <t>都路行政局</t>
    <phoneticPr fontId="4"/>
  </si>
  <si>
    <t>第８区</t>
    <phoneticPr fontId="4"/>
  </si>
  <si>
    <t>古道分団３部屯所</t>
    <phoneticPr fontId="4"/>
  </si>
  <si>
    <t>第１０区</t>
    <phoneticPr fontId="4"/>
  </si>
  <si>
    <t>大久保生活改善センター</t>
    <phoneticPr fontId="4"/>
  </si>
  <si>
    <t>頭ノ巣集会所</t>
    <phoneticPr fontId="4"/>
  </si>
  <si>
    <t>第１１区</t>
    <phoneticPr fontId="4"/>
  </si>
  <si>
    <t>南多目的研修センター</t>
    <phoneticPr fontId="4"/>
  </si>
  <si>
    <t>馬洗戸クリーンハウス脇</t>
    <phoneticPr fontId="4"/>
  </si>
  <si>
    <t>第１２区</t>
    <phoneticPr fontId="4"/>
  </si>
  <si>
    <t>古道分団２部山口屯所</t>
    <phoneticPr fontId="4"/>
  </si>
  <si>
    <t>グリーンパーク都路</t>
    <phoneticPr fontId="4"/>
  </si>
  <si>
    <t>常葉町</t>
    <phoneticPr fontId="4"/>
  </si>
  <si>
    <t>山田作</t>
    <phoneticPr fontId="4"/>
  </si>
  <si>
    <t>常葉１</t>
    <phoneticPr fontId="4"/>
  </si>
  <si>
    <t>常葉行政局</t>
    <phoneticPr fontId="4"/>
  </si>
  <si>
    <t>常葉２</t>
    <phoneticPr fontId="4"/>
  </si>
  <si>
    <t>舘公園</t>
    <phoneticPr fontId="4"/>
  </si>
  <si>
    <t>石蒔田</t>
    <phoneticPr fontId="4"/>
  </si>
  <si>
    <t>西向</t>
    <phoneticPr fontId="4"/>
  </si>
  <si>
    <t>西向中集会所</t>
    <phoneticPr fontId="4"/>
  </si>
  <si>
    <t>田村広域一般廃棄物最終処分場入口</t>
    <phoneticPr fontId="4"/>
  </si>
  <si>
    <t>鹿山</t>
    <phoneticPr fontId="4"/>
  </si>
  <si>
    <t>上鹿山集会所</t>
    <phoneticPr fontId="4"/>
  </si>
  <si>
    <t>久保</t>
    <phoneticPr fontId="4"/>
  </si>
  <si>
    <t>久保下地区集会所(9月9日上地区)</t>
    <phoneticPr fontId="4"/>
  </si>
  <si>
    <t>新田作</t>
    <phoneticPr fontId="4"/>
  </si>
  <si>
    <t>関本</t>
    <phoneticPr fontId="4"/>
  </si>
  <si>
    <t>常葉公民館関本分館</t>
    <phoneticPr fontId="4"/>
  </si>
  <si>
    <t>小檜山</t>
    <phoneticPr fontId="4"/>
  </si>
  <si>
    <t>堀田</t>
    <phoneticPr fontId="4"/>
  </si>
  <si>
    <t>黒川</t>
    <phoneticPr fontId="4"/>
  </si>
  <si>
    <t>黒川生活改善センター</t>
    <phoneticPr fontId="4"/>
  </si>
  <si>
    <t>田代</t>
    <phoneticPr fontId="4"/>
  </si>
  <si>
    <t>山根</t>
    <phoneticPr fontId="4"/>
  </si>
  <si>
    <t>常葉公民館山根分館</t>
    <phoneticPr fontId="4"/>
  </si>
  <si>
    <t>スカイパレスときわ</t>
    <phoneticPr fontId="4"/>
  </si>
  <si>
    <t>南倉集会所</t>
    <phoneticPr fontId="4"/>
  </si>
  <si>
    <t>船引町</t>
    <phoneticPr fontId="4"/>
  </si>
  <si>
    <t>今泉</t>
    <phoneticPr fontId="4"/>
  </si>
  <si>
    <t>旧今泉小学校校門前</t>
    <phoneticPr fontId="4"/>
  </si>
  <si>
    <t>小沢</t>
    <phoneticPr fontId="4"/>
  </si>
  <si>
    <t>小沢公民館</t>
    <phoneticPr fontId="4"/>
  </si>
  <si>
    <t>板橋</t>
    <phoneticPr fontId="4"/>
  </si>
  <si>
    <t>船引分団４部１班屯所</t>
    <phoneticPr fontId="4"/>
  </si>
  <si>
    <t>上町</t>
    <phoneticPr fontId="4"/>
  </si>
  <si>
    <t>東部台第一集会所</t>
    <phoneticPr fontId="4"/>
  </si>
  <si>
    <t>中町</t>
    <phoneticPr fontId="4"/>
  </si>
  <si>
    <t>中町公民館</t>
    <phoneticPr fontId="4"/>
  </si>
  <si>
    <t>大町</t>
    <phoneticPr fontId="4"/>
  </si>
  <si>
    <t>大町公民館</t>
    <phoneticPr fontId="4"/>
  </si>
  <si>
    <t>栄町</t>
    <phoneticPr fontId="4"/>
  </si>
  <si>
    <t>田村市役所</t>
    <phoneticPr fontId="4"/>
  </si>
  <si>
    <t>北区</t>
    <phoneticPr fontId="4"/>
  </si>
  <si>
    <t>石崎ニュータウン集会所</t>
    <phoneticPr fontId="4"/>
  </si>
  <si>
    <t>下里</t>
    <phoneticPr fontId="4"/>
  </si>
  <si>
    <t>下里公民館</t>
    <phoneticPr fontId="4"/>
  </si>
  <si>
    <t>春山１</t>
    <phoneticPr fontId="4"/>
  </si>
  <si>
    <t>春山多目的集会所</t>
    <phoneticPr fontId="4"/>
  </si>
  <si>
    <t>春山２</t>
    <phoneticPr fontId="4"/>
  </si>
  <si>
    <t>春山西部公民館</t>
    <phoneticPr fontId="4"/>
  </si>
  <si>
    <t>文珠</t>
    <phoneticPr fontId="4"/>
  </si>
  <si>
    <t>文珠出張所</t>
    <phoneticPr fontId="4"/>
  </si>
  <si>
    <t>石森</t>
    <phoneticPr fontId="4"/>
  </si>
  <si>
    <t>石森多目的集会所</t>
    <phoneticPr fontId="4"/>
  </si>
  <si>
    <t>鹿又１</t>
    <phoneticPr fontId="4"/>
  </si>
  <si>
    <t>美山出張所</t>
    <phoneticPr fontId="4"/>
  </si>
  <si>
    <t>鹿又２</t>
    <phoneticPr fontId="4"/>
  </si>
  <si>
    <t>前田地区多目的集会所</t>
    <phoneticPr fontId="4"/>
  </si>
  <si>
    <t>鹿又３</t>
    <phoneticPr fontId="4"/>
  </si>
  <si>
    <t>鹿又三区公民館</t>
    <phoneticPr fontId="4"/>
  </si>
  <si>
    <t>長外路</t>
    <phoneticPr fontId="4"/>
  </si>
  <si>
    <t>長外路地区公民館</t>
    <phoneticPr fontId="4"/>
  </si>
  <si>
    <t>門鹿</t>
    <phoneticPr fontId="4"/>
  </si>
  <si>
    <t>門鹿公民館</t>
    <phoneticPr fontId="4"/>
  </si>
  <si>
    <t>大倉</t>
    <phoneticPr fontId="4"/>
  </si>
  <si>
    <t>大倉多目的集会所</t>
    <phoneticPr fontId="4"/>
  </si>
  <si>
    <t>新館</t>
    <phoneticPr fontId="4"/>
  </si>
  <si>
    <t>瀬川出張所</t>
    <phoneticPr fontId="4"/>
  </si>
  <si>
    <t>石沢</t>
    <phoneticPr fontId="4"/>
  </si>
  <si>
    <t>石沢地区多目的集会所</t>
    <phoneticPr fontId="4"/>
  </si>
  <si>
    <t>上移</t>
    <phoneticPr fontId="4"/>
  </si>
  <si>
    <t>移出張所</t>
    <phoneticPr fontId="4"/>
  </si>
  <si>
    <t>大谷田バス停</t>
    <phoneticPr fontId="4"/>
  </si>
  <si>
    <t>上道公民館</t>
    <phoneticPr fontId="4"/>
  </si>
  <si>
    <t>北移</t>
    <phoneticPr fontId="4"/>
  </si>
  <si>
    <t>北移南移コミュニティプラザ</t>
    <phoneticPr fontId="4"/>
  </si>
  <si>
    <t>東作地区公民館</t>
    <phoneticPr fontId="4"/>
  </si>
  <si>
    <t>南移</t>
    <phoneticPr fontId="4"/>
  </si>
  <si>
    <t>戸引地域公民館</t>
    <phoneticPr fontId="4"/>
  </si>
  <si>
    <t>中山</t>
    <phoneticPr fontId="4"/>
  </si>
  <si>
    <t>中山地区集会所</t>
    <phoneticPr fontId="4"/>
  </si>
  <si>
    <t>上大段田和バス停</t>
    <phoneticPr fontId="4"/>
  </si>
  <si>
    <t>横道</t>
    <phoneticPr fontId="4"/>
  </si>
  <si>
    <t>横道区集会所</t>
    <phoneticPr fontId="4"/>
  </si>
  <si>
    <t>常葉野川線横道日向前三叉路</t>
    <phoneticPr fontId="4"/>
  </si>
  <si>
    <t>芦沢東</t>
    <phoneticPr fontId="4"/>
  </si>
  <si>
    <t>本郷集会所</t>
    <phoneticPr fontId="4"/>
  </si>
  <si>
    <t>芦沢西</t>
    <phoneticPr fontId="4"/>
  </si>
  <si>
    <t>山田集会所</t>
    <phoneticPr fontId="4"/>
  </si>
  <si>
    <t>芦沢南</t>
    <phoneticPr fontId="4"/>
  </si>
  <si>
    <t>鞍掛集会所</t>
    <phoneticPr fontId="4"/>
  </si>
  <si>
    <t>芦沢北</t>
    <phoneticPr fontId="4"/>
  </si>
  <si>
    <t>光大寺集会所</t>
    <phoneticPr fontId="4"/>
  </si>
  <si>
    <t>芦沢中</t>
    <phoneticPr fontId="4"/>
  </si>
  <si>
    <t>芦沢出張所</t>
    <phoneticPr fontId="4"/>
  </si>
  <si>
    <t>七郷出張所</t>
    <phoneticPr fontId="4"/>
  </si>
  <si>
    <t>下郷</t>
    <phoneticPr fontId="4"/>
  </si>
  <si>
    <t>町広土公民館</t>
    <phoneticPr fontId="4"/>
  </si>
  <si>
    <t>椚山</t>
    <phoneticPr fontId="4"/>
  </si>
  <si>
    <t>七郷分団３部屯所</t>
    <phoneticPr fontId="4"/>
  </si>
  <si>
    <t>永谷</t>
    <phoneticPr fontId="4"/>
  </si>
  <si>
    <t>永谷公民館</t>
    <phoneticPr fontId="4"/>
  </si>
  <si>
    <t>遠山沢</t>
    <phoneticPr fontId="4"/>
  </si>
  <si>
    <t>遠山沢公民館</t>
    <phoneticPr fontId="4"/>
  </si>
  <si>
    <t>本郷</t>
    <phoneticPr fontId="4"/>
  </si>
  <si>
    <t>本郷多目的集会所</t>
    <phoneticPr fontId="4"/>
  </si>
  <si>
    <t>井堀</t>
    <phoneticPr fontId="4"/>
  </si>
  <si>
    <t>井堀公民館</t>
    <phoneticPr fontId="4"/>
  </si>
  <si>
    <t>上</t>
    <phoneticPr fontId="4"/>
  </si>
  <si>
    <t>上区公民館</t>
    <phoneticPr fontId="4"/>
  </si>
  <si>
    <t>大堀</t>
    <phoneticPr fontId="4"/>
  </si>
  <si>
    <t>大堀公民館</t>
    <phoneticPr fontId="4"/>
  </si>
  <si>
    <t>要田</t>
    <phoneticPr fontId="4"/>
  </si>
  <si>
    <t>要田駅</t>
    <phoneticPr fontId="4"/>
  </si>
  <si>
    <t>笹山</t>
    <phoneticPr fontId="4"/>
  </si>
  <si>
    <t>要田出張所</t>
    <phoneticPr fontId="4"/>
  </si>
  <si>
    <t>荒和田</t>
    <phoneticPr fontId="4"/>
  </si>
  <si>
    <t>荒和田区公民館</t>
    <phoneticPr fontId="4"/>
  </si>
  <si>
    <t>光陽台</t>
    <phoneticPr fontId="4"/>
  </si>
  <si>
    <t>田村西部工業団地光ヶ丘公園</t>
    <phoneticPr fontId="4"/>
  </si>
  <si>
    <t>グラフ最大値</t>
    <rPh sb="3" eb="6">
      <t>サイダイチ</t>
    </rPh>
    <phoneticPr fontId="4"/>
  </si>
  <si>
    <t>最終報告日</t>
    <rPh sb="0" eb="2">
      <t>サイシュウ</t>
    </rPh>
    <rPh sb="2" eb="4">
      <t>ホウコク</t>
    </rPh>
    <rPh sb="4" eb="5">
      <t>ビ</t>
    </rPh>
    <phoneticPr fontId="4"/>
  </si>
  <si>
    <r>
      <t>Cs-137</t>
    </r>
    <r>
      <rPr>
        <sz val="10"/>
        <rFont val="ＭＳ Ｐゴシック"/>
        <family val="3"/>
        <charset val="128"/>
      </rPr>
      <t>の減衰</t>
    </r>
    <rPh sb="7" eb="9">
      <t>ゲンスイ</t>
    </rPh>
    <phoneticPr fontId="4"/>
  </si>
  <si>
    <r>
      <t>Cs-134</t>
    </r>
    <r>
      <rPr>
        <sz val="10"/>
        <rFont val="ＭＳ Ｐゴシック"/>
        <family val="3"/>
        <charset val="128"/>
      </rPr>
      <t>の減衰</t>
    </r>
    <rPh sb="7" eb="9">
      <t>ゲンスイ</t>
    </rPh>
    <phoneticPr fontId="4"/>
  </si>
  <si>
    <r>
      <t>2</t>
    </r>
    <r>
      <rPr>
        <sz val="10"/>
        <rFont val="ＭＳ Ｐゴシック"/>
        <family val="3"/>
        <charset val="128"/>
      </rPr>
      <t>核種の減衰</t>
    </r>
    <rPh sb="1" eb="3">
      <t>カクシュ</t>
    </rPh>
    <rPh sb="4" eb="6">
      <t>ゲンスイ</t>
    </rPh>
    <phoneticPr fontId="4"/>
  </si>
  <si>
    <t>都路町</t>
    <rPh sb="0" eb="3">
      <t>ミヤコジマチ</t>
    </rPh>
    <phoneticPr fontId="4"/>
  </si>
  <si>
    <t>Cs-137</t>
    <phoneticPr fontId="4"/>
  </si>
  <si>
    <t>Cs-134</t>
    <phoneticPr fontId="4"/>
  </si>
  <si>
    <r>
      <t>1cm</t>
    </r>
    <r>
      <rPr>
        <sz val="10"/>
        <rFont val="ＭＳ Ｐゴシック"/>
        <family val="3"/>
        <charset val="128"/>
      </rPr>
      <t>線量当量率定数</t>
    </r>
    <rPh sb="3" eb="5">
      <t>センリョウ</t>
    </rPh>
    <rPh sb="5" eb="8">
      <t>トウリョウリツ</t>
    </rPh>
    <rPh sb="8" eb="10">
      <t>ジョウスウ</t>
    </rPh>
    <phoneticPr fontId="4"/>
  </si>
  <si>
    <r>
      <t>1cm</t>
    </r>
    <r>
      <rPr>
        <sz val="10"/>
        <rFont val="ＭＳ Ｐゴシック"/>
        <family val="3"/>
        <charset val="128"/>
      </rPr>
      <t>線量当量率定数比</t>
    </r>
    <rPh sb="3" eb="5">
      <t>センリョウ</t>
    </rPh>
    <rPh sb="5" eb="8">
      <t>トウリョウリツ</t>
    </rPh>
    <rPh sb="8" eb="10">
      <t>ジョウスウ</t>
    </rPh>
    <rPh sb="10" eb="11">
      <t>ヒ</t>
    </rPh>
    <phoneticPr fontId="4"/>
  </si>
  <si>
    <t>BG</t>
    <phoneticPr fontId="4"/>
  </si>
  <si>
    <t>大越町</t>
    <rPh sb="0" eb="2">
      <t>オオゴエ</t>
    </rPh>
    <rPh sb="2" eb="3">
      <t>マチ</t>
    </rPh>
    <phoneticPr fontId="4"/>
  </si>
  <si>
    <r>
      <t>20</t>
    </r>
    <r>
      <rPr>
        <sz val="10"/>
        <rFont val="ＭＳ Ｐゴシック"/>
        <family val="3"/>
        <charset val="128"/>
      </rPr>
      <t>年後</t>
    </r>
    <rPh sb="2" eb="4">
      <t>ネンゴ</t>
    </rPh>
    <phoneticPr fontId="4"/>
  </si>
  <si>
    <r>
      <t>30</t>
    </r>
    <r>
      <rPr>
        <sz val="10"/>
        <rFont val="ＭＳ Ｐゴシック"/>
        <family val="3"/>
        <charset val="128"/>
      </rPr>
      <t>年後</t>
    </r>
    <rPh sb="2" eb="4">
      <t>ネンゴ</t>
    </rPh>
    <phoneticPr fontId="4"/>
  </si>
  <si>
    <r>
      <t>10</t>
    </r>
    <r>
      <rPr>
        <sz val="10"/>
        <rFont val="ＭＳ Ｐゴシック"/>
        <family val="3"/>
        <charset val="128"/>
      </rPr>
      <t>年後</t>
    </r>
    <rPh sb="2" eb="4">
      <t>ネンゴ</t>
    </rPh>
    <phoneticPr fontId="4"/>
  </si>
  <si>
    <r>
      <t>0</t>
    </r>
    <r>
      <rPr>
        <sz val="10"/>
        <rFont val="ＭＳ Ｐゴシック"/>
        <family val="3"/>
        <charset val="128"/>
      </rPr>
      <t>年後</t>
    </r>
    <rPh sb="1" eb="3">
      <t>ネンゴ</t>
    </rPh>
    <phoneticPr fontId="4"/>
  </si>
  <si>
    <r>
      <t xml:space="preserve">Cs-137 </t>
    </r>
    <r>
      <rPr>
        <b/>
        <sz val="11"/>
        <rFont val="ＭＳ Ｐゴシック"/>
        <family val="3"/>
        <charset val="128"/>
      </rPr>
      <t>と</t>
    </r>
    <r>
      <rPr>
        <b/>
        <sz val="11"/>
        <rFont val="Arial"/>
        <family val="2"/>
      </rPr>
      <t xml:space="preserve"> Cs-134 </t>
    </r>
    <r>
      <rPr>
        <b/>
        <sz val="11"/>
        <rFont val="ＭＳ Ｐゴシック"/>
        <family val="3"/>
        <charset val="128"/>
      </rPr>
      <t>の理論減衰曲線を一緒にプロットし、</t>
    </r>
    <r>
      <rPr>
        <b/>
        <sz val="11"/>
        <rFont val="Arial"/>
        <family val="2"/>
      </rPr>
      <t xml:space="preserve">30 </t>
    </r>
    <r>
      <rPr>
        <b/>
        <sz val="11"/>
        <rFont val="ＭＳ Ｐゴシック"/>
        <family val="3"/>
        <charset val="128"/>
      </rPr>
      <t>年間の減衰状況を「見える化」してみました。</t>
    </r>
    <rPh sb="36" eb="38">
      <t>ネンカン</t>
    </rPh>
    <phoneticPr fontId="4"/>
  </si>
  <si>
    <t>ページ</t>
    <phoneticPr fontId="4"/>
  </si>
  <si>
    <t>測定値開始行</t>
    <phoneticPr fontId="4"/>
  </si>
  <si>
    <r>
      <t xml:space="preserve">powered by </t>
    </r>
    <r>
      <rPr>
        <b/>
        <i/>
        <sz val="9"/>
        <color indexed="12"/>
        <rFont val="Arial"/>
        <family val="2"/>
      </rPr>
      <t>xls-hashimoto</t>
    </r>
    <phoneticPr fontId="4"/>
  </si>
  <si>
    <t/>
  </si>
  <si>
    <t>ただし、2020年4月1日からは、原子力規制委員会のホームページからダウンロードしたデータです。</t>
    <rPh sb="8" eb="9">
      <t>ネン</t>
    </rPh>
    <rPh sb="10" eb="11">
      <t>ガツ</t>
    </rPh>
    <rPh sb="12" eb="13">
      <t>ニチ</t>
    </rPh>
    <rPh sb="17" eb="20">
      <t>ゲンシリョク</t>
    </rPh>
    <rPh sb="20" eb="22">
      <t>キセイ</t>
    </rPh>
    <rPh sb="22" eb="25">
      <t>イインカイ</t>
    </rPh>
    <phoneticPr fontId="4"/>
  </si>
  <si>
    <r>
      <t xml:space="preserve">Cs-137 </t>
    </r>
    <r>
      <rPr>
        <b/>
        <sz val="11"/>
        <rFont val="ＭＳ Ｐゴシック"/>
        <family val="3"/>
        <charset val="128"/>
      </rPr>
      <t>と</t>
    </r>
    <r>
      <rPr>
        <b/>
        <sz val="11"/>
        <rFont val="Arial"/>
        <family val="2"/>
      </rPr>
      <t xml:space="preserve"> Cs-134 </t>
    </r>
    <r>
      <rPr>
        <b/>
        <sz val="11"/>
        <rFont val="ＭＳ Ｐゴシック"/>
        <family val="3"/>
        <charset val="128"/>
      </rPr>
      <t>の理論減衰曲線を一緒にプロットし、</t>
    </r>
    <r>
      <rPr>
        <b/>
        <sz val="11"/>
        <rFont val="Arial"/>
        <family val="2"/>
      </rPr>
      <t xml:space="preserve">10 </t>
    </r>
    <r>
      <rPr>
        <b/>
        <sz val="11"/>
        <rFont val="ＭＳ Ｐゴシック"/>
        <family val="3"/>
        <charset val="128"/>
      </rPr>
      <t>年間の減衰状況を「見える化」してみました。</t>
    </r>
    <rPh sb="36" eb="38">
      <t>ネンカン</t>
    </rPh>
    <phoneticPr fontId="4"/>
  </si>
  <si>
    <t>https://www.erms.nsr.go.jp/nra-ramis-webg/general/mapdisplaydoserate/initialize</t>
    <phoneticPr fontId="4"/>
  </si>
  <si>
    <t>田村市　都路馬洗戸</t>
  </si>
  <si>
    <t>μGy/h</t>
  </si>
  <si>
    <t>農業総合ｾﾝﾀｰ</t>
  </si>
  <si>
    <t>五十人山キャンプ場＜平成25年12月に新規設置＞</t>
  </si>
  <si>
    <t>μSv/h</t>
  </si>
  <si>
    <t>五百渕公園</t>
  </si>
  <si>
    <t>道ノ内繭集出荷所</t>
  </si>
  <si>
    <t>古町公園（ちびっこ広場）</t>
  </si>
  <si>
    <t>福島医療専門学校　本部・柔整科校舎</t>
  </si>
  <si>
    <t>(福)笑風会 特別養護老人ホーム　笑風苑　にこにこ託児所</t>
  </si>
  <si>
    <t>鹿嶋池農村公園</t>
  </si>
  <si>
    <t>下舞木集会所</t>
  </si>
  <si>
    <t>梅林公園</t>
  </si>
  <si>
    <t>持籐田繭集出荷所</t>
  </si>
  <si>
    <t>荒池農村公園</t>
  </si>
  <si>
    <t>強梨公民館登口前クリーンハウス脇</t>
  </si>
  <si>
    <t>ベビールームスキップ</t>
  </si>
  <si>
    <t>桧山高原キャンプ場＜平成25年12月に新規設置＞</t>
  </si>
  <si>
    <t>荒井中央公園</t>
  </si>
  <si>
    <t>開成山公園児童広場</t>
  </si>
  <si>
    <t>宇倍公園</t>
  </si>
  <si>
    <t>香久池公園</t>
  </si>
  <si>
    <t>福島県立安積高等学校</t>
  </si>
  <si>
    <t>郡山市上下水道局</t>
  </si>
  <si>
    <t>宝沢沼農村公園</t>
  </si>
  <si>
    <t>待池公園</t>
  </si>
  <si>
    <t>開成館</t>
  </si>
  <si>
    <t>北横田集会所</t>
  </si>
  <si>
    <t>国際医療看護福祉大学校　グランド</t>
  </si>
  <si>
    <t>福島県立須賀川養護学校郡山分校</t>
  </si>
  <si>
    <t>酒蓋公園（南側）</t>
  </si>
  <si>
    <t>21世紀記念公園</t>
  </si>
  <si>
    <t>白岩運動広場</t>
  </si>
  <si>
    <t>郡山駅東口</t>
  </si>
  <si>
    <t>酒蓋公園（東側）</t>
  </si>
  <si>
    <t>酒蓋公園（北側）</t>
  </si>
  <si>
    <t>郡山市母子生活支援施設ひまわり荘</t>
  </si>
  <si>
    <t>下道之内集落センター＜平成25年12月に新規設置＞</t>
  </si>
  <si>
    <t>蛇骨地蔵堂南公園</t>
  </si>
  <si>
    <t>堀ノ内公園</t>
  </si>
  <si>
    <t>田村市立都路中学校</t>
  </si>
  <si>
    <t>八山田公園</t>
  </si>
  <si>
    <t>芹沢ちびっこ広場</t>
  </si>
  <si>
    <t>陣場公園</t>
  </si>
  <si>
    <t>南多目的研修センター</t>
  </si>
  <si>
    <t>安積スポーツ広場</t>
  </si>
  <si>
    <t>（医）明信会 今泉西病院　トモロ保育園</t>
  </si>
  <si>
    <t>郡山駅西口第一駐輪場</t>
  </si>
  <si>
    <t>ふるさとの森スポーツパーク</t>
  </si>
  <si>
    <t>福島県立郡山東高等学校</t>
  </si>
  <si>
    <t>鶴見坦公園</t>
  </si>
  <si>
    <t>石橋転作促進技術研修センター＜平成25年12月に新規設置＞</t>
  </si>
  <si>
    <t>総合療育センター</t>
  </si>
  <si>
    <t>児童デイサービス事業所らくりあ</t>
  </si>
  <si>
    <t>福島県立清陵情報高等学校</t>
  </si>
  <si>
    <t>高倉公園</t>
  </si>
  <si>
    <t>いわせグリーン球場</t>
  </si>
  <si>
    <t>南小中集会所</t>
  </si>
  <si>
    <t>緑ヶ丘児童クラブ</t>
  </si>
  <si>
    <t>郡山市立安積第二中学校</t>
  </si>
  <si>
    <t>上岩井沢生活改善センター</t>
  </si>
  <si>
    <t>郡山市立三穂田中学校</t>
  </si>
  <si>
    <t>郡山市立郡山第二中学校</t>
  </si>
  <si>
    <t>プリムラ保育園</t>
  </si>
  <si>
    <t>伊賀河原1号公園</t>
  </si>
  <si>
    <t>喜久田保育所</t>
  </si>
  <si>
    <t>大島中央公園</t>
  </si>
  <si>
    <t>郡山市保健所</t>
  </si>
  <si>
    <t>郡山市立郡山第五中学校</t>
  </si>
  <si>
    <t>郡山市立高倉小学校</t>
  </si>
  <si>
    <t>下江花集会所</t>
  </si>
  <si>
    <t>瀬川出張所</t>
  </si>
  <si>
    <t>葛尾村立葛尾小・中学校</t>
  </si>
  <si>
    <t>郡山健康科学専門学校　第３校舎</t>
  </si>
  <si>
    <t>郡山市立日和田中学校</t>
  </si>
  <si>
    <t>ユーパロ室ノ木保育園</t>
  </si>
  <si>
    <t>大口原緑地</t>
  </si>
  <si>
    <t>福島県立郡山北工業高等学校</t>
  </si>
  <si>
    <t>郡山市立小原田中学校</t>
  </si>
  <si>
    <t>グリーンパーク都路草原の家やすらぎ</t>
  </si>
  <si>
    <t>下馬沢そ菜集荷所＜平成25年12月に新規設置＞</t>
  </si>
  <si>
    <t>今泉集会所（むそう庵）</t>
  </si>
  <si>
    <t>福島県立郡山商業高等学校</t>
  </si>
  <si>
    <t>西袋児童クラブ</t>
  </si>
  <si>
    <t>郡山市立美術館</t>
  </si>
  <si>
    <t>郡山市立郡山第七中学校</t>
  </si>
  <si>
    <t>キッズルーム・パオ</t>
  </si>
  <si>
    <t>咲田公園</t>
  </si>
  <si>
    <t>移ヶ岳瑞峰平＜平成25年12月に新規設置＞</t>
  </si>
  <si>
    <t>舘ヶ岡グラウンド</t>
  </si>
  <si>
    <t>長沼体育館（長沼総合運動公園内）</t>
  </si>
  <si>
    <t>わかば幼稚園</t>
  </si>
  <si>
    <t>三春町中央児童館</t>
  </si>
  <si>
    <t>三穂田スポーツ広場</t>
  </si>
  <si>
    <t>日和田スポーツ広場</t>
  </si>
  <si>
    <t>緑ヶ丘公園</t>
  </si>
  <si>
    <t>逢瀬スポーツ広場</t>
  </si>
  <si>
    <t>福島県立あさか開成高等学校</t>
  </si>
  <si>
    <t>郡山女子大学　家政学館西側植栽内</t>
  </si>
  <si>
    <t>郡山市立大槻小学校</t>
  </si>
  <si>
    <t>郡山市西部体育館</t>
  </si>
  <si>
    <t>（財）太田綜合病院 附属桔梗保育園</t>
  </si>
  <si>
    <t>三穂田地域交流センター</t>
  </si>
  <si>
    <t>泉田スポーツ広場</t>
  </si>
  <si>
    <t>チャイルドハウスうねめ</t>
  </si>
  <si>
    <t>不動前公園</t>
  </si>
  <si>
    <t>仁井田児童クラブ</t>
  </si>
  <si>
    <t>八山田西公園</t>
  </si>
  <si>
    <t>大槻公園</t>
  </si>
  <si>
    <t>太田看護専門学校</t>
  </si>
  <si>
    <t>富田保育所</t>
  </si>
  <si>
    <t>御木沢地区公民館</t>
  </si>
  <si>
    <t>新池公園</t>
  </si>
  <si>
    <t>郡山市立安積中学校</t>
  </si>
  <si>
    <t>郡山市立海老根小学校</t>
  </si>
  <si>
    <t>郡山市立郡山第四中学校</t>
  </si>
  <si>
    <t>長沼公民館</t>
  </si>
  <si>
    <t>三穂田鍋山ちびっこ広場</t>
  </si>
  <si>
    <t>国際医療看護福祉大学校　本校舎</t>
  </si>
  <si>
    <t>福島県立郡山養護学校</t>
  </si>
  <si>
    <t>藤沼湖自然公園管理センター</t>
  </si>
  <si>
    <t>道の駅たまかわ（こぶしの里センター）</t>
  </si>
  <si>
    <t>須賀川市立西袋第二小学校</t>
  </si>
  <si>
    <t>ポニー保育園</t>
  </si>
  <si>
    <t>中山地区集会所＜平成25年12月に新規設置＞</t>
  </si>
  <si>
    <t>成山公園</t>
  </si>
  <si>
    <t>磐梯熱海スポーツパーク郡山スケート場</t>
  </si>
  <si>
    <t>荒和田地区公民館＜平成25年12月に新規設置＞</t>
  </si>
  <si>
    <t>西部公園</t>
  </si>
  <si>
    <t>郡山市立桑野小学校</t>
  </si>
  <si>
    <t>都路診療所＜平成25年12月に新規設置＞</t>
  </si>
  <si>
    <t>香久池保育所</t>
  </si>
  <si>
    <t>さくら公園</t>
  </si>
  <si>
    <t>ひまわり保育園</t>
  </si>
  <si>
    <t>中央児童公園</t>
  </si>
  <si>
    <t>安積南地域公民館</t>
  </si>
  <si>
    <t>田村市立都路こども園</t>
  </si>
  <si>
    <t>田村広域一般廃棄物最終処分場</t>
  </si>
  <si>
    <t>荒池西公園</t>
  </si>
  <si>
    <t>郡山市立御舘中学校</t>
  </si>
  <si>
    <t>門鹿公民館＜平成25年12月に新規設置＞</t>
  </si>
  <si>
    <t>須賀川地方衛生センター</t>
  </si>
  <si>
    <t>カブトムシ自然の森</t>
  </si>
  <si>
    <t>パートナーキッズ保育園</t>
  </si>
  <si>
    <t>公立岩瀬病院附属高等看護学院</t>
  </si>
  <si>
    <t>台新公園</t>
  </si>
  <si>
    <t>国際ビジネス公務員大学校</t>
  </si>
  <si>
    <t>大安場史跡公園</t>
  </si>
  <si>
    <t>尚志幼稚園</t>
  </si>
  <si>
    <t>百合ヶ丘公園</t>
  </si>
  <si>
    <t>矢沢白山荘</t>
  </si>
  <si>
    <t>磐梯熱海スポーツパーク熱海サッカー場</t>
  </si>
  <si>
    <t>郡山市こども総合支援センター</t>
  </si>
  <si>
    <t>郡山市立行健第二小学校</t>
  </si>
  <si>
    <t>須賀川市立仁井田幼稚園</t>
  </si>
  <si>
    <t>須賀川市立第一中学校</t>
  </si>
  <si>
    <t>三春町立沢石小学校</t>
  </si>
  <si>
    <t>双葉第二幼稚園</t>
  </si>
  <si>
    <t>喜久田スポーツ広場</t>
  </si>
  <si>
    <t>大久保コミュニティセンター（大和荘）</t>
  </si>
  <si>
    <t>大島東公園</t>
  </si>
  <si>
    <t>山小屋聖人堂</t>
  </si>
  <si>
    <t>東部スポーツ広場</t>
  </si>
  <si>
    <t>田村市立緑小学校</t>
  </si>
  <si>
    <t>福島県立長沼高等学校</t>
  </si>
  <si>
    <t>芳賀池公園</t>
  </si>
  <si>
    <t>西田保育所</t>
  </si>
  <si>
    <t>郡山駅西口駅前広場</t>
  </si>
  <si>
    <t>須賀川市立大東小学校上小山田分校</t>
  </si>
  <si>
    <t>三穂田山口ちびっこ広場</t>
  </si>
  <si>
    <t>並木幼稚園</t>
  </si>
  <si>
    <t>仙台平キャンプ場＜平成25年12月に新規設置＞</t>
  </si>
  <si>
    <t>市場西公園</t>
  </si>
  <si>
    <t>戸引地域公民館＜平成25年12月に新規設置＞</t>
  </si>
  <si>
    <t>日和田野球場</t>
  </si>
  <si>
    <t>横田集会所</t>
  </si>
  <si>
    <t>西部サッカー場</t>
  </si>
  <si>
    <t>郡山市立喜久田中学校</t>
  </si>
  <si>
    <t>郡山市立明健中学校</t>
  </si>
  <si>
    <t>郡山市立片平中学校</t>
  </si>
  <si>
    <t>郡山市立芳賀小学校</t>
  </si>
  <si>
    <t>開成保育所</t>
  </si>
  <si>
    <t>須賀川市立白方小学校</t>
  </si>
  <si>
    <t>うねめ1号公園</t>
  </si>
  <si>
    <t>はなさと保育園</t>
  </si>
  <si>
    <t>大成保育所</t>
  </si>
  <si>
    <t>島中央公園</t>
  </si>
  <si>
    <t>特別養護老人ホーム「鏡石ホーム」</t>
  </si>
  <si>
    <t>磐梯熱海スポーツパーク</t>
  </si>
  <si>
    <t>福島県立安積黎明高等学校</t>
  </si>
  <si>
    <t>芳山公園</t>
  </si>
  <si>
    <t>鉄道弘済会郡山保育所</t>
  </si>
  <si>
    <t>開南幼稚園</t>
  </si>
  <si>
    <t>静団地第一（ちびっこ広場）</t>
  </si>
  <si>
    <t>高齢者文化休養センター逢瀬荘</t>
  </si>
  <si>
    <t>鳥見山公園</t>
  </si>
  <si>
    <t>（医）慈繁会 ペップ託児園</t>
  </si>
  <si>
    <t>安積町つつみ幼稚園</t>
  </si>
  <si>
    <t>桜が丘学園</t>
  </si>
  <si>
    <t>横道集会所</t>
  </si>
  <si>
    <t>沢石三区集会所</t>
  </si>
  <si>
    <t>福島県立あぶくま養護学校</t>
  </si>
  <si>
    <t>郡山カルチャーパーク</t>
  </si>
  <si>
    <t>郡山市立富田東小学校</t>
  </si>
  <si>
    <t>郡山市立高瀬中学校</t>
  </si>
  <si>
    <t>須賀川市立第三小学校</t>
  </si>
  <si>
    <t>須賀川駅前広場</t>
  </si>
  <si>
    <t>へるすぴあ</t>
  </si>
  <si>
    <t>三春幼稚園</t>
  </si>
  <si>
    <t>乙空釜集会所</t>
  </si>
  <si>
    <t>石川町保健センター</t>
  </si>
  <si>
    <t>福島県立郡山萌世高等学校</t>
  </si>
  <si>
    <t>緑とふれあいの森公園</t>
  </si>
  <si>
    <t>郡山婦人会幼児保育所</t>
  </si>
  <si>
    <t>郡山市立薫小学校</t>
  </si>
  <si>
    <t>郡山市立郡山第一中学校</t>
  </si>
  <si>
    <t>郡山市逢瀬行政センター河内連絡所</t>
  </si>
  <si>
    <t>郡山看護専門学校</t>
  </si>
  <si>
    <t>須賀川市立仁井田小学校</t>
  </si>
  <si>
    <t>馬洗戸集会所</t>
  </si>
  <si>
    <t>常葉児童生活センター</t>
  </si>
  <si>
    <t>日和田行政センター</t>
  </si>
  <si>
    <t>殿上観光牧場スカイパレスときわ</t>
  </si>
  <si>
    <t>浮金つつじ児童園</t>
  </si>
  <si>
    <t>玉川村立泉中学校</t>
  </si>
  <si>
    <t>田村市立移中学校</t>
  </si>
  <si>
    <t>福島県理工専門学校</t>
  </si>
  <si>
    <t>郡山市田村行政センター高瀬連絡所</t>
  </si>
  <si>
    <t>郡山市立多田野小学校</t>
  </si>
  <si>
    <t>郡山市立富田中学校</t>
  </si>
  <si>
    <t>中原広場公園</t>
  </si>
  <si>
    <t>善宝池公園</t>
  </si>
  <si>
    <t>安積保育所</t>
  </si>
  <si>
    <t>安積愛育園パローネ</t>
  </si>
  <si>
    <t>平成記念こどものもり公園</t>
  </si>
  <si>
    <t>東部森林公園</t>
  </si>
  <si>
    <t>田村市立古道小学校</t>
  </si>
  <si>
    <t>郡山市立逢瀬中学校</t>
  </si>
  <si>
    <t>郡山市立郡山第六中学校</t>
  </si>
  <si>
    <t>須賀川市立仁井田中学校</t>
  </si>
  <si>
    <t>ＪＲ要田駅＜平成25年12月に新規設置＞</t>
  </si>
  <si>
    <t>三春町立中妻小学校</t>
  </si>
  <si>
    <t>小原田公園</t>
  </si>
  <si>
    <t>込木集会所</t>
  </si>
  <si>
    <t>郡山市立富田小学校</t>
  </si>
  <si>
    <t>郡山市立東芳小学校</t>
  </si>
  <si>
    <t>針生保育所</t>
  </si>
  <si>
    <t>静公園</t>
  </si>
  <si>
    <t>たから幼稚園</t>
  </si>
  <si>
    <t>東部体育館</t>
  </si>
  <si>
    <t>浄土松公園</t>
  </si>
  <si>
    <t>玉川村立玉川第一小学校</t>
  </si>
  <si>
    <t>総合運動公園</t>
  </si>
  <si>
    <t>郡山市立橘小学校</t>
  </si>
  <si>
    <t>須賀川市立西袋第一小学校</t>
  </si>
  <si>
    <t>（財）脳神経疾患研究所附属総合南東北病院たんぽぽ保育所</t>
  </si>
  <si>
    <t>三春町立岩江小学校</t>
  </si>
  <si>
    <t>向陽町西公園</t>
  </si>
  <si>
    <t>桑野保育所</t>
  </si>
  <si>
    <t>田村市船引保健センター</t>
  </si>
  <si>
    <t>福島県立郡山高等学校</t>
  </si>
  <si>
    <t>郡山市希望ヶ丘児童センター</t>
  </si>
  <si>
    <t>郡山市立明健小学校</t>
  </si>
  <si>
    <t>アミーゴ保育会</t>
  </si>
  <si>
    <t>中里コミュニティ消防センター</t>
  </si>
  <si>
    <t>山ノ井農村公園</t>
  </si>
  <si>
    <t>斎藤農村公園</t>
  </si>
  <si>
    <t>深沢川取水場</t>
  </si>
  <si>
    <t>独立行政法人国立病院機構福島病院附属看護学校</t>
  </si>
  <si>
    <t>玉川村立いずみ幼稚園</t>
  </si>
  <si>
    <t>田村保育所</t>
  </si>
  <si>
    <t>田村市立船引中学校</t>
  </si>
  <si>
    <t>石沢地域多目的集会所</t>
  </si>
  <si>
    <t>福島県立須賀川養護学校</t>
  </si>
  <si>
    <t>郡山市立守山小学校</t>
  </si>
  <si>
    <t>郡山市立安積第一小学校</t>
  </si>
  <si>
    <t>郡山市立宮城中学校</t>
  </si>
  <si>
    <t>鏡石町立第二小学校</t>
  </si>
  <si>
    <t>わかくさ保育園</t>
  </si>
  <si>
    <t>三春町北保育所</t>
  </si>
  <si>
    <t>二瀬連絡所</t>
  </si>
  <si>
    <t>医療法人　平心会　須賀川病院付属保育所</t>
  </si>
  <si>
    <t>日本調理技術専門学校</t>
  </si>
  <si>
    <t>東部第３号公園（なら街区公園）</t>
  </si>
  <si>
    <t>福島県立船引高等学校</t>
  </si>
  <si>
    <t>福島県立須賀川桐陽高等学校</t>
  </si>
  <si>
    <t>稲田児童クラブ</t>
  </si>
  <si>
    <t>船引駅前公園（森公園）</t>
  </si>
  <si>
    <t>要田出張所</t>
  </si>
  <si>
    <t>郡山市立三和小学校</t>
  </si>
  <si>
    <t>郡山市立大槻中学校</t>
  </si>
  <si>
    <t>郡山市立安積第二小学校</t>
  </si>
  <si>
    <t>郡山市立日和田小学校</t>
  </si>
  <si>
    <t>郡山市立行健小学校</t>
  </si>
  <si>
    <t>青石集落センター</t>
  </si>
  <si>
    <t>三春町第二保育所</t>
  </si>
  <si>
    <t>根子田集会所＜平成25年12月に新規設置＞</t>
  </si>
  <si>
    <t>田村スポーツ広場</t>
  </si>
  <si>
    <t>田村地域交流センター</t>
  </si>
  <si>
    <t>稲田公民館</t>
  </si>
  <si>
    <t>須賀川市立小中一貫教育校稲田学園</t>
  </si>
  <si>
    <t>須賀川市立長沼東小学校</t>
  </si>
  <si>
    <t>高久田多目的集会所</t>
  </si>
  <si>
    <t>三春町役場脇駐車場</t>
  </si>
  <si>
    <t>尚志高等学校</t>
  </si>
  <si>
    <t>日出山公園</t>
  </si>
  <si>
    <t>浅川町地域福祉センター</t>
  </si>
  <si>
    <t>美山保育園</t>
  </si>
  <si>
    <t>芳賀保育所</t>
  </si>
  <si>
    <t>郡山市立河内小学校</t>
  </si>
  <si>
    <t>上山上婦人・若者等活動促進施設</t>
  </si>
  <si>
    <t>大越公民館</t>
  </si>
  <si>
    <t>浅川町立里白石小学校</t>
  </si>
  <si>
    <t>郡山市役所</t>
  </si>
  <si>
    <t>郡山市立桜小学校</t>
  </si>
  <si>
    <t>郡山市立西田学園義務教育学校</t>
  </si>
  <si>
    <t>（財）星総合病院　附属星ヶ丘保育園</t>
  </si>
  <si>
    <t>エムポリアム並木保育園</t>
  </si>
  <si>
    <t>三春町立三春中学校</t>
  </si>
  <si>
    <t>上北方集会所</t>
  </si>
  <si>
    <t>中田スポーツ広場</t>
  </si>
  <si>
    <t>八山田保育園</t>
  </si>
  <si>
    <t>大槻中央幼稚園</t>
  </si>
  <si>
    <t>旧論田小学校</t>
  </si>
  <si>
    <t>東光寺広場前</t>
  </si>
  <si>
    <t>東公民館</t>
  </si>
  <si>
    <t>田村市総合運動公園</t>
  </si>
  <si>
    <t>郡山市立大成小学校</t>
  </si>
  <si>
    <t>郡山市立御代田小学校</t>
  </si>
  <si>
    <t>郡山市立御舘小学校</t>
  </si>
  <si>
    <t>郡山市立白岩小学校</t>
  </si>
  <si>
    <t>郡山市総合体育館</t>
  </si>
  <si>
    <t>郡山庭球場</t>
  </si>
  <si>
    <t>鏡石町保健センター</t>
  </si>
  <si>
    <t>開成山総合運動場</t>
  </si>
  <si>
    <t>鶴見坦保育所</t>
  </si>
  <si>
    <t>iキャリア医療福祉専門学校</t>
  </si>
  <si>
    <t>ふれあいの森公園</t>
  </si>
  <si>
    <t>並木町運動場</t>
  </si>
  <si>
    <t>多田野運動広場</t>
  </si>
  <si>
    <t>大竹バス停付近ごみステーション脇</t>
  </si>
  <si>
    <t>天栄村立天栄幼稚園</t>
  </si>
  <si>
    <t>小原田幼稚園</t>
  </si>
  <si>
    <t>岩井沢児童館</t>
  </si>
  <si>
    <t>常葉保育所</t>
  </si>
  <si>
    <t>旧大久田小学校</t>
  </si>
  <si>
    <t>田村市立岩井沢小学校</t>
  </si>
  <si>
    <t>田村市立要田小学校</t>
  </si>
  <si>
    <t>花輪前公園</t>
  </si>
  <si>
    <t>郡山市立小原田小学校</t>
  </si>
  <si>
    <t>郡山市立芳山小学校</t>
  </si>
  <si>
    <t>頭ノ巣集会所</t>
  </si>
  <si>
    <t>（財）慈山会医学研究所　付属坪井病院院内託児所</t>
  </si>
  <si>
    <t>ほしのこ保育園</t>
  </si>
  <si>
    <t>エムポリアム幼稚園</t>
  </si>
  <si>
    <t>ナーサリールームまんまぴあ</t>
  </si>
  <si>
    <t>希望ヶ丘保育所</t>
  </si>
  <si>
    <t>旧東山小学校</t>
  </si>
  <si>
    <t>田村市大越保健センター＜平成25年12月に新規設置＞</t>
  </si>
  <si>
    <t>田村市立船引南中学校</t>
  </si>
  <si>
    <t>福島病院</t>
  </si>
  <si>
    <t>福島県立湖南高等学校</t>
  </si>
  <si>
    <t>翠ヶ丘公園</t>
  </si>
  <si>
    <t>郡山市立多田野小学校堀口分校</t>
  </si>
  <si>
    <t>郡山市立大島小学校</t>
  </si>
  <si>
    <t>郡山市立安積第三小学校</t>
  </si>
  <si>
    <t>郡山市立富田西小学校</t>
  </si>
  <si>
    <t>郡山市立行徳小学校</t>
  </si>
  <si>
    <t>都路行政局</t>
  </si>
  <si>
    <t>開成山公園児童広場（南側）</t>
  </si>
  <si>
    <t>須賀川市立小塩江中学校</t>
  </si>
  <si>
    <t>須賀川市立長沼中学校</t>
  </si>
  <si>
    <t>みどり幼稚園</t>
  </si>
  <si>
    <t>ペップキッズこおりやま</t>
  </si>
  <si>
    <t>三春町立中郷幼稚園</t>
  </si>
  <si>
    <t>双葉幼稚園</t>
  </si>
  <si>
    <t>小塩江公民館</t>
  </si>
  <si>
    <t>旧平田村立蓬田中学校</t>
  </si>
  <si>
    <t>柏城児童クラブ</t>
  </si>
  <si>
    <t>西袋公民館</t>
  </si>
  <si>
    <t>郡山市立小泉小学校</t>
  </si>
  <si>
    <t>郡山市立桃見台小学校</t>
  </si>
  <si>
    <t>郡山市立赤木小学校</t>
  </si>
  <si>
    <t>須賀川市保健センター</t>
  </si>
  <si>
    <t>須賀川市民スポーツ広場</t>
  </si>
  <si>
    <t>須賀川市立第二小学校</t>
  </si>
  <si>
    <t>麓山地区公共施設駐車場</t>
  </si>
  <si>
    <t>古殿町立古殿小学校</t>
  </si>
  <si>
    <t>大東児童クラブ</t>
  </si>
  <si>
    <t>天地人大学＜平成25年12月に新規設置＞</t>
  </si>
  <si>
    <t>小野町多目的研修集会施設</t>
  </si>
  <si>
    <t>浅川町立浅川中学校</t>
  </si>
  <si>
    <t>石川義塾中学校、学校法人石川高等学校</t>
  </si>
  <si>
    <t>福島学園</t>
  </si>
  <si>
    <t>逢瀬川5号緑地</t>
  </si>
  <si>
    <t>郡山市立喜久田小学校</t>
  </si>
  <si>
    <t>郡山市立熱海中学校</t>
  </si>
  <si>
    <t>須賀川市文化センター</t>
  </si>
  <si>
    <t>須賀川市立第一小学校</t>
  </si>
  <si>
    <t>須賀川市立西袋中学校</t>
  </si>
  <si>
    <t>こばと保育園</t>
  </si>
  <si>
    <t>なのはな保育園</t>
  </si>
  <si>
    <t>ヒューマニティー幼保学園</t>
  </si>
  <si>
    <t>久保田保育所</t>
  </si>
  <si>
    <t>天栄保育所</t>
  </si>
  <si>
    <t>平田村立蓬田小学校</t>
  </si>
  <si>
    <t>文珠出張所</t>
  </si>
  <si>
    <t>星の村天文台＜平成25年12月に新規設置＞</t>
  </si>
  <si>
    <t>浅川町保健センター</t>
  </si>
  <si>
    <t>浅川町立山白石小学校</t>
  </si>
  <si>
    <t>片平行政センター</t>
  </si>
  <si>
    <t>田村市立関本小学校</t>
  </si>
  <si>
    <t>福島県立小野高等学校</t>
  </si>
  <si>
    <t>福島県立聾学校</t>
  </si>
  <si>
    <t>花の里集会所</t>
  </si>
  <si>
    <t>葛尾村立葛尾幼稚園 三春分園</t>
  </si>
  <si>
    <t>薄木集会センター</t>
  </si>
  <si>
    <t>虹色保育園</t>
  </si>
  <si>
    <t>赤沼農村公園</t>
  </si>
  <si>
    <t>須賀川市立岩瀬中学校</t>
  </si>
  <si>
    <t>須賀川市立長沼幼稚園</t>
  </si>
  <si>
    <t>たちばな西幼稚園</t>
  </si>
  <si>
    <t>アルゴ幼稚舎保育園</t>
  </si>
  <si>
    <t>スギナ保育園</t>
  </si>
  <si>
    <t>三春町役場</t>
  </si>
  <si>
    <t>三春町立中郷小学校</t>
  </si>
  <si>
    <t>天栄村立牧本小学校</t>
  </si>
  <si>
    <t>尚志緑ヶ丘幼稚園・緑ヶ丘保育園</t>
  </si>
  <si>
    <t>日和田保育所</t>
  </si>
  <si>
    <t>杉の子幼稚園</t>
  </si>
  <si>
    <t>田村市菅谷屋内ゲートボール場駐車場</t>
  </si>
  <si>
    <t>石川町立野木沢小学校</t>
  </si>
  <si>
    <t>郡山市立緑ケ丘中学校</t>
  </si>
  <si>
    <t>須賀川市立長沼小学校</t>
  </si>
  <si>
    <t>コアラ保育園（柏城園）</t>
  </si>
  <si>
    <t>北移南移コミュニティプラザ＜平成25年12月に新規設置＞</t>
  </si>
  <si>
    <t>国際情報工科自動車大学校　本校舎</t>
  </si>
  <si>
    <t>富久山保育所</t>
  </si>
  <si>
    <t>岩瀬公民館</t>
  </si>
  <si>
    <t>希望ヶ丘こども園</t>
  </si>
  <si>
    <t>柴宮保育所</t>
  </si>
  <si>
    <t>栄光幼稚園</t>
  </si>
  <si>
    <t>桃見台保育所</t>
  </si>
  <si>
    <t>郡山市立行健中学校</t>
  </si>
  <si>
    <t>郡山市立金透小学校</t>
  </si>
  <si>
    <t>鏡石保育所</t>
  </si>
  <si>
    <t>須賀川市立白方こども園</t>
  </si>
  <si>
    <t>大越転作技術研修センター</t>
  </si>
  <si>
    <t>大鏑矢ふれあい公園</t>
  </si>
  <si>
    <t>小野町立飯豊小学校</t>
  </si>
  <si>
    <t>尖の森公園</t>
  </si>
  <si>
    <t>柳橋保育所</t>
  </si>
  <si>
    <t>田村市美山運動場</t>
  </si>
  <si>
    <t>総合児童発達支援センターアルバ</t>
  </si>
  <si>
    <t>西部第二体育館</t>
  </si>
  <si>
    <t>豊和保育園</t>
  </si>
  <si>
    <t>鏡石栄光幼稚園</t>
  </si>
  <si>
    <t>須賀川市立白江小学校</t>
  </si>
  <si>
    <t>こまち交流館</t>
  </si>
  <si>
    <t>ジュピアランドひらた</t>
  </si>
  <si>
    <t>ニホンブナ</t>
  </si>
  <si>
    <t>九生滝消防屯所</t>
  </si>
  <si>
    <t>八升栗集会所＜平成25年12月に新規設置＞</t>
  </si>
  <si>
    <t>外槙保育所跡地</t>
  </si>
  <si>
    <t>天泉幼稚園</t>
  </si>
  <si>
    <t>小貫生活改善センター</t>
  </si>
  <si>
    <t>成田保育所</t>
  </si>
  <si>
    <t>日本大学工学部</t>
  </si>
  <si>
    <t>東部地域子育て支援センター</t>
  </si>
  <si>
    <t>田村市立大越小学校</t>
  </si>
  <si>
    <t>田村市立常葉中学校</t>
  </si>
  <si>
    <t>田村市立常葉小学校</t>
  </si>
  <si>
    <t>田村市立滝根幼稚園</t>
  </si>
  <si>
    <t>石川町立石川中学校</t>
  </si>
  <si>
    <t>船引保育所</t>
  </si>
  <si>
    <t>荒屋敷3号公園</t>
  </si>
  <si>
    <t>虹保育園</t>
  </si>
  <si>
    <t>西田行政センター</t>
  </si>
  <si>
    <t>諏訪町児童遊園</t>
  </si>
  <si>
    <t>郡山市立宮城小学校</t>
  </si>
  <si>
    <t>郡山市立永盛小学校</t>
  </si>
  <si>
    <t>鏡石町立第一小学校</t>
  </si>
  <si>
    <t>須賀川市立柏城小学校</t>
  </si>
  <si>
    <t>須賀川幼稚園</t>
  </si>
  <si>
    <t>うつみね保育園</t>
  </si>
  <si>
    <t>ふれあい公園</t>
  </si>
  <si>
    <t>三春町立三春小学校</t>
  </si>
  <si>
    <t>介護老人保健施設オルキス　託児所</t>
  </si>
  <si>
    <t>場々多目的研修センター</t>
  </si>
  <si>
    <t>大槻保育所</t>
  </si>
  <si>
    <t>天正坦公園</t>
  </si>
  <si>
    <t>富久山西幼稚園</t>
  </si>
  <si>
    <t>岩井沢プール駐車場</t>
  </si>
  <si>
    <t>旧平田村立小平中学校</t>
  </si>
  <si>
    <t>曲山公民館＜平成25年12月に新規設置＞</t>
  </si>
  <si>
    <t>田村市立大越中学校</t>
  </si>
  <si>
    <t>赤木保育所</t>
  </si>
  <si>
    <t>郡山ユラックス熱海</t>
  </si>
  <si>
    <t>郡山市立柴宮小学校</t>
  </si>
  <si>
    <t>郡山市立湖南小学校</t>
  </si>
  <si>
    <t>郡山市立緑ケ丘第一小学校</t>
  </si>
  <si>
    <t>長沼浄水場</t>
  </si>
  <si>
    <t>はるにれ園</t>
  </si>
  <si>
    <t>ひらた中央病院託児所</t>
  </si>
  <si>
    <t>めばえ学園</t>
  </si>
  <si>
    <t>三穂田行政センター</t>
  </si>
  <si>
    <t>中田公園</t>
  </si>
  <si>
    <t>大槻行政センター</t>
  </si>
  <si>
    <t>安積幼稚園</t>
  </si>
  <si>
    <t>片平スポーツ広場</t>
  </si>
  <si>
    <t>田村市常葉行政局</t>
  </si>
  <si>
    <t>石黒集落センター</t>
  </si>
  <si>
    <t>老人憩いの家寿楽荘</t>
  </si>
  <si>
    <t>郡山ザベリオ学園幼稚園</t>
  </si>
  <si>
    <t>郡山市立熱海小学校</t>
  </si>
  <si>
    <t>須賀川市立大森小学校</t>
  </si>
  <si>
    <t>高篠山森林公園</t>
  </si>
  <si>
    <t>あおぞら保育園</t>
  </si>
  <si>
    <t>ドレミの保育園</t>
  </si>
  <si>
    <t>ユーパロつつみ分園</t>
  </si>
  <si>
    <t>三春町立御木沢小学校</t>
  </si>
  <si>
    <t>富田行政センター</t>
  </si>
  <si>
    <t>小野町民体育館</t>
  </si>
  <si>
    <t>岩瀬市民サービスセンター</t>
  </si>
  <si>
    <t>平田村役場</t>
  </si>
  <si>
    <t>梅の木保育園</t>
  </si>
  <si>
    <t>片曽根山山頂駐車場＜平成25年12月に新規設置＞</t>
  </si>
  <si>
    <t>石川町立石川小学校</t>
  </si>
  <si>
    <t>磐城常葉駅駐車場</t>
  </si>
  <si>
    <t>福島朝鮮初中級学校</t>
  </si>
  <si>
    <t>西田埋立処分場</t>
  </si>
  <si>
    <t>郡山市立小山田小学校</t>
  </si>
  <si>
    <t>郡山市立谷田川小学校</t>
  </si>
  <si>
    <t>郡山市立郡山第三中学校</t>
  </si>
  <si>
    <t>須賀川市立稲田幼稚園</t>
  </si>
  <si>
    <t>ＪＲ菅谷駅前＜平成25年12月に新規設置＞</t>
  </si>
  <si>
    <t>うねめ保育所</t>
  </si>
  <si>
    <t>のびっこらんど田村</t>
  </si>
  <si>
    <t>仁井田公民館</t>
  </si>
  <si>
    <t>多田野幼稚園</t>
  </si>
  <si>
    <t>希望ヶ丘学園</t>
  </si>
  <si>
    <t>常葉公民館山根分館</t>
  </si>
  <si>
    <t>東山集会所</t>
  </si>
  <si>
    <t>滝根コミュニティーセンター＜平成25年12月に新規設置＞</t>
  </si>
  <si>
    <t>熱海行政センター</t>
  </si>
  <si>
    <t>田村市立常葉幼稚園</t>
  </si>
  <si>
    <t>磐梯熱海アイスアリーナ</t>
  </si>
  <si>
    <t>郡山市立朝日が丘小学校</t>
  </si>
  <si>
    <t>郡山市立高瀬小学校</t>
  </si>
  <si>
    <t>鎌田農村推進センター</t>
  </si>
  <si>
    <t>須釜放課後児童クラブ</t>
  </si>
  <si>
    <t>あさひがおか保育園</t>
  </si>
  <si>
    <t>たまかわ文化体育館駐車場</t>
  </si>
  <si>
    <t>中田行政センター</t>
  </si>
  <si>
    <t>南成田一番組集会所</t>
  </si>
  <si>
    <t>小滝沢転作推進技術研修センター</t>
  </si>
  <si>
    <t>旧永山産業（株）平田中央工場託児所</t>
  </si>
  <si>
    <t>田村市立芦沢小学校</t>
  </si>
  <si>
    <t>白鳩保育園</t>
  </si>
  <si>
    <t>農業集落排水　牧之内処理場</t>
  </si>
  <si>
    <t>郡山ザベリオ学園小学校</t>
  </si>
  <si>
    <t>郡山市立安子島小学校</t>
  </si>
  <si>
    <t>わかくさ幼稚園</t>
  </si>
  <si>
    <t>ワイズプリスクール アンド キンダーガーテン</t>
  </si>
  <si>
    <t>丸守少年運動広場</t>
  </si>
  <si>
    <t>田村市立瀬川小学校</t>
  </si>
  <si>
    <t>西部スポーツ広場</t>
  </si>
  <si>
    <t>郡山市立穂積小学校</t>
  </si>
  <si>
    <t>須賀川専門学校</t>
  </si>
  <si>
    <t>須賀川市立大東小学校</t>
  </si>
  <si>
    <t>須賀川市立白江こども園</t>
  </si>
  <si>
    <t>須賀川市立第三中学校</t>
  </si>
  <si>
    <t>チャイルドルームひまわり</t>
  </si>
  <si>
    <t>七草木集会所</t>
  </si>
  <si>
    <t>中野保育所</t>
  </si>
  <si>
    <t>大谷幼稚園</t>
  </si>
  <si>
    <t>大越ふれあいと秩序の広場＜平成25年12月に新規設置＞</t>
  </si>
  <si>
    <t>富久山行政センター</t>
  </si>
  <si>
    <t>桧ノ下公園</t>
  </si>
  <si>
    <t>片平幼稚園</t>
  </si>
  <si>
    <t>田村市大越農村婦人の家</t>
  </si>
  <si>
    <t>田村市立大越こども園</t>
  </si>
  <si>
    <t>田村市要田運動場</t>
  </si>
  <si>
    <t>福島県立須賀川高等学校</t>
  </si>
  <si>
    <t>越代のサクラ公園</t>
  </si>
  <si>
    <t>長沼東保育所</t>
  </si>
  <si>
    <t>須賀川市立第二中学校</t>
  </si>
  <si>
    <t>古殿町健康管理センター</t>
  </si>
  <si>
    <t>天栄村役場</t>
  </si>
  <si>
    <t>御代田保育所</t>
  </si>
  <si>
    <t>玉川村立川辺小学校</t>
  </si>
  <si>
    <t>船引児童館</t>
  </si>
  <si>
    <t>郡山市立守山中学校</t>
  </si>
  <si>
    <t>郡山市立開成小学校</t>
  </si>
  <si>
    <t>（財）太田綜合病院　附属熱海桔梗保育園</t>
  </si>
  <si>
    <t>あおば中央公園</t>
  </si>
  <si>
    <t>あぶくま洞</t>
  </si>
  <si>
    <t>三世代ふれあい交流館</t>
  </si>
  <si>
    <t>上河原公園</t>
  </si>
  <si>
    <t>喜久田行政センター</t>
  </si>
  <si>
    <t>小野町立夏井第一小学校</t>
  </si>
  <si>
    <t>岡ノ内幼稚園</t>
  </si>
  <si>
    <t>川越婦人ホーム＜平成25年12月に新規設置＞</t>
  </si>
  <si>
    <t>浅川町立浅川小学校</t>
  </si>
  <si>
    <t>熱海保育所</t>
  </si>
  <si>
    <t>熱海駅緑地</t>
  </si>
  <si>
    <t>天栄村立大里小学校</t>
  </si>
  <si>
    <t>平田村立小平小学校</t>
  </si>
  <si>
    <t>愛星幼稚園</t>
  </si>
  <si>
    <t>永盛保育所</t>
  </si>
  <si>
    <t>滝根保育所</t>
  </si>
  <si>
    <t>田村市瀬川運動場</t>
  </si>
  <si>
    <t>（財）金森和心会針生ヶ丘病院　附属たんぽぽ保育園</t>
  </si>
  <si>
    <t>中田地域交流センター</t>
  </si>
  <si>
    <t>中谷自治センター</t>
  </si>
  <si>
    <t>旧田村市立石森小学校</t>
  </si>
  <si>
    <t>東山霊園</t>
  </si>
  <si>
    <t>第二保育所</t>
  </si>
  <si>
    <t>逢瀬行政センター</t>
  </si>
  <si>
    <t>郡山光風学園</t>
  </si>
  <si>
    <t>郡山市立片平小学校</t>
  </si>
  <si>
    <t>須賀川市役所</t>
  </si>
  <si>
    <t>須賀川市立小塩江小学校</t>
  </si>
  <si>
    <t>たんぽぽ託児所</t>
  </si>
  <si>
    <t>安積行政センター</t>
  </si>
  <si>
    <t>富久山幼稚園</t>
  </si>
  <si>
    <t>田村市立西向小学校</t>
  </si>
  <si>
    <t>美山出張所</t>
  </si>
  <si>
    <t>荒井浄水場</t>
  </si>
  <si>
    <t>下小山田調整池</t>
  </si>
  <si>
    <t>大槻生活改善センター</t>
  </si>
  <si>
    <t>天栄村立湯本小学校</t>
  </si>
  <si>
    <t>月形連絡所</t>
  </si>
  <si>
    <t>田村市立広瀬小学校</t>
  </si>
  <si>
    <t>田村市立美山小学校</t>
  </si>
  <si>
    <t>田村市立船引南小学校</t>
  </si>
  <si>
    <t>田村市立船引小学校</t>
  </si>
  <si>
    <t>第三保育所</t>
  </si>
  <si>
    <t>めぐみ幼稚園</t>
  </si>
  <si>
    <t>堀田児童館</t>
  </si>
  <si>
    <t>小野町立小野新町小学校</t>
  </si>
  <si>
    <t>少年湖畔の村</t>
  </si>
  <si>
    <t>旧田村市立春山小学校</t>
  </si>
  <si>
    <t>湯沢体験農園管理施設</t>
  </si>
  <si>
    <t>牡丹台運動公園</t>
  </si>
  <si>
    <t>石川町立沢田小学校</t>
  </si>
  <si>
    <t>第一保育所</t>
  </si>
  <si>
    <t>郡山医療生活協同組合　つくしんぼ保育園</t>
  </si>
  <si>
    <t>郡山合同庁舎</t>
  </si>
  <si>
    <t>青木葉ちびっこ広場</t>
  </si>
  <si>
    <t>堀口浄水場</t>
  </si>
  <si>
    <t>天栄村立広戸小学校</t>
  </si>
  <si>
    <t>田村町つつみ幼稚園</t>
  </si>
  <si>
    <t>田村行政センター</t>
  </si>
  <si>
    <t>長生園</t>
  </si>
  <si>
    <t>須賀川市立大東中学校</t>
  </si>
  <si>
    <t>中倉一集会所</t>
  </si>
  <si>
    <t>天栄村立湯本中学校</t>
  </si>
  <si>
    <t>桙衝市民サービスセンター</t>
  </si>
  <si>
    <t>老人福祉センター寿楽荘</t>
  </si>
  <si>
    <t>郡山自然の家</t>
  </si>
  <si>
    <t>須賀川市立小塩江幼稚園</t>
  </si>
  <si>
    <t>須賀川市立阿武隈小学校</t>
  </si>
  <si>
    <t>（医）健山会　どんぐり</t>
  </si>
  <si>
    <t>下水道管理センター</t>
  </si>
  <si>
    <t>下組集会所</t>
  </si>
  <si>
    <t>玉川村役場須釜支所</t>
  </si>
  <si>
    <t>西郷生活改善センター</t>
  </si>
  <si>
    <t>福島空港</t>
  </si>
  <si>
    <t>郡山市立熱海小学校石莚分校</t>
  </si>
  <si>
    <t>長沼市民サービスセンター</t>
  </si>
  <si>
    <t>ムシテックワールド</t>
  </si>
  <si>
    <t>下舞木農業集落排水処理施設</t>
  </si>
  <si>
    <t>前田川扇町公園</t>
  </si>
  <si>
    <t>根本集会所</t>
  </si>
  <si>
    <t>鏡石町役場</t>
  </si>
  <si>
    <t>ハイテク大山工業団地</t>
  </si>
  <si>
    <t>中倉二消防屯所</t>
  </si>
  <si>
    <t>ひかり保育園</t>
  </si>
  <si>
    <t>旧羽鳥小学校</t>
  </si>
  <si>
    <t>浜田地域体育館</t>
  </si>
  <si>
    <t>郡山市立赤津小学校跡</t>
  </si>
  <si>
    <t>ひらたこども園</t>
  </si>
  <si>
    <t>移出張所</t>
  </si>
  <si>
    <t>道の駅　羽鳥湖高原</t>
  </si>
  <si>
    <t>南倉集会所</t>
  </si>
  <si>
    <t>打違内消防屯所</t>
  </si>
  <si>
    <t>道の駅ひらた</t>
  </si>
  <si>
    <t>駒形集会所</t>
  </si>
  <si>
    <t>こどもの家</t>
  </si>
  <si>
    <t>星の村ふれあい館</t>
  </si>
  <si>
    <t>田村市船引公民館</t>
  </si>
  <si>
    <t>石川町役場</t>
  </si>
  <si>
    <t>石筵ふれあい牧場</t>
  </si>
  <si>
    <t>芦沢出張所</t>
  </si>
  <si>
    <t>論田ふれあいセンター</t>
  </si>
  <si>
    <t>大越行政局</t>
  </si>
  <si>
    <t>山白石多目的研修センター</t>
  </si>
  <si>
    <t>玉川村役場</t>
  </si>
  <si>
    <t>田村市図書館（旧田村市役所）＜平成25年12月に新規設置＞</t>
  </si>
  <si>
    <t>小野町役場</t>
  </si>
  <si>
    <t>水道倉庫（七ツ石倉庫）</t>
  </si>
  <si>
    <t>ぼたん保育園</t>
  </si>
  <si>
    <t>古殿町役場</t>
  </si>
  <si>
    <t>大草地区農業集落排水処理施設</t>
  </si>
  <si>
    <t>消防団第２分団２部屯所</t>
  </si>
  <si>
    <t>滝根行政局</t>
  </si>
  <si>
    <t>塩庭二区多目的集会施設</t>
  </si>
  <si>
    <t>湖南行政センター</t>
  </si>
  <si>
    <t>里白石北部集会センター</t>
  </si>
  <si>
    <t>市民の森</t>
  </si>
  <si>
    <t>早渡集会所</t>
  </si>
  <si>
    <t>高齢者コミュニティセンター</t>
  </si>
  <si>
    <t>天栄村湯本へき地保育所</t>
  </si>
  <si>
    <t>黒川改善センター</t>
  </si>
  <si>
    <t>山橋自治センター</t>
  </si>
  <si>
    <t>湖南スポーツ広場</t>
  </si>
  <si>
    <t>田口集落センター</t>
  </si>
  <si>
    <t>大風川渓谷駐車場</t>
  </si>
  <si>
    <t>浅川町役場</t>
  </si>
  <si>
    <t>天栄村立天栄中学校</t>
  </si>
  <si>
    <t>垣ノ内広場</t>
  </si>
  <si>
    <t>田村西部工業団地夕陽ヶ丘公園</t>
  </si>
  <si>
    <t>福島県立田村高等学校</t>
  </si>
  <si>
    <t>要田交流館大平荘</t>
  </si>
  <si>
    <t>三春町立岩江幼稚園</t>
  </si>
  <si>
    <t>共生園脇グラウンド</t>
  </si>
  <si>
    <t>上山口集会所（屯所）</t>
  </si>
  <si>
    <t>北山形集会所</t>
  </si>
  <si>
    <t>三春町立岩江中学校</t>
  </si>
  <si>
    <t>夏井おおすぎ保育園</t>
  </si>
  <si>
    <t>成田保健センター</t>
  </si>
  <si>
    <t>福島県立岩瀬農業高等学校</t>
  </si>
  <si>
    <t>垢潜集落センター</t>
  </si>
  <si>
    <t>三春町第一保育所</t>
  </si>
  <si>
    <t>久来石転作定着化総合研修施設</t>
  </si>
  <si>
    <t>若神子団地敷地内</t>
  </si>
  <si>
    <t>滝根浄水場</t>
  </si>
  <si>
    <t>玉川村立須釜中学校</t>
  </si>
  <si>
    <t>南宿集会所</t>
  </si>
  <si>
    <t>母畑レークサイドセンター</t>
  </si>
  <si>
    <t>上道公民館</t>
  </si>
  <si>
    <t>ふるどのこども園</t>
  </si>
  <si>
    <t>鏡石町立鏡石中学校</t>
  </si>
  <si>
    <t>飯豊ひまわり保育園</t>
  </si>
  <si>
    <t>岩江児童クラブ</t>
  </si>
  <si>
    <t>井堀集会所</t>
  </si>
  <si>
    <t>古殿町立古殿中学校</t>
  </si>
  <si>
    <t>坂路公会堂</t>
  </si>
  <si>
    <t>福島県立石川養護学校</t>
  </si>
  <si>
    <t>野木沢保育所</t>
  </si>
  <si>
    <t>鏡石児童館</t>
  </si>
  <si>
    <t>旧平田村立蓬田こども園</t>
  </si>
  <si>
    <t>牧野多目的交流センター</t>
  </si>
  <si>
    <t>つつじヶ丘公園</t>
  </si>
  <si>
    <t>早稲川多目的交流センター</t>
  </si>
  <si>
    <t>天吾ごみステーション</t>
  </si>
  <si>
    <t>小野町立小野中学校</t>
  </si>
  <si>
    <t>福島県立石川高等学校</t>
  </si>
  <si>
    <t>久保上地区集会所</t>
  </si>
  <si>
    <t>鏡石町立鏡石幼稚園</t>
  </si>
  <si>
    <t>西山一消防屯所</t>
  </si>
  <si>
    <t>こまちダム管理事務所</t>
  </si>
  <si>
    <t>地見城多目的研修集会施設</t>
  </si>
  <si>
    <t>合子集落農事集会所</t>
  </si>
  <si>
    <t>二岐駐車場</t>
  </si>
  <si>
    <t>新_NRA_CSV_Data</t>
    <phoneticPr fontId="4"/>
  </si>
  <si>
    <t>地点名(補助検索用)</t>
    <phoneticPr fontId="4"/>
  </si>
  <si>
    <t>存在</t>
    <phoneticPr fontId="4"/>
  </si>
  <si>
    <t>測定値</t>
    <phoneticPr fontId="4"/>
  </si>
  <si>
    <t>行番</t>
    <phoneticPr fontId="4"/>
  </si>
  <si>
    <t>菅谷</t>
    <phoneticPr fontId="29"/>
  </si>
  <si>
    <t>入水</t>
    <phoneticPr fontId="29"/>
  </si>
  <si>
    <t>滝根コミュニティ</t>
    <phoneticPr fontId="29"/>
  </si>
  <si>
    <t>滝根体育館</t>
    <phoneticPr fontId="29"/>
  </si>
  <si>
    <t>五林</t>
    <phoneticPr fontId="29"/>
  </si>
  <si>
    <t>オリオン</t>
    <phoneticPr fontId="29"/>
  </si>
  <si>
    <t>新田</t>
    <phoneticPr fontId="29"/>
  </si>
  <si>
    <t>求中</t>
    <phoneticPr fontId="29"/>
  </si>
  <si>
    <t>原洞</t>
    <phoneticPr fontId="29"/>
  </si>
  <si>
    <t>入ノ作</t>
    <phoneticPr fontId="29"/>
  </si>
  <si>
    <t>岩井沢プール駐車場</t>
    <phoneticPr fontId="29"/>
  </si>
  <si>
    <t>岩井沢北部</t>
    <phoneticPr fontId="29"/>
  </si>
  <si>
    <t>持藤田</t>
    <phoneticPr fontId="29"/>
  </si>
  <si>
    <t>道之内</t>
    <phoneticPr fontId="29"/>
  </si>
  <si>
    <t>掛札</t>
    <phoneticPr fontId="29"/>
  </si>
  <si>
    <t>芹ケ沢</t>
    <phoneticPr fontId="29"/>
  </si>
  <si>
    <t>３部</t>
    <phoneticPr fontId="29"/>
  </si>
  <si>
    <t>終点</t>
    <phoneticPr fontId="29"/>
  </si>
  <si>
    <t>場々</t>
    <phoneticPr fontId="29"/>
  </si>
  <si>
    <t>場々クリーンハウス</t>
    <phoneticPr fontId="4"/>
  </si>
  <si>
    <t>馬洗戸</t>
    <phoneticPr fontId="29"/>
  </si>
  <si>
    <t>上山口</t>
    <phoneticPr fontId="29"/>
  </si>
  <si>
    <t>舘公園</t>
    <phoneticPr fontId="29"/>
  </si>
  <si>
    <t>廃棄物</t>
    <phoneticPr fontId="29"/>
  </si>
  <si>
    <t>スカイパレス</t>
    <phoneticPr fontId="4"/>
  </si>
  <si>
    <t>今泉</t>
    <phoneticPr fontId="29"/>
  </si>
  <si>
    <t>分団</t>
    <phoneticPr fontId="29"/>
  </si>
  <si>
    <t>東部台</t>
    <phoneticPr fontId="29"/>
  </si>
  <si>
    <t>石崎</t>
    <phoneticPr fontId="29"/>
  </si>
  <si>
    <t>前田</t>
    <phoneticPr fontId="29"/>
  </si>
  <si>
    <t>鹿又</t>
    <phoneticPr fontId="29"/>
  </si>
  <si>
    <t>長外路</t>
    <phoneticPr fontId="29"/>
  </si>
  <si>
    <t>大谷田</t>
    <phoneticPr fontId="29"/>
  </si>
  <si>
    <t>段</t>
    <phoneticPr fontId="29"/>
  </si>
  <si>
    <t>横道</t>
    <phoneticPr fontId="29"/>
  </si>
  <si>
    <t>日向</t>
    <phoneticPr fontId="29"/>
  </si>
  <si>
    <t>七郷</t>
    <phoneticPr fontId="29"/>
  </si>
  <si>
    <t>田村西部</t>
    <phoneticPr fontId="29"/>
  </si>
  <si>
    <t>文化センター</t>
  </si>
  <si>
    <t>認定こども園「たまかわクックの森」</t>
  </si>
  <si>
    <t>田村市立滝根中学校</t>
  </si>
  <si>
    <t>田村市立滝根小学校</t>
  </si>
  <si>
    <t>日本大学東北高等学校</t>
  </si>
  <si>
    <t>pub_air_dose_rate_2024041715022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</si>
</sst>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0_ "/>
    <numFmt numFmtId="177" formatCode="#,##0_ "/>
    <numFmt numFmtId="178" formatCode="&quot;第&quot;##0&quot;号&quot;"/>
    <numFmt numFmtId="179" formatCode="&quot;（測定月日･･･&quot;m&quot;月&quot;d&quot;日）&quot;"/>
    <numFmt numFmtId="180" formatCode="[h]&quot;ﾟ&quot;mm&quot;'&quot;ss.000&quot;''&quot;"/>
    <numFmt numFmtId="181" formatCode="\'yy/m/d;@"/>
    <numFmt numFmtId="182" formatCode="yyyy/m/d;@"/>
    <numFmt numFmtId="183" formatCode="#,##0&quot;d&quot;"/>
    <numFmt numFmtId="184" formatCode="m/d"/>
    <numFmt numFmtId="185" formatCode="[$-411]yyyy\(ge\)"/>
    <numFmt numFmtId="186" formatCode="#,##0.00&quot;d&quot;"/>
    <numFmt numFmtId="187" formatCode="#,##0.00000&quot;d&quot;"/>
    <numFmt numFmtId="188" formatCode="#,##0_);[Red]\(#,##0\)"/>
    <numFmt numFmtId="189" formatCode="0.000_ "/>
    <numFmt numFmtId="190" formatCode="[$-411]&quot;（測定月日･･･平成&quot;ee&quot;年&quot;m&quot;月&quot;d&quot;日）&quot;"/>
    <numFmt numFmtId="191" formatCode="[$-411]yyyy\(gee\)&quot;年&quot;m&quot;月&quot;d&quot;日&quot;;@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i/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9"/>
      <name val="Arial"/>
      <family val="2"/>
    </font>
    <font>
      <b/>
      <i/>
      <sz val="9"/>
      <color indexed="12"/>
      <name val="Arial"/>
      <family val="2"/>
    </font>
    <font>
      <sz val="10"/>
      <name val="ＭＳ Ｐゴシック"/>
      <family val="3"/>
      <charset val="128"/>
    </font>
    <font>
      <sz val="8"/>
      <name val="Arial"/>
      <family val="2"/>
    </font>
    <font>
      <sz val="10"/>
      <name val="Osaka"/>
      <family val="3"/>
      <charset val="128"/>
    </font>
    <font>
      <sz val="10"/>
      <name val="Arial"/>
      <family val="2"/>
    </font>
    <font>
      <vertAlign val="superscript"/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vertAlign val="superscript"/>
      <sz val="11"/>
      <name val="Arial"/>
      <family val="2"/>
    </font>
    <font>
      <b/>
      <sz val="10"/>
      <name val="Arial"/>
      <family val="2"/>
    </font>
    <font>
      <sz val="9"/>
      <name val="ＭＳ Ｐゴシック"/>
      <family val="3"/>
      <charset val="128"/>
    </font>
    <font>
      <b/>
      <sz val="11"/>
      <name val="Arial"/>
      <family val="2"/>
    </font>
    <font>
      <u/>
      <sz val="8"/>
      <color indexed="12"/>
      <name val="Meiryo UI"/>
      <family val="3"/>
      <charset val="128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44"/>
      </left>
      <right style="thick">
        <color indexed="44"/>
      </right>
      <top style="thick">
        <color indexed="44"/>
      </top>
      <bottom style="thick">
        <color indexed="44"/>
      </bottom>
      <diagonal/>
    </border>
    <border>
      <left style="thin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44"/>
      </left>
      <right style="thin">
        <color indexed="44"/>
      </right>
      <top style="thick">
        <color indexed="44"/>
      </top>
      <bottom style="thick">
        <color indexed="44"/>
      </bottom>
      <diagonal/>
    </border>
    <border>
      <left style="thin">
        <color indexed="44"/>
      </left>
      <right style="thin">
        <color indexed="44"/>
      </right>
      <top style="thick">
        <color indexed="44"/>
      </top>
      <bottom style="thick">
        <color indexed="44"/>
      </bottom>
      <diagonal/>
    </border>
    <border>
      <left style="thick">
        <color indexed="22"/>
      </left>
      <right style="thin">
        <color indexed="22"/>
      </right>
      <top style="thick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22"/>
      </top>
      <bottom style="thick">
        <color indexed="22"/>
      </bottom>
      <diagonal/>
    </border>
  </borders>
  <cellStyleXfs count="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/>
    <xf numFmtId="177" fontId="7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176" fontId="7" fillId="0" borderId="0" xfId="0" applyNumberFormat="1" applyFont="1" applyAlignment="1">
      <alignment horizontal="center" vertical="center" shrinkToFit="1"/>
    </xf>
    <xf numFmtId="56" fontId="8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>
      <alignment vertical="center"/>
    </xf>
    <xf numFmtId="178" fontId="8" fillId="2" borderId="0" xfId="0" applyNumberFormat="1" applyFont="1" applyFill="1" applyAlignment="1">
      <alignment horizontal="center" vertical="center" shrinkToFit="1"/>
    </xf>
    <xf numFmtId="0" fontId="10" fillId="0" borderId="0" xfId="0" applyFont="1">
      <alignment vertical="center"/>
    </xf>
    <xf numFmtId="0" fontId="6" fillId="0" borderId="0" xfId="0" applyFont="1" applyAlignment="1"/>
    <xf numFmtId="0" fontId="12" fillId="0" borderId="0" xfId="0" applyFont="1" applyAlignment="1">
      <alignment vertical="top"/>
    </xf>
    <xf numFmtId="179" fontId="11" fillId="0" borderId="0" xfId="0" applyNumberFormat="1" applyFont="1">
      <alignment vertical="center"/>
    </xf>
    <xf numFmtId="0" fontId="9" fillId="2" borderId="0" xfId="0" applyFont="1" applyFill="1" applyAlignment="1">
      <alignment horizontal="center" vertical="center" shrinkToFit="1"/>
    </xf>
    <xf numFmtId="180" fontId="7" fillId="0" borderId="0" xfId="0" applyNumberFormat="1" applyFont="1">
      <alignment vertical="center"/>
    </xf>
    <xf numFmtId="177" fontId="8" fillId="2" borderId="0" xfId="0" applyNumberFormat="1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0" fillId="0" borderId="0" xfId="0" applyAlignment="1">
      <alignment horizontal="right" vertical="center"/>
    </xf>
    <xf numFmtId="181" fontId="0" fillId="0" borderId="0" xfId="0" applyNumberFormat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181" fontId="19" fillId="0" borderId="0" xfId="0" applyNumberFormat="1" applyFont="1">
      <alignment vertical="center"/>
    </xf>
    <xf numFmtId="0" fontId="19" fillId="0" borderId="0" xfId="2" applyFont="1"/>
    <xf numFmtId="0" fontId="0" fillId="0" borderId="0" xfId="0" applyAlignment="1">
      <alignment horizontal="center" vertical="center"/>
    </xf>
    <xf numFmtId="182" fontId="0" fillId="0" borderId="0" xfId="0" applyNumberForma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wrapText="1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84" fontId="16" fillId="0" borderId="0" xfId="0" applyNumberFormat="1" applyFont="1">
      <alignment vertical="center"/>
    </xf>
    <xf numFmtId="185" fontId="8" fillId="2" borderId="0" xfId="0" applyNumberFormat="1" applyFont="1" applyFill="1" applyAlignment="1">
      <alignment horizontal="center" vertical="center" shrinkToFit="1"/>
    </xf>
    <xf numFmtId="183" fontId="19" fillId="0" borderId="0" xfId="0" applyNumberFormat="1" applyFont="1">
      <alignment vertical="center"/>
    </xf>
    <xf numFmtId="186" fontId="19" fillId="0" borderId="0" xfId="0" applyNumberFormat="1" applyFont="1">
      <alignment vertical="center"/>
    </xf>
    <xf numFmtId="187" fontId="19" fillId="0" borderId="0" xfId="0" applyNumberFormat="1" applyFont="1">
      <alignment vertical="center"/>
    </xf>
    <xf numFmtId="188" fontId="19" fillId="0" borderId="0" xfId="0" applyNumberFormat="1" applyFont="1">
      <alignment vertical="center"/>
    </xf>
    <xf numFmtId="14" fontId="19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89" fontId="7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" fillId="0" borderId="0" xfId="3">
      <alignment vertical="center"/>
    </xf>
    <xf numFmtId="22" fontId="2" fillId="0" borderId="0" xfId="3" applyNumberFormat="1">
      <alignment vertical="center"/>
    </xf>
    <xf numFmtId="0" fontId="27" fillId="0" borderId="0" xfId="0" applyFont="1">
      <alignment vertical="center"/>
    </xf>
    <xf numFmtId="191" fontId="27" fillId="0" borderId="0" xfId="0" applyNumberFormat="1" applyFont="1" applyAlignment="1">
      <alignment horizontal="centerContinuous" vertical="center"/>
    </xf>
    <xf numFmtId="0" fontId="27" fillId="0" borderId="0" xfId="0" applyFont="1" applyAlignment="1">
      <alignment horizontal="centerContinuous" vertical="center"/>
    </xf>
    <xf numFmtId="0" fontId="28" fillId="4" borderId="0" xfId="0" applyFont="1" applyFill="1" applyAlignment="1">
      <alignment horizontal="centerContinuous" vertical="center"/>
    </xf>
    <xf numFmtId="22" fontId="28" fillId="4" borderId="0" xfId="0" applyNumberFormat="1" applyFont="1" applyFill="1" applyAlignment="1">
      <alignment horizontal="centerContinuous" vertical="center"/>
    </xf>
    <xf numFmtId="0" fontId="28" fillId="4" borderId="0" xfId="0" applyFont="1" applyFill="1" applyAlignment="1">
      <alignment horizontal="center" vertical="center"/>
    </xf>
    <xf numFmtId="0" fontId="1" fillId="0" borderId="0" xfId="4">
      <alignment vertical="center"/>
    </xf>
    <xf numFmtId="22" fontId="1" fillId="0" borderId="0" xfId="4" applyNumberFormat="1">
      <alignment vertical="center"/>
    </xf>
    <xf numFmtId="190" fontId="21" fillId="0" borderId="0" xfId="0" applyNumberFormat="1" applyFont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11" fillId="0" borderId="0" xfId="0" applyNumberFormat="1" applyFont="1">
      <alignment vertical="center"/>
    </xf>
    <xf numFmtId="0" fontId="14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25" fillId="0" borderId="0" xfId="0" applyFont="1">
      <alignment vertical="center"/>
    </xf>
    <xf numFmtId="0" fontId="10" fillId="0" borderId="0" xfId="0" applyFont="1">
      <alignment vertical="center"/>
    </xf>
    <xf numFmtId="0" fontId="23" fillId="0" borderId="0" xfId="0" applyFont="1" applyAlignment="1">
      <alignment horizontal="right"/>
    </xf>
    <xf numFmtId="190" fontId="26" fillId="0" borderId="0" xfId="1" applyNumberFormat="1" applyFont="1" applyFill="1" applyAlignment="1" applyProtection="1">
      <alignment horizontal="center" vertical="top" wrapText="1"/>
    </xf>
    <xf numFmtId="0" fontId="5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3" xr:uid="{0087CA94-CCDF-47EC-86CC-32209547D33D}"/>
    <cellStyle name="標準 3" xfId="4" xr:uid="{17FC2CF3-A7F8-49A6-975C-4884C43FBB9D}"/>
    <cellStyle name="標準_kakuritudaen_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637181619739"/>
          <c:y val="8.6956616408663007E-2"/>
          <c:w val="0.81941081093726664"/>
          <c:h val="0.87959961982609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Graph_Data!$D$9</c:f>
              <c:strCache>
                <c:ptCount val="1"/>
                <c:pt idx="0">
                  <c:v>滝根町</c:v>
                </c:pt>
              </c:strCache>
            </c:strRef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Graph_Data!$D$11:$D$365</c:f>
              <c:numCache>
                <c:formatCode>General</c:formatCode>
                <c:ptCount val="355"/>
                <c:pt idx="0">
                  <c:v>-0.71216691285759803</c:v>
                </c:pt>
                <c:pt idx="2">
                  <c:v>-0.70605833512486915</c:v>
                </c:pt>
                <c:pt idx="4">
                  <c:v>-0.75925039349626555</c:v>
                </c:pt>
                <c:pt idx="6">
                  <c:v>-0.7131435103062802</c:v>
                </c:pt>
                <c:pt idx="8">
                  <c:v>-0.74006237686840337</c:v>
                </c:pt>
                <c:pt idx="10">
                  <c:v>-0.72358647440581092</c:v>
                </c:pt>
                <c:pt idx="12">
                  <c:v>-0.76162079666718974</c:v>
                </c:pt>
                <c:pt idx="14">
                  <c:v>-0.75167730498639429</c:v>
                </c:pt>
                <c:pt idx="16">
                  <c:v>-0.74160328915533269</c:v>
                </c:pt>
                <c:pt idx="18">
                  <c:v>-0.732811038238385</c:v>
                </c:pt>
                <c:pt idx="20">
                  <c:v>-0.87336907411790188</c:v>
                </c:pt>
                <c:pt idx="22">
                  <c:v>-0.88724397707670088</c:v>
                </c:pt>
                <c:pt idx="24">
                  <c:v>-0.77416392316422511</c:v>
                </c:pt>
                <c:pt idx="26">
                  <c:v>-0.78722600207029902</c:v>
                </c:pt>
                <c:pt idx="28">
                  <c:v>-0.79745969152272012</c:v>
                </c:pt>
                <c:pt idx="30">
                  <c:v>-0.84492806895379735</c:v>
                </c:pt>
                <c:pt idx="32">
                  <c:v>-0.8178549181532353</c:v>
                </c:pt>
                <c:pt idx="34">
                  <c:v>-0.80918863056676549</c:v>
                </c:pt>
                <c:pt idx="36">
                  <c:v>-0.80271048476805296</c:v>
                </c:pt>
                <c:pt idx="38">
                  <c:v>-0.84173240889873868</c:v>
                </c:pt>
                <c:pt idx="40">
                  <c:v>-0.84567167159312462</c:v>
                </c:pt>
                <c:pt idx="42">
                  <c:v>-0.86568066186077397</c:v>
                </c:pt>
                <c:pt idx="44">
                  <c:v>-0.8506525642444196</c:v>
                </c:pt>
                <c:pt idx="46">
                  <c:v>-0.83448585310371381</c:v>
                </c:pt>
                <c:pt idx="48">
                  <c:v>-0.87343641851110809</c:v>
                </c:pt>
                <c:pt idx="50">
                  <c:v>-0.87696220929183255</c:v>
                </c:pt>
                <c:pt idx="52">
                  <c:v>-0.86429396288681049</c:v>
                </c:pt>
                <c:pt idx="54">
                  <c:v>-0.89061977091813338</c:v>
                </c:pt>
                <c:pt idx="56">
                  <c:v>-0.89063487189922985</c:v>
                </c:pt>
                <c:pt idx="58">
                  <c:v>-0.95193314864213485</c:v>
                </c:pt>
                <c:pt idx="60">
                  <c:v>-0.9287667777547457</c:v>
                </c:pt>
                <c:pt idx="62">
                  <c:v>-0.92087668138526202</c:v>
                </c:pt>
                <c:pt idx="64">
                  <c:v>-0.93439349396649451</c:v>
                </c:pt>
                <c:pt idx="66">
                  <c:v>-0.9382836566076117</c:v>
                </c:pt>
                <c:pt idx="68">
                  <c:v>-0.93497608712920932</c:v>
                </c:pt>
                <c:pt idx="70">
                  <c:v>-0.96103238943765512</c:v>
                </c:pt>
                <c:pt idx="72">
                  <c:v>-0.96643759300087007</c:v>
                </c:pt>
                <c:pt idx="74">
                  <c:v>-0.98414913317558694</c:v>
                </c:pt>
                <c:pt idx="76">
                  <c:v>-0.96339376752465944</c:v>
                </c:pt>
                <c:pt idx="78">
                  <c:v>-0.96823704828131785</c:v>
                </c:pt>
                <c:pt idx="80">
                  <c:v>-0.98368871819705517</c:v>
                </c:pt>
                <c:pt idx="82">
                  <c:v>-0.99052384922929004</c:v>
                </c:pt>
                <c:pt idx="84">
                  <c:v>-1.0479972502446036</c:v>
                </c:pt>
                <c:pt idx="86">
                  <c:v>-0.98741541279410028</c:v>
                </c:pt>
                <c:pt idx="88">
                  <c:v>-0.98326540442653354</c:v>
                </c:pt>
                <c:pt idx="90">
                  <c:v>-0.99350027849617162</c:v>
                </c:pt>
                <c:pt idx="92">
                  <c:v>-0.99336487644211435</c:v>
                </c:pt>
                <c:pt idx="94">
                  <c:v>-0.99318330644687081</c:v>
                </c:pt>
                <c:pt idx="96">
                  <c:v>-0.99173020840497661</c:v>
                </c:pt>
                <c:pt idx="98">
                  <c:v>-0.99203017531829341</c:v>
                </c:pt>
                <c:pt idx="100">
                  <c:v>-1.0019217994575671</c:v>
                </c:pt>
                <c:pt idx="102">
                  <c:v>-0.99553385953398987</c:v>
                </c:pt>
                <c:pt idx="104">
                  <c:v>-1.021874562534506</c:v>
                </c:pt>
                <c:pt idx="106">
                  <c:v>-1.0490445975639449</c:v>
                </c:pt>
                <c:pt idx="108">
                  <c:v>-1.0165076920492067</c:v>
                </c:pt>
                <c:pt idx="110">
                  <c:v>-1.0107335185865485</c:v>
                </c:pt>
                <c:pt idx="112">
                  <c:v>-1.0106766253192656</c:v>
                </c:pt>
                <c:pt idx="114">
                  <c:v>-1.0249261057024133</c:v>
                </c:pt>
                <c:pt idx="116">
                  <c:v>-1.0286808662894731</c:v>
                </c:pt>
                <c:pt idx="118">
                  <c:v>-1.0226392836044493</c:v>
                </c:pt>
                <c:pt idx="120">
                  <c:v>-1.037782049389725</c:v>
                </c:pt>
                <c:pt idx="122">
                  <c:v>-1.0126576505949569</c:v>
                </c:pt>
                <c:pt idx="124">
                  <c:v>-1.0283446764650315</c:v>
                </c:pt>
                <c:pt idx="126">
                  <c:v>-1.0334604160569762</c:v>
                </c:pt>
                <c:pt idx="128">
                  <c:v>-1.0347098358656599</c:v>
                </c:pt>
                <c:pt idx="130">
                  <c:v>-1.0784964050784265</c:v>
                </c:pt>
                <c:pt idx="132">
                  <c:v>-1.0498888245620608</c:v>
                </c:pt>
                <c:pt idx="134">
                  <c:v>-1.0500066635681491</c:v>
                </c:pt>
                <c:pt idx="136">
                  <c:v>-1.0550008989338315</c:v>
                </c:pt>
                <c:pt idx="138">
                  <c:v>-1.0343181179205065</c:v>
                </c:pt>
                <c:pt idx="140">
                  <c:v>-1.0585456211725206</c:v>
                </c:pt>
                <c:pt idx="142">
                  <c:v>-1.0858317385287877</c:v>
                </c:pt>
                <c:pt idx="144">
                  <c:v>-1.0713337517843657</c:v>
                </c:pt>
                <c:pt idx="146">
                  <c:v>-1.0616042352767734</c:v>
                </c:pt>
                <c:pt idx="148">
                  <c:v>-1.059894379144197</c:v>
                </c:pt>
                <c:pt idx="150">
                  <c:v>-1.0471062485323519</c:v>
                </c:pt>
                <c:pt idx="152">
                  <c:v>-1.059894379144197</c:v>
                </c:pt>
                <c:pt idx="154">
                  <c:v>-1.0841218823962111</c:v>
                </c:pt>
                <c:pt idx="156">
                  <c:v>-1.0726825097560424</c:v>
                </c:pt>
                <c:pt idx="158">
                  <c:v>-1.0684657136649218</c:v>
                </c:pt>
                <c:pt idx="160">
                  <c:v>-1.0498035432469235</c:v>
                </c:pt>
                <c:pt idx="162">
                  <c:v>-1.0645342784997587</c:v>
                </c:pt>
                <c:pt idx="164">
                  <c:v>-1.0592899745756292</c:v>
                </c:pt>
                <c:pt idx="166">
                  <c:v>-1.0664946334192917</c:v>
                </c:pt>
                <c:pt idx="168">
                  <c:v>-1.075516310591371</c:v>
                </c:pt>
                <c:pt idx="170">
                  <c:v>-1.0911083776520951</c:v>
                </c:pt>
                <c:pt idx="172">
                  <c:v>-1.0743847297887754</c:v>
                </c:pt>
                <c:pt idx="174">
                  <c:v>-1.0790789982411415</c:v>
                </c:pt>
                <c:pt idx="176">
                  <c:v>-1.0763174769564894</c:v>
                </c:pt>
                <c:pt idx="178">
                  <c:v>-1.0956848070983727</c:v>
                </c:pt>
                <c:pt idx="180">
                  <c:v>-1.0772304845566814</c:v>
                </c:pt>
                <c:pt idx="182">
                  <c:v>-1.1079877374123388</c:v>
                </c:pt>
                <c:pt idx="184">
                  <c:v>-1.0986999190842632</c:v>
                </c:pt>
                <c:pt idx="186">
                  <c:v>-1.1140668855471834</c:v>
                </c:pt>
                <c:pt idx="188">
                  <c:v>-1.0986999190842632</c:v>
                </c:pt>
                <c:pt idx="190">
                  <c:v>-1.0961850644494255</c:v>
                </c:pt>
                <c:pt idx="192">
                  <c:v>-1.123464249762109</c:v>
                </c:pt>
                <c:pt idx="194">
                  <c:v>-1.1191400202031792</c:v>
                </c:pt>
                <c:pt idx="196">
                  <c:v>-1.1058684173070814</c:v>
                </c:pt>
                <c:pt idx="198">
                  <c:v>-1.1205104352113708</c:v>
                </c:pt>
                <c:pt idx="200">
                  <c:v>-1.1374357754559457</c:v>
                </c:pt>
                <c:pt idx="202">
                  <c:v>-1.1164212521105099</c:v>
                </c:pt>
                <c:pt idx="204">
                  <c:v>-1.1283133689218927</c:v>
                </c:pt>
                <c:pt idx="206">
                  <c:v>-1.1186300160642373</c:v>
                </c:pt>
                <c:pt idx="208">
                  <c:v>-1.1126964705389915</c:v>
                </c:pt>
                <c:pt idx="210">
                  <c:v>-1.1136713510176033</c:v>
                </c:pt>
                <c:pt idx="212">
                  <c:v>-1.1097426559882535</c:v>
                </c:pt>
                <c:pt idx="214">
                  <c:v>-1.0992993670716751</c:v>
                </c:pt>
                <c:pt idx="216">
                  <c:v>-1.1031386182525551</c:v>
                </c:pt>
                <c:pt idx="218">
                  <c:v>-1.1201149006817908</c:v>
                </c:pt>
                <c:pt idx="220">
                  <c:v>-1.128312836408492</c:v>
                </c:pt>
                <c:pt idx="222">
                  <c:v>-1.1333581437427382</c:v>
                </c:pt>
                <c:pt idx="224">
                  <c:v>-1.1348874507948645</c:v>
                </c:pt>
                <c:pt idx="226">
                  <c:v>-1.1280241318247042</c:v>
                </c:pt>
                <c:pt idx="228">
                  <c:v>-1.120389464050443</c:v>
                </c:pt>
                <c:pt idx="230">
                  <c:v>-1.1354039402214355</c:v>
                </c:pt>
                <c:pt idx="232">
                  <c:v>-1.1279214509342179</c:v>
                </c:pt>
                <c:pt idx="234">
                  <c:v>-1.1246749126572346</c:v>
                </c:pt>
                <c:pt idx="236">
                  <c:v>-1.0880966220025665</c:v>
                </c:pt>
                <c:pt idx="238">
                  <c:v>-1.1291441144597347</c:v>
                </c:pt>
                <c:pt idx="240">
                  <c:v>-1.1336131645423286</c:v>
                </c:pt>
                <c:pt idx="242">
                  <c:v>-1.111015671833415</c:v>
                </c:pt>
                <c:pt idx="244">
                  <c:v>-1.1203067938227353</c:v>
                </c:pt>
                <c:pt idx="246">
                  <c:v>-1.1190491189571468</c:v>
                </c:pt>
                <c:pt idx="248">
                  <c:v>-1.1255535233970331</c:v>
                </c:pt>
                <c:pt idx="250">
                  <c:v>-1.1384944340279661</c:v>
                </c:pt>
                <c:pt idx="252">
                  <c:v>-1.1353692948620171</c:v>
                </c:pt>
                <c:pt idx="254">
                  <c:v>-1.1387981587075569</c:v>
                </c:pt>
                <c:pt idx="256">
                  <c:v>-1.1413552410965377</c:v>
                </c:pt>
                <c:pt idx="258">
                  <c:v>-1.1216588274357844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59-48B9-BDE3-79BD0E6B8862}"/>
            </c:ext>
          </c:extLst>
        </c:ser>
        <c:ser>
          <c:idx val="1"/>
          <c:order val="1"/>
          <c:tx>
            <c:strRef>
              <c:f>Graph_Data!$E$9</c:f>
              <c:strCache>
                <c:ptCount val="1"/>
                <c:pt idx="0">
                  <c:v>大越町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Graph_Data!$E$11:$E$365</c:f>
              <c:numCache>
                <c:formatCode>General</c:formatCode>
                <c:ptCount val="355"/>
                <c:pt idx="0">
                  <c:v>-0.6929514193053431</c:v>
                </c:pt>
                <c:pt idx="2">
                  <c:v>-0.61548764756005925</c:v>
                </c:pt>
                <c:pt idx="4">
                  <c:v>-0.67486767411237258</c:v>
                </c:pt>
                <c:pt idx="6">
                  <c:v>-0.65266470135920807</c:v>
                </c:pt>
                <c:pt idx="8">
                  <c:v>-0.74052878258372068</c:v>
                </c:pt>
                <c:pt idx="10">
                  <c:v>-0.76068611360241789</c:v>
                </c:pt>
                <c:pt idx="12">
                  <c:v>-0.73354993020289172</c:v>
                </c:pt>
                <c:pt idx="14">
                  <c:v>-0.78023652036487057</c:v>
                </c:pt>
                <c:pt idx="16">
                  <c:v>-0.72216321695307462</c:v>
                </c:pt>
                <c:pt idx="18">
                  <c:v>-0.78763315897828801</c:v>
                </c:pt>
                <c:pt idx="20">
                  <c:v>-0.74696728334100149</c:v>
                </c:pt>
                <c:pt idx="22">
                  <c:v>-0.74145226207069637</c:v>
                </c:pt>
                <c:pt idx="24">
                  <c:v>-0.76455162248074615</c:v>
                </c:pt>
                <c:pt idx="26">
                  <c:v>-0.77858712085133996</c:v>
                </c:pt>
                <c:pt idx="28">
                  <c:v>-0.79088990340763621</c:v>
                </c:pt>
                <c:pt idx="30">
                  <c:v>-0.85774166830964071</c:v>
                </c:pt>
                <c:pt idx="32">
                  <c:v>-0.84296783350392201</c:v>
                </c:pt>
                <c:pt idx="34">
                  <c:v>-0.83916327627052867</c:v>
                </c:pt>
                <c:pt idx="36">
                  <c:v>-0.84378115327801828</c:v>
                </c:pt>
                <c:pt idx="38">
                  <c:v>-0.85414519135063294</c:v>
                </c:pt>
                <c:pt idx="40">
                  <c:v>-0.87321156211049933</c:v>
                </c:pt>
                <c:pt idx="42">
                  <c:v>-0.87644258217472037</c:v>
                </c:pt>
                <c:pt idx="44">
                  <c:v>-0.86545209683219237</c:v>
                </c:pt>
                <c:pt idx="46">
                  <c:v>-0.88649897675520417</c:v>
                </c:pt>
                <c:pt idx="48">
                  <c:v>-0.91455524435061142</c:v>
                </c:pt>
                <c:pt idx="50">
                  <c:v>-0.91103226148561811</c:v>
                </c:pt>
                <c:pt idx="52">
                  <c:v>-0.91822066620970277</c:v>
                </c:pt>
                <c:pt idx="54">
                  <c:v>-0.91822923318969885</c:v>
                </c:pt>
                <c:pt idx="56">
                  <c:v>-0.90885461364303266</c:v>
                </c:pt>
                <c:pt idx="58">
                  <c:v>-0.96656804132484853</c:v>
                </c:pt>
                <c:pt idx="60">
                  <c:v>-0.93329484470449009</c:v>
                </c:pt>
                <c:pt idx="62">
                  <c:v>-0.93634432822752822</c:v>
                </c:pt>
                <c:pt idx="64">
                  <c:v>-0.93136153801013977</c:v>
                </c:pt>
                <c:pt idx="66">
                  <c:v>-0.95294948089490272</c:v>
                </c:pt>
                <c:pt idx="68">
                  <c:v>-0.96204485334699175</c:v>
                </c:pt>
                <c:pt idx="70">
                  <c:v>-0.96657347911417968</c:v>
                </c:pt>
                <c:pt idx="72">
                  <c:v>-0.97803531386690112</c:v>
                </c:pt>
                <c:pt idx="74">
                  <c:v>-0.97047245553459061</c:v>
                </c:pt>
                <c:pt idx="76">
                  <c:v>-0.97392184596444276</c:v>
                </c:pt>
                <c:pt idx="78">
                  <c:v>-0.96640712676868545</c:v>
                </c:pt>
                <c:pt idx="80">
                  <c:v>-0.98759398332027282</c:v>
                </c:pt>
                <c:pt idx="82">
                  <c:v>-0.98555003306265843</c:v>
                </c:pt>
                <c:pt idx="84">
                  <c:v>-1.0339644910641568</c:v>
                </c:pt>
                <c:pt idx="86">
                  <c:v>-0.9844449365794895</c:v>
                </c:pt>
                <c:pt idx="88">
                  <c:v>-0.99362586747999648</c:v>
                </c:pt>
                <c:pt idx="90">
                  <c:v>-0.97102500377617507</c:v>
                </c:pt>
                <c:pt idx="92">
                  <c:v>-0.98118436060768444</c:v>
                </c:pt>
                <c:pt idx="94">
                  <c:v>-0.99009091860172649</c:v>
                </c:pt>
                <c:pt idx="96">
                  <c:v>-1.0029323323808526</c:v>
                </c:pt>
                <c:pt idx="98">
                  <c:v>-0.99885843663495111</c:v>
                </c:pt>
                <c:pt idx="100">
                  <c:v>-1.0053539115545609</c:v>
                </c:pt>
                <c:pt idx="102">
                  <c:v>-1.01902061112106</c:v>
                </c:pt>
                <c:pt idx="104">
                  <c:v>-1.0317678994717718</c:v>
                </c:pt>
                <c:pt idx="106">
                  <c:v>-1.0827648512031416</c:v>
                </c:pt>
                <c:pt idx="108">
                  <c:v>-1.0102806992311155</c:v>
                </c:pt>
                <c:pt idx="110">
                  <c:v>-1.0181131659185494</c:v>
                </c:pt>
                <c:pt idx="112">
                  <c:v>-1.0034214905279681</c:v>
                </c:pt>
                <c:pt idx="114">
                  <c:v>-1.0405078113617161</c:v>
                </c:pt>
                <c:pt idx="116">
                  <c:v>-1.0408715451452537</c:v>
                </c:pt>
                <c:pt idx="118">
                  <c:v>-1.0156741829422333</c:v>
                </c:pt>
                <c:pt idx="120">
                  <c:v>-1.0471733314187039</c:v>
                </c:pt>
                <c:pt idx="122">
                  <c:v>-1.0360306096757204</c:v>
                </c:pt>
                <c:pt idx="124">
                  <c:v>-1.0289743132931333</c:v>
                </c:pt>
                <c:pt idx="126">
                  <c:v>-1.043863076363154</c:v>
                </c:pt>
                <c:pt idx="128">
                  <c:v>-1.0327015852995014</c:v>
                </c:pt>
                <c:pt idx="130">
                  <c:v>-1.0827648512031416</c:v>
                </c:pt>
                <c:pt idx="132">
                  <c:v>-1.0584840647838469</c:v>
                </c:pt>
                <c:pt idx="134">
                  <c:v>-1.057014940758537</c:v>
                </c:pt>
                <c:pt idx="136">
                  <c:v>-1.0552491658360421</c:v>
                </c:pt>
                <c:pt idx="138">
                  <c:v>-1.0209738349835407</c:v>
                </c:pt>
                <c:pt idx="140">
                  <c:v>-1.0434235972997834</c:v>
                </c:pt>
                <c:pt idx="142">
                  <c:v>-1.0845306261256367</c:v>
                </c:pt>
                <c:pt idx="144">
                  <c:v>-1.0780442817872418</c:v>
                </c:pt>
                <c:pt idx="146">
                  <c:v>-1.0691064248580355</c:v>
                </c:pt>
                <c:pt idx="148">
                  <c:v>-1.0683789572909606</c:v>
                </c:pt>
                <c:pt idx="150">
                  <c:v>-1.0673732189752811</c:v>
                </c:pt>
                <c:pt idx="152">
                  <c:v>-1.0503223781594875</c:v>
                </c:pt>
                <c:pt idx="154">
                  <c:v>-1.0921568745524157</c:v>
                </c:pt>
                <c:pt idx="156">
                  <c:v>-1.0588477985673843</c:v>
                </c:pt>
                <c:pt idx="158">
                  <c:v>-1.0755881887669212</c:v>
                </c:pt>
                <c:pt idx="160">
                  <c:v>-1.0442268101466916</c:v>
                </c:pt>
                <c:pt idx="162">
                  <c:v>-1.0827648512031416</c:v>
                </c:pt>
                <c:pt idx="164">
                  <c:v>-1.0668565500983698</c:v>
                </c:pt>
                <c:pt idx="166">
                  <c:v>-1.076521874594651</c:v>
                </c:pt>
                <c:pt idx="168">
                  <c:v>-1.0842339752284516</c:v>
                </c:pt>
                <c:pt idx="170">
                  <c:v>-1.0704263065818551</c:v>
                </c:pt>
                <c:pt idx="172">
                  <c:v>-1.0802679159216881</c:v>
                </c:pt>
                <c:pt idx="174">
                  <c:v>-1.0698563545376631</c:v>
                </c:pt>
                <c:pt idx="176">
                  <c:v>-1.0703059405282218</c:v>
                </c:pt>
                <c:pt idx="178">
                  <c:v>-1.115806152538845</c:v>
                </c:pt>
                <c:pt idx="180">
                  <c:v>-1.0745686507321703</c:v>
                </c:pt>
                <c:pt idx="182">
                  <c:v>-1.0854297981067542</c:v>
                </c:pt>
                <c:pt idx="184">
                  <c:v>-1.0941959506219179</c:v>
                </c:pt>
                <c:pt idx="186">
                  <c:v>-1.0836314541445189</c:v>
                </c:pt>
                <c:pt idx="188">
                  <c:v>-1.0941959506219179</c:v>
                </c:pt>
                <c:pt idx="190">
                  <c:v>-1.0941959506219174</c:v>
                </c:pt>
                <c:pt idx="192">
                  <c:v>-1.0845306261256367</c:v>
                </c:pt>
                <c:pt idx="194">
                  <c:v>-1.1159182453710852</c:v>
                </c:pt>
                <c:pt idx="196">
                  <c:v>-1.1123866955260955</c:v>
                </c:pt>
                <c:pt idx="198">
                  <c:v>-1.0930560465335335</c:v>
                </c:pt>
                <c:pt idx="200">
                  <c:v>-1.1150190733899679</c:v>
                </c:pt>
                <c:pt idx="202">
                  <c:v>-1.0950951226030352</c:v>
                </c:pt>
                <c:pt idx="204">
                  <c:v>-1.1114875235449782</c:v>
                </c:pt>
                <c:pt idx="206">
                  <c:v>-1.1103476194565938</c:v>
                </c:pt>
                <c:pt idx="208">
                  <c:v>-1.1114875235449782</c:v>
                </c:pt>
                <c:pt idx="210">
                  <c:v>-1.1027213710298145</c:v>
                </c:pt>
                <c:pt idx="212">
                  <c:v>-1.1188730398644906</c:v>
                </c:pt>
                <c:pt idx="214">
                  <c:v>-1.1103476194565938</c:v>
                </c:pt>
                <c:pt idx="216">
                  <c:v>-1.1054879146663914</c:v>
                </c:pt>
                <c:pt idx="218">
                  <c:v>-1.0792608215774917</c:v>
                </c:pt>
                <c:pt idx="220">
                  <c:v>-1.1082919969443061</c:v>
                </c:pt>
                <c:pt idx="222">
                  <c:v>-1.0941959506219179</c:v>
                </c:pt>
                <c:pt idx="224">
                  <c:v>-1.1112467914377115</c:v>
                </c:pt>
                <c:pt idx="226">
                  <c:v>-1.1224045897094801</c:v>
                </c:pt>
                <c:pt idx="228">
                  <c:v>-1.1103476194565938</c:v>
                </c:pt>
                <c:pt idx="230">
                  <c:v>-1.1001373758899358</c:v>
                </c:pt>
                <c:pt idx="232">
                  <c:v>-1.0974004949278076</c:v>
                </c:pt>
                <c:pt idx="234">
                  <c:v>-1.1099304235710701</c:v>
                </c:pt>
                <c:pt idx="236">
                  <c:v>-1.0875667071887827</c:v>
                </c:pt>
                <c:pt idx="238">
                  <c:v>-1.1076514323789761</c:v>
                </c:pt>
                <c:pt idx="240">
                  <c:v>-1.1125172274974122</c:v>
                </c:pt>
                <c:pt idx="242">
                  <c:v>-1.0965528543844665</c:v>
                </c:pt>
                <c:pt idx="244">
                  <c:v>-1.1153268385773309</c:v>
                </c:pt>
                <c:pt idx="246">
                  <c:v>-1.115964609893759</c:v>
                </c:pt>
                <c:pt idx="248">
                  <c:v>-1.1443051883295265</c:v>
                </c:pt>
                <c:pt idx="250">
                  <c:v>-1.1385684804798057</c:v>
                </c:pt>
                <c:pt idx="252">
                  <c:v>-1.1205481660151331</c:v>
                </c:pt>
                <c:pt idx="254">
                  <c:v>-1.1222638704080321</c:v>
                </c:pt>
                <c:pt idx="256">
                  <c:v>-1.1380653870645958</c:v>
                </c:pt>
                <c:pt idx="258">
                  <c:v>-1.0874379732492092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59-48B9-BDE3-79BD0E6B8862}"/>
            </c:ext>
          </c:extLst>
        </c:ser>
        <c:ser>
          <c:idx val="2"/>
          <c:order val="2"/>
          <c:tx>
            <c:strRef>
              <c:f>Graph_Data!$F$9</c:f>
              <c:strCache>
                <c:ptCount val="1"/>
                <c:pt idx="0">
                  <c:v>都路町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exp"/>
            <c:dispRSqr val="1"/>
            <c:dispEq val="1"/>
            <c:trendlineLbl>
              <c:layout>
                <c:manualLayout>
                  <c:x val="-0.58504741455242504"/>
                  <c:y val="-9.030111431814773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Graph_Data!$F$11:$F$365</c:f>
              <c:numCache>
                <c:formatCode>General</c:formatCode>
                <c:ptCount val="355"/>
                <c:pt idx="0">
                  <c:v>-0.1000640309564335</c:v>
                </c:pt>
                <c:pt idx="2">
                  <c:v>-0.11077231431962344</c:v>
                </c:pt>
                <c:pt idx="4">
                  <c:v>-0.13979442658699101</c:v>
                </c:pt>
                <c:pt idx="6">
                  <c:v>-0.13630835089058552</c:v>
                </c:pt>
                <c:pt idx="8">
                  <c:v>-0.16428213652703683</c:v>
                </c:pt>
                <c:pt idx="10">
                  <c:v>-0.19181729407928164</c:v>
                </c:pt>
                <c:pt idx="12">
                  <c:v>-0.17921859583640137</c:v>
                </c:pt>
                <c:pt idx="14">
                  <c:v>-0.20117467782960646</c:v>
                </c:pt>
                <c:pt idx="16">
                  <c:v>-0.19228632553612995</c:v>
                </c:pt>
                <c:pt idx="18">
                  <c:v>-0.20957074740501713</c:v>
                </c:pt>
                <c:pt idx="20">
                  <c:v>-0.21620691040652204</c:v>
                </c:pt>
                <c:pt idx="22">
                  <c:v>-0.23389194629537396</c:v>
                </c:pt>
                <c:pt idx="24">
                  <c:v>-0.23118534902990914</c:v>
                </c:pt>
                <c:pt idx="26">
                  <c:v>-0.23000507118086094</c:v>
                </c:pt>
                <c:pt idx="28">
                  <c:v>-0.22114326898234204</c:v>
                </c:pt>
                <c:pt idx="30">
                  <c:v>-0.36602354911819923</c:v>
                </c:pt>
                <c:pt idx="32">
                  <c:v>-0.33530257616197179</c:v>
                </c:pt>
                <c:pt idx="34">
                  <c:v>-0.28305969047020235</c:v>
                </c:pt>
                <c:pt idx="36">
                  <c:v>-0.28240101312680349</c:v>
                </c:pt>
                <c:pt idx="38">
                  <c:v>-0.30274924893409905</c:v>
                </c:pt>
                <c:pt idx="40">
                  <c:v>-0.32495375240998214</c:v>
                </c:pt>
                <c:pt idx="42">
                  <c:v>-0.33263924700129405</c:v>
                </c:pt>
                <c:pt idx="44">
                  <c:v>-0.35416179571643397</c:v>
                </c:pt>
                <c:pt idx="46">
                  <c:v>-0.35325838477863658</c:v>
                </c:pt>
                <c:pt idx="48">
                  <c:v>-0.37693461736471551</c:v>
                </c:pt>
                <c:pt idx="50">
                  <c:v>-0.39799629110910478</c:v>
                </c:pt>
                <c:pt idx="52">
                  <c:v>-0.40968640363284803</c:v>
                </c:pt>
                <c:pt idx="54">
                  <c:v>-0.41780661052851303</c:v>
                </c:pt>
                <c:pt idx="56">
                  <c:v>-0.43708617230062385</c:v>
                </c:pt>
                <c:pt idx="58">
                  <c:v>-0.55666257079757764</c:v>
                </c:pt>
                <c:pt idx="60">
                  <c:v>-0.47516691178983711</c:v>
                </c:pt>
                <c:pt idx="62">
                  <c:v>-0.50644475046573167</c:v>
                </c:pt>
                <c:pt idx="64">
                  <c:v>-0.49825501349321388</c:v>
                </c:pt>
                <c:pt idx="66">
                  <c:v>-0.50939081285939602</c:v>
                </c:pt>
                <c:pt idx="68">
                  <c:v>-0.57321526125535127</c:v>
                </c:pt>
                <c:pt idx="70">
                  <c:v>-0.60467038689665875</c:v>
                </c:pt>
                <c:pt idx="72">
                  <c:v>-0.61335143335285325</c:v>
                </c:pt>
                <c:pt idx="74">
                  <c:v>-0.62481113478511452</c:v>
                </c:pt>
                <c:pt idx="76">
                  <c:v>-0.64603320318087687</c:v>
                </c:pt>
                <c:pt idx="78">
                  <c:v>-0.66120042447886984</c:v>
                </c:pt>
                <c:pt idx="80">
                  <c:v>-0.69329140212576956</c:v>
                </c:pt>
                <c:pt idx="82">
                  <c:v>-0.71728102489704559</c:v>
                </c:pt>
                <c:pt idx="84">
                  <c:v>-0.92901368652466065</c:v>
                </c:pt>
                <c:pt idx="86">
                  <c:v>-0.7100276010540133</c:v>
                </c:pt>
                <c:pt idx="88">
                  <c:v>-0.7181183218781616</c:v>
                </c:pt>
                <c:pt idx="90">
                  <c:v>-0.73036882166523331</c:v>
                </c:pt>
                <c:pt idx="92">
                  <c:v>-0.75081357240962898</c:v>
                </c:pt>
                <c:pt idx="94">
                  <c:v>-0.75631957649038717</c:v>
                </c:pt>
                <c:pt idx="96">
                  <c:v>-0.76614954458872553</c:v>
                </c:pt>
                <c:pt idx="98">
                  <c:v>-0.7683483027956296</c:v>
                </c:pt>
                <c:pt idx="100">
                  <c:v>-0.76056294946050162</c:v>
                </c:pt>
                <c:pt idx="102">
                  <c:v>-0.77321863697796889</c:v>
                </c:pt>
                <c:pt idx="104">
                  <c:v>-0.77208606914514732</c:v>
                </c:pt>
                <c:pt idx="106">
                  <c:v>-0.88691142161401759</c:v>
                </c:pt>
                <c:pt idx="108">
                  <c:v>-0.79147620491590198</c:v>
                </c:pt>
                <c:pt idx="110">
                  <c:v>-0.80457160558725638</c:v>
                </c:pt>
                <c:pt idx="112">
                  <c:v>-0.77377593246074361</c:v>
                </c:pt>
                <c:pt idx="114">
                  <c:v>-0.7767236996944008</c:v>
                </c:pt>
                <c:pt idx="116">
                  <c:v>-0.79246784991085006</c:v>
                </c:pt>
                <c:pt idx="118">
                  <c:v>-0.78291039537463625</c:v>
                </c:pt>
                <c:pt idx="120">
                  <c:v>-0.81746628784371589</c:v>
                </c:pt>
                <c:pt idx="122">
                  <c:v>-0.80357813201740624</c:v>
                </c:pt>
                <c:pt idx="124">
                  <c:v>-0.81343134113049065</c:v>
                </c:pt>
                <c:pt idx="126">
                  <c:v>-0.82966577587648072</c:v>
                </c:pt>
                <c:pt idx="128">
                  <c:v>-0.83752506723842191</c:v>
                </c:pt>
                <c:pt idx="130">
                  <c:v>-0.94406657134802452</c:v>
                </c:pt>
                <c:pt idx="132">
                  <c:v>-0.84685730948568516</c:v>
                </c:pt>
                <c:pt idx="134">
                  <c:v>-0.84940782436320794</c:v>
                </c:pt>
                <c:pt idx="136">
                  <c:v>-0.85088370007142111</c:v>
                </c:pt>
                <c:pt idx="138">
                  <c:v>-0.82535809928139536</c:v>
                </c:pt>
                <c:pt idx="140">
                  <c:v>-0.84498270825285426</c:v>
                </c:pt>
                <c:pt idx="142">
                  <c:v>-0.8466321281146878</c:v>
                </c:pt>
                <c:pt idx="144">
                  <c:v>-0.84966390886621812</c:v>
                </c:pt>
                <c:pt idx="146">
                  <c:v>-0.84938743334749511</c:v>
                </c:pt>
                <c:pt idx="148">
                  <c:v>-0.85118788718227378</c:v>
                </c:pt>
                <c:pt idx="150">
                  <c:v>-0.86538085706452972</c:v>
                </c:pt>
                <c:pt idx="152">
                  <c:v>-0.87034873010124847</c:v>
                </c:pt>
                <c:pt idx="154">
                  <c:v>-0.90177903965531392</c:v>
                </c:pt>
                <c:pt idx="156">
                  <c:v>-0.8680176011320101</c:v>
                </c:pt>
                <c:pt idx="158">
                  <c:v>-0.88477639089700166</c:v>
                </c:pt>
                <c:pt idx="160">
                  <c:v>-0.87358851601807053</c:v>
                </c:pt>
                <c:pt idx="162">
                  <c:v>-0.87871951508399815</c:v>
                </c:pt>
                <c:pt idx="164">
                  <c:v>-0.88092210082621814</c:v>
                </c:pt>
                <c:pt idx="166">
                  <c:v>-0.88912165417940314</c:v>
                </c:pt>
                <c:pt idx="168">
                  <c:v>-0.90366198709465806</c:v>
                </c:pt>
                <c:pt idx="170">
                  <c:v>-0.90871700194792715</c:v>
                </c:pt>
                <c:pt idx="172">
                  <c:v>-0.91656566034482401</c:v>
                </c:pt>
                <c:pt idx="174">
                  <c:v>-0.92525862707720363</c:v>
                </c:pt>
                <c:pt idx="176">
                  <c:v>-0.92456021400006372</c:v>
                </c:pt>
                <c:pt idx="178">
                  <c:v>-0.97012167829502949</c:v>
                </c:pt>
                <c:pt idx="180">
                  <c:v>-0.92809581000005836</c:v>
                </c:pt>
                <c:pt idx="182">
                  <c:v>-0.92308163817683919</c:v>
                </c:pt>
                <c:pt idx="184">
                  <c:v>-0.90695981197068354</c:v>
                </c:pt>
                <c:pt idx="186">
                  <c:v>-0.91976390015416953</c:v>
                </c:pt>
                <c:pt idx="188">
                  <c:v>-0.90695981197068354</c:v>
                </c:pt>
                <c:pt idx="190">
                  <c:v>-0.91421455692586928</c:v>
                </c:pt>
                <c:pt idx="192">
                  <c:v>-0.92483233657054897</c:v>
                </c:pt>
                <c:pt idx="194">
                  <c:v>-0.93630690891566359</c:v>
                </c:pt>
                <c:pt idx="196">
                  <c:v>-0.91022423770617666</c:v>
                </c:pt>
                <c:pt idx="198">
                  <c:v>-0.91027537843048878</c:v>
                </c:pt>
                <c:pt idx="200">
                  <c:v>-0.93518584318787601</c:v>
                </c:pt>
                <c:pt idx="202">
                  <c:v>-0.92243700701119569</c:v>
                </c:pt>
                <c:pt idx="204">
                  <c:v>-0.92840096879724843</c:v>
                </c:pt>
                <c:pt idx="206">
                  <c:v>-0.93697665880817982</c:v>
                </c:pt>
                <c:pt idx="208">
                  <c:v>-0.93321368743015931</c:v>
                </c:pt>
                <c:pt idx="210">
                  <c:v>-0.95201785624059809</c:v>
                </c:pt>
                <c:pt idx="212">
                  <c:v>-0.92137981802563718</c:v>
                </c:pt>
                <c:pt idx="214">
                  <c:v>-0.91103308437229946</c:v>
                </c:pt>
                <c:pt idx="216">
                  <c:v>-0.91801655791381298</c:v>
                </c:pt>
                <c:pt idx="218">
                  <c:v>-0.90573701879383217</c:v>
                </c:pt>
                <c:pt idx="220">
                  <c:v>-0.92915919028173555</c:v>
                </c:pt>
                <c:pt idx="222">
                  <c:v>-0.94991102513333436</c:v>
                </c:pt>
                <c:pt idx="224">
                  <c:v>-0.93016172861131119</c:v>
                </c:pt>
                <c:pt idx="226">
                  <c:v>-0.93000684459686767</c:v>
                </c:pt>
                <c:pt idx="228">
                  <c:v>-0.94812772964249803</c:v>
                </c:pt>
                <c:pt idx="230">
                  <c:v>-0.96945664839981704</c:v>
                </c:pt>
                <c:pt idx="232">
                  <c:v>-0.94976048883295416</c:v>
                </c:pt>
                <c:pt idx="234">
                  <c:v>-0.95086550169066875</c:v>
                </c:pt>
                <c:pt idx="236">
                  <c:v>-0.95493875254627592</c:v>
                </c:pt>
                <c:pt idx="238">
                  <c:v>-0.96606116623702121</c:v>
                </c:pt>
                <c:pt idx="240">
                  <c:v>-0.95717732942584466</c:v>
                </c:pt>
                <c:pt idx="242">
                  <c:v>-0.96173638967801489</c:v>
                </c:pt>
                <c:pt idx="244">
                  <c:v>-0.96254758550372121</c:v>
                </c:pt>
                <c:pt idx="246">
                  <c:v>-0.95189585715719571</c:v>
                </c:pt>
                <c:pt idx="248">
                  <c:v>-0.95850326130056329</c:v>
                </c:pt>
                <c:pt idx="250">
                  <c:v>-0.9783774923786418</c:v>
                </c:pt>
                <c:pt idx="252">
                  <c:v>-0.95852769546298677</c:v>
                </c:pt>
                <c:pt idx="254">
                  <c:v>-0.99033919589707298</c:v>
                </c:pt>
                <c:pt idx="256">
                  <c:v>-1.0689802968675515</c:v>
                </c:pt>
                <c:pt idx="258">
                  <c:v>-1.0436075071520032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59-48B9-BDE3-79BD0E6B8862}"/>
            </c:ext>
          </c:extLst>
        </c:ser>
        <c:ser>
          <c:idx val="3"/>
          <c:order val="3"/>
          <c:tx>
            <c:strRef>
              <c:f>Graph_Data!$G$9</c:f>
              <c:strCache>
                <c:ptCount val="1"/>
                <c:pt idx="0">
                  <c:v>常葉町</c:v>
                </c:pt>
              </c:strCache>
            </c:strRef>
          </c:tx>
          <c:spPr>
            <a:ln w="3175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Graph_Data!$G$11:$G$365</c:f>
              <c:numCache>
                <c:formatCode>General</c:formatCode>
                <c:ptCount val="355"/>
                <c:pt idx="0">
                  <c:v>-0.51800361567862607</c:v>
                </c:pt>
                <c:pt idx="2">
                  <c:v>-0.50243091393617745</c:v>
                </c:pt>
                <c:pt idx="4">
                  <c:v>-0.56014026689307761</c:v>
                </c:pt>
                <c:pt idx="6">
                  <c:v>-0.54859977639572777</c:v>
                </c:pt>
                <c:pt idx="8">
                  <c:v>-0.59209997097432432</c:v>
                </c:pt>
                <c:pt idx="10">
                  <c:v>-0.55858807823989098</c:v>
                </c:pt>
                <c:pt idx="12">
                  <c:v>-0.56748874916634784</c:v>
                </c:pt>
                <c:pt idx="14">
                  <c:v>-0.58665656257413956</c:v>
                </c:pt>
                <c:pt idx="16">
                  <c:v>-0.5839972847246373</c:v>
                </c:pt>
                <c:pt idx="18">
                  <c:v>-0.58296331481813857</c:v>
                </c:pt>
                <c:pt idx="20">
                  <c:v>-0.58124754062873896</c:v>
                </c:pt>
                <c:pt idx="22">
                  <c:v>-0.60650483463649019</c:v>
                </c:pt>
                <c:pt idx="24">
                  <c:v>-0.61781793303775812</c:v>
                </c:pt>
                <c:pt idx="26">
                  <c:v>-0.59331084611284624</c:v>
                </c:pt>
                <c:pt idx="28">
                  <c:v>-0.58880435531576081</c:v>
                </c:pt>
                <c:pt idx="30">
                  <c:v>-0.68471503126367295</c:v>
                </c:pt>
                <c:pt idx="32">
                  <c:v>-0.70135697897731375</c:v>
                </c:pt>
                <c:pt idx="34">
                  <c:v>-0.68002142702865986</c:v>
                </c:pt>
                <c:pt idx="36">
                  <c:v>-0.69063597754584949</c:v>
                </c:pt>
                <c:pt idx="38">
                  <c:v>-0.64134234551563185</c:v>
                </c:pt>
                <c:pt idx="40">
                  <c:v>-0.64645654849065637</c:v>
                </c:pt>
                <c:pt idx="42">
                  <c:v>-0.66744797450158533</c:v>
                </c:pt>
                <c:pt idx="44">
                  <c:v>-0.6783909662308133</c:v>
                </c:pt>
                <c:pt idx="46">
                  <c:v>-0.67820483954270516</c:v>
                </c:pt>
                <c:pt idx="48">
                  <c:v>-0.70281623401699278</c:v>
                </c:pt>
                <c:pt idx="50">
                  <c:v>-0.72394808475239425</c:v>
                </c:pt>
                <c:pt idx="52">
                  <c:v>-0.72936114611950487</c:v>
                </c:pt>
                <c:pt idx="54">
                  <c:v>-0.73108527021616987</c:v>
                </c:pt>
                <c:pt idx="56">
                  <c:v>-0.77894959442802003</c:v>
                </c:pt>
                <c:pt idx="58">
                  <c:v>-0.86845909999498216</c:v>
                </c:pt>
                <c:pt idx="60">
                  <c:v>-0.80424527340701824</c:v>
                </c:pt>
                <c:pt idx="62">
                  <c:v>-0.78724128852273134</c:v>
                </c:pt>
                <c:pt idx="64">
                  <c:v>-0.78090336415920858</c:v>
                </c:pt>
                <c:pt idx="66">
                  <c:v>-0.79531370056891459</c:v>
                </c:pt>
                <c:pt idx="68">
                  <c:v>-0.82710203413598071</c:v>
                </c:pt>
                <c:pt idx="70">
                  <c:v>-0.85565997964244955</c:v>
                </c:pt>
                <c:pt idx="72">
                  <c:v>-0.8792321563795783</c:v>
                </c:pt>
                <c:pt idx="74">
                  <c:v>-0.87815079752047331</c:v>
                </c:pt>
                <c:pt idx="76">
                  <c:v>-0.87526275944667065</c:v>
                </c:pt>
                <c:pt idx="78">
                  <c:v>-0.88915958619466962</c:v>
                </c:pt>
                <c:pt idx="80">
                  <c:v>-0.91010544290052364</c:v>
                </c:pt>
                <c:pt idx="82">
                  <c:v>-0.91625589023637688</c:v>
                </c:pt>
                <c:pt idx="84">
                  <c:v>-1.0264329877611547</c:v>
                </c:pt>
                <c:pt idx="86">
                  <c:v>-0.9169602986283848</c:v>
                </c:pt>
                <c:pt idx="88">
                  <c:v>-0.90959467352994094</c:v>
                </c:pt>
                <c:pt idx="90">
                  <c:v>-0.91280977086271953</c:v>
                </c:pt>
                <c:pt idx="92">
                  <c:v>-0.92966539303115725</c:v>
                </c:pt>
                <c:pt idx="94">
                  <c:v>-0.91698608962091732</c:v>
                </c:pt>
                <c:pt idx="96">
                  <c:v>-0.93180194665715865</c:v>
                </c:pt>
                <c:pt idx="98">
                  <c:v>-0.9377799920426162</c:v>
                </c:pt>
                <c:pt idx="100">
                  <c:v>-0.94171618616876762</c:v>
                </c:pt>
                <c:pt idx="102">
                  <c:v>-0.94003904976735264</c:v>
                </c:pt>
                <c:pt idx="104">
                  <c:v>-0.96074111417461361</c:v>
                </c:pt>
                <c:pt idx="106">
                  <c:v>-1.034498114599091</c:v>
                </c:pt>
                <c:pt idx="108">
                  <c:v>-0.98023310575011735</c:v>
                </c:pt>
                <c:pt idx="110">
                  <c:v>-1.0055973521126587</c:v>
                </c:pt>
                <c:pt idx="112">
                  <c:v>-0.98564597731256853</c:v>
                </c:pt>
                <c:pt idx="114">
                  <c:v>-0.9907417454654931</c:v>
                </c:pt>
                <c:pt idx="116">
                  <c:v>-0.99357194973305363</c:v>
                </c:pt>
                <c:pt idx="118">
                  <c:v>-0.9906209169437733</c:v>
                </c:pt>
                <c:pt idx="120">
                  <c:v>-1.0134489717124626</c:v>
                </c:pt>
                <c:pt idx="122">
                  <c:v>-1.0062223952535341</c:v>
                </c:pt>
                <c:pt idx="124">
                  <c:v>-1.006100734586229</c:v>
                </c:pt>
                <c:pt idx="126">
                  <c:v>-1.0090111828895449</c:v>
                </c:pt>
                <c:pt idx="128">
                  <c:v>-1.0155373826167999</c:v>
                </c:pt>
                <c:pt idx="130">
                  <c:v>-1.0822641518948983</c:v>
                </c:pt>
                <c:pt idx="132">
                  <c:v>-1.0152239699609122</c:v>
                </c:pt>
                <c:pt idx="134">
                  <c:v>-1.0317988490113388</c:v>
                </c:pt>
                <c:pt idx="136">
                  <c:v>-1.0202825404253015</c:v>
                </c:pt>
                <c:pt idx="138">
                  <c:v>-1.049018155240828</c:v>
                </c:pt>
                <c:pt idx="140">
                  <c:v>-1.0685131230636653</c:v>
                </c:pt>
                <c:pt idx="142">
                  <c:v>-1.0642119124626179</c:v>
                </c:pt>
                <c:pt idx="144">
                  <c:v>-1.0824026573667958</c:v>
                </c:pt>
                <c:pt idx="146">
                  <c:v>-1.0675791434773323</c:v>
                </c:pt>
                <c:pt idx="148">
                  <c:v>-1.0824026573667958</c:v>
                </c:pt>
                <c:pt idx="150">
                  <c:v>-1.0785310172470501</c:v>
                </c:pt>
                <c:pt idx="152">
                  <c:v>-1.0835425614551799</c:v>
                </c:pt>
                <c:pt idx="154">
                  <c:v>-1.1209121159339925</c:v>
                </c:pt>
                <c:pt idx="156">
                  <c:v>-1.0835425614551799</c:v>
                </c:pt>
                <c:pt idx="158">
                  <c:v>-1.0440610292599715</c:v>
                </c:pt>
                <c:pt idx="160">
                  <c:v>-1.0334759854127538</c:v>
                </c:pt>
                <c:pt idx="162">
                  <c:v>-1.0319222634554477</c:v>
                </c:pt>
                <c:pt idx="164">
                  <c:v>-1.0571970436036739</c:v>
                </c:pt>
                <c:pt idx="166">
                  <c:v>-1.0701275091794709</c:v>
                </c:pt>
                <c:pt idx="168">
                  <c:v>-1.0424475534895401</c:v>
                </c:pt>
                <c:pt idx="170">
                  <c:v>-1.0620362581712459</c:v>
                </c:pt>
                <c:pt idx="172">
                  <c:v>-1.0568718485176376</c:v>
                </c:pt>
                <c:pt idx="174">
                  <c:v>-1.0539548393324443</c:v>
                </c:pt>
                <c:pt idx="176">
                  <c:v>-1.0560927315821975</c:v>
                </c:pt>
                <c:pt idx="178">
                  <c:v>-1.1132759591444958</c:v>
                </c:pt>
                <c:pt idx="180">
                  <c:v>-1.0658853794601881</c:v>
                </c:pt>
                <c:pt idx="182">
                  <c:v>-1.0874842847036201</c:v>
                </c:pt>
                <c:pt idx="184">
                  <c:v>-1.0947332780758312</c:v>
                </c:pt>
                <c:pt idx="186">
                  <c:v>-1.074770672717392</c:v>
                </c:pt>
                <c:pt idx="188">
                  <c:v>-1.0947332780758312</c:v>
                </c:pt>
                <c:pt idx="190">
                  <c:v>-1.0922078548147951</c:v>
                </c:pt>
                <c:pt idx="192">
                  <c:v>-1.0874842847036204</c:v>
                </c:pt>
                <c:pt idx="194">
                  <c:v>-1.0977036776826445</c:v>
                </c:pt>
                <c:pt idx="196">
                  <c:v>-1.0842900216445717</c:v>
                </c:pt>
                <c:pt idx="198">
                  <c:v>-1.0890135917557466</c:v>
                </c:pt>
                <c:pt idx="200">
                  <c:v>-1.1089500914102741</c:v>
                </c:pt>
                <c:pt idx="202">
                  <c:v>-1.1037760057654962</c:v>
                </c:pt>
                <c:pt idx="204">
                  <c:v>-1.0986019201207178</c:v>
                </c:pt>
                <c:pt idx="206">
                  <c:v>-1.1037760057654962</c:v>
                </c:pt>
                <c:pt idx="208">
                  <c:v>-1.099052435654321</c:v>
                </c:pt>
                <c:pt idx="210">
                  <c:v>-1.1047721219744056</c:v>
                </c:pt>
                <c:pt idx="212">
                  <c:v>-1.1120211153466162</c:v>
                </c:pt>
                <c:pt idx="214">
                  <c:v>-1.0848286537623839</c:v>
                </c:pt>
                <c:pt idx="216">
                  <c:v>-1.0944944352248978</c:v>
                </c:pt>
                <c:pt idx="218">
                  <c:v>-1.0950951226030354</c:v>
                </c:pt>
                <c:pt idx="220">
                  <c:v>-1.1179573214405873</c:v>
                </c:pt>
                <c:pt idx="222">
                  <c:v>-1.1580969970914738</c:v>
                </c:pt>
                <c:pt idx="224">
                  <c:v>-1.1331092497698139</c:v>
                </c:pt>
                <c:pt idx="226">
                  <c:v>-1.1367413681391352</c:v>
                </c:pt>
                <c:pt idx="228">
                  <c:v>-1.1291151197123561</c:v>
                </c:pt>
                <c:pt idx="230">
                  <c:v>-1.1413622434535526</c:v>
                </c:pt>
                <c:pt idx="232">
                  <c:v>-1.1215244575663907</c:v>
                </c:pt>
                <c:pt idx="234">
                  <c:v>-1.1194556835808429</c:v>
                </c:pt>
                <c:pt idx="236">
                  <c:v>-1.1042792232946708</c:v>
                </c:pt>
                <c:pt idx="238">
                  <c:v>-1.1486653973302654</c:v>
                </c:pt>
                <c:pt idx="240">
                  <c:v>-1.1128777362243356</c:v>
                </c:pt>
                <c:pt idx="242">
                  <c:v>-1.1055082254624884</c:v>
                </c:pt>
                <c:pt idx="244">
                  <c:v>-1.1310692123427897</c:v>
                </c:pt>
                <c:pt idx="246">
                  <c:v>-1.131570051706962</c:v>
                </c:pt>
                <c:pt idx="248">
                  <c:v>-1.1391332252642412</c:v>
                </c:pt>
                <c:pt idx="250">
                  <c:v>-1.1622732661101118</c:v>
                </c:pt>
                <c:pt idx="252">
                  <c:v>-1.1314477973968782</c:v>
                </c:pt>
                <c:pt idx="254">
                  <c:v>-1.1623949369253703</c:v>
                </c:pt>
                <c:pt idx="256">
                  <c:v>-1.0411848613219281</c:v>
                </c:pt>
                <c:pt idx="258">
                  <c:v>-1.0575735274369154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59-48B9-BDE3-79BD0E6B8862}"/>
            </c:ext>
          </c:extLst>
        </c:ser>
        <c:ser>
          <c:idx val="4"/>
          <c:order val="4"/>
          <c:tx>
            <c:strRef>
              <c:f>Graph_Data!$H$9</c:f>
              <c:strCache>
                <c:ptCount val="1"/>
                <c:pt idx="0">
                  <c:v>船引町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Graph_Data!$H$11:$H$365</c:f>
              <c:numCache>
                <c:formatCode>General</c:formatCode>
                <c:ptCount val="355"/>
                <c:pt idx="0">
                  <c:v>-0.45608091241472687</c:v>
                </c:pt>
                <c:pt idx="2">
                  <c:v>-0.478565019947852</c:v>
                </c:pt>
                <c:pt idx="4">
                  <c:v>-0.50640376109805274</c:v>
                </c:pt>
                <c:pt idx="6">
                  <c:v>-0.52629823608975024</c:v>
                </c:pt>
                <c:pt idx="8">
                  <c:v>-0.53418915918531062</c:v>
                </c:pt>
                <c:pt idx="10">
                  <c:v>-0.52569694837042258</c:v>
                </c:pt>
                <c:pt idx="12">
                  <c:v>-0.55578282958202652</c:v>
                </c:pt>
                <c:pt idx="14">
                  <c:v>-0.55268302053248497</c:v>
                </c:pt>
                <c:pt idx="16">
                  <c:v>-0.55109949763225741</c:v>
                </c:pt>
                <c:pt idx="18">
                  <c:v>-0.55564941942293911</c:v>
                </c:pt>
                <c:pt idx="20">
                  <c:v>-0.56727318297727825</c:v>
                </c:pt>
                <c:pt idx="22">
                  <c:v>-0.57134075258959305</c:v>
                </c:pt>
                <c:pt idx="24">
                  <c:v>-0.58813009587787601</c:v>
                </c:pt>
                <c:pt idx="26">
                  <c:v>-0.59664804292801843</c:v>
                </c:pt>
                <c:pt idx="28">
                  <c:v>-0.60083026756090196</c:v>
                </c:pt>
                <c:pt idx="30">
                  <c:v>-0.68775255625941289</c:v>
                </c:pt>
                <c:pt idx="32">
                  <c:v>-0.6694576198056944</c:v>
                </c:pt>
                <c:pt idx="34">
                  <c:v>-0.6489791675378066</c:v>
                </c:pt>
                <c:pt idx="36">
                  <c:v>-0.64579486929685603</c:v>
                </c:pt>
                <c:pt idx="38">
                  <c:v>-0.66077916131582748</c:v>
                </c:pt>
                <c:pt idx="40">
                  <c:v>-0.68349319368956896</c:v>
                </c:pt>
                <c:pt idx="42">
                  <c:v>-0.68465007305944892</c:v>
                </c:pt>
                <c:pt idx="44">
                  <c:v>-0.6991450272308668</c:v>
                </c:pt>
                <c:pt idx="46">
                  <c:v>-0.69656730907799025</c:v>
                </c:pt>
                <c:pt idx="48">
                  <c:v>-0.73044874730053011</c:v>
                </c:pt>
                <c:pt idx="50">
                  <c:v>-0.73556190135388955</c:v>
                </c:pt>
                <c:pt idx="52">
                  <c:v>-0.74456418772648658</c:v>
                </c:pt>
                <c:pt idx="54">
                  <c:v>-0.74892920738411373</c:v>
                </c:pt>
                <c:pt idx="56">
                  <c:v>-0.7577770537041757</c:v>
                </c:pt>
                <c:pt idx="58">
                  <c:v>-0.8205099993809335</c:v>
                </c:pt>
                <c:pt idx="60">
                  <c:v>-0.78723459896914849</c:v>
                </c:pt>
                <c:pt idx="62">
                  <c:v>-0.80744235409308485</c:v>
                </c:pt>
                <c:pt idx="64">
                  <c:v>-0.82083854582897608</c:v>
                </c:pt>
                <c:pt idx="66">
                  <c:v>-0.82255975110269652</c:v>
                </c:pt>
                <c:pt idx="68">
                  <c:v>-0.8332962782541804</c:v>
                </c:pt>
                <c:pt idx="70">
                  <c:v>-0.86026396659098914</c:v>
                </c:pt>
                <c:pt idx="72">
                  <c:v>-0.85039021034218176</c:v>
                </c:pt>
                <c:pt idx="74">
                  <c:v>-0.86756354259385671</c:v>
                </c:pt>
                <c:pt idx="76">
                  <c:v>-0.84933112812320799</c:v>
                </c:pt>
                <c:pt idx="78">
                  <c:v>-0.85380791058951722</c:v>
                </c:pt>
                <c:pt idx="80">
                  <c:v>-0.88666457286665845</c:v>
                </c:pt>
                <c:pt idx="82">
                  <c:v>-0.87591275280580938</c:v>
                </c:pt>
                <c:pt idx="84">
                  <c:v>-0.95380000856211589</c:v>
                </c:pt>
                <c:pt idx="86">
                  <c:v>-0.88378348832350384</c:v>
                </c:pt>
                <c:pt idx="88">
                  <c:v>-0.88881606897363286</c:v>
                </c:pt>
                <c:pt idx="90">
                  <c:v>-0.89524005781903926</c:v>
                </c:pt>
                <c:pt idx="92">
                  <c:v>-0.91969518029169273</c:v>
                </c:pt>
                <c:pt idx="94">
                  <c:v>-0.90128867378521893</c:v>
                </c:pt>
                <c:pt idx="96">
                  <c:v>-0.91418233498517731</c:v>
                </c:pt>
                <c:pt idx="98">
                  <c:v>-0.91271179888524379</c:v>
                </c:pt>
                <c:pt idx="100">
                  <c:v>-0.92670774544433066</c:v>
                </c:pt>
                <c:pt idx="102">
                  <c:v>-0.91684830648312732</c:v>
                </c:pt>
                <c:pt idx="104">
                  <c:v>-0.92248235781156185</c:v>
                </c:pt>
                <c:pt idx="106">
                  <c:v>-1.0088371541684196</c:v>
                </c:pt>
                <c:pt idx="108">
                  <c:v>-0.93464239726906784</c:v>
                </c:pt>
                <c:pt idx="110">
                  <c:v>-0.9386116229120498</c:v>
                </c:pt>
                <c:pt idx="112">
                  <c:v>-0.93033161094899475</c:v>
                </c:pt>
                <c:pt idx="114">
                  <c:v>-0.93091204216742407</c:v>
                </c:pt>
                <c:pt idx="116">
                  <c:v>-0.94328458483783384</c:v>
                </c:pt>
                <c:pt idx="118">
                  <c:v>-0.94596398258569614</c:v>
                </c:pt>
                <c:pt idx="120">
                  <c:v>-0.96784834310815726</c:v>
                </c:pt>
                <c:pt idx="122">
                  <c:v>-0.96596569831090295</c:v>
                </c:pt>
                <c:pt idx="124">
                  <c:v>-0.95246785287863445</c:v>
                </c:pt>
                <c:pt idx="126">
                  <c:v>-0.96046685899856821</c:v>
                </c:pt>
                <c:pt idx="128">
                  <c:v>-0.95262275371116578</c:v>
                </c:pt>
                <c:pt idx="130">
                  <c:v>-1.0186367348970891</c:v>
                </c:pt>
                <c:pt idx="132">
                  <c:v>-0.97448079865913884</c:v>
                </c:pt>
                <c:pt idx="134">
                  <c:v>-0.96906204625650449</c:v>
                </c:pt>
                <c:pt idx="136">
                  <c:v>-0.97960276876056362</c:v>
                </c:pt>
                <c:pt idx="138">
                  <c:v>-0.95193335458987305</c:v>
                </c:pt>
                <c:pt idx="140">
                  <c:v>-0.95340368626794847</c:v>
                </c:pt>
                <c:pt idx="142">
                  <c:v>-0.9548976873522973</c:v>
                </c:pt>
                <c:pt idx="144">
                  <c:v>-0.95956557304733592</c:v>
                </c:pt>
                <c:pt idx="146">
                  <c:v>-0.98496862435064292</c:v>
                </c:pt>
                <c:pt idx="148">
                  <c:v>-0.96643280255545816</c:v>
                </c:pt>
                <c:pt idx="150">
                  <c:v>-0.98104835240717925</c:v>
                </c:pt>
                <c:pt idx="152">
                  <c:v>-0.99025109908823905</c:v>
                </c:pt>
                <c:pt idx="154">
                  <c:v>-1.00254166448392</c:v>
                </c:pt>
                <c:pt idx="156">
                  <c:v>-0.98292011955413727</c:v>
                </c:pt>
                <c:pt idx="158">
                  <c:v>-1.0022160853844835</c:v>
                </c:pt>
                <c:pt idx="160">
                  <c:v>-0.99344381483489352</c:v>
                </c:pt>
                <c:pt idx="162">
                  <c:v>-1.002194767654947</c:v>
                </c:pt>
                <c:pt idx="164">
                  <c:v>-1.0075745007738326</c:v>
                </c:pt>
                <c:pt idx="166">
                  <c:v>-1.0184441323511073</c:v>
                </c:pt>
                <c:pt idx="168">
                  <c:v>-1.0181218003677759</c:v>
                </c:pt>
                <c:pt idx="170">
                  <c:v>-1.0220542599774729</c:v>
                </c:pt>
                <c:pt idx="172">
                  <c:v>-1.020880869342174</c:v>
                </c:pt>
                <c:pt idx="174">
                  <c:v>-1.0226271573775272</c:v>
                </c:pt>
                <c:pt idx="176">
                  <c:v>-1.0301284353190632</c:v>
                </c:pt>
                <c:pt idx="178">
                  <c:v>-1.0661347147907325</c:v>
                </c:pt>
                <c:pt idx="180">
                  <c:v>-1.0294064536438805</c:v>
                </c:pt>
                <c:pt idx="182">
                  <c:v>-1.0141140085538727</c:v>
                </c:pt>
                <c:pt idx="184">
                  <c:v>-1.0001094735962897</c:v>
                </c:pt>
                <c:pt idx="186">
                  <c:v>-1.0070023355120732</c:v>
                </c:pt>
                <c:pt idx="188">
                  <c:v>-1.0001094735962897</c:v>
                </c:pt>
                <c:pt idx="190">
                  <c:v>-0.99541084573103833</c:v>
                </c:pt>
                <c:pt idx="192">
                  <c:v>-1.009244280888199</c:v>
                </c:pt>
                <c:pt idx="194">
                  <c:v>-1.0181720868644106</c:v>
                </c:pt>
                <c:pt idx="196">
                  <c:v>-1.0142920352968248</c:v>
                </c:pt>
                <c:pt idx="198">
                  <c:v>-1.0154804697726065</c:v>
                </c:pt>
                <c:pt idx="200">
                  <c:v>-0.98533850366616949</c:v>
                </c:pt>
                <c:pt idx="202">
                  <c:v>-1.0331192757798799</c:v>
                </c:pt>
                <c:pt idx="204">
                  <c:v>-1.0229087410951831</c:v>
                </c:pt>
                <c:pt idx="206">
                  <c:v>-1.0171012849326981</c:v>
                </c:pt>
                <c:pt idx="208">
                  <c:v>-1.0287400042129484</c:v>
                </c:pt>
                <c:pt idx="210">
                  <c:v>-1.0254487450759397</c:v>
                </c:pt>
                <c:pt idx="212">
                  <c:v>-1.0297164313787994</c:v>
                </c:pt>
                <c:pt idx="214">
                  <c:v>-1.0315432065688246</c:v>
                </c:pt>
                <c:pt idx="216">
                  <c:v>-1.0237275078699886</c:v>
                </c:pt>
                <c:pt idx="218">
                  <c:v>-1.0170688240207963</c:v>
                </c:pt>
                <c:pt idx="220">
                  <c:v>-1.0420531290360888</c:v>
                </c:pt>
                <c:pt idx="222">
                  <c:v>-1.0417168843096958</c:v>
                </c:pt>
                <c:pt idx="224">
                  <c:v>-1.0437048597242375</c:v>
                </c:pt>
                <c:pt idx="226">
                  <c:v>-1.0426078150802278</c:v>
                </c:pt>
                <c:pt idx="228">
                  <c:v>-1.0462626084261066</c:v>
                </c:pt>
                <c:pt idx="230">
                  <c:v>-1.0519208446901853</c:v>
                </c:pt>
                <c:pt idx="232">
                  <c:v>-1.0405195613992382</c:v>
                </c:pt>
                <c:pt idx="234">
                  <c:v>-1.0503501261397048</c:v>
                </c:pt>
                <c:pt idx="236">
                  <c:v>-1.0422319809411424</c:v>
                </c:pt>
                <c:pt idx="238">
                  <c:v>-1.0703686826263243</c:v>
                </c:pt>
                <c:pt idx="240">
                  <c:v>-1.0568788773400253</c:v>
                </c:pt>
                <c:pt idx="242">
                  <c:v>-1.0533660451670559</c:v>
                </c:pt>
                <c:pt idx="244">
                  <c:v>-1.0619454484891007</c:v>
                </c:pt>
                <c:pt idx="246">
                  <c:v>-1.0627681235230355</c:v>
                </c:pt>
                <c:pt idx="248">
                  <c:v>-1.068716134492637</c:v>
                </c:pt>
                <c:pt idx="250">
                  <c:v>-1.0891283273805179</c:v>
                </c:pt>
                <c:pt idx="252">
                  <c:v>-1.061831227716687</c:v>
                </c:pt>
                <c:pt idx="254">
                  <c:v>-1.0724750205288514</c:v>
                </c:pt>
                <c:pt idx="256">
                  <c:v>-1.1128767082205515</c:v>
                </c:pt>
                <c:pt idx="258">
                  <c:v>-1.1035159413707731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59-48B9-BDE3-79BD0E6B8862}"/>
            </c:ext>
          </c:extLst>
        </c:ser>
        <c:ser>
          <c:idx val="5"/>
          <c:order val="5"/>
          <c:tx>
            <c:strRef>
              <c:f>Graph_Data!$I$9</c:f>
              <c:strCache>
                <c:ptCount val="1"/>
                <c:pt idx="0">
                  <c:v>田村市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Graph_Data!$I$11:$I$365</c:f>
              <c:numCache>
                <c:formatCode>General</c:formatCode>
                <c:ptCount val="355"/>
                <c:pt idx="0">
                  <c:v>-0.48537738116254009</c:v>
                </c:pt>
                <c:pt idx="2">
                  <c:v>-0.48562243600225136</c:v>
                </c:pt>
                <c:pt idx="4">
                  <c:v>-0.52709173920998964</c:v>
                </c:pt>
                <c:pt idx="6">
                  <c:v>-0.52264116099232094</c:v>
                </c:pt>
                <c:pt idx="8">
                  <c:v>-0.54746598208392172</c:v>
                </c:pt>
                <c:pt idx="10">
                  <c:v>-0.54186477951767176</c:v>
                </c:pt>
                <c:pt idx="12">
                  <c:v>-0.55804707825793209</c:v>
                </c:pt>
                <c:pt idx="14">
                  <c:v>-0.56589160089420776</c:v>
                </c:pt>
                <c:pt idx="16">
                  <c:v>-0.55576343349433488</c:v>
                </c:pt>
                <c:pt idx="18">
                  <c:v>-0.56515806525710566</c:v>
                </c:pt>
                <c:pt idx="20">
                  <c:v>-0.59178390709985285</c:v>
                </c:pt>
                <c:pt idx="22">
                  <c:v>-0.60186750128912259</c:v>
                </c:pt>
                <c:pt idx="24">
                  <c:v>-0.59231889130274973</c:v>
                </c:pt>
                <c:pt idx="26">
                  <c:v>-0.59572843621599281</c:v>
                </c:pt>
                <c:pt idx="28">
                  <c:v>-0.59859768753620957</c:v>
                </c:pt>
                <c:pt idx="30">
                  <c:v>-0.68618406514711316</c:v>
                </c:pt>
                <c:pt idx="32">
                  <c:v>-0.67024410316315608</c:v>
                </c:pt>
                <c:pt idx="34">
                  <c:v>-0.64884871958128465</c:v>
                </c:pt>
                <c:pt idx="36">
                  <c:v>-0.64836331140164338</c:v>
                </c:pt>
                <c:pt idx="38">
                  <c:v>-0.65807864306596375</c:v>
                </c:pt>
                <c:pt idx="40">
                  <c:v>-0.67426702566984642</c:v>
                </c:pt>
                <c:pt idx="42">
                  <c:v>-0.68302042055672207</c:v>
                </c:pt>
                <c:pt idx="44">
                  <c:v>-0.69007712192107407</c:v>
                </c:pt>
                <c:pt idx="46">
                  <c:v>-0.68809460200057693</c:v>
                </c:pt>
                <c:pt idx="48">
                  <c:v>-0.71937946193309998</c:v>
                </c:pt>
                <c:pt idx="50">
                  <c:v>-0.72810366815123462</c:v>
                </c:pt>
                <c:pt idx="52">
                  <c:v>-0.73286868295424668</c:v>
                </c:pt>
                <c:pt idx="54">
                  <c:v>-0.74086790078850084</c:v>
                </c:pt>
                <c:pt idx="56">
                  <c:v>-0.75377966610187885</c:v>
                </c:pt>
                <c:pt idx="58">
                  <c:v>-0.82811906060271234</c:v>
                </c:pt>
                <c:pt idx="60">
                  <c:v>-0.78489220718414898</c:v>
                </c:pt>
                <c:pt idx="62">
                  <c:v>-0.79418052606588596</c:v>
                </c:pt>
                <c:pt idx="64">
                  <c:v>-0.79954090905374664</c:v>
                </c:pt>
                <c:pt idx="66">
                  <c:v>-0.80700913497761562</c:v>
                </c:pt>
                <c:pt idx="68">
                  <c:v>-0.82600897230872516</c:v>
                </c:pt>
                <c:pt idx="70">
                  <c:v>-0.85140831197715128</c:v>
                </c:pt>
                <c:pt idx="72">
                  <c:v>-0.85430672400016172</c:v>
                </c:pt>
                <c:pt idx="74">
                  <c:v>-0.86540101279416182</c:v>
                </c:pt>
                <c:pt idx="76">
                  <c:v>-0.85703291172430296</c:v>
                </c:pt>
                <c:pt idx="78">
                  <c:v>-0.86334812753558277</c:v>
                </c:pt>
                <c:pt idx="80">
                  <c:v>-0.88994022872474576</c:v>
                </c:pt>
                <c:pt idx="82">
                  <c:v>-0.89088640654321571</c:v>
                </c:pt>
                <c:pt idx="84">
                  <c:v>-0.98650207707752358</c:v>
                </c:pt>
                <c:pt idx="86">
                  <c:v>-0.89256588400607606</c:v>
                </c:pt>
                <c:pt idx="88">
                  <c:v>-0.89491270835805903</c:v>
                </c:pt>
                <c:pt idx="90">
                  <c:v>-0.89939670573251762</c:v>
                </c:pt>
                <c:pt idx="92">
                  <c:v>-0.91622005446490706</c:v>
                </c:pt>
                <c:pt idx="94">
                  <c:v>-0.90824160587687075</c:v>
                </c:pt>
                <c:pt idx="96">
                  <c:v>-0.91840541946312526</c:v>
                </c:pt>
                <c:pt idx="98">
                  <c:v>-0.91866473564934481</c:v>
                </c:pt>
                <c:pt idx="100">
                  <c:v>-0.92644227133249746</c:v>
                </c:pt>
                <c:pt idx="102">
                  <c:v>-0.92414910363912461</c:v>
                </c:pt>
                <c:pt idx="104">
                  <c:v>-0.93556426812190607</c:v>
                </c:pt>
                <c:pt idx="106">
                  <c:v>-1.0098683380150006</c:v>
                </c:pt>
                <c:pt idx="108">
                  <c:v>-0.94330597245353442</c:v>
                </c:pt>
                <c:pt idx="110">
                  <c:v>-0.95054017980377603</c:v>
                </c:pt>
                <c:pt idx="112">
                  <c:v>-0.93801140511110992</c:v>
                </c:pt>
                <c:pt idx="114">
                  <c:v>-0.94582808833742515</c:v>
                </c:pt>
                <c:pt idx="116">
                  <c:v>-0.95444401653466038</c:v>
                </c:pt>
                <c:pt idx="118">
                  <c:v>-0.95005473097483839</c:v>
                </c:pt>
                <c:pt idx="120">
                  <c:v>-0.97370154026218692</c:v>
                </c:pt>
                <c:pt idx="122">
                  <c:v>-0.96413101328800455</c:v>
                </c:pt>
                <c:pt idx="124">
                  <c:v>-0.96198291263339164</c:v>
                </c:pt>
                <c:pt idx="126">
                  <c:v>-0.97058479680680509</c:v>
                </c:pt>
                <c:pt idx="128">
                  <c:v>-0.96852512426303905</c:v>
                </c:pt>
                <c:pt idx="130">
                  <c:v>-1.0349118733168088</c:v>
                </c:pt>
                <c:pt idx="132">
                  <c:v>-0.98435588844495991</c:v>
                </c:pt>
                <c:pt idx="134">
                  <c:v>-0.98487753664086264</c:v>
                </c:pt>
                <c:pt idx="136">
                  <c:v>-0.98845002705795004</c:v>
                </c:pt>
                <c:pt idx="138">
                  <c:v>-0.94528361335195754</c:v>
                </c:pt>
                <c:pt idx="140">
                  <c:v>-0.95844266777601883</c:v>
                </c:pt>
                <c:pt idx="142">
                  <c:v>-0.96635533147560981</c:v>
                </c:pt>
                <c:pt idx="144">
                  <c:v>-0.96927902802545673</c:v>
                </c:pt>
                <c:pt idx="146">
                  <c:v>-0.97547855931872851</c:v>
                </c:pt>
                <c:pt idx="148">
                  <c:v>-0.97024860388430412</c:v>
                </c:pt>
                <c:pt idx="150">
                  <c:v>-0.9782025051883062</c:v>
                </c:pt>
                <c:pt idx="152">
                  <c:v>-0.98275149017203278</c:v>
                </c:pt>
                <c:pt idx="154">
                  <c:v>-1.0080483461086849</c:v>
                </c:pt>
                <c:pt idx="156">
                  <c:v>-0.98134965177925648</c:v>
                </c:pt>
                <c:pt idx="158">
                  <c:v>-1.0120943725606695</c:v>
                </c:pt>
                <c:pt idx="160">
                  <c:v>-0.99858040560839811</c:v>
                </c:pt>
                <c:pt idx="162">
                  <c:v>-1.0093970229445437</c:v>
                </c:pt>
                <c:pt idx="164">
                  <c:v>-1.0133001638213111</c:v>
                </c:pt>
                <c:pt idx="166">
                  <c:v>-1.0233332233986736</c:v>
                </c:pt>
                <c:pt idx="168">
                  <c:v>-1.0233385017198924</c:v>
                </c:pt>
                <c:pt idx="170">
                  <c:v>-1.0290930942629883</c:v>
                </c:pt>
                <c:pt idx="172">
                  <c:v>-1.026955268492056</c:v>
                </c:pt>
                <c:pt idx="174">
                  <c:v>-1.0280542660170586</c:v>
                </c:pt>
                <c:pt idx="176">
                  <c:v>-1.0309804457582543</c:v>
                </c:pt>
                <c:pt idx="178">
                  <c:v>-1.0694604796616367</c:v>
                </c:pt>
                <c:pt idx="180">
                  <c:v>-1.0332350037400924</c:v>
                </c:pt>
                <c:pt idx="182">
                  <c:v>-1.0288703943561242</c:v>
                </c:pt>
                <c:pt idx="184">
                  <c:v>-1.0210907691323396</c:v>
                </c:pt>
                <c:pt idx="186">
                  <c:v>-1.0246685111939653</c:v>
                </c:pt>
                <c:pt idx="188">
                  <c:v>-1.0210907691323396</c:v>
                </c:pt>
                <c:pt idx="190">
                  <c:v>-1.0204050612083231</c:v>
                </c:pt>
                <c:pt idx="192">
                  <c:v>-1.0302572518497644</c:v>
                </c:pt>
                <c:pt idx="194">
                  <c:v>-1.0402693742153699</c:v>
                </c:pt>
                <c:pt idx="196">
                  <c:v>-1.0305272022919776</c:v>
                </c:pt>
                <c:pt idx="198">
                  <c:v>-1.0319850211572394</c:v>
                </c:pt>
                <c:pt idx="200">
                  <c:v>-1.0380767138935654</c:v>
                </c:pt>
                <c:pt idx="202">
                  <c:v>-1.0423216630611352</c:v>
                </c:pt>
                <c:pt idx="204">
                  <c:v>-1.0434200015278527</c:v>
                </c:pt>
                <c:pt idx="206">
                  <c:v>-1.0423025293762262</c:v>
                </c:pt>
                <c:pt idx="208">
                  <c:v>-1.0437165391119068</c:v>
                </c:pt>
                <c:pt idx="210">
                  <c:v>-1.0467131852170612</c:v>
                </c:pt>
                <c:pt idx="212">
                  <c:v>-1.0463213715910025</c:v>
                </c:pt>
                <c:pt idx="214">
                  <c:v>-1.0366560398390685</c:v>
                </c:pt>
                <c:pt idx="216">
                  <c:v>-1.0356598932614309</c:v>
                </c:pt>
                <c:pt idx="218">
                  <c:v>-1.0307231243231489</c:v>
                </c:pt>
                <c:pt idx="220">
                  <c:v>-1.0508615680427271</c:v>
                </c:pt>
                <c:pt idx="222">
                  <c:v>-1.0604064727901452</c:v>
                </c:pt>
                <c:pt idx="224">
                  <c:v>-1.0597379363949599</c:v>
                </c:pt>
                <c:pt idx="226">
                  <c:v>-1.0602432536391189</c:v>
                </c:pt>
                <c:pt idx="228">
                  <c:v>-1.0597041100134392</c:v>
                </c:pt>
                <c:pt idx="230">
                  <c:v>-1.0622126721639196</c:v>
                </c:pt>
                <c:pt idx="232">
                  <c:v>-1.0526702026878141</c:v>
                </c:pt>
                <c:pt idx="234">
                  <c:v>-1.0571396725738165</c:v>
                </c:pt>
                <c:pt idx="236">
                  <c:v>-1.0438280661059987</c:v>
                </c:pt>
                <c:pt idx="238">
                  <c:v>-1.0749357318124395</c:v>
                </c:pt>
                <c:pt idx="240">
                  <c:v>-1.0634525273671653</c:v>
                </c:pt>
                <c:pt idx="242">
                  <c:v>-1.0566691593655069</c:v>
                </c:pt>
                <c:pt idx="244">
                  <c:v>-1.0676893845807824</c:v>
                </c:pt>
                <c:pt idx="246">
                  <c:v>-1.0658986662143013</c:v>
                </c:pt>
                <c:pt idx="248">
                  <c:v>-1.0748206834942693</c:v>
                </c:pt>
                <c:pt idx="250">
                  <c:v>-1.0915213280227187</c:v>
                </c:pt>
                <c:pt idx="252">
                  <c:v>-1.0696642538854935</c:v>
                </c:pt>
                <c:pt idx="254">
                  <c:v>-1.0888198046479638</c:v>
                </c:pt>
                <c:pt idx="256">
                  <c:v>-1.1004543836588487</c:v>
                </c:pt>
                <c:pt idx="258">
                  <c:v>-1.0875201777326484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459-48B9-BDE3-79BD0E6B8862}"/>
            </c:ext>
          </c:extLst>
        </c:ser>
        <c:ser>
          <c:idx val="6"/>
          <c:order val="6"/>
          <c:tx>
            <c:strRef>
              <c:f>Graph_Data!$P$9</c:f>
              <c:strCache>
                <c:ptCount val="1"/>
                <c:pt idx="0">
                  <c:v>補助目盛</c:v>
                </c:pt>
              </c:strCache>
            </c:strRef>
          </c:tx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Graph_Data!$P$11:$P$365</c:f>
              <c:numCache>
                <c:formatCode>General</c:formatCode>
                <c:ptCount val="355"/>
                <c:pt idx="269">
                  <c:v>-1.6989700043360187</c:v>
                </c:pt>
                <c:pt idx="270">
                  <c:v>-1.6989700043360187</c:v>
                </c:pt>
                <c:pt idx="272">
                  <c:v>-1.5228787452803376</c:v>
                </c:pt>
                <c:pt idx="273">
                  <c:v>-1.5228787452803376</c:v>
                </c:pt>
                <c:pt idx="275">
                  <c:v>-1.3979400086720375</c:v>
                </c:pt>
                <c:pt idx="276">
                  <c:v>-1.3979400086720375</c:v>
                </c:pt>
                <c:pt idx="281">
                  <c:v>-1.2218487496163564</c:v>
                </c:pt>
                <c:pt idx="282">
                  <c:v>-1.2218487496163564</c:v>
                </c:pt>
                <c:pt idx="284">
                  <c:v>-1.1549019599857431</c:v>
                </c:pt>
                <c:pt idx="285">
                  <c:v>-1.1549019599857431</c:v>
                </c:pt>
                <c:pt idx="287">
                  <c:v>-1.0969100130080565</c:v>
                </c:pt>
                <c:pt idx="288">
                  <c:v>-1.0969100130080565</c:v>
                </c:pt>
                <c:pt idx="290">
                  <c:v>-1.0457574905606752</c:v>
                </c:pt>
                <c:pt idx="291">
                  <c:v>-1.0457574905606752</c:v>
                </c:pt>
                <c:pt idx="299">
                  <c:v>-0.69897000433601875</c:v>
                </c:pt>
                <c:pt idx="300">
                  <c:v>-0.69897000433601875</c:v>
                </c:pt>
                <c:pt idx="302">
                  <c:v>-0.52287874528033762</c:v>
                </c:pt>
                <c:pt idx="303">
                  <c:v>-0.52287874528033762</c:v>
                </c:pt>
                <c:pt idx="305">
                  <c:v>-0.3979400086720376</c:v>
                </c:pt>
                <c:pt idx="306">
                  <c:v>-0.3979400086720376</c:v>
                </c:pt>
                <c:pt idx="311">
                  <c:v>-0.22184874961635631</c:v>
                </c:pt>
                <c:pt idx="312">
                  <c:v>-0.22184874961635631</c:v>
                </c:pt>
                <c:pt idx="314">
                  <c:v>-0.15490195998574313</c:v>
                </c:pt>
                <c:pt idx="315">
                  <c:v>-0.15490195998574313</c:v>
                </c:pt>
                <c:pt idx="317">
                  <c:v>-9.6910013008056392E-2</c:v>
                </c:pt>
                <c:pt idx="318">
                  <c:v>-9.6910013008056392E-2</c:v>
                </c:pt>
                <c:pt idx="320">
                  <c:v>-4.5757490560675171E-2</c:v>
                </c:pt>
                <c:pt idx="321">
                  <c:v>-4.5757490560675171E-2</c:v>
                </c:pt>
                <c:pt idx="329">
                  <c:v>0.3010299956639812</c:v>
                </c:pt>
                <c:pt idx="330">
                  <c:v>0.3010299956639812</c:v>
                </c:pt>
                <c:pt idx="332">
                  <c:v>0.47712125471966244</c:v>
                </c:pt>
                <c:pt idx="333">
                  <c:v>0.47712125471966244</c:v>
                </c:pt>
                <c:pt idx="335">
                  <c:v>0.6020599913279624</c:v>
                </c:pt>
                <c:pt idx="336">
                  <c:v>0.6020599913279624</c:v>
                </c:pt>
                <c:pt idx="341">
                  <c:v>0.77815125038364374</c:v>
                </c:pt>
                <c:pt idx="342">
                  <c:v>0.77815125038364374</c:v>
                </c:pt>
                <c:pt idx="344">
                  <c:v>0.84509804001425692</c:v>
                </c:pt>
                <c:pt idx="345">
                  <c:v>0.84509804001425692</c:v>
                </c:pt>
                <c:pt idx="347">
                  <c:v>0.90308998699194354</c:v>
                </c:pt>
                <c:pt idx="348">
                  <c:v>0.90308998699194354</c:v>
                </c:pt>
                <c:pt idx="350">
                  <c:v>0.95424250943932487</c:v>
                </c:pt>
                <c:pt idx="351">
                  <c:v>0.95424250943932487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459-48B9-BDE3-79BD0E6B8862}"/>
            </c:ext>
          </c:extLst>
        </c:ser>
        <c:ser>
          <c:idx val="7"/>
          <c:order val="7"/>
          <c:tx>
            <c:strRef>
              <c:f>Graph_Data!$Q$9</c:f>
              <c:strCache>
                <c:ptCount val="1"/>
                <c:pt idx="0">
                  <c:v>目盛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Graph_Data!$Q$11:$Q$365</c:f>
              <c:numCache>
                <c:formatCode>General</c:formatCode>
                <c:ptCount val="355"/>
                <c:pt idx="263">
                  <c:v>-2</c:v>
                </c:pt>
                <c:pt idx="264">
                  <c:v>-2</c:v>
                </c:pt>
                <c:pt idx="278">
                  <c:v>-1.3010299956639813</c:v>
                </c:pt>
                <c:pt idx="279">
                  <c:v>-1.3010299956639813</c:v>
                </c:pt>
                <c:pt idx="293">
                  <c:v>-1</c:v>
                </c:pt>
                <c:pt idx="294">
                  <c:v>-1</c:v>
                </c:pt>
                <c:pt idx="308">
                  <c:v>-0.3010299956639812</c:v>
                </c:pt>
                <c:pt idx="309">
                  <c:v>-0.3010299956639812</c:v>
                </c:pt>
                <c:pt idx="323">
                  <c:v>0</c:v>
                </c:pt>
                <c:pt idx="324">
                  <c:v>0</c:v>
                </c:pt>
                <c:pt idx="338">
                  <c:v>0.69897000433601886</c:v>
                </c:pt>
                <c:pt idx="339">
                  <c:v>0.69897000433601886</c:v>
                </c:pt>
                <c:pt idx="353">
                  <c:v>1</c:v>
                </c:pt>
                <c:pt idx="35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459-48B9-BDE3-79BD0E6B8862}"/>
            </c:ext>
          </c:extLst>
        </c:ser>
        <c:ser>
          <c:idx val="8"/>
          <c:order val="8"/>
          <c:tx>
            <c:strRef>
              <c:f>Graph_Data!$J$8</c:f>
              <c:strCache>
                <c:ptCount val="1"/>
                <c:pt idx="0">
                  <c:v>滝根町近似直線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Graph_Data!$J$11:$J$365</c:f>
              <c:numCache>
                <c:formatCode>General</c:formatCode>
                <c:ptCount val="355"/>
                <c:pt idx="260">
                  <c:v>-0.82768067266977752</c:v>
                </c:pt>
                <c:pt idx="261">
                  <c:v>-1.9230124877013548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459-48B9-BDE3-79BD0E6B8862}"/>
            </c:ext>
          </c:extLst>
        </c:ser>
        <c:ser>
          <c:idx val="9"/>
          <c:order val="9"/>
          <c:tx>
            <c:strRef>
              <c:f>Graph_Data!$K$8</c:f>
              <c:strCache>
                <c:ptCount val="1"/>
                <c:pt idx="0">
                  <c:v>大越町近似直線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Graph_Data!$K$11:$K$365</c:f>
              <c:numCache>
                <c:formatCode>General</c:formatCode>
                <c:ptCount val="355"/>
                <c:pt idx="260">
                  <c:v>-0.83012028998495002</c:v>
                </c:pt>
                <c:pt idx="261">
                  <c:v>-1.8911500348543289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459-48B9-BDE3-79BD0E6B8862}"/>
            </c:ext>
          </c:extLst>
        </c:ser>
        <c:ser>
          <c:idx val="10"/>
          <c:order val="10"/>
          <c:tx>
            <c:strRef>
              <c:f>Graph_Data!$L$8</c:f>
              <c:strCache>
                <c:ptCount val="1"/>
                <c:pt idx="0">
                  <c:v>都路町近似直線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39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1459-48B9-BDE3-79BD0E6B8862}"/>
              </c:ext>
            </c:extLst>
          </c:dPt>
          <c:dPt>
            <c:idx val="14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E-1459-48B9-BDE3-79BD0E6B8862}"/>
              </c:ext>
            </c:extLst>
          </c:dPt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Graph_Data!$L$11:$L$365</c:f>
              <c:numCache>
                <c:formatCode>General</c:formatCode>
                <c:ptCount val="355"/>
                <c:pt idx="260">
                  <c:v>-0.33486195320579398</c:v>
                </c:pt>
                <c:pt idx="261">
                  <c:v>-2.7090176319356067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459-48B9-BDE3-79BD0E6B8862}"/>
            </c:ext>
          </c:extLst>
        </c:ser>
        <c:ser>
          <c:idx val="11"/>
          <c:order val="11"/>
          <c:tx>
            <c:strRef>
              <c:f>Graph_Data!$M$8</c:f>
              <c:strCache>
                <c:ptCount val="1"/>
                <c:pt idx="0">
                  <c:v>常葉町近似直線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Graph_Data!$M$11:$M$365</c:f>
              <c:numCache>
                <c:formatCode>General</c:formatCode>
                <c:ptCount val="355"/>
                <c:pt idx="260">
                  <c:v>-0.67344261044540965</c:v>
                </c:pt>
                <c:pt idx="261">
                  <c:v>-2.3477341160841982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459-48B9-BDE3-79BD0E6B8862}"/>
            </c:ext>
          </c:extLst>
        </c:ser>
        <c:ser>
          <c:idx val="12"/>
          <c:order val="12"/>
          <c:tx>
            <c:strRef>
              <c:f>Graph_Data!$N$8</c:f>
              <c:strCache>
                <c:ptCount val="1"/>
                <c:pt idx="0">
                  <c:v>船引町近似直線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Graph_Data!$N$11:$N$365</c:f>
              <c:numCache>
                <c:formatCode>General</c:formatCode>
                <c:ptCount val="355"/>
                <c:pt idx="260">
                  <c:v>-0.66054693489324612</c:v>
                </c:pt>
                <c:pt idx="261">
                  <c:v>-2.1354163457961226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459-48B9-BDE3-79BD0E6B8862}"/>
            </c:ext>
          </c:extLst>
        </c:ser>
        <c:ser>
          <c:idx val="13"/>
          <c:order val="13"/>
          <c:tx>
            <c:strRef>
              <c:f>Graph_Data!$O$8</c:f>
              <c:strCache>
                <c:ptCount val="1"/>
                <c:pt idx="0">
                  <c:v>田村市近似直線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Graph_Data!$O$11:$O$365</c:f>
              <c:numCache>
                <c:formatCode>General</c:formatCode>
                <c:ptCount val="355"/>
                <c:pt idx="260">
                  <c:v>-0.6631329855082071</c:v>
                </c:pt>
                <c:pt idx="261">
                  <c:v>-2.1629585308479484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459-48B9-BDE3-79BD0E6B8862}"/>
            </c:ext>
          </c:extLst>
        </c:ser>
        <c:ser>
          <c:idx val="14"/>
          <c:order val="14"/>
          <c:tx>
            <c:strRef>
              <c:f>Graph_Data!$R$9</c:f>
              <c:strCache>
                <c:ptCount val="1"/>
                <c:pt idx="0">
                  <c:v>補助目盛1.5</c:v>
                </c:pt>
              </c:strCache>
            </c:strRef>
          </c:tx>
          <c:spPr>
            <a:ln w="3175">
              <a:solidFill>
                <a:srgbClr val="808080"/>
              </a:solidFill>
              <a:prstDash val="sysDash"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Graph_Data!$R$11:$R$365</c:f>
              <c:numCache>
                <c:formatCode>General</c:formatCode>
                <c:ptCount val="355"/>
                <c:pt idx="266">
                  <c:v>-1.8239087409443189</c:v>
                </c:pt>
                <c:pt idx="267">
                  <c:v>-1.8239087409443189</c:v>
                </c:pt>
                <c:pt idx="296">
                  <c:v>-0.82390874094431876</c:v>
                </c:pt>
                <c:pt idx="297">
                  <c:v>-0.82390874094431876</c:v>
                </c:pt>
                <c:pt idx="326">
                  <c:v>0.17609125905568124</c:v>
                </c:pt>
                <c:pt idx="327">
                  <c:v>0.17609125905568124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459-48B9-BDE3-79BD0E6B8862}"/>
            </c:ext>
          </c:extLst>
        </c:ser>
        <c:ser>
          <c:idx val="15"/>
          <c:order val="15"/>
          <c:tx>
            <c:strRef>
              <c:f>Graph_Data!$B$304</c:f>
              <c:strCache>
                <c:ptCount val="1"/>
                <c:pt idx="0">
                  <c:v>0.1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Graph_Data!$C$304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Graph_Data!$S$304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459-48B9-BDE3-79BD0E6B8862}"/>
            </c:ext>
          </c:extLst>
        </c:ser>
        <c:ser>
          <c:idx val="16"/>
          <c:order val="16"/>
          <c:tx>
            <c:strRef>
              <c:f>Graph_Data!$B$307</c:f>
              <c:strCache>
                <c:ptCount val="1"/>
                <c:pt idx="0">
                  <c:v>0.15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Graph_Data!$C$307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Graph_Data!$S$307</c:f>
              <c:numCache>
                <c:formatCode>General</c:formatCode>
                <c:ptCount val="1"/>
                <c:pt idx="0">
                  <c:v>-0.82390874094431876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459-48B9-BDE3-79BD0E6B8862}"/>
            </c:ext>
          </c:extLst>
        </c:ser>
        <c:ser>
          <c:idx val="17"/>
          <c:order val="17"/>
          <c:tx>
            <c:strRef>
              <c:f>Graph_Data!$B$310</c:f>
              <c:strCache>
                <c:ptCount val="1"/>
                <c:pt idx="0">
                  <c:v>0.2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Graph_Data!$C$310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Graph_Data!$S$310</c:f>
              <c:numCache>
                <c:formatCode>General</c:formatCode>
                <c:ptCount val="1"/>
                <c:pt idx="0">
                  <c:v>-0.69897000433601875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459-48B9-BDE3-79BD0E6B8862}"/>
            </c:ext>
          </c:extLst>
        </c:ser>
        <c:ser>
          <c:idx val="18"/>
          <c:order val="18"/>
          <c:tx>
            <c:strRef>
              <c:f>Graph_Data!$B$313</c:f>
              <c:strCache>
                <c:ptCount val="1"/>
                <c:pt idx="0">
                  <c:v>0.3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Graph_Data!$C$313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Graph_Data!$S$313</c:f>
              <c:numCache>
                <c:formatCode>General</c:formatCode>
                <c:ptCount val="1"/>
                <c:pt idx="0">
                  <c:v>-0.52287874528033762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459-48B9-BDE3-79BD0E6B8862}"/>
            </c:ext>
          </c:extLst>
        </c:ser>
        <c:ser>
          <c:idx val="19"/>
          <c:order val="19"/>
          <c:tx>
            <c:strRef>
              <c:f>Graph_Data!$B$316</c:f>
              <c:strCache>
                <c:ptCount val="1"/>
                <c:pt idx="0">
                  <c:v>0.4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Graph_Data!$C$316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Graph_Data!$S$316</c:f>
              <c:numCache>
                <c:formatCode>General</c:formatCode>
                <c:ptCount val="1"/>
                <c:pt idx="0">
                  <c:v>-0.3979400086720376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459-48B9-BDE3-79BD0E6B8862}"/>
            </c:ext>
          </c:extLst>
        </c:ser>
        <c:ser>
          <c:idx val="20"/>
          <c:order val="20"/>
          <c:tx>
            <c:strRef>
              <c:f>Graph_Data!$B$319</c:f>
              <c:strCache>
                <c:ptCount val="1"/>
                <c:pt idx="0">
                  <c:v>0.5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Graph_Data!$C$319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Graph_Data!$S$319</c:f>
              <c:numCache>
                <c:formatCode>General</c:formatCode>
                <c:ptCount val="1"/>
                <c:pt idx="0">
                  <c:v>-0.3010299956639812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459-48B9-BDE3-79BD0E6B8862}"/>
            </c:ext>
          </c:extLst>
        </c:ser>
        <c:ser>
          <c:idx val="21"/>
          <c:order val="21"/>
          <c:tx>
            <c:strRef>
              <c:f>Graph_Data!$B$322</c:f>
              <c:strCache>
                <c:ptCount val="1"/>
                <c:pt idx="0">
                  <c:v>0.6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Graph_Data!$C$322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Graph_Data!$S$322</c:f>
              <c:numCache>
                <c:formatCode>General</c:formatCode>
                <c:ptCount val="1"/>
                <c:pt idx="0">
                  <c:v>-0.22184874961635631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459-48B9-BDE3-79BD0E6B8862}"/>
            </c:ext>
          </c:extLst>
        </c:ser>
        <c:ser>
          <c:idx val="22"/>
          <c:order val="22"/>
          <c:tx>
            <c:strRef>
              <c:f>Graph_Data!$B$325</c:f>
              <c:strCache>
                <c:ptCount val="1"/>
                <c:pt idx="0">
                  <c:v>0.7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Graph_Data!$C$325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Graph_Data!$S$325</c:f>
              <c:numCache>
                <c:formatCode>General</c:formatCode>
                <c:ptCount val="1"/>
                <c:pt idx="0">
                  <c:v>-0.15490195998574313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459-48B9-BDE3-79BD0E6B8862}"/>
            </c:ext>
          </c:extLst>
        </c:ser>
        <c:ser>
          <c:idx val="23"/>
          <c:order val="23"/>
          <c:tx>
            <c:strRef>
              <c:f>Graph_Data!$B$328</c:f>
              <c:strCache>
                <c:ptCount val="1"/>
                <c:pt idx="0">
                  <c:v>0.8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Graph_Data!$C$328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Graph_Data!$S$328</c:f>
              <c:numCache>
                <c:formatCode>General</c:formatCode>
                <c:ptCount val="1"/>
                <c:pt idx="0">
                  <c:v>-9.6910013008056392E-2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459-48B9-BDE3-79BD0E6B8862}"/>
            </c:ext>
          </c:extLst>
        </c:ser>
        <c:ser>
          <c:idx val="24"/>
          <c:order val="24"/>
          <c:tx>
            <c:strRef>
              <c:f>Graph_Data!$B$331</c:f>
              <c:strCache>
                <c:ptCount val="1"/>
                <c:pt idx="0">
                  <c:v>0.9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Graph_Data!$C$331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Graph_Data!$S$331</c:f>
              <c:numCache>
                <c:formatCode>General</c:formatCode>
                <c:ptCount val="1"/>
                <c:pt idx="0">
                  <c:v>-4.5757490560675171E-2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459-48B9-BDE3-79BD0E6B8862}"/>
            </c:ext>
          </c:extLst>
        </c:ser>
        <c:ser>
          <c:idx val="25"/>
          <c:order val="25"/>
          <c:tx>
            <c:strRef>
              <c:f>Graph_Data!$B$334</c:f>
              <c:strCache>
                <c:ptCount val="1"/>
                <c:pt idx="0">
                  <c:v>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Graph_Data!$C$334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459-48B9-BDE3-79BD0E6B8862}"/>
            </c:ext>
          </c:extLst>
        </c:ser>
        <c:ser>
          <c:idx val="26"/>
          <c:order val="26"/>
          <c:tx>
            <c:strRef>
              <c:f>Graph_Data!$B$301</c:f>
              <c:strCache>
                <c:ptCount val="1"/>
                <c:pt idx="0">
                  <c:v>0.09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Graph_Data!$C$301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Graph_Data!$S$301</c:f>
              <c:numCache>
                <c:formatCode>General</c:formatCode>
                <c:ptCount val="1"/>
                <c:pt idx="0">
                  <c:v>-1.0457574905606752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459-48B9-BDE3-79BD0E6B8862}"/>
            </c:ext>
          </c:extLst>
        </c:ser>
        <c:ser>
          <c:idx val="27"/>
          <c:order val="27"/>
          <c:tx>
            <c:strRef>
              <c:f>Graph_Data!$B$298</c:f>
              <c:strCache>
                <c:ptCount val="1"/>
                <c:pt idx="0">
                  <c:v>0.08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Graph_Data!$C$298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Graph_Data!$S$298</c:f>
              <c:numCache>
                <c:formatCode>General</c:formatCode>
                <c:ptCount val="1"/>
                <c:pt idx="0">
                  <c:v>-1.0969100130080565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459-48B9-BDE3-79BD0E6B8862}"/>
            </c:ext>
          </c:extLst>
        </c:ser>
        <c:ser>
          <c:idx val="31"/>
          <c:order val="28"/>
          <c:tx>
            <c:strRef>
              <c:f>Graph_Data!$B$295</c:f>
              <c:strCache>
                <c:ptCount val="1"/>
                <c:pt idx="0">
                  <c:v>0.07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Graph_Data!$C$295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Graph_Data!$S$295</c:f>
              <c:numCache>
                <c:formatCode>General</c:formatCode>
                <c:ptCount val="1"/>
                <c:pt idx="0">
                  <c:v>-1.1549019599857431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459-48B9-BDE3-79BD0E6B8862}"/>
            </c:ext>
          </c:extLst>
        </c:ser>
        <c:ser>
          <c:idx val="28"/>
          <c:order val="29"/>
          <c:tx>
            <c:strRef>
              <c:f>Graph_Data!$X$6</c:f>
              <c:strCache>
                <c:ptCount val="1"/>
                <c:pt idx="0">
                  <c:v>都路町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Graph_Data!$X$369:$X$739</c:f>
              <c:numCache>
                <c:formatCode>General</c:formatCode>
                <c:ptCount val="371"/>
                <c:pt idx="0">
                  <c:v>-0.46430449870693685</c:v>
                </c:pt>
                <c:pt idx="1">
                  <c:v>-0.47270737191259976</c:v>
                </c:pt>
                <c:pt idx="2">
                  <c:v>-0.48077109372607163</c:v>
                </c:pt>
                <c:pt idx="3">
                  <c:v>-0.48903265072683794</c:v>
                </c:pt>
                <c:pt idx="4">
                  <c:v>-0.49695848707448204</c:v>
                </c:pt>
                <c:pt idx="5">
                  <c:v>-0.50507643376347011</c:v>
                </c:pt>
                <c:pt idx="6">
                  <c:v>-0.51312056721170607</c:v>
                </c:pt>
                <c:pt idx="7">
                  <c:v>-0.52083443077960445</c:v>
                </c:pt>
                <c:pt idx="8">
                  <c:v>-0.52873178458722647</c:v>
                </c:pt>
                <c:pt idx="9">
                  <c:v>-0.53630266625693168</c:v>
                </c:pt>
                <c:pt idx="10">
                  <c:v>-0.54405134721313475</c:v>
                </c:pt>
                <c:pt idx="11">
                  <c:v>-0.55172380409582489</c:v>
                </c:pt>
                <c:pt idx="12">
                  <c:v>-0.55883188603167566</c:v>
                </c:pt>
                <c:pt idx="13">
                  <c:v>-0.56635564402885197</c:v>
                </c:pt>
                <c:pt idx="14">
                  <c:v>-0.5735630246183685</c:v>
                </c:pt>
                <c:pt idx="15">
                  <c:v>-0.58093418389303342</c:v>
                </c:pt>
                <c:pt idx="16">
                  <c:v>-0.5879932657078778</c:v>
                </c:pt>
                <c:pt idx="17">
                  <c:v>-0.59521059033665857</c:v>
                </c:pt>
                <c:pt idx="18">
                  <c:v>-0.60234932854961698</c:v>
                </c:pt>
                <c:pt idx="19">
                  <c:v>-0.60918273502011222</c:v>
                </c:pt>
                <c:pt idx="20">
                  <c:v>-0.61616616443320271</c:v>
                </c:pt>
                <c:pt idx="21">
                  <c:v>-0.62284890181339425</c:v>
                </c:pt>
                <c:pt idx="22">
                  <c:v>-0.62967631140115377</c:v>
                </c:pt>
                <c:pt idx="23">
                  <c:v>-0.63642422921595376</c:v>
                </c:pt>
                <c:pt idx="24">
                  <c:v>-0.64245071511984653</c:v>
                </c:pt>
                <c:pt idx="25">
                  <c:v>-0.64904709337016764</c:v>
                </c:pt>
                <c:pt idx="26">
                  <c:v>-0.65535480193955531</c:v>
                </c:pt>
                <c:pt idx="27">
                  <c:v>-0.66179434020586014</c:v>
                </c:pt>
                <c:pt idx="28">
                  <c:v>-0.66795026688301495</c:v>
                </c:pt>
                <c:pt idx="29">
                  <c:v>-0.67423301832377125</c:v>
                </c:pt>
                <c:pt idx="30">
                  <c:v>-0.68043618258996341</c:v>
                </c:pt>
                <c:pt idx="31">
                  <c:v>-0.68636356105820884</c:v>
                </c:pt>
                <c:pt idx="32">
                  <c:v>-0.69241043708746697</c:v>
                </c:pt>
                <c:pt idx="33">
                  <c:v>-0.69818683532334325</c:v>
                </c:pt>
                <c:pt idx="34">
                  <c:v>-0.70407802835069333</c:v>
                </c:pt>
                <c:pt idx="35">
                  <c:v>-0.70989040484202792</c:v>
                </c:pt>
                <c:pt idx="36">
                  <c:v>-0.71507274767595375</c:v>
                </c:pt>
                <c:pt idx="37">
                  <c:v>-0.72073580377749535</c:v>
                </c:pt>
                <c:pt idx="38">
                  <c:v>-0.72614186835204397</c:v>
                </c:pt>
                <c:pt idx="39">
                  <c:v>-0.73165165520760689</c:v>
                </c:pt>
                <c:pt idx="40">
                  <c:v>-0.73691001456400118</c:v>
                </c:pt>
                <c:pt idx="41">
                  <c:v>-0.74226786306048209</c:v>
                </c:pt>
                <c:pt idx="42">
                  <c:v>-0.74754906964422008</c:v>
                </c:pt>
                <c:pt idx="43">
                  <c:v>-0.75258733571249214</c:v>
                </c:pt>
                <c:pt idx="44">
                  <c:v>-0.75771897644137798</c:v>
                </c:pt>
                <c:pt idx="45">
                  <c:v>-0.76261335218533866</c:v>
                </c:pt>
                <c:pt idx="46">
                  <c:v>-0.76759722997840607</c:v>
                </c:pt>
                <c:pt idx="47">
                  <c:v>-0.77250676168142907</c:v>
                </c:pt>
                <c:pt idx="48">
                  <c:v>-0.77687771740251754</c:v>
                </c:pt>
                <c:pt idx="49">
                  <c:v>-0.78164723875068065</c:v>
                </c:pt>
                <c:pt idx="50">
                  <c:v>-0.78619363611698423</c:v>
                </c:pt>
                <c:pt idx="51">
                  <c:v>-0.79082057731124156</c:v>
                </c:pt>
                <c:pt idx="52">
                  <c:v>-0.79523011732819016</c:v>
                </c:pt>
                <c:pt idx="53">
                  <c:v>-0.79971683549698513</c:v>
                </c:pt>
                <c:pt idx="54">
                  <c:v>-0.80413323976710049</c:v>
                </c:pt>
                <c:pt idx="55">
                  <c:v>-0.80834085301227054</c:v>
                </c:pt>
                <c:pt idx="56">
                  <c:v>-0.81262084055365624</c:v>
                </c:pt>
                <c:pt idx="57">
                  <c:v>-0.81669771752448406</c:v>
                </c:pt>
                <c:pt idx="58">
                  <c:v>-0.82084396141925697</c:v>
                </c:pt>
                <c:pt idx="59">
                  <c:v>-0.82492329577820656</c:v>
                </c:pt>
                <c:pt idx="60">
                  <c:v>-0.82867952035071257</c:v>
                </c:pt>
                <c:pt idx="61">
                  <c:v>-0.83263143743129142</c:v>
                </c:pt>
                <c:pt idx="62">
                  <c:v>-0.83639423109315147</c:v>
                </c:pt>
                <c:pt idx="63">
                  <c:v>-0.84021949635299031</c:v>
                </c:pt>
                <c:pt idx="64">
                  <c:v>-0.84386116094428143</c:v>
                </c:pt>
                <c:pt idx="65">
                  <c:v>-0.8475627620032109</c:v>
                </c:pt>
                <c:pt idx="66">
                  <c:v>-0.85120268301589619</c:v>
                </c:pt>
                <c:pt idx="67">
                  <c:v>-0.85466720863766887</c:v>
                </c:pt>
                <c:pt idx="68">
                  <c:v>-0.8581880874363228</c:v>
                </c:pt>
                <c:pt idx="69">
                  <c:v>-0.86153891795896731</c:v>
                </c:pt>
                <c:pt idx="70">
                  <c:v>-0.8649438792675147</c:v>
                </c:pt>
                <c:pt idx="71">
                  <c:v>-0.86829114081621883</c:v>
                </c:pt>
                <c:pt idx="72">
                  <c:v>-0.87126556145463696</c:v>
                </c:pt>
                <c:pt idx="73">
                  <c:v>-0.87450527446120552</c:v>
                </c:pt>
                <c:pt idx="74">
                  <c:v>-0.8775878072122727</c:v>
                </c:pt>
                <c:pt idx="75">
                  <c:v>-0.88071946594720896</c:v>
                </c:pt>
                <c:pt idx="76">
                  <c:v>-0.88369897868973701</c:v>
                </c:pt>
                <c:pt idx="77">
                  <c:v>-0.88672578488788079</c:v>
                </c:pt>
                <c:pt idx="78">
                  <c:v>-0.88970053279817984</c:v>
                </c:pt>
                <c:pt idx="79">
                  <c:v>-0.89253053290963846</c:v>
                </c:pt>
                <c:pt idx="80">
                  <c:v>-0.89540525470195442</c:v>
                </c:pt>
                <c:pt idx="81">
                  <c:v>-0.89813999891836549</c:v>
                </c:pt>
                <c:pt idx="82">
                  <c:v>-0.90091788038672405</c:v>
                </c:pt>
                <c:pt idx="83">
                  <c:v>-0.90364776244414435</c:v>
                </c:pt>
                <c:pt idx="84">
                  <c:v>-0.90607288304836708</c:v>
                </c:pt>
                <c:pt idx="85">
                  <c:v>-0.90871365713080177</c:v>
                </c:pt>
                <c:pt idx="86">
                  <c:v>-0.91122577442113617</c:v>
                </c:pt>
                <c:pt idx="87">
                  <c:v>-0.91377748946634219</c:v>
                </c:pt>
                <c:pt idx="88">
                  <c:v>-0.91620491743619648</c:v>
                </c:pt>
                <c:pt idx="89">
                  <c:v>-0.91867065663915226</c:v>
                </c:pt>
                <c:pt idx="90">
                  <c:v>-0.92109387097881279</c:v>
                </c:pt>
                <c:pt idx="91">
                  <c:v>-0.92339916137307332</c:v>
                </c:pt>
                <c:pt idx="92">
                  <c:v>-0.92574096552136764</c:v>
                </c:pt>
                <c:pt idx="93">
                  <c:v>-0.92796891247064395</c:v>
                </c:pt>
                <c:pt idx="94">
                  <c:v>-0.93023227018079269</c:v>
                </c:pt>
                <c:pt idx="95">
                  <c:v>-0.93245687973459312</c:v>
                </c:pt>
                <c:pt idx="96">
                  <c:v>-0.93443351809722375</c:v>
                </c:pt>
                <c:pt idx="97">
                  <c:v>-0.93658642822108518</c:v>
                </c:pt>
                <c:pt idx="98">
                  <c:v>-0.93863502251802122</c:v>
                </c:pt>
                <c:pt idx="99">
                  <c:v>-0.94071657448914048</c:v>
                </c:pt>
                <c:pt idx="100">
                  <c:v>-0.94269745320030263</c:v>
                </c:pt>
                <c:pt idx="101">
                  <c:v>-0.94471040123767935</c:v>
                </c:pt>
                <c:pt idx="102">
                  <c:v>-0.94668951909700394</c:v>
                </c:pt>
                <c:pt idx="103">
                  <c:v>-0.94857322889788909</c:v>
                </c:pt>
                <c:pt idx="104">
                  <c:v>-0.95048776926407508</c:v>
                </c:pt>
                <c:pt idx="105">
                  <c:v>-0.95231024280273324</c:v>
                </c:pt>
                <c:pt idx="106">
                  <c:v>-0.95416278790030251</c:v>
                </c:pt>
                <c:pt idx="107">
                  <c:v>-0.9559847939113425</c:v>
                </c:pt>
                <c:pt idx="108">
                  <c:v>-0.9576621700163539</c:v>
                </c:pt>
                <c:pt idx="109">
                  <c:v>-0.95942687468028243</c:v>
                </c:pt>
                <c:pt idx="110">
                  <c:v>-0.96110732966715828</c:v>
                </c:pt>
                <c:pt idx="111">
                  <c:v>-0.96281615984696856</c:v>
                </c:pt>
                <c:pt idx="112">
                  <c:v>-0.96444367834180855</c:v>
                </c:pt>
                <c:pt idx="113">
                  <c:v>-0.96609896236406534</c:v>
                </c:pt>
                <c:pt idx="114">
                  <c:v>-0.96772790301385703</c:v>
                </c:pt>
                <c:pt idx="115">
                  <c:v>-0.96927975413231282</c:v>
                </c:pt>
                <c:pt idx="116">
                  <c:v>-0.97085852042311971</c:v>
                </c:pt>
                <c:pt idx="117">
                  <c:v>-0.97236286165388364</c:v>
                </c:pt>
                <c:pt idx="118">
                  <c:v>-0.9738935967069744</c:v>
                </c:pt>
                <c:pt idx="119">
                  <c:v>-0.97540072023483659</c:v>
                </c:pt>
                <c:pt idx="120">
                  <c:v>-0.97674213535492893</c:v>
                </c:pt>
                <c:pt idx="121">
                  <c:v>-0.97820576328484388</c:v>
                </c:pt>
                <c:pt idx="122">
                  <c:v>-0.97960111716560383</c:v>
                </c:pt>
                <c:pt idx="123">
                  <c:v>-0.98102170496380081</c:v>
                </c:pt>
                <c:pt idx="124">
                  <c:v>-0.98237633095069687</c:v>
                </c:pt>
                <c:pt idx="125">
                  <c:v>-0.9837557700893147</c:v>
                </c:pt>
                <c:pt idx="126">
                  <c:v>-0.98511499991848217</c:v>
                </c:pt>
                <c:pt idx="127">
                  <c:v>-0.98641157616313979</c:v>
                </c:pt>
                <c:pt idx="128">
                  <c:v>-0.98773237750917131</c:v>
                </c:pt>
                <c:pt idx="129">
                  <c:v>-0.98899260421840862</c:v>
                </c:pt>
                <c:pt idx="130">
                  <c:v>-0.99027669466396062</c:v>
                </c:pt>
                <c:pt idx="131">
                  <c:v>-0.9915427654725083</c:v>
                </c:pt>
                <c:pt idx="132">
                  <c:v>-0.99267117259877513</c:v>
                </c:pt>
                <c:pt idx="133">
                  <c:v>-0.99390409469737695</c:v>
                </c:pt>
                <c:pt idx="134">
                  <c:v>-0.99508121606903222</c:v>
                </c:pt>
                <c:pt idx="135">
                  <c:v>-0.99628139425912321</c:v>
                </c:pt>
                <c:pt idx="136">
                  <c:v>-0.997427557293602</c:v>
                </c:pt>
                <c:pt idx="137">
                  <c:v>-0.99859648318990812</c:v>
                </c:pt>
                <c:pt idx="138">
                  <c:v>-0.99975007867638044</c:v>
                </c:pt>
                <c:pt idx="139">
                  <c:v>-1.0008522053407827</c:v>
                </c:pt>
                <c:pt idx="140">
                  <c:v>-1.001976682673152</c:v>
                </c:pt>
                <c:pt idx="141">
                  <c:v>-1.0030512863826526</c:v>
                </c:pt>
                <c:pt idx="142">
                  <c:v>-1.0041479865534282</c:v>
                </c:pt>
                <c:pt idx="143">
                  <c:v>-1.0052310660498256</c:v>
                </c:pt>
                <c:pt idx="144">
                  <c:v>-1.0061978940305227</c:v>
                </c:pt>
                <c:pt idx="145">
                  <c:v>-1.0072559402708123</c:v>
                </c:pt>
                <c:pt idx="146">
                  <c:v>-1.0082677618008111</c:v>
                </c:pt>
                <c:pt idx="147">
                  <c:v>-1.00930110916633</c:v>
                </c:pt>
                <c:pt idx="148">
                  <c:v>-1.0102895916570063</c:v>
                </c:pt>
                <c:pt idx="149">
                  <c:v>-1.0112993909101489</c:v>
                </c:pt>
                <c:pt idx="150">
                  <c:v>-1.0122976477782197</c:v>
                </c:pt>
                <c:pt idx="151">
                  <c:v>-1.0132529744391707</c:v>
                </c:pt>
                <c:pt idx="152">
                  <c:v>-1.0142293234279312</c:v>
                </c:pt>
                <c:pt idx="153">
                  <c:v>-1.0151639515567001</c:v>
                </c:pt>
                <c:pt idx="154">
                  <c:v>-1.0161194196088836</c:v>
                </c:pt>
                <c:pt idx="155">
                  <c:v>-1.0170646547009159</c:v>
                </c:pt>
                <c:pt idx="156">
                  <c:v>-1.0179398621049882</c:v>
                </c:pt>
                <c:pt idx="157">
                  <c:v>-1.0188659889989777</c:v>
                </c:pt>
                <c:pt idx="158">
                  <c:v>-1.0197531710865786</c:v>
                </c:pt>
                <c:pt idx="159">
                  <c:v>-1.0206607784499022</c:v>
                </c:pt>
                <c:pt idx="160">
                  <c:v>-1.0215304657737618</c:v>
                </c:pt>
                <c:pt idx="161">
                  <c:v>-1.0224204264739716</c:v>
                </c:pt>
                <c:pt idx="162">
                  <c:v>-1.0233017407146328</c:v>
                </c:pt>
                <c:pt idx="163">
                  <c:v>-1.0241465905760281</c:v>
                </c:pt>
                <c:pt idx="164">
                  <c:v>-1.025011498809423</c:v>
                </c:pt>
                <c:pt idx="165">
                  <c:v>-1.0258408512644164</c:v>
                </c:pt>
                <c:pt idx="166">
                  <c:v>-1.0266901281953471</c:v>
                </c:pt>
                <c:pt idx="167">
                  <c:v>-1.0275317465256857</c:v>
                </c:pt>
                <c:pt idx="168">
                  <c:v>-1.0282854900264149</c:v>
                </c:pt>
                <c:pt idx="169">
                  <c:v>-1.0291130425191641</c:v>
                </c:pt>
                <c:pt idx="170">
                  <c:v>-1.0299071084106273</c:v>
                </c:pt>
                <c:pt idx="171">
                  <c:v>-1.0307207940420664</c:v>
                </c:pt>
                <c:pt idx="172">
                  <c:v>-1.0315017610767649</c:v>
                </c:pt>
                <c:pt idx="173">
                  <c:v>-1.0323022345558608</c:v>
                </c:pt>
                <c:pt idx="174">
                  <c:v>-1.0330962344828469</c:v>
                </c:pt>
                <c:pt idx="175">
                  <c:v>-1.0338586057402315</c:v>
                </c:pt>
                <c:pt idx="176">
                  <c:v>-1.0346403221733731</c:v>
                </c:pt>
                <c:pt idx="177">
                  <c:v>-1.0353910896991776</c:v>
                </c:pt>
                <c:pt idx="178">
                  <c:v>-1.0361611013873404</c:v>
                </c:pt>
                <c:pt idx="179">
                  <c:v>-1.0369253775417078</c:v>
                </c:pt>
                <c:pt idx="180">
                  <c:v>-1.0376108770935726</c:v>
                </c:pt>
                <c:pt idx="181">
                  <c:v>-1.0383646174720789</c:v>
                </c:pt>
                <c:pt idx="182">
                  <c:v>-1.0390889556043059</c:v>
                </c:pt>
                <c:pt idx="183">
                  <c:v>-1.0398323061404386</c:v>
                </c:pt>
                <c:pt idx="184">
                  <c:v>-1.0405468280865209</c:v>
                </c:pt>
                <c:pt idx="185">
                  <c:v>-1.0412802755460113</c:v>
                </c:pt>
                <c:pt idx="186">
                  <c:v>-1.0420088691543978</c:v>
                </c:pt>
                <c:pt idx="187">
                  <c:v>-1.0427094480006756</c:v>
                </c:pt>
                <c:pt idx="188">
                  <c:v>-1.0434288279225459</c:v>
                </c:pt>
                <c:pt idx="189">
                  <c:v>-1.0441207005224022</c:v>
                </c:pt>
                <c:pt idx="190">
                  <c:v>-1.0448312957689376</c:v>
                </c:pt>
                <c:pt idx="191">
                  <c:v>-1.0455375842550447</c:v>
                </c:pt>
                <c:pt idx="192">
                  <c:v>-1.046171905909262</c:v>
                </c:pt>
                <c:pt idx="193">
                  <c:v>-1.0468702790172966</c:v>
                </c:pt>
                <c:pt idx="194">
                  <c:v>-1.0475422992275865</c:v>
                </c:pt>
                <c:pt idx="195">
                  <c:v>-1.0482328605865006</c:v>
                </c:pt>
                <c:pt idx="196">
                  <c:v>-1.0488974972458343</c:v>
                </c:pt>
                <c:pt idx="197">
                  <c:v>-1.0495806063992317</c:v>
                </c:pt>
                <c:pt idx="198">
                  <c:v>-1.050260060376609</c:v>
                </c:pt>
                <c:pt idx="199">
                  <c:v>-1.0509141972386116</c:v>
                </c:pt>
                <c:pt idx="200">
                  <c:v>-1.0515867076413701</c:v>
                </c:pt>
                <c:pt idx="201">
                  <c:v>-1.0522342798821944</c:v>
                </c:pt>
                <c:pt idx="202">
                  <c:v>-1.0529001628910297</c:v>
                </c:pt>
                <c:pt idx="203">
                  <c:v>-1.0535627939385028</c:v>
                </c:pt>
                <c:pt idx="204">
                  <c:v>-1.0541797975213989</c:v>
                </c:pt>
                <c:pt idx="205">
                  <c:v>-1.0548363473253048</c:v>
                </c:pt>
                <c:pt idx="206">
                  <c:v>-1.055468826980674</c:v>
                </c:pt>
                <c:pt idx="207">
                  <c:v>-1.0561194699007519</c:v>
                </c:pt>
                <c:pt idx="208">
                  <c:v>-1.0567463626469977</c:v>
                </c:pt>
                <c:pt idx="209">
                  <c:v>-1.0573913627349001</c:v>
                </c:pt>
                <c:pt idx="210">
                  <c:v>-1.0580335920466581</c:v>
                </c:pt>
                <c:pt idx="211">
                  <c:v>-1.0586525255386519</c:v>
                </c:pt>
                <c:pt idx="212">
                  <c:v>-1.0592894852394945</c:v>
                </c:pt>
                <c:pt idx="213">
                  <c:v>-1.0599034327435288</c:v>
                </c:pt>
                <c:pt idx="214">
                  <c:v>-1.0605353546483816</c:v>
                </c:pt>
                <c:pt idx="215">
                  <c:v>-1.0611648014081545</c:v>
                </c:pt>
                <c:pt idx="216">
                  <c:v>-1.061731252582957</c:v>
                </c:pt>
                <c:pt idx="217">
                  <c:v>-1.0623561402568618</c:v>
                </c:pt>
                <c:pt idx="218">
                  <c:v>-1.0629586622503415</c:v>
                </c:pt>
                <c:pt idx="219">
                  <c:v>-1.0635790365811768</c:v>
                </c:pt>
                <c:pt idx="220">
                  <c:v>-1.0641772856171068</c:v>
                </c:pt>
                <c:pt idx="221">
                  <c:v>-1.0647933399686065</c:v>
                </c:pt>
                <c:pt idx="222">
                  <c:v>-1.0654072698428609</c:v>
                </c:pt>
                <c:pt idx="223">
                  <c:v>-1.0659994162079152</c:v>
                </c:pt>
                <c:pt idx="224">
                  <c:v>-1.0666092992301326</c:v>
                </c:pt>
                <c:pt idx="225">
                  <c:v>-1.0671976124036393</c:v>
                </c:pt>
                <c:pt idx="226">
                  <c:v>-1.0678036181104387</c:v>
                </c:pt>
                <c:pt idx="227">
                  <c:v>-1.0684077155511023</c:v>
                </c:pt>
                <c:pt idx="228">
                  <c:v>-1.0689517454133981</c:v>
                </c:pt>
                <c:pt idx="229">
                  <c:v>-1.0695523218306446</c:v>
                </c:pt>
                <c:pt idx="230">
                  <c:v>-1.070131816506724</c:v>
                </c:pt>
                <c:pt idx="231">
                  <c:v>-1.0707288988524317</c:v>
                </c:pt>
                <c:pt idx="232">
                  <c:v>-1.071305081392232</c:v>
                </c:pt>
                <c:pt idx="233">
                  <c:v>-1.0718988108552969</c:v>
                </c:pt>
                <c:pt idx="234">
                  <c:v>-1.0724908881611739</c:v>
                </c:pt>
                <c:pt idx="235">
                  <c:v>-1.0730623248425426</c:v>
                </c:pt>
                <c:pt idx="236">
                  <c:v>-1.073651248590427</c:v>
                </c:pt>
                <c:pt idx="237">
                  <c:v>-1.0742196940739313</c:v>
                </c:pt>
                <c:pt idx="238">
                  <c:v>-1.0748055879258813</c:v>
                </c:pt>
                <c:pt idx="239">
                  <c:v>-1.0753899873292638</c:v>
                </c:pt>
                <c:pt idx="240">
                  <c:v>-1.0759165719786608</c:v>
                </c:pt>
                <c:pt idx="241">
                  <c:v>-1.0764982079030976</c:v>
                </c:pt>
                <c:pt idx="242">
                  <c:v>-1.0770597376285627</c:v>
                </c:pt>
                <c:pt idx="243">
                  <c:v>-1.0776386230140407</c:v>
                </c:pt>
                <c:pt idx="244">
                  <c:v>-1.0781975413578788</c:v>
                </c:pt>
                <c:pt idx="245">
                  <c:v>-1.078773779053545</c:v>
                </c:pt>
                <c:pt idx="246">
                  <c:v>-1.079348708900119</c:v>
                </c:pt>
                <c:pt idx="247">
                  <c:v>-1.0799038704680184</c:v>
                </c:pt>
                <c:pt idx="248">
                  <c:v>-1.0804762977583837</c:v>
                </c:pt>
                <c:pt idx="249">
                  <c:v>-1.0810290816302479</c:v>
                </c:pt>
                <c:pt idx="250">
                  <c:v>-1.0815990963666922</c:v>
                </c:pt>
                <c:pt idx="251">
                  <c:v>-1.082167918036645</c:v>
                </c:pt>
                <c:pt idx="252">
                  <c:v>-1.0826989804479927</c:v>
                </c:pt>
                <c:pt idx="253">
                  <c:v>-1.0832655533693829</c:v>
                </c:pt>
                <c:pt idx="254">
                  <c:v>-1.0838127719816841</c:v>
                </c:pt>
                <c:pt idx="255">
                  <c:v>-1.0843771368085358</c:v>
                </c:pt>
                <c:pt idx="256">
                  <c:v>-1.0849222551872291</c:v>
                </c:pt>
                <c:pt idx="257">
                  <c:v>-1.0854844866221889</c:v>
                </c:pt>
                <c:pt idx="258">
                  <c:v>-1.0860456612483687</c:v>
                </c:pt>
                <c:pt idx="259">
                  <c:v>-1.0865877440088016</c:v>
                </c:pt>
                <c:pt idx="260">
                  <c:v>-1.0871468906159345</c:v>
                </c:pt>
                <c:pt idx="261">
                  <c:v>-1.0876870428089684</c:v>
                </c:pt>
                <c:pt idx="262">
                  <c:v>-1.0882442267161361</c:v>
                </c:pt>
                <c:pt idx="263">
                  <c:v>-1.0888004371184636</c:v>
                </c:pt>
                <c:pt idx="264">
                  <c:v>-1.0893019969075859</c:v>
                </c:pt>
                <c:pt idx="265">
                  <c:v>-1.089856397140013</c:v>
                </c:pt>
                <c:pt idx="266">
                  <c:v>-1.0903920283487212</c:v>
                </c:pt>
                <c:pt idx="267">
                  <c:v>-1.0909446132745693</c:v>
                </c:pt>
                <c:pt idx="268">
                  <c:v>-1.0914785143169639</c:v>
                </c:pt>
                <c:pt idx="269">
                  <c:v>-1.0920293381398465</c:v>
                </c:pt>
                <c:pt idx="270">
                  <c:v>-1.0925792868330855</c:v>
                </c:pt>
                <c:pt idx="271">
                  <c:v>-1.0931106741641667</c:v>
                </c:pt>
                <c:pt idx="272">
                  <c:v>-1.0936589381821717</c:v>
                </c:pt>
                <c:pt idx="273">
                  <c:v>-1.0941887184078056</c:v>
                </c:pt>
                <c:pt idx="274">
                  <c:v>-1.0947353451082067</c:v>
                </c:pt>
                <c:pt idx="275">
                  <c:v>-1.0952811570763368</c:v>
                </c:pt>
                <c:pt idx="276">
                  <c:v>-1.0957734576347982</c:v>
                </c:pt>
                <c:pt idx="277">
                  <c:v>-1.0963177498743917</c:v>
                </c:pt>
                <c:pt idx="278">
                  <c:v>-1.0968437388245487</c:v>
                </c:pt>
                <c:pt idx="279">
                  <c:v>-1.0973865005512307</c:v>
                </c:pt>
                <c:pt idx="280">
                  <c:v>-1.0979110276123685</c:v>
                </c:pt>
                <c:pt idx="281">
                  <c:v>-1.0984522980809357</c:v>
                </c:pt>
                <c:pt idx="282">
                  <c:v>-1.09899282507375</c:v>
                </c:pt>
                <c:pt idx="283">
                  <c:v>-1.0995152166247273</c:v>
                </c:pt>
                <c:pt idx="284">
                  <c:v>-1.1000543076862441</c:v>
                </c:pt>
                <c:pt idx="285">
                  <c:v>-1.1005753264336768</c:v>
                </c:pt>
                <c:pt idx="286">
                  <c:v>-1.1011130158319686</c:v>
                </c:pt>
                <c:pt idx="287">
                  <c:v>-1.1016500054584148</c:v>
                </c:pt>
                <c:pt idx="288">
                  <c:v>-1.1021344336641092</c:v>
                </c:pt>
                <c:pt idx="289">
                  <c:v>-1.1026701138065267</c:v>
                </c:pt>
                <c:pt idx="290">
                  <c:v>-1.1031878695481852</c:v>
                </c:pt>
                <c:pt idx="291">
                  <c:v>-1.1037222252652084</c:v>
                </c:pt>
                <c:pt idx="292">
                  <c:v>-1.1042387132201201</c:v>
                </c:pt>
                <c:pt idx="293">
                  <c:v>-1.1047717728815707</c:v>
                </c:pt>
                <c:pt idx="294">
                  <c:v>-1.1053041842787787</c:v>
                </c:pt>
                <c:pt idx="295">
                  <c:v>-1.1058188102376307</c:v>
                </c:pt>
                <c:pt idx="296">
                  <c:v>-1.1063499655457476</c:v>
                </c:pt>
                <c:pt idx="297">
                  <c:v>-1.1068633880709422</c:v>
                </c:pt>
                <c:pt idx="298">
                  <c:v>-1.1073933120321462</c:v>
                </c:pt>
                <c:pt idx="299">
                  <c:v>-1.1079226192843226</c:v>
                </c:pt>
                <c:pt idx="300">
                  <c:v>-1.1084172245842649</c:v>
                </c:pt>
                <c:pt idx="301">
                  <c:v>-1.1089453547754009</c:v>
                </c:pt>
                <c:pt idx="302">
                  <c:v>-1.1094558772734835</c:v>
                </c:pt>
                <c:pt idx="303">
                  <c:v>-1.1099828321904677</c:v>
                </c:pt>
                <c:pt idx="304">
                  <c:v>-1.110492227351098</c:v>
                </c:pt>
                <c:pt idx="305">
                  <c:v>-1.1110180274294963</c:v>
                </c:pt>
                <c:pt idx="306">
                  <c:v>-1.1115432481019223</c:v>
                </c:pt>
                <c:pt idx="307">
                  <c:v>-1.1120509790761812</c:v>
                </c:pt>
                <c:pt idx="308">
                  <c:v>-1.1125750736828361</c:v>
                </c:pt>
                <c:pt idx="309">
                  <c:v>-1.1130817236492214</c:v>
                </c:pt>
                <c:pt idx="310">
                  <c:v>-1.1136047099920996</c:v>
                </c:pt>
                <c:pt idx="311">
                  <c:v>-1.1141271396331336</c:v>
                </c:pt>
                <c:pt idx="312">
                  <c:v>-1.1145985365904687</c:v>
                </c:pt>
                <c:pt idx="313">
                  <c:v>-1.11511991829024</c:v>
                </c:pt>
                <c:pt idx="314">
                  <c:v>-1.1156239625172581</c:v>
                </c:pt>
                <c:pt idx="315">
                  <c:v>-1.1161442760157609</c:v>
                </c:pt>
                <c:pt idx="316">
                  <c:v>-1.1166472937070406</c:v>
                </c:pt>
                <c:pt idx="317">
                  <c:v>-1.1171665536948987</c:v>
                </c:pt>
                <c:pt idx="318">
                  <c:v>-1.1176852836662461</c:v>
                </c:pt>
                <c:pt idx="319">
                  <c:v>-1.1181867790530897</c:v>
                </c:pt>
                <c:pt idx="320">
                  <c:v>-1.1187044761835547</c:v>
                </c:pt>
                <c:pt idx="321">
                  <c:v>-1.1192049783170466</c:v>
                </c:pt>
                <c:pt idx="322">
                  <c:v>-1.1197216553858611</c:v>
                </c:pt>
                <c:pt idx="323">
                  <c:v>-1.120237818736546</c:v>
                </c:pt>
                <c:pt idx="324">
                  <c:v>-1.1207035917684998</c:v>
                </c:pt>
                <c:pt idx="325">
                  <c:v>-1.1212187857076152</c:v>
                </c:pt>
                <c:pt idx="326">
                  <c:v>-1.1217168794941341</c:v>
                </c:pt>
                <c:pt idx="327">
                  <c:v>-1.1222310821001824</c:v>
                </c:pt>
                <c:pt idx="328">
                  <c:v>-1.122728221695428</c:v>
                </c:pt>
                <c:pt idx="329">
                  <c:v>-1.1232414434908058</c:v>
                </c:pt>
                <c:pt idx="330">
                  <c:v>-1.123754170688495</c:v>
                </c:pt>
                <c:pt idx="331">
                  <c:v>-1.1242498897279327</c:v>
                </c:pt>
                <c:pt idx="332">
                  <c:v>-1.1247616509070484</c:v>
                </c:pt>
                <c:pt idx="333">
                  <c:v>-1.1252564395736027</c:v>
                </c:pt>
                <c:pt idx="334">
                  <c:v>-1.1257672438709911</c:v>
                </c:pt>
                <c:pt idx="335">
                  <c:v>-1.1262775652237631</c:v>
                </c:pt>
                <c:pt idx="336">
                  <c:v>-1.1267380873411437</c:v>
                </c:pt>
                <c:pt idx="337">
                  <c:v>-1.1272474954749934</c:v>
                </c:pt>
                <c:pt idx="338">
                  <c:v>-1.127740017067882</c:v>
                </c:pt>
                <c:pt idx="339">
                  <c:v>-1.1282484888325197</c:v>
                </c:pt>
                <c:pt idx="340">
                  <c:v>-1.1287401079436605</c:v>
                </c:pt>
                <c:pt idx="341">
                  <c:v>-1.1292476508410818</c:v>
                </c:pt>
                <c:pt idx="342">
                  <c:v>-1.1297547244319723</c:v>
                </c:pt>
                <c:pt idx="343">
                  <c:v>-1.1302449956422587</c:v>
                </c:pt>
                <c:pt idx="344">
                  <c:v>-1.1307511509001704</c:v>
                </c:pt>
                <c:pt idx="345">
                  <c:v>-1.1312405365912326</c:v>
                </c:pt>
                <c:pt idx="346">
                  <c:v>-1.1317457800152275</c:v>
                </c:pt>
                <c:pt idx="347">
                  <c:v>-1.1322505624216579</c:v>
                </c:pt>
                <c:pt idx="348">
                  <c:v>-1.1327223622223552</c:v>
                </c:pt>
                <c:pt idx="349">
                  <c:v>-1.1332262566679756</c:v>
                </c:pt>
                <c:pt idx="350">
                  <c:v>-1.1337134616701849</c:v>
                </c:pt>
                <c:pt idx="351">
                  <c:v>-1.1342164589366945</c:v>
                </c:pt>
                <c:pt idx="352">
                  <c:v>-1.1347027983087412</c:v>
                </c:pt>
                <c:pt idx="353">
                  <c:v>-1.1352049037077343</c:v>
                </c:pt>
                <c:pt idx="354">
                  <c:v>-1.1357065578012002</c:v>
                </c:pt>
                <c:pt idx="355">
                  <c:v>-1.1361916009849375</c:v>
                </c:pt>
                <c:pt idx="356">
                  <c:v>-1.1366923706584391</c:v>
                </c:pt>
                <c:pt idx="357">
                  <c:v>-1.137176560204441</c:v>
                </c:pt>
                <c:pt idx="358">
                  <c:v>-1.1376764500455445</c:v>
                </c:pt>
                <c:pt idx="359">
                  <c:v>-1.1381758944322482</c:v>
                </c:pt>
                <c:pt idx="360">
                  <c:v>-1.13862662351585</c:v>
                </c:pt>
                <c:pt idx="361">
                  <c:v>-1.1391252230699642</c:v>
                </c:pt>
                <c:pt idx="362">
                  <c:v>-1.139607317537652</c:v>
                </c:pt>
                <c:pt idx="363">
                  <c:v>-1.140105047517106</c:v>
                </c:pt>
                <c:pt idx="364">
                  <c:v>-1.1405863022952321</c:v>
                </c:pt>
                <c:pt idx="365">
                  <c:v>-1.1410831664349332</c:v>
                </c:pt>
                <c:pt idx="366">
                  <c:v>-1.1415795919191316</c:v>
                </c:pt>
                <c:pt idx="367">
                  <c:v>-1.142059586849717</c:v>
                </c:pt>
                <c:pt idx="368">
                  <c:v>-1.142555151720922</c:v>
                </c:pt>
                <c:pt idx="369">
                  <c:v>-1.1430343153784988</c:v>
                </c:pt>
                <c:pt idx="370">
                  <c:v>-1.1435290228497004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459-48B9-BDE3-79BD0E6B8862}"/>
            </c:ext>
          </c:extLst>
        </c:ser>
        <c:ser>
          <c:idx val="29"/>
          <c:order val="30"/>
          <c:tx>
            <c:strRef>
              <c:f>Graph_Data!$U$7</c:f>
              <c:strCache>
                <c:ptCount val="1"/>
                <c:pt idx="0">
                  <c:v>Cs-137の減衰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Graph_Data!$U$369:$U$739</c:f>
              <c:numCache>
                <c:formatCode>General</c:formatCode>
                <c:ptCount val="371"/>
                <c:pt idx="0">
                  <c:v>-1.0705810742857071</c:v>
                </c:pt>
                <c:pt idx="1">
                  <c:v>-1.0714279687285408</c:v>
                </c:pt>
                <c:pt idx="2">
                  <c:v>-1.0722475439957992</c:v>
                </c:pt>
                <c:pt idx="3">
                  <c:v>-1.0730944384386327</c:v>
                </c:pt>
                <c:pt idx="4">
                  <c:v>-1.0739140137058911</c:v>
                </c:pt>
                <c:pt idx="5">
                  <c:v>-1.0747609081487246</c:v>
                </c:pt>
                <c:pt idx="6">
                  <c:v>-1.0756078025915583</c:v>
                </c:pt>
                <c:pt idx="7">
                  <c:v>-1.0764273778588167</c:v>
                </c:pt>
                <c:pt idx="8">
                  <c:v>-1.0772742723016502</c:v>
                </c:pt>
                <c:pt idx="9">
                  <c:v>-1.0780938475689086</c:v>
                </c:pt>
                <c:pt idx="10">
                  <c:v>-1.0789407420117421</c:v>
                </c:pt>
                <c:pt idx="11">
                  <c:v>-1.0797876364545758</c:v>
                </c:pt>
                <c:pt idx="12">
                  <c:v>-1.0805798925462586</c:v>
                </c:pt>
                <c:pt idx="13">
                  <c:v>-1.0814267869890923</c:v>
                </c:pt>
                <c:pt idx="14">
                  <c:v>-1.0822463622563507</c:v>
                </c:pt>
                <c:pt idx="15">
                  <c:v>-1.0830932566991842</c:v>
                </c:pt>
                <c:pt idx="16">
                  <c:v>-1.0839128319664426</c:v>
                </c:pt>
                <c:pt idx="17">
                  <c:v>-1.0847597264092761</c:v>
                </c:pt>
                <c:pt idx="18">
                  <c:v>-1.0856066208521098</c:v>
                </c:pt>
                <c:pt idx="19">
                  <c:v>-1.0864261961193682</c:v>
                </c:pt>
                <c:pt idx="20">
                  <c:v>-1.0872730905622017</c:v>
                </c:pt>
                <c:pt idx="21">
                  <c:v>-1.0880926658294601</c:v>
                </c:pt>
                <c:pt idx="22">
                  <c:v>-1.0889395602722935</c:v>
                </c:pt>
                <c:pt idx="23">
                  <c:v>-1.0897864547151273</c:v>
                </c:pt>
                <c:pt idx="24">
                  <c:v>-1.090551391631235</c:v>
                </c:pt>
                <c:pt idx="25">
                  <c:v>-1.0913982860740685</c:v>
                </c:pt>
                <c:pt idx="26">
                  <c:v>-1.0922178613413269</c:v>
                </c:pt>
                <c:pt idx="27">
                  <c:v>-1.0930647557841606</c:v>
                </c:pt>
                <c:pt idx="28">
                  <c:v>-1.0938843310514188</c:v>
                </c:pt>
                <c:pt idx="29">
                  <c:v>-1.0947312254942525</c:v>
                </c:pt>
                <c:pt idx="30">
                  <c:v>-1.095578119937086</c:v>
                </c:pt>
                <c:pt idx="31">
                  <c:v>-1.0963976952043444</c:v>
                </c:pt>
                <c:pt idx="32">
                  <c:v>-1.0972445896471779</c:v>
                </c:pt>
                <c:pt idx="33">
                  <c:v>-1.0980641649144363</c:v>
                </c:pt>
                <c:pt idx="34">
                  <c:v>-1.0989110593572697</c:v>
                </c:pt>
                <c:pt idx="35">
                  <c:v>-1.0997579538001034</c:v>
                </c:pt>
                <c:pt idx="36">
                  <c:v>-1.1005228907162112</c:v>
                </c:pt>
                <c:pt idx="37">
                  <c:v>-1.1013697851590447</c:v>
                </c:pt>
                <c:pt idx="38">
                  <c:v>-1.1021893604263031</c:v>
                </c:pt>
                <c:pt idx="39">
                  <c:v>-1.1030362548691366</c:v>
                </c:pt>
                <c:pt idx="40">
                  <c:v>-1.103855830136395</c:v>
                </c:pt>
                <c:pt idx="41">
                  <c:v>-1.1047027245792287</c:v>
                </c:pt>
                <c:pt idx="42">
                  <c:v>-1.1055496190220624</c:v>
                </c:pt>
                <c:pt idx="43">
                  <c:v>-1.1063691942893206</c:v>
                </c:pt>
                <c:pt idx="44">
                  <c:v>-1.107216088732154</c:v>
                </c:pt>
                <c:pt idx="45">
                  <c:v>-1.1080356639994124</c:v>
                </c:pt>
                <c:pt idx="46">
                  <c:v>-1.1088825584422461</c:v>
                </c:pt>
                <c:pt idx="47">
                  <c:v>-1.1097294528850796</c:v>
                </c:pt>
                <c:pt idx="48">
                  <c:v>-1.1104943898011874</c:v>
                </c:pt>
                <c:pt idx="49">
                  <c:v>-1.1113412842440211</c:v>
                </c:pt>
                <c:pt idx="50">
                  <c:v>-1.1121608595112793</c:v>
                </c:pt>
                <c:pt idx="51">
                  <c:v>-1.113007753954113</c:v>
                </c:pt>
                <c:pt idx="52">
                  <c:v>-1.1138273292213712</c:v>
                </c:pt>
                <c:pt idx="53">
                  <c:v>-1.1146742236642049</c:v>
                </c:pt>
                <c:pt idx="54">
                  <c:v>-1.1155211181070384</c:v>
                </c:pt>
                <c:pt idx="55">
                  <c:v>-1.1163406933742968</c:v>
                </c:pt>
                <c:pt idx="56">
                  <c:v>-1.1171875878171305</c:v>
                </c:pt>
                <c:pt idx="57">
                  <c:v>-1.1180071630843886</c:v>
                </c:pt>
                <c:pt idx="58">
                  <c:v>-1.1188540575272223</c:v>
                </c:pt>
                <c:pt idx="59">
                  <c:v>-1.119700951970056</c:v>
                </c:pt>
                <c:pt idx="60">
                  <c:v>-1.1204932080617389</c:v>
                </c:pt>
                <c:pt idx="61">
                  <c:v>-1.1213401025045726</c:v>
                </c:pt>
                <c:pt idx="62">
                  <c:v>-1.122159677771831</c:v>
                </c:pt>
                <c:pt idx="63">
                  <c:v>-1.1230065722146645</c:v>
                </c:pt>
                <c:pt idx="64">
                  <c:v>-1.1238261474819229</c:v>
                </c:pt>
                <c:pt idx="65">
                  <c:v>-1.1246730419247564</c:v>
                </c:pt>
                <c:pt idx="66">
                  <c:v>-1.1255199363675901</c:v>
                </c:pt>
                <c:pt idx="67">
                  <c:v>-1.1263395116348482</c:v>
                </c:pt>
                <c:pt idx="68">
                  <c:v>-1.1271864060776819</c:v>
                </c:pt>
                <c:pt idx="69">
                  <c:v>-1.1280059813449403</c:v>
                </c:pt>
                <c:pt idx="70">
                  <c:v>-1.1288528757877738</c:v>
                </c:pt>
                <c:pt idx="71">
                  <c:v>-1.1296997702306075</c:v>
                </c:pt>
                <c:pt idx="72">
                  <c:v>-1.1304647071467151</c:v>
                </c:pt>
                <c:pt idx="73">
                  <c:v>-1.1313116015895488</c:v>
                </c:pt>
                <c:pt idx="74">
                  <c:v>-1.1321311768568072</c:v>
                </c:pt>
                <c:pt idx="75">
                  <c:v>-1.1329780712996407</c:v>
                </c:pt>
                <c:pt idx="76">
                  <c:v>-1.1337976465668991</c:v>
                </c:pt>
                <c:pt idx="77">
                  <c:v>-1.1346445410097326</c:v>
                </c:pt>
                <c:pt idx="78">
                  <c:v>-1.1354914354525663</c:v>
                </c:pt>
                <c:pt idx="79">
                  <c:v>-1.1363110107198247</c:v>
                </c:pt>
                <c:pt idx="80">
                  <c:v>-1.1371579051626581</c:v>
                </c:pt>
                <c:pt idx="81">
                  <c:v>-1.1379774804299165</c:v>
                </c:pt>
                <c:pt idx="82">
                  <c:v>-1.13882437487275</c:v>
                </c:pt>
                <c:pt idx="83">
                  <c:v>-1.1396712693155837</c:v>
                </c:pt>
                <c:pt idx="84">
                  <c:v>-1.1404362062316915</c:v>
                </c:pt>
                <c:pt idx="85">
                  <c:v>-1.141283100674525</c:v>
                </c:pt>
                <c:pt idx="86">
                  <c:v>-1.1421026759417834</c:v>
                </c:pt>
                <c:pt idx="87">
                  <c:v>-1.1429495703846169</c:v>
                </c:pt>
                <c:pt idx="88">
                  <c:v>-1.1437691456518753</c:v>
                </c:pt>
                <c:pt idx="89">
                  <c:v>-1.144616040094709</c:v>
                </c:pt>
                <c:pt idx="90">
                  <c:v>-1.1454629345375424</c:v>
                </c:pt>
                <c:pt idx="91">
                  <c:v>-1.1462825098048008</c:v>
                </c:pt>
                <c:pt idx="92">
                  <c:v>-1.1471294042476343</c:v>
                </c:pt>
                <c:pt idx="93">
                  <c:v>-1.1479489795148927</c:v>
                </c:pt>
                <c:pt idx="94">
                  <c:v>-1.1487958739577264</c:v>
                </c:pt>
                <c:pt idx="95">
                  <c:v>-1.1496427684005599</c:v>
                </c:pt>
                <c:pt idx="96">
                  <c:v>-1.1504077053166677</c:v>
                </c:pt>
                <c:pt idx="97">
                  <c:v>-1.1512545997595012</c:v>
                </c:pt>
                <c:pt idx="98">
                  <c:v>-1.1520741750267596</c:v>
                </c:pt>
                <c:pt idx="99">
                  <c:v>-1.1529210694695933</c:v>
                </c:pt>
                <c:pt idx="100">
                  <c:v>-1.1537406447368515</c:v>
                </c:pt>
                <c:pt idx="101">
                  <c:v>-1.1545875391796852</c:v>
                </c:pt>
                <c:pt idx="102">
                  <c:v>-1.1554344336225189</c:v>
                </c:pt>
                <c:pt idx="103">
                  <c:v>-1.156254008889777</c:v>
                </c:pt>
                <c:pt idx="104">
                  <c:v>-1.1571009033326105</c:v>
                </c:pt>
                <c:pt idx="105">
                  <c:v>-1.1579204785998689</c:v>
                </c:pt>
                <c:pt idx="106">
                  <c:v>-1.1587673730427026</c:v>
                </c:pt>
                <c:pt idx="107">
                  <c:v>-1.1596142674855361</c:v>
                </c:pt>
                <c:pt idx="108">
                  <c:v>-1.1604065235772192</c:v>
                </c:pt>
                <c:pt idx="109">
                  <c:v>-1.1612534180200529</c:v>
                </c:pt>
                <c:pt idx="110">
                  <c:v>-1.1620729932873111</c:v>
                </c:pt>
                <c:pt idx="111">
                  <c:v>-1.1629198877301448</c:v>
                </c:pt>
                <c:pt idx="112">
                  <c:v>-1.1637394629974029</c:v>
                </c:pt>
                <c:pt idx="113">
                  <c:v>-1.1645863574402366</c:v>
                </c:pt>
                <c:pt idx="114">
                  <c:v>-1.1654332518830701</c:v>
                </c:pt>
                <c:pt idx="115">
                  <c:v>-1.1662528271503285</c:v>
                </c:pt>
                <c:pt idx="116">
                  <c:v>-1.1670997215931622</c:v>
                </c:pt>
                <c:pt idx="117">
                  <c:v>-1.1679192968604204</c:v>
                </c:pt>
                <c:pt idx="118">
                  <c:v>-1.1687661913032541</c:v>
                </c:pt>
                <c:pt idx="119">
                  <c:v>-1.1696130857460876</c:v>
                </c:pt>
                <c:pt idx="120">
                  <c:v>-1.1703780226621954</c:v>
                </c:pt>
                <c:pt idx="121">
                  <c:v>-1.1712249171050291</c:v>
                </c:pt>
                <c:pt idx="122">
                  <c:v>-1.1720444923722875</c:v>
                </c:pt>
                <c:pt idx="123">
                  <c:v>-1.172891386815121</c:v>
                </c:pt>
                <c:pt idx="124">
                  <c:v>-1.1737109620823793</c:v>
                </c:pt>
                <c:pt idx="125">
                  <c:v>-1.1745578565252128</c:v>
                </c:pt>
                <c:pt idx="126">
                  <c:v>-1.1754047509680465</c:v>
                </c:pt>
                <c:pt idx="127">
                  <c:v>-1.1762243262353047</c:v>
                </c:pt>
                <c:pt idx="128">
                  <c:v>-1.1770712206781384</c:v>
                </c:pt>
                <c:pt idx="129">
                  <c:v>-1.1778907959453968</c:v>
                </c:pt>
                <c:pt idx="130">
                  <c:v>-1.1787376903882303</c:v>
                </c:pt>
                <c:pt idx="131">
                  <c:v>-1.1795845848310638</c:v>
                </c:pt>
                <c:pt idx="132">
                  <c:v>-1.1803495217471718</c:v>
                </c:pt>
                <c:pt idx="133">
                  <c:v>-1.1811964161900053</c:v>
                </c:pt>
                <c:pt idx="134">
                  <c:v>-1.1820159914572637</c:v>
                </c:pt>
                <c:pt idx="135">
                  <c:v>-1.1828628859000971</c:v>
                </c:pt>
                <c:pt idx="136">
                  <c:v>-1.1836824611673555</c:v>
                </c:pt>
                <c:pt idx="137">
                  <c:v>-1.184529355610189</c:v>
                </c:pt>
                <c:pt idx="138">
                  <c:v>-1.1853762500530227</c:v>
                </c:pt>
                <c:pt idx="139">
                  <c:v>-1.1861958253202811</c:v>
                </c:pt>
                <c:pt idx="140">
                  <c:v>-1.1870427197631146</c:v>
                </c:pt>
                <c:pt idx="141">
                  <c:v>-1.187862295030373</c:v>
                </c:pt>
                <c:pt idx="142">
                  <c:v>-1.1887091894732065</c:v>
                </c:pt>
                <c:pt idx="143">
                  <c:v>-1.1895560839160402</c:v>
                </c:pt>
                <c:pt idx="144">
                  <c:v>-1.190321020832148</c:v>
                </c:pt>
                <c:pt idx="145">
                  <c:v>-1.1911679152749814</c:v>
                </c:pt>
                <c:pt idx="146">
                  <c:v>-1.1919874905422398</c:v>
                </c:pt>
                <c:pt idx="147">
                  <c:v>-1.1928343849850735</c:v>
                </c:pt>
                <c:pt idx="148">
                  <c:v>-1.1936539602523317</c:v>
                </c:pt>
                <c:pt idx="149">
                  <c:v>-1.1945008546951654</c:v>
                </c:pt>
                <c:pt idx="150">
                  <c:v>-1.1953477491379989</c:v>
                </c:pt>
                <c:pt idx="151">
                  <c:v>-1.1961673244052573</c:v>
                </c:pt>
                <c:pt idx="152">
                  <c:v>-1.1970142188480908</c:v>
                </c:pt>
                <c:pt idx="153">
                  <c:v>-1.1978337941153492</c:v>
                </c:pt>
                <c:pt idx="154">
                  <c:v>-1.1986806885581827</c:v>
                </c:pt>
                <c:pt idx="155">
                  <c:v>-1.1995275830010164</c:v>
                </c:pt>
                <c:pt idx="156">
                  <c:v>-1.2003198390926995</c:v>
                </c:pt>
                <c:pt idx="157">
                  <c:v>-1.2011667335355329</c:v>
                </c:pt>
                <c:pt idx="158">
                  <c:v>-1.2019863088027913</c:v>
                </c:pt>
                <c:pt idx="159">
                  <c:v>-1.2028332032456248</c:v>
                </c:pt>
                <c:pt idx="160">
                  <c:v>-1.2036527785128832</c:v>
                </c:pt>
                <c:pt idx="161">
                  <c:v>-1.2044996729557169</c:v>
                </c:pt>
                <c:pt idx="162">
                  <c:v>-1.2053465673985504</c:v>
                </c:pt>
                <c:pt idx="163">
                  <c:v>-1.2061661426658088</c:v>
                </c:pt>
                <c:pt idx="164">
                  <c:v>-1.2070130371086425</c:v>
                </c:pt>
                <c:pt idx="165">
                  <c:v>-1.2078326123759007</c:v>
                </c:pt>
                <c:pt idx="166">
                  <c:v>-1.2086795068187344</c:v>
                </c:pt>
                <c:pt idx="167">
                  <c:v>-1.2095264012615679</c:v>
                </c:pt>
                <c:pt idx="168">
                  <c:v>-1.2102913381776756</c:v>
                </c:pt>
                <c:pt idx="169">
                  <c:v>-1.2111382326205091</c:v>
                </c:pt>
                <c:pt idx="170">
                  <c:v>-1.2119578078877675</c:v>
                </c:pt>
                <c:pt idx="171">
                  <c:v>-1.2128047023306012</c:v>
                </c:pt>
                <c:pt idx="172">
                  <c:v>-1.2136242775978594</c:v>
                </c:pt>
                <c:pt idx="173">
                  <c:v>-1.2144711720406931</c:v>
                </c:pt>
                <c:pt idx="174">
                  <c:v>-1.2153180664835266</c:v>
                </c:pt>
                <c:pt idx="175">
                  <c:v>-1.216137641750785</c:v>
                </c:pt>
                <c:pt idx="176">
                  <c:v>-1.2169845361936187</c:v>
                </c:pt>
                <c:pt idx="177">
                  <c:v>-1.2178041114608769</c:v>
                </c:pt>
                <c:pt idx="178">
                  <c:v>-1.2186510059037106</c:v>
                </c:pt>
                <c:pt idx="179">
                  <c:v>-1.219497900346544</c:v>
                </c:pt>
                <c:pt idx="180">
                  <c:v>-1.2202628372626518</c:v>
                </c:pt>
                <c:pt idx="181">
                  <c:v>-1.2211097317054855</c:v>
                </c:pt>
                <c:pt idx="182">
                  <c:v>-1.2219293069727437</c:v>
                </c:pt>
                <c:pt idx="183">
                  <c:v>-1.2227762014155774</c:v>
                </c:pt>
                <c:pt idx="184">
                  <c:v>-1.2235957766828356</c:v>
                </c:pt>
                <c:pt idx="185">
                  <c:v>-1.2244426711256693</c:v>
                </c:pt>
                <c:pt idx="186">
                  <c:v>-1.225289565568503</c:v>
                </c:pt>
                <c:pt idx="187">
                  <c:v>-1.2261091408357612</c:v>
                </c:pt>
                <c:pt idx="188">
                  <c:v>-1.2269560352785949</c:v>
                </c:pt>
                <c:pt idx="189">
                  <c:v>-1.227775610545853</c:v>
                </c:pt>
                <c:pt idx="190">
                  <c:v>-1.2286225049886867</c:v>
                </c:pt>
                <c:pt idx="191">
                  <c:v>-1.2294693994315202</c:v>
                </c:pt>
                <c:pt idx="192">
                  <c:v>-1.2302343363476282</c:v>
                </c:pt>
                <c:pt idx="193">
                  <c:v>-1.2310812307904617</c:v>
                </c:pt>
                <c:pt idx="194">
                  <c:v>-1.2319008060577201</c:v>
                </c:pt>
                <c:pt idx="195">
                  <c:v>-1.2327477005005536</c:v>
                </c:pt>
                <c:pt idx="196">
                  <c:v>-1.233567275767812</c:v>
                </c:pt>
                <c:pt idx="197">
                  <c:v>-1.2344141702106455</c:v>
                </c:pt>
                <c:pt idx="198">
                  <c:v>-1.2352610646534792</c:v>
                </c:pt>
                <c:pt idx="199">
                  <c:v>-1.2360806399207374</c:v>
                </c:pt>
                <c:pt idx="200">
                  <c:v>-1.2369275343635711</c:v>
                </c:pt>
                <c:pt idx="201">
                  <c:v>-1.2377471096308295</c:v>
                </c:pt>
                <c:pt idx="202">
                  <c:v>-1.2385940040736629</c:v>
                </c:pt>
                <c:pt idx="203">
                  <c:v>-1.2394408985164966</c:v>
                </c:pt>
                <c:pt idx="204">
                  <c:v>-1.2402331546081797</c:v>
                </c:pt>
                <c:pt idx="205">
                  <c:v>-1.2410800490510132</c:v>
                </c:pt>
                <c:pt idx="206">
                  <c:v>-1.2418996243182716</c:v>
                </c:pt>
                <c:pt idx="207">
                  <c:v>-1.2427465187611051</c:v>
                </c:pt>
                <c:pt idx="208">
                  <c:v>-1.2435660940283635</c:v>
                </c:pt>
                <c:pt idx="209">
                  <c:v>-1.244412988471197</c:v>
                </c:pt>
                <c:pt idx="210">
                  <c:v>-1.2452598829140307</c:v>
                </c:pt>
                <c:pt idx="211">
                  <c:v>-1.2460794581812891</c:v>
                </c:pt>
                <c:pt idx="212">
                  <c:v>-1.2469263526241225</c:v>
                </c:pt>
                <c:pt idx="213">
                  <c:v>-1.2477459278913809</c:v>
                </c:pt>
                <c:pt idx="214">
                  <c:v>-1.2485928223342144</c:v>
                </c:pt>
                <c:pt idx="215">
                  <c:v>-1.2494397167770481</c:v>
                </c:pt>
                <c:pt idx="216">
                  <c:v>-1.2502046536931559</c:v>
                </c:pt>
                <c:pt idx="217">
                  <c:v>-1.2510515481359894</c:v>
                </c:pt>
                <c:pt idx="218">
                  <c:v>-1.2518711234032478</c:v>
                </c:pt>
                <c:pt idx="219">
                  <c:v>-1.2527180178460813</c:v>
                </c:pt>
                <c:pt idx="220">
                  <c:v>-1.2535375931133397</c:v>
                </c:pt>
                <c:pt idx="221">
                  <c:v>-1.2543844875561734</c:v>
                </c:pt>
                <c:pt idx="222">
                  <c:v>-1.2552313819990069</c:v>
                </c:pt>
                <c:pt idx="223">
                  <c:v>-1.2560509572662653</c:v>
                </c:pt>
                <c:pt idx="224">
                  <c:v>-1.2568978517090987</c:v>
                </c:pt>
                <c:pt idx="225">
                  <c:v>-1.2577174269763571</c:v>
                </c:pt>
                <c:pt idx="226">
                  <c:v>-1.2585643214191906</c:v>
                </c:pt>
                <c:pt idx="227">
                  <c:v>-1.2594112158620243</c:v>
                </c:pt>
                <c:pt idx="228">
                  <c:v>-1.2601761527781321</c:v>
                </c:pt>
                <c:pt idx="229">
                  <c:v>-1.2610230472209656</c:v>
                </c:pt>
                <c:pt idx="230">
                  <c:v>-1.261842622488224</c:v>
                </c:pt>
                <c:pt idx="231">
                  <c:v>-1.2626895169310577</c:v>
                </c:pt>
                <c:pt idx="232">
                  <c:v>-1.2635090921983159</c:v>
                </c:pt>
                <c:pt idx="233">
                  <c:v>-1.2643559866411496</c:v>
                </c:pt>
                <c:pt idx="234">
                  <c:v>-1.265202881083983</c:v>
                </c:pt>
                <c:pt idx="235">
                  <c:v>-1.2660224563512414</c:v>
                </c:pt>
                <c:pt idx="236">
                  <c:v>-1.2668693507940751</c:v>
                </c:pt>
                <c:pt idx="237">
                  <c:v>-1.2676889260613333</c:v>
                </c:pt>
                <c:pt idx="238">
                  <c:v>-1.268535820504167</c:v>
                </c:pt>
                <c:pt idx="239">
                  <c:v>-1.2693827149470005</c:v>
                </c:pt>
                <c:pt idx="240">
                  <c:v>-1.2701476518631083</c:v>
                </c:pt>
                <c:pt idx="241">
                  <c:v>-1.270994546305942</c:v>
                </c:pt>
                <c:pt idx="242">
                  <c:v>-1.2718141215732002</c:v>
                </c:pt>
                <c:pt idx="243">
                  <c:v>-1.2726610160160339</c:v>
                </c:pt>
                <c:pt idx="244">
                  <c:v>-1.2734805912832923</c:v>
                </c:pt>
                <c:pt idx="245">
                  <c:v>-1.2743274857261258</c:v>
                </c:pt>
                <c:pt idx="246">
                  <c:v>-1.2751743801689595</c:v>
                </c:pt>
                <c:pt idx="247">
                  <c:v>-1.2759939554362176</c:v>
                </c:pt>
                <c:pt idx="248">
                  <c:v>-1.2768408498790513</c:v>
                </c:pt>
                <c:pt idx="249">
                  <c:v>-1.2776604251463095</c:v>
                </c:pt>
                <c:pt idx="250">
                  <c:v>-1.2785073195891432</c:v>
                </c:pt>
                <c:pt idx="251">
                  <c:v>-1.2793542140319767</c:v>
                </c:pt>
                <c:pt idx="252">
                  <c:v>-1.2801464701236598</c:v>
                </c:pt>
                <c:pt idx="253">
                  <c:v>-1.2809933645664935</c:v>
                </c:pt>
                <c:pt idx="254">
                  <c:v>-1.2818129398337517</c:v>
                </c:pt>
                <c:pt idx="255">
                  <c:v>-1.2826598342765854</c:v>
                </c:pt>
                <c:pt idx="256">
                  <c:v>-1.2834794095438435</c:v>
                </c:pt>
                <c:pt idx="257">
                  <c:v>-1.2843263039866772</c:v>
                </c:pt>
                <c:pt idx="258">
                  <c:v>-1.2851731984295109</c:v>
                </c:pt>
                <c:pt idx="259">
                  <c:v>-1.2859927736967693</c:v>
                </c:pt>
                <c:pt idx="260">
                  <c:v>-1.2868396681396028</c:v>
                </c:pt>
                <c:pt idx="261">
                  <c:v>-1.287659243406861</c:v>
                </c:pt>
                <c:pt idx="262">
                  <c:v>-1.2885061378496947</c:v>
                </c:pt>
                <c:pt idx="263">
                  <c:v>-1.2893530322925284</c:v>
                </c:pt>
                <c:pt idx="264">
                  <c:v>-1.290117969208636</c:v>
                </c:pt>
                <c:pt idx="265">
                  <c:v>-1.2909648636514697</c:v>
                </c:pt>
                <c:pt idx="266">
                  <c:v>-1.2917844389187281</c:v>
                </c:pt>
                <c:pt idx="267">
                  <c:v>-1.2926313333615616</c:v>
                </c:pt>
                <c:pt idx="268">
                  <c:v>-1.29345090862882</c:v>
                </c:pt>
                <c:pt idx="269">
                  <c:v>-1.2942978030716534</c:v>
                </c:pt>
                <c:pt idx="270">
                  <c:v>-1.2951446975144871</c:v>
                </c:pt>
                <c:pt idx="271">
                  <c:v>-1.2959642727817455</c:v>
                </c:pt>
                <c:pt idx="272">
                  <c:v>-1.296811167224579</c:v>
                </c:pt>
                <c:pt idx="273">
                  <c:v>-1.2976307424918374</c:v>
                </c:pt>
                <c:pt idx="274">
                  <c:v>-1.2984776369346709</c:v>
                </c:pt>
                <c:pt idx="275">
                  <c:v>-1.2993245313775046</c:v>
                </c:pt>
                <c:pt idx="276">
                  <c:v>-1.3000894682936124</c:v>
                </c:pt>
                <c:pt idx="277">
                  <c:v>-1.3009363627364459</c:v>
                </c:pt>
                <c:pt idx="278">
                  <c:v>-1.3017559380037043</c:v>
                </c:pt>
                <c:pt idx="279">
                  <c:v>-1.302602832446538</c:v>
                </c:pt>
                <c:pt idx="280">
                  <c:v>-1.3034224077137961</c:v>
                </c:pt>
                <c:pt idx="281">
                  <c:v>-1.3042693021566296</c:v>
                </c:pt>
                <c:pt idx="282">
                  <c:v>-1.3051161965994633</c:v>
                </c:pt>
                <c:pt idx="283">
                  <c:v>-1.3059357718667217</c:v>
                </c:pt>
                <c:pt idx="284">
                  <c:v>-1.3067826663095552</c:v>
                </c:pt>
                <c:pt idx="285">
                  <c:v>-1.3076022415768136</c:v>
                </c:pt>
                <c:pt idx="286">
                  <c:v>-1.3084491360196471</c:v>
                </c:pt>
                <c:pt idx="287">
                  <c:v>-1.3092960304624808</c:v>
                </c:pt>
                <c:pt idx="288">
                  <c:v>-1.3100609673785886</c:v>
                </c:pt>
                <c:pt idx="289">
                  <c:v>-1.310907861821422</c:v>
                </c:pt>
                <c:pt idx="290">
                  <c:v>-1.3117274370886804</c:v>
                </c:pt>
                <c:pt idx="291">
                  <c:v>-1.3125743315315141</c:v>
                </c:pt>
                <c:pt idx="292">
                  <c:v>-1.3133939067987723</c:v>
                </c:pt>
                <c:pt idx="293">
                  <c:v>-1.314240801241606</c:v>
                </c:pt>
                <c:pt idx="294">
                  <c:v>-1.3150876956844397</c:v>
                </c:pt>
                <c:pt idx="295">
                  <c:v>-1.3159072709516979</c:v>
                </c:pt>
                <c:pt idx="296">
                  <c:v>-1.3167541653945314</c:v>
                </c:pt>
                <c:pt idx="297">
                  <c:v>-1.3175737406617898</c:v>
                </c:pt>
                <c:pt idx="298">
                  <c:v>-1.3184206351046235</c:v>
                </c:pt>
                <c:pt idx="299">
                  <c:v>-1.319267529547457</c:v>
                </c:pt>
                <c:pt idx="300">
                  <c:v>-1.3200597856391401</c:v>
                </c:pt>
                <c:pt idx="301">
                  <c:v>-1.3209066800819735</c:v>
                </c:pt>
                <c:pt idx="302">
                  <c:v>-1.3217262553492319</c:v>
                </c:pt>
                <c:pt idx="303">
                  <c:v>-1.3225731497920656</c:v>
                </c:pt>
                <c:pt idx="304">
                  <c:v>-1.323392725059324</c:v>
                </c:pt>
                <c:pt idx="305">
                  <c:v>-1.3242396195021575</c:v>
                </c:pt>
                <c:pt idx="306">
                  <c:v>-1.3250865139449912</c:v>
                </c:pt>
                <c:pt idx="307">
                  <c:v>-1.3259060892122494</c:v>
                </c:pt>
                <c:pt idx="308">
                  <c:v>-1.3267529836550831</c:v>
                </c:pt>
                <c:pt idx="309">
                  <c:v>-1.3275725589223413</c:v>
                </c:pt>
                <c:pt idx="310">
                  <c:v>-1.328419453365175</c:v>
                </c:pt>
                <c:pt idx="311">
                  <c:v>-1.3292663478080085</c:v>
                </c:pt>
                <c:pt idx="312">
                  <c:v>-1.3300312847241162</c:v>
                </c:pt>
                <c:pt idx="313">
                  <c:v>-1.3308781791669499</c:v>
                </c:pt>
                <c:pt idx="314">
                  <c:v>-1.3316977544342081</c:v>
                </c:pt>
                <c:pt idx="315">
                  <c:v>-1.3325446488770418</c:v>
                </c:pt>
                <c:pt idx="316">
                  <c:v>-1.3333642241443</c:v>
                </c:pt>
                <c:pt idx="317">
                  <c:v>-1.3342111185871337</c:v>
                </c:pt>
                <c:pt idx="318">
                  <c:v>-1.3350580130299674</c:v>
                </c:pt>
                <c:pt idx="319">
                  <c:v>-1.3358775882972256</c:v>
                </c:pt>
                <c:pt idx="320">
                  <c:v>-1.3367244827400593</c:v>
                </c:pt>
                <c:pt idx="321">
                  <c:v>-1.3375440580073175</c:v>
                </c:pt>
                <c:pt idx="322">
                  <c:v>-1.3383909524501512</c:v>
                </c:pt>
                <c:pt idx="323">
                  <c:v>-1.3392378468929849</c:v>
                </c:pt>
                <c:pt idx="324">
                  <c:v>-1.3400027838090924</c:v>
                </c:pt>
                <c:pt idx="325">
                  <c:v>-1.3408496782519261</c:v>
                </c:pt>
                <c:pt idx="326">
                  <c:v>-1.3416692535191845</c:v>
                </c:pt>
                <c:pt idx="327">
                  <c:v>-1.342516147962018</c:v>
                </c:pt>
                <c:pt idx="328">
                  <c:v>-1.3433357232292764</c:v>
                </c:pt>
                <c:pt idx="329">
                  <c:v>-1.3441826176721099</c:v>
                </c:pt>
                <c:pt idx="330">
                  <c:v>-1.3450295121149436</c:v>
                </c:pt>
                <c:pt idx="331">
                  <c:v>-1.3458490873822018</c:v>
                </c:pt>
                <c:pt idx="332">
                  <c:v>-1.3466959818250355</c:v>
                </c:pt>
                <c:pt idx="333">
                  <c:v>-1.3475155570922939</c:v>
                </c:pt>
                <c:pt idx="334">
                  <c:v>-1.3483624515351273</c:v>
                </c:pt>
                <c:pt idx="335">
                  <c:v>-1.349209345977961</c:v>
                </c:pt>
                <c:pt idx="336">
                  <c:v>-1.3499742828940688</c:v>
                </c:pt>
                <c:pt idx="337">
                  <c:v>-1.3508211773369023</c:v>
                </c:pt>
                <c:pt idx="338">
                  <c:v>-1.3516407526041607</c:v>
                </c:pt>
                <c:pt idx="339">
                  <c:v>-1.3524876470469942</c:v>
                </c:pt>
                <c:pt idx="340">
                  <c:v>-1.3533072223142526</c:v>
                </c:pt>
                <c:pt idx="341">
                  <c:v>-1.3541541167570861</c:v>
                </c:pt>
                <c:pt idx="342">
                  <c:v>-1.3550010111999198</c:v>
                </c:pt>
                <c:pt idx="343">
                  <c:v>-1.3558205864671782</c:v>
                </c:pt>
                <c:pt idx="344">
                  <c:v>-1.3566674809100117</c:v>
                </c:pt>
                <c:pt idx="345">
                  <c:v>-1.3574870561772701</c:v>
                </c:pt>
                <c:pt idx="346">
                  <c:v>-1.3583339506201038</c:v>
                </c:pt>
                <c:pt idx="347">
                  <c:v>-1.3591808450629372</c:v>
                </c:pt>
                <c:pt idx="348">
                  <c:v>-1.3599731011546203</c:v>
                </c:pt>
                <c:pt idx="349">
                  <c:v>-1.3608199955974538</c:v>
                </c:pt>
                <c:pt idx="350">
                  <c:v>-1.3616395708647122</c:v>
                </c:pt>
                <c:pt idx="351">
                  <c:v>-1.3624864653075459</c:v>
                </c:pt>
                <c:pt idx="352">
                  <c:v>-1.3633060405748041</c:v>
                </c:pt>
                <c:pt idx="353">
                  <c:v>-1.3641529350176376</c:v>
                </c:pt>
                <c:pt idx="354">
                  <c:v>-1.3649998294604713</c:v>
                </c:pt>
                <c:pt idx="355">
                  <c:v>-1.3658194047277297</c:v>
                </c:pt>
                <c:pt idx="356">
                  <c:v>-1.3666662991705631</c:v>
                </c:pt>
                <c:pt idx="357">
                  <c:v>-1.3674858744378215</c:v>
                </c:pt>
                <c:pt idx="358">
                  <c:v>-1.368332768880655</c:v>
                </c:pt>
                <c:pt idx="359">
                  <c:v>-1.3691796633234887</c:v>
                </c:pt>
                <c:pt idx="360">
                  <c:v>-1.3699446002395965</c:v>
                </c:pt>
                <c:pt idx="361">
                  <c:v>-1.37079149468243</c:v>
                </c:pt>
                <c:pt idx="362">
                  <c:v>-1.3716110699496884</c:v>
                </c:pt>
                <c:pt idx="363">
                  <c:v>-1.3724579643925221</c:v>
                </c:pt>
                <c:pt idx="364">
                  <c:v>-1.3732775396597803</c:v>
                </c:pt>
                <c:pt idx="365">
                  <c:v>-1.374124434102614</c:v>
                </c:pt>
                <c:pt idx="366">
                  <c:v>-1.3749713285454475</c:v>
                </c:pt>
                <c:pt idx="367">
                  <c:v>-1.3757909038127059</c:v>
                </c:pt>
                <c:pt idx="368">
                  <c:v>-1.3766377982555393</c:v>
                </c:pt>
                <c:pt idx="369">
                  <c:v>-1.3774573735227977</c:v>
                </c:pt>
                <c:pt idx="370">
                  <c:v>-1.3783042679656314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459-48B9-BDE3-79BD0E6B8862}"/>
            </c:ext>
          </c:extLst>
        </c:ser>
        <c:ser>
          <c:idx val="30"/>
          <c:order val="31"/>
          <c:tx>
            <c:strRef>
              <c:f>Graph_Data!$V$7</c:f>
              <c:strCache>
                <c:ptCount val="1"/>
                <c:pt idx="0">
                  <c:v>Cs-134の減衰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Graph_Data!$V$369:$V$739</c:f>
              <c:numCache>
                <c:formatCode>General</c:formatCode>
                <c:ptCount val="371"/>
                <c:pt idx="0">
                  <c:v>-0.64146146133446802</c:v>
                </c:pt>
                <c:pt idx="1">
                  <c:v>-0.65383490816561596</c:v>
                </c:pt>
                <c:pt idx="2">
                  <c:v>-0.66580921155059769</c:v>
                </c:pt>
                <c:pt idx="3">
                  <c:v>-0.67818265838174552</c:v>
                </c:pt>
                <c:pt idx="4">
                  <c:v>-0.69015696176672736</c:v>
                </c:pt>
                <c:pt idx="5">
                  <c:v>-0.7025304085978753</c:v>
                </c:pt>
                <c:pt idx="6">
                  <c:v>-0.71490385542902313</c:v>
                </c:pt>
                <c:pt idx="7">
                  <c:v>-0.72687815881400497</c:v>
                </c:pt>
                <c:pt idx="8">
                  <c:v>-0.7392516056451528</c:v>
                </c:pt>
                <c:pt idx="9">
                  <c:v>-0.75122590903013464</c:v>
                </c:pt>
                <c:pt idx="10">
                  <c:v>-0.76359935586128247</c:v>
                </c:pt>
                <c:pt idx="11">
                  <c:v>-0.77597280269243041</c:v>
                </c:pt>
                <c:pt idx="12">
                  <c:v>-0.78754796263124616</c:v>
                </c:pt>
                <c:pt idx="13">
                  <c:v>-0.79992140946239398</c:v>
                </c:pt>
                <c:pt idx="14">
                  <c:v>-0.81189571284737583</c:v>
                </c:pt>
                <c:pt idx="15">
                  <c:v>-0.82426915967852366</c:v>
                </c:pt>
                <c:pt idx="16">
                  <c:v>-0.8362434630635055</c:v>
                </c:pt>
                <c:pt idx="17">
                  <c:v>-0.84861690989465344</c:v>
                </c:pt>
                <c:pt idx="18">
                  <c:v>-0.86099035672580126</c:v>
                </c:pt>
                <c:pt idx="19">
                  <c:v>-0.87296466011078311</c:v>
                </c:pt>
                <c:pt idx="20">
                  <c:v>-0.88533810694193094</c:v>
                </c:pt>
                <c:pt idx="21">
                  <c:v>-0.89731241032691278</c:v>
                </c:pt>
                <c:pt idx="22">
                  <c:v>-0.90968585715806061</c:v>
                </c:pt>
                <c:pt idx="23">
                  <c:v>-0.92205930398920855</c:v>
                </c:pt>
                <c:pt idx="24">
                  <c:v>-0.9332353204818582</c:v>
                </c:pt>
                <c:pt idx="25">
                  <c:v>-0.94560876731300603</c:v>
                </c:pt>
                <c:pt idx="26">
                  <c:v>-0.95758307069798787</c:v>
                </c:pt>
                <c:pt idx="27">
                  <c:v>-0.96995651752913581</c:v>
                </c:pt>
                <c:pt idx="28">
                  <c:v>-0.98193082091411754</c:v>
                </c:pt>
                <c:pt idx="29">
                  <c:v>-0.99430426774526548</c:v>
                </c:pt>
                <c:pt idx="30">
                  <c:v>-1.0066777145764134</c:v>
                </c:pt>
                <c:pt idx="31">
                  <c:v>-1.0186520179613952</c:v>
                </c:pt>
                <c:pt idx="32">
                  <c:v>-1.031025464792543</c:v>
                </c:pt>
                <c:pt idx="33">
                  <c:v>-1.0429997681775247</c:v>
                </c:pt>
                <c:pt idx="34">
                  <c:v>-1.0553732150086728</c:v>
                </c:pt>
                <c:pt idx="35">
                  <c:v>-1.0677466618398206</c:v>
                </c:pt>
                <c:pt idx="36">
                  <c:v>-1.0789226783324704</c:v>
                </c:pt>
                <c:pt idx="37">
                  <c:v>-1.0912961251636182</c:v>
                </c:pt>
                <c:pt idx="38">
                  <c:v>-1.1032704285485999</c:v>
                </c:pt>
                <c:pt idx="39">
                  <c:v>-1.1156438753797477</c:v>
                </c:pt>
                <c:pt idx="40">
                  <c:v>-1.1276181787647297</c:v>
                </c:pt>
                <c:pt idx="41">
                  <c:v>-1.1399916255958775</c:v>
                </c:pt>
                <c:pt idx="42">
                  <c:v>-1.1523650724270253</c:v>
                </c:pt>
                <c:pt idx="43">
                  <c:v>-1.1643393758120073</c:v>
                </c:pt>
                <c:pt idx="44">
                  <c:v>-1.1767128226431551</c:v>
                </c:pt>
                <c:pt idx="45">
                  <c:v>-1.1886871260281369</c:v>
                </c:pt>
                <c:pt idx="46">
                  <c:v>-1.2010605728592847</c:v>
                </c:pt>
                <c:pt idx="47">
                  <c:v>-1.2134340196904327</c:v>
                </c:pt>
                <c:pt idx="48">
                  <c:v>-1.2246100361830825</c:v>
                </c:pt>
                <c:pt idx="49">
                  <c:v>-1.2369834830142303</c:v>
                </c:pt>
                <c:pt idx="50">
                  <c:v>-1.2489577863992121</c:v>
                </c:pt>
                <c:pt idx="51">
                  <c:v>-1.2613312332303599</c:v>
                </c:pt>
                <c:pt idx="52">
                  <c:v>-1.2733055366153416</c:v>
                </c:pt>
                <c:pt idx="53">
                  <c:v>-1.2856789834464897</c:v>
                </c:pt>
                <c:pt idx="54">
                  <c:v>-1.2980524302776375</c:v>
                </c:pt>
                <c:pt idx="55">
                  <c:v>-1.3100267336626192</c:v>
                </c:pt>
                <c:pt idx="56">
                  <c:v>-1.3224001804937671</c:v>
                </c:pt>
                <c:pt idx="57">
                  <c:v>-1.334374483878749</c:v>
                </c:pt>
                <c:pt idx="58">
                  <c:v>-1.3467479307098968</c:v>
                </c:pt>
                <c:pt idx="59">
                  <c:v>-1.3591213775410447</c:v>
                </c:pt>
                <c:pt idx="60">
                  <c:v>-1.3706965374798605</c:v>
                </c:pt>
                <c:pt idx="61">
                  <c:v>-1.3830699843110084</c:v>
                </c:pt>
                <c:pt idx="62">
                  <c:v>-1.3950442876959903</c:v>
                </c:pt>
                <c:pt idx="63">
                  <c:v>-1.4074177345271379</c:v>
                </c:pt>
                <c:pt idx="64">
                  <c:v>-1.4193920379121199</c:v>
                </c:pt>
                <c:pt idx="65">
                  <c:v>-1.4317654847432677</c:v>
                </c:pt>
                <c:pt idx="66">
                  <c:v>-1.4441389315744158</c:v>
                </c:pt>
                <c:pt idx="67">
                  <c:v>-1.4561132349593975</c:v>
                </c:pt>
                <c:pt idx="68">
                  <c:v>-1.4684866817905453</c:v>
                </c:pt>
                <c:pt idx="69">
                  <c:v>-1.4804609851755273</c:v>
                </c:pt>
                <c:pt idx="70">
                  <c:v>-1.4928344320066751</c:v>
                </c:pt>
                <c:pt idx="71">
                  <c:v>-1.5052078788378229</c:v>
                </c:pt>
                <c:pt idx="72">
                  <c:v>-1.5163838953304727</c:v>
                </c:pt>
                <c:pt idx="73">
                  <c:v>-1.5287573421616205</c:v>
                </c:pt>
                <c:pt idx="74">
                  <c:v>-1.5407316455466025</c:v>
                </c:pt>
                <c:pt idx="75">
                  <c:v>-1.5531050923777501</c:v>
                </c:pt>
                <c:pt idx="76">
                  <c:v>-1.565079395762732</c:v>
                </c:pt>
                <c:pt idx="77">
                  <c:v>-1.5774528425938796</c:v>
                </c:pt>
                <c:pt idx="78">
                  <c:v>-1.5898262894250277</c:v>
                </c:pt>
                <c:pt idx="79">
                  <c:v>-1.6018005928100094</c:v>
                </c:pt>
                <c:pt idx="80">
                  <c:v>-1.6141740396411575</c:v>
                </c:pt>
                <c:pt idx="81">
                  <c:v>-1.6261483430261392</c:v>
                </c:pt>
                <c:pt idx="82">
                  <c:v>-1.638521789857287</c:v>
                </c:pt>
                <c:pt idx="83">
                  <c:v>-1.6508952366884351</c:v>
                </c:pt>
                <c:pt idx="84">
                  <c:v>-1.6620712531810848</c:v>
                </c:pt>
                <c:pt idx="85">
                  <c:v>-1.6744447000122327</c:v>
                </c:pt>
                <c:pt idx="86">
                  <c:v>-1.6864190033972144</c:v>
                </c:pt>
                <c:pt idx="87">
                  <c:v>-1.698792450228362</c:v>
                </c:pt>
                <c:pt idx="88">
                  <c:v>-1.710766753613344</c:v>
                </c:pt>
                <c:pt idx="89">
                  <c:v>-1.7231402004444918</c:v>
                </c:pt>
                <c:pt idx="90">
                  <c:v>-1.7355136472756398</c:v>
                </c:pt>
                <c:pt idx="91">
                  <c:v>-1.7474879506606216</c:v>
                </c:pt>
                <c:pt idx="92">
                  <c:v>-1.7598613974917696</c:v>
                </c:pt>
                <c:pt idx="93">
                  <c:v>-1.7718357008767514</c:v>
                </c:pt>
                <c:pt idx="94">
                  <c:v>-1.7842091477078992</c:v>
                </c:pt>
                <c:pt idx="95">
                  <c:v>-1.7965825945390472</c:v>
                </c:pt>
                <c:pt idx="96">
                  <c:v>-1.807758611031697</c:v>
                </c:pt>
                <c:pt idx="97">
                  <c:v>-1.8201320578628446</c:v>
                </c:pt>
                <c:pt idx="98">
                  <c:v>-1.8321063612478263</c:v>
                </c:pt>
                <c:pt idx="99">
                  <c:v>-1.8444798080789744</c:v>
                </c:pt>
                <c:pt idx="100">
                  <c:v>-1.8564541114639563</c:v>
                </c:pt>
                <c:pt idx="101">
                  <c:v>-1.8688275582951042</c:v>
                </c:pt>
                <c:pt idx="102">
                  <c:v>-1.881201005126252</c:v>
                </c:pt>
                <c:pt idx="103">
                  <c:v>-1.8931753085112337</c:v>
                </c:pt>
                <c:pt idx="104">
                  <c:v>-1.9055487553423813</c:v>
                </c:pt>
                <c:pt idx="105">
                  <c:v>-1.9175230587273633</c:v>
                </c:pt>
                <c:pt idx="106">
                  <c:v>-1.9298965055585111</c:v>
                </c:pt>
                <c:pt idx="107">
                  <c:v>-1.9422699523896592</c:v>
                </c:pt>
                <c:pt idx="108">
                  <c:v>-1.9538451123284748</c:v>
                </c:pt>
                <c:pt idx="109">
                  <c:v>-1.9662185591596228</c:v>
                </c:pt>
                <c:pt idx="110">
                  <c:v>-1.9781928625446046</c:v>
                </c:pt>
                <c:pt idx="111">
                  <c:v>-1.9905663093757524</c:v>
                </c:pt>
                <c:pt idx="112">
                  <c:v>-2.0025406127607344</c:v>
                </c:pt>
                <c:pt idx="113">
                  <c:v>-2.0149140595918822</c:v>
                </c:pt>
                <c:pt idx="114">
                  <c:v>-2.02728750642303</c:v>
                </c:pt>
                <c:pt idx="115">
                  <c:v>-2.0392618098080115</c:v>
                </c:pt>
                <c:pt idx="116">
                  <c:v>-2.0516352566391598</c:v>
                </c:pt>
                <c:pt idx="117">
                  <c:v>-2.0636095600241413</c:v>
                </c:pt>
                <c:pt idx="118">
                  <c:v>-2.0759830068552896</c:v>
                </c:pt>
                <c:pt idx="119">
                  <c:v>-2.088356453686437</c:v>
                </c:pt>
                <c:pt idx="120">
                  <c:v>-2.0995324701790872</c:v>
                </c:pt>
                <c:pt idx="121">
                  <c:v>-2.111905917010235</c:v>
                </c:pt>
                <c:pt idx="122">
                  <c:v>-2.123880220395217</c:v>
                </c:pt>
                <c:pt idx="123">
                  <c:v>-2.1362536672263643</c:v>
                </c:pt>
                <c:pt idx="124">
                  <c:v>-2.1482279706113463</c:v>
                </c:pt>
                <c:pt idx="125">
                  <c:v>-2.1606014174424941</c:v>
                </c:pt>
                <c:pt idx="126">
                  <c:v>-2.1729748642736419</c:v>
                </c:pt>
                <c:pt idx="127">
                  <c:v>-2.1849491676586239</c:v>
                </c:pt>
                <c:pt idx="128">
                  <c:v>-2.1973226144897717</c:v>
                </c:pt>
                <c:pt idx="129">
                  <c:v>-2.2092969178747537</c:v>
                </c:pt>
                <c:pt idx="130">
                  <c:v>-2.2216703647059015</c:v>
                </c:pt>
                <c:pt idx="131">
                  <c:v>-2.2340438115370493</c:v>
                </c:pt>
                <c:pt idx="132">
                  <c:v>-2.2452198280296991</c:v>
                </c:pt>
                <c:pt idx="133">
                  <c:v>-2.2575932748608469</c:v>
                </c:pt>
                <c:pt idx="134">
                  <c:v>-2.2695675782458289</c:v>
                </c:pt>
                <c:pt idx="135">
                  <c:v>-2.2819410250769767</c:v>
                </c:pt>
                <c:pt idx="136">
                  <c:v>-2.2939153284619582</c:v>
                </c:pt>
                <c:pt idx="137">
                  <c:v>-2.3062887752931061</c:v>
                </c:pt>
                <c:pt idx="138">
                  <c:v>-2.3186622221242543</c:v>
                </c:pt>
                <c:pt idx="139">
                  <c:v>-2.3306365255092358</c:v>
                </c:pt>
                <c:pt idx="140">
                  <c:v>-2.3430099723403837</c:v>
                </c:pt>
                <c:pt idx="141">
                  <c:v>-2.3549842757253656</c:v>
                </c:pt>
                <c:pt idx="142">
                  <c:v>-2.3673577225565134</c:v>
                </c:pt>
                <c:pt idx="143">
                  <c:v>-2.3797311693876613</c:v>
                </c:pt>
                <c:pt idx="144">
                  <c:v>-2.390907185880311</c:v>
                </c:pt>
                <c:pt idx="145">
                  <c:v>-2.4032806327114589</c:v>
                </c:pt>
                <c:pt idx="146">
                  <c:v>-2.4152549360964408</c:v>
                </c:pt>
                <c:pt idx="147">
                  <c:v>-2.4276283829275886</c:v>
                </c:pt>
                <c:pt idx="148">
                  <c:v>-2.4396026863125702</c:v>
                </c:pt>
                <c:pt idx="149">
                  <c:v>-2.4519761331437184</c:v>
                </c:pt>
                <c:pt idx="150">
                  <c:v>-2.4643495799748663</c:v>
                </c:pt>
                <c:pt idx="151">
                  <c:v>-2.4763238833598482</c:v>
                </c:pt>
                <c:pt idx="152">
                  <c:v>-2.488697330190996</c:v>
                </c:pt>
                <c:pt idx="153">
                  <c:v>-2.500671633575978</c:v>
                </c:pt>
                <c:pt idx="154">
                  <c:v>-2.5130450804071254</c:v>
                </c:pt>
                <c:pt idx="155">
                  <c:v>-2.5254185272382732</c:v>
                </c:pt>
                <c:pt idx="156">
                  <c:v>-2.5369936871770893</c:v>
                </c:pt>
                <c:pt idx="157">
                  <c:v>-2.5493671340082376</c:v>
                </c:pt>
                <c:pt idx="158">
                  <c:v>-2.5613414373932186</c:v>
                </c:pt>
                <c:pt idx="159">
                  <c:v>-2.5737148842243669</c:v>
                </c:pt>
                <c:pt idx="160">
                  <c:v>-2.5856891876093484</c:v>
                </c:pt>
                <c:pt idx="161">
                  <c:v>-2.5980626344404962</c:v>
                </c:pt>
                <c:pt idx="162">
                  <c:v>-2.6104360812716445</c:v>
                </c:pt>
                <c:pt idx="163">
                  <c:v>-2.622410384656626</c:v>
                </c:pt>
                <c:pt idx="164">
                  <c:v>-2.6347838314877743</c:v>
                </c:pt>
                <c:pt idx="165">
                  <c:v>-2.6467581348727558</c:v>
                </c:pt>
                <c:pt idx="166">
                  <c:v>-2.6591315817039041</c:v>
                </c:pt>
                <c:pt idx="167">
                  <c:v>-2.6715050285350515</c:v>
                </c:pt>
                <c:pt idx="168">
                  <c:v>-2.6826810450277017</c:v>
                </c:pt>
                <c:pt idx="169">
                  <c:v>-2.6950544918588495</c:v>
                </c:pt>
                <c:pt idx="170">
                  <c:v>-2.7070287952438314</c:v>
                </c:pt>
                <c:pt idx="171">
                  <c:v>-2.7194022420749793</c:v>
                </c:pt>
                <c:pt idx="172">
                  <c:v>-2.7313765454599608</c:v>
                </c:pt>
                <c:pt idx="173">
                  <c:v>-2.7437499922911086</c:v>
                </c:pt>
                <c:pt idx="174">
                  <c:v>-2.756123439122256</c:v>
                </c:pt>
                <c:pt idx="175">
                  <c:v>-2.7680977425072384</c:v>
                </c:pt>
                <c:pt idx="176">
                  <c:v>-2.7804711893383858</c:v>
                </c:pt>
                <c:pt idx="177">
                  <c:v>-2.7924454927233682</c:v>
                </c:pt>
                <c:pt idx="178">
                  <c:v>-2.8048189395545156</c:v>
                </c:pt>
                <c:pt idx="179">
                  <c:v>-2.8171923863856638</c:v>
                </c:pt>
                <c:pt idx="180">
                  <c:v>-2.8283684028783131</c:v>
                </c:pt>
                <c:pt idx="181">
                  <c:v>-2.8407418497094614</c:v>
                </c:pt>
                <c:pt idx="182">
                  <c:v>-2.8527161530944429</c:v>
                </c:pt>
                <c:pt idx="183">
                  <c:v>-2.8650895999255908</c:v>
                </c:pt>
                <c:pt idx="184">
                  <c:v>-2.8770639033105727</c:v>
                </c:pt>
                <c:pt idx="185">
                  <c:v>-2.8894373501417205</c:v>
                </c:pt>
                <c:pt idx="186">
                  <c:v>-2.9018107969728688</c:v>
                </c:pt>
                <c:pt idx="187">
                  <c:v>-2.9137851003578503</c:v>
                </c:pt>
                <c:pt idx="188">
                  <c:v>-2.9261585471889986</c:v>
                </c:pt>
                <c:pt idx="189">
                  <c:v>-2.9381328505739801</c:v>
                </c:pt>
                <c:pt idx="190">
                  <c:v>-2.9505062974051284</c:v>
                </c:pt>
                <c:pt idx="191">
                  <c:v>-2.9628797442362758</c:v>
                </c:pt>
                <c:pt idx="192">
                  <c:v>-2.974055760728926</c:v>
                </c:pt>
                <c:pt idx="193">
                  <c:v>-2.9864292075600734</c:v>
                </c:pt>
                <c:pt idx="194">
                  <c:v>-2.9984035109450553</c:v>
                </c:pt>
                <c:pt idx="195">
                  <c:v>-3.0107769577762031</c:v>
                </c:pt>
                <c:pt idx="196">
                  <c:v>-3.0227512611611846</c:v>
                </c:pt>
                <c:pt idx="197">
                  <c:v>-3.0351247079923329</c:v>
                </c:pt>
                <c:pt idx="198">
                  <c:v>-3.0474981548234807</c:v>
                </c:pt>
                <c:pt idx="199">
                  <c:v>-3.0594724582084623</c:v>
                </c:pt>
                <c:pt idx="200">
                  <c:v>-3.0718459050396105</c:v>
                </c:pt>
                <c:pt idx="201">
                  <c:v>-3.0838202084245925</c:v>
                </c:pt>
                <c:pt idx="202">
                  <c:v>-3.0961936552557403</c:v>
                </c:pt>
                <c:pt idx="203">
                  <c:v>-3.1085671020868877</c:v>
                </c:pt>
                <c:pt idx="204">
                  <c:v>-3.1201422620257042</c:v>
                </c:pt>
                <c:pt idx="205">
                  <c:v>-3.132515708856852</c:v>
                </c:pt>
                <c:pt idx="206">
                  <c:v>-3.1444900122418336</c:v>
                </c:pt>
                <c:pt idx="207">
                  <c:v>-3.1568634590729809</c:v>
                </c:pt>
                <c:pt idx="208">
                  <c:v>-3.1688377624579629</c:v>
                </c:pt>
                <c:pt idx="209">
                  <c:v>-3.1812112092891112</c:v>
                </c:pt>
                <c:pt idx="210">
                  <c:v>-3.1935846561202585</c:v>
                </c:pt>
                <c:pt idx="211">
                  <c:v>-3.2055589595052405</c:v>
                </c:pt>
                <c:pt idx="212">
                  <c:v>-3.2179324063363883</c:v>
                </c:pt>
                <c:pt idx="213">
                  <c:v>-3.2299067097213707</c:v>
                </c:pt>
                <c:pt idx="214">
                  <c:v>-3.2422801565525181</c:v>
                </c:pt>
                <c:pt idx="215">
                  <c:v>-3.2546536033836659</c:v>
                </c:pt>
                <c:pt idx="216">
                  <c:v>-3.2658296198763157</c:v>
                </c:pt>
                <c:pt idx="217">
                  <c:v>-3.2782030667074635</c:v>
                </c:pt>
                <c:pt idx="218">
                  <c:v>-3.2901773700924455</c:v>
                </c:pt>
                <c:pt idx="219">
                  <c:v>-3.3025508169235933</c:v>
                </c:pt>
                <c:pt idx="220">
                  <c:v>-3.3145251203085753</c:v>
                </c:pt>
                <c:pt idx="221">
                  <c:v>-3.3268985671397231</c:v>
                </c:pt>
                <c:pt idx="222">
                  <c:v>-3.3392720139708709</c:v>
                </c:pt>
                <c:pt idx="223">
                  <c:v>-3.3512463173558529</c:v>
                </c:pt>
                <c:pt idx="224">
                  <c:v>-3.3636197641870003</c:v>
                </c:pt>
                <c:pt idx="225">
                  <c:v>-3.3755940675719818</c:v>
                </c:pt>
                <c:pt idx="226">
                  <c:v>-3.3879675144031305</c:v>
                </c:pt>
                <c:pt idx="227">
                  <c:v>-3.4003409612342783</c:v>
                </c:pt>
                <c:pt idx="228">
                  <c:v>-3.4115169777269281</c:v>
                </c:pt>
                <c:pt idx="229">
                  <c:v>-3.4238904245580755</c:v>
                </c:pt>
                <c:pt idx="230">
                  <c:v>-3.435864727943057</c:v>
                </c:pt>
                <c:pt idx="231">
                  <c:v>-3.4482381747742057</c:v>
                </c:pt>
                <c:pt idx="232">
                  <c:v>-3.4602124781591872</c:v>
                </c:pt>
                <c:pt idx="233">
                  <c:v>-3.472585924990335</c:v>
                </c:pt>
                <c:pt idx="234">
                  <c:v>-3.4849593718214829</c:v>
                </c:pt>
                <c:pt idx="235">
                  <c:v>-3.4969336752064653</c:v>
                </c:pt>
                <c:pt idx="236">
                  <c:v>-3.5093071220376131</c:v>
                </c:pt>
                <c:pt idx="237">
                  <c:v>-3.5212814254225946</c:v>
                </c:pt>
                <c:pt idx="238">
                  <c:v>-3.5336548722537424</c:v>
                </c:pt>
                <c:pt idx="239">
                  <c:v>-3.5460283190848902</c:v>
                </c:pt>
                <c:pt idx="240">
                  <c:v>-3.55720433557754</c:v>
                </c:pt>
                <c:pt idx="241">
                  <c:v>-3.5695777824086878</c:v>
                </c:pt>
                <c:pt idx="242">
                  <c:v>-3.5815520857936698</c:v>
                </c:pt>
                <c:pt idx="243">
                  <c:v>-3.5939255326248176</c:v>
                </c:pt>
                <c:pt idx="244">
                  <c:v>-3.6058998360097996</c:v>
                </c:pt>
                <c:pt idx="245">
                  <c:v>-3.618273282840947</c:v>
                </c:pt>
                <c:pt idx="246">
                  <c:v>-3.6306467296720948</c:v>
                </c:pt>
                <c:pt idx="247">
                  <c:v>-3.6426210330570767</c:v>
                </c:pt>
                <c:pt idx="248">
                  <c:v>-3.654994479888225</c:v>
                </c:pt>
                <c:pt idx="249">
                  <c:v>-3.6669687832732065</c:v>
                </c:pt>
                <c:pt idx="250">
                  <c:v>-3.6793422301043543</c:v>
                </c:pt>
                <c:pt idx="251">
                  <c:v>-3.6917156769355022</c:v>
                </c:pt>
                <c:pt idx="252">
                  <c:v>-3.7032908368743178</c:v>
                </c:pt>
                <c:pt idx="253">
                  <c:v>-3.7156642837054661</c:v>
                </c:pt>
                <c:pt idx="254">
                  <c:v>-3.727638587090448</c:v>
                </c:pt>
                <c:pt idx="255">
                  <c:v>-3.7400120339215959</c:v>
                </c:pt>
                <c:pt idx="256">
                  <c:v>-3.7519863373065774</c:v>
                </c:pt>
                <c:pt idx="257">
                  <c:v>-3.7643597841377257</c:v>
                </c:pt>
                <c:pt idx="258">
                  <c:v>-3.776733230968873</c:v>
                </c:pt>
                <c:pt idx="259">
                  <c:v>-3.7887075343538545</c:v>
                </c:pt>
                <c:pt idx="260">
                  <c:v>-3.8010809811850024</c:v>
                </c:pt>
                <c:pt idx="261">
                  <c:v>-3.8130552845699848</c:v>
                </c:pt>
                <c:pt idx="262">
                  <c:v>-3.8254287314011326</c:v>
                </c:pt>
                <c:pt idx="263">
                  <c:v>-3.8378021782322804</c:v>
                </c:pt>
                <c:pt idx="264">
                  <c:v>-3.8489781947249297</c:v>
                </c:pt>
                <c:pt idx="265">
                  <c:v>-3.8613516415560776</c:v>
                </c:pt>
                <c:pt idx="266">
                  <c:v>-3.87332594494106</c:v>
                </c:pt>
                <c:pt idx="267">
                  <c:v>-3.8856993917722078</c:v>
                </c:pt>
                <c:pt idx="268">
                  <c:v>-3.8976736951571893</c:v>
                </c:pt>
                <c:pt idx="269">
                  <c:v>-3.9100471419883371</c:v>
                </c:pt>
                <c:pt idx="270">
                  <c:v>-3.9224205888194859</c:v>
                </c:pt>
                <c:pt idx="271">
                  <c:v>-3.9343948922044674</c:v>
                </c:pt>
                <c:pt idx="272">
                  <c:v>-3.9467683390356152</c:v>
                </c:pt>
                <c:pt idx="273">
                  <c:v>-3.9587426424205967</c:v>
                </c:pt>
                <c:pt idx="274">
                  <c:v>-3.9711160892517445</c:v>
                </c:pt>
                <c:pt idx="275">
                  <c:v>-3.9834895360828924</c:v>
                </c:pt>
                <c:pt idx="276">
                  <c:v>-3.9946655525755421</c:v>
                </c:pt>
                <c:pt idx="277">
                  <c:v>-4.0070389994066904</c:v>
                </c:pt>
                <c:pt idx="278">
                  <c:v>-4.0190133027916719</c:v>
                </c:pt>
                <c:pt idx="279">
                  <c:v>-4.0313867496228202</c:v>
                </c:pt>
                <c:pt idx="280">
                  <c:v>-4.0433610530078017</c:v>
                </c:pt>
                <c:pt idx="281">
                  <c:v>-4.05573449983895</c:v>
                </c:pt>
                <c:pt idx="282">
                  <c:v>-4.0681079466700973</c:v>
                </c:pt>
                <c:pt idx="283">
                  <c:v>-4.0800822500550797</c:v>
                </c:pt>
                <c:pt idx="284">
                  <c:v>-4.0924556968862271</c:v>
                </c:pt>
                <c:pt idx="285">
                  <c:v>-4.1044300002712086</c:v>
                </c:pt>
                <c:pt idx="286">
                  <c:v>-4.1168034471023569</c:v>
                </c:pt>
                <c:pt idx="287">
                  <c:v>-4.1291768939335043</c:v>
                </c:pt>
                <c:pt idx="288">
                  <c:v>-4.1403529104261541</c:v>
                </c:pt>
                <c:pt idx="289">
                  <c:v>-4.1527263572573014</c:v>
                </c:pt>
                <c:pt idx="290">
                  <c:v>-4.1647006606422838</c:v>
                </c:pt>
                <c:pt idx="291">
                  <c:v>-4.1770741074734321</c:v>
                </c:pt>
                <c:pt idx="292">
                  <c:v>-4.1890484108584136</c:v>
                </c:pt>
                <c:pt idx="293">
                  <c:v>-4.201421857689561</c:v>
                </c:pt>
                <c:pt idx="294">
                  <c:v>-4.2137953045207093</c:v>
                </c:pt>
                <c:pt idx="295">
                  <c:v>-4.2257696079056917</c:v>
                </c:pt>
                <c:pt idx="296">
                  <c:v>-4.2381430547368391</c:v>
                </c:pt>
                <c:pt idx="297">
                  <c:v>-4.2501173581218206</c:v>
                </c:pt>
                <c:pt idx="298">
                  <c:v>-4.2624908049529688</c:v>
                </c:pt>
                <c:pt idx="299">
                  <c:v>-4.2748642517841162</c:v>
                </c:pt>
                <c:pt idx="300">
                  <c:v>-4.2864394117229319</c:v>
                </c:pt>
                <c:pt idx="301">
                  <c:v>-4.2988128585540801</c:v>
                </c:pt>
                <c:pt idx="302">
                  <c:v>-4.3107871619390625</c:v>
                </c:pt>
                <c:pt idx="303">
                  <c:v>-4.3231606087702099</c:v>
                </c:pt>
                <c:pt idx="304">
                  <c:v>-4.3351349121551914</c:v>
                </c:pt>
                <c:pt idx="305">
                  <c:v>-4.3475083589863397</c:v>
                </c:pt>
                <c:pt idx="306">
                  <c:v>-4.359881805817488</c:v>
                </c:pt>
                <c:pt idx="307">
                  <c:v>-4.3718561092024695</c:v>
                </c:pt>
                <c:pt idx="308">
                  <c:v>-4.3842295560336169</c:v>
                </c:pt>
                <c:pt idx="309">
                  <c:v>-4.3962038594185993</c:v>
                </c:pt>
                <c:pt idx="310">
                  <c:v>-4.4085773062497475</c:v>
                </c:pt>
                <c:pt idx="311">
                  <c:v>-4.4209507530808949</c:v>
                </c:pt>
                <c:pt idx="312">
                  <c:v>-4.4321267695735438</c:v>
                </c:pt>
                <c:pt idx="313">
                  <c:v>-4.4445002164046921</c:v>
                </c:pt>
                <c:pt idx="314">
                  <c:v>-4.4564745197896745</c:v>
                </c:pt>
                <c:pt idx="315">
                  <c:v>-4.4688479666208227</c:v>
                </c:pt>
                <c:pt idx="316">
                  <c:v>-4.4808222700058034</c:v>
                </c:pt>
                <c:pt idx="317">
                  <c:v>-4.4931957168369516</c:v>
                </c:pt>
                <c:pt idx="318">
                  <c:v>-4.5055691636680999</c:v>
                </c:pt>
                <c:pt idx="319">
                  <c:v>-4.5175434670530814</c:v>
                </c:pt>
                <c:pt idx="320">
                  <c:v>-4.5299169138842288</c:v>
                </c:pt>
                <c:pt idx="321">
                  <c:v>-4.5418912172692112</c:v>
                </c:pt>
                <c:pt idx="322">
                  <c:v>-4.5542646641003586</c:v>
                </c:pt>
                <c:pt idx="323">
                  <c:v>-4.5666381109315077</c:v>
                </c:pt>
                <c:pt idx="324">
                  <c:v>-4.5778141274241566</c:v>
                </c:pt>
                <c:pt idx="325">
                  <c:v>-4.590187574255304</c:v>
                </c:pt>
                <c:pt idx="326">
                  <c:v>-4.6021618776402864</c:v>
                </c:pt>
                <c:pt idx="327">
                  <c:v>-4.6145353244714347</c:v>
                </c:pt>
                <c:pt idx="328">
                  <c:v>-4.6265096278564162</c:v>
                </c:pt>
                <c:pt idx="329">
                  <c:v>-4.6388830746875636</c:v>
                </c:pt>
                <c:pt idx="330">
                  <c:v>-4.6512565215187118</c:v>
                </c:pt>
                <c:pt idx="331">
                  <c:v>-4.6632308249036933</c:v>
                </c:pt>
                <c:pt idx="332">
                  <c:v>-4.6756042717348416</c:v>
                </c:pt>
                <c:pt idx="333">
                  <c:v>-4.6875785751198231</c:v>
                </c:pt>
                <c:pt idx="334">
                  <c:v>-4.6999520219509714</c:v>
                </c:pt>
                <c:pt idx="335">
                  <c:v>-4.7123254687821188</c:v>
                </c:pt>
                <c:pt idx="336">
                  <c:v>-4.7235014852747685</c:v>
                </c:pt>
                <c:pt idx="337">
                  <c:v>-4.7358749321059168</c:v>
                </c:pt>
                <c:pt idx="338">
                  <c:v>-4.7478492354908983</c:v>
                </c:pt>
                <c:pt idx="339">
                  <c:v>-4.7602226823220457</c:v>
                </c:pt>
                <c:pt idx="340">
                  <c:v>-4.7721969857070281</c:v>
                </c:pt>
                <c:pt idx="341">
                  <c:v>-4.7845704325381755</c:v>
                </c:pt>
                <c:pt idx="342">
                  <c:v>-4.7969438793693238</c:v>
                </c:pt>
                <c:pt idx="343">
                  <c:v>-4.8089181827543053</c:v>
                </c:pt>
                <c:pt idx="344">
                  <c:v>-4.8212916295854535</c:v>
                </c:pt>
                <c:pt idx="345">
                  <c:v>-4.8332659329704351</c:v>
                </c:pt>
                <c:pt idx="346">
                  <c:v>-4.8456393798015833</c:v>
                </c:pt>
                <c:pt idx="347">
                  <c:v>-4.8580128266327307</c:v>
                </c:pt>
                <c:pt idx="348">
                  <c:v>-4.8695879865715463</c:v>
                </c:pt>
                <c:pt idx="349">
                  <c:v>-4.8819614334026946</c:v>
                </c:pt>
                <c:pt idx="350">
                  <c:v>-4.893935736787677</c:v>
                </c:pt>
                <c:pt idx="351">
                  <c:v>-4.9063091836188244</c:v>
                </c:pt>
                <c:pt idx="352">
                  <c:v>-4.9182834870038059</c:v>
                </c:pt>
                <c:pt idx="353">
                  <c:v>-4.9306569338349542</c:v>
                </c:pt>
                <c:pt idx="354">
                  <c:v>-4.9430303806661025</c:v>
                </c:pt>
                <c:pt idx="355">
                  <c:v>-4.9550046840510831</c:v>
                </c:pt>
                <c:pt idx="356">
                  <c:v>-4.9673781308822313</c:v>
                </c:pt>
                <c:pt idx="357">
                  <c:v>-4.9793524342672137</c:v>
                </c:pt>
                <c:pt idx="358">
                  <c:v>-4.991725881098362</c:v>
                </c:pt>
                <c:pt idx="359">
                  <c:v>-5.0040993279295094</c:v>
                </c:pt>
                <c:pt idx="360">
                  <c:v>-5.0152753444221583</c:v>
                </c:pt>
                <c:pt idx="361">
                  <c:v>-5.0276487912533065</c:v>
                </c:pt>
                <c:pt idx="362">
                  <c:v>-5.0396230946382889</c:v>
                </c:pt>
                <c:pt idx="363">
                  <c:v>-5.0519965414694372</c:v>
                </c:pt>
                <c:pt idx="364">
                  <c:v>-5.0639708448544178</c:v>
                </c:pt>
                <c:pt idx="365">
                  <c:v>-5.0763442916855661</c:v>
                </c:pt>
                <c:pt idx="366">
                  <c:v>-5.0887177385167135</c:v>
                </c:pt>
                <c:pt idx="367">
                  <c:v>-5.1006920419016959</c:v>
                </c:pt>
                <c:pt idx="368">
                  <c:v>-5.1130654887328433</c:v>
                </c:pt>
                <c:pt idx="369">
                  <c:v>-5.1250397921178257</c:v>
                </c:pt>
                <c:pt idx="370">
                  <c:v>-5.1374132389489731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459-48B9-BDE3-79BD0E6B8862}"/>
            </c:ext>
          </c:extLst>
        </c:ser>
        <c:ser>
          <c:idx val="32"/>
          <c:order val="32"/>
          <c:tx>
            <c:strRef>
              <c:f>Graph_Data!$B$292</c:f>
              <c:strCache>
                <c:ptCount val="1"/>
                <c:pt idx="0">
                  <c:v>0.06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Graph_Data!$C$292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Graph_Data!$S$292</c:f>
              <c:numCache>
                <c:formatCode>General</c:formatCode>
                <c:ptCount val="1"/>
                <c:pt idx="0">
                  <c:v>-1.2218487496163564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1459-48B9-BDE3-79BD0E6B8862}"/>
            </c:ext>
          </c:extLst>
        </c:ser>
        <c:ser>
          <c:idx val="33"/>
          <c:order val="33"/>
          <c:tx>
            <c:strRef>
              <c:f>Graph_Data!$B$289</c:f>
              <c:strCache>
                <c:ptCount val="1"/>
                <c:pt idx="0">
                  <c:v>0.05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Graph_Data!$C$289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Graph_Data!$S$289</c:f>
              <c:numCache>
                <c:formatCode>General</c:formatCode>
                <c:ptCount val="1"/>
                <c:pt idx="0">
                  <c:v>-1.3010299956639813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459-48B9-BDE3-79BD0E6B8862}"/>
            </c:ext>
          </c:extLst>
        </c:ser>
        <c:ser>
          <c:idx val="34"/>
          <c:order val="34"/>
          <c:tx>
            <c:strRef>
              <c:f>Graph_Data!$Y$6</c:f>
              <c:strCache>
                <c:ptCount val="1"/>
                <c:pt idx="0">
                  <c:v>船引町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Graph_Data!$AB$369:$AB$739</c:f>
              <c:numCache>
                <c:formatCode>General</c:formatCode>
                <c:ptCount val="371"/>
                <c:pt idx="0">
                  <c:v>-0.64007246516143068</c:v>
                </c:pt>
                <c:pt idx="1">
                  <c:v>-0.64807023118777496</c:v>
                </c:pt>
                <c:pt idx="2">
                  <c:v>-0.65573812185900138</c:v>
                </c:pt>
                <c:pt idx="3">
                  <c:v>-0.66358682634672983</c:v>
                </c:pt>
                <c:pt idx="4">
                  <c:v>-0.67110951581166312</c:v>
                </c:pt>
                <c:pt idx="5">
                  <c:v>-0.67880724425676942</c:v>
                </c:pt>
                <c:pt idx="6">
                  <c:v>-0.68642757191223214</c:v>
                </c:pt>
                <c:pt idx="7">
                  <c:v>-0.69372798885707365</c:v>
                </c:pt>
                <c:pt idx="8">
                  <c:v>-0.70119480318671135</c:v>
                </c:pt>
                <c:pt idx="9">
                  <c:v>-0.70834593908025589</c:v>
                </c:pt>
                <c:pt idx="10">
                  <c:v>-0.71565780315321315</c:v>
                </c:pt>
                <c:pt idx="11">
                  <c:v>-0.72289043674028053</c:v>
                </c:pt>
                <c:pt idx="12">
                  <c:v>-0.72958446301296553</c:v>
                </c:pt>
                <c:pt idx="13">
                  <c:v>-0.73666294637405294</c:v>
                </c:pt>
                <c:pt idx="14">
                  <c:v>-0.74343691950852886</c:v>
                </c:pt>
                <c:pt idx="15">
                  <c:v>-0.75035777835429018</c:v>
                </c:pt>
                <c:pt idx="16">
                  <c:v>-0.7569788488696586</c:v>
                </c:pt>
                <c:pt idx="17">
                  <c:v>-0.76374138930743762</c:v>
                </c:pt>
                <c:pt idx="18">
                  <c:v>-0.7704232785167151</c:v>
                </c:pt>
                <c:pt idx="19">
                  <c:v>-0.77681274552610602</c:v>
                </c:pt>
                <c:pt idx="20">
                  <c:v>-0.7833356940097066</c:v>
                </c:pt>
                <c:pt idx="21">
                  <c:v>-0.78957125778718085</c:v>
                </c:pt>
                <c:pt idx="22">
                  <c:v>-0.79593513760707579</c:v>
                </c:pt>
                <c:pt idx="23">
                  <c:v>-0.80221820329143378</c:v>
                </c:pt>
                <c:pt idx="24">
                  <c:v>-0.80782381466540576</c:v>
                </c:pt>
                <c:pt idx="25">
                  <c:v>-0.81395325164514065</c:v>
                </c:pt>
                <c:pt idx="26">
                  <c:v>-0.81980825010698144</c:v>
                </c:pt>
                <c:pt idx="27">
                  <c:v>-0.82577928095262054</c:v>
                </c:pt>
                <c:pt idx="28">
                  <c:v>-0.83148127504899283</c:v>
                </c:pt>
                <c:pt idx="29">
                  <c:v>-0.83729455893396509</c:v>
                </c:pt>
                <c:pt idx="30">
                  <c:v>-0.84302799973650944</c:v>
                </c:pt>
                <c:pt idx="31">
                  <c:v>-0.84850071020709872</c:v>
                </c:pt>
                <c:pt idx="32">
                  <c:v>-0.85407781346974054</c:v>
                </c:pt>
                <c:pt idx="33">
                  <c:v>-0.85939978574855047</c:v>
                </c:pt>
                <c:pt idx="34">
                  <c:v>-0.86482175354801105</c:v>
                </c:pt>
                <c:pt idx="35">
                  <c:v>-0.87016540887721294</c:v>
                </c:pt>
                <c:pt idx="36">
                  <c:v>-0.87492494886588257</c:v>
                </c:pt>
                <c:pt idx="37">
                  <c:v>-0.88012065658325822</c:v>
                </c:pt>
                <c:pt idx="38">
                  <c:v>-0.88507533729048615</c:v>
                </c:pt>
                <c:pt idx="39">
                  <c:v>-0.89011975320805647</c:v>
                </c:pt>
                <c:pt idx="40">
                  <c:v>-0.89492891100957506</c:v>
                </c:pt>
                <c:pt idx="41">
                  <c:v>-0.89982391661339678</c:v>
                </c:pt>
                <c:pt idx="42">
                  <c:v>-0.90464376984809947</c:v>
                </c:pt>
                <c:pt idx="43">
                  <c:v>-0.90923710971923344</c:v>
                </c:pt>
                <c:pt idx="44">
                  <c:v>-0.91391071753525843</c:v>
                </c:pt>
                <c:pt idx="45">
                  <c:v>-0.91836362370227964</c:v>
                </c:pt>
                <c:pt idx="46">
                  <c:v>-0.92289328570754448</c:v>
                </c:pt>
                <c:pt idx="47">
                  <c:v>-0.92735072377908545</c:v>
                </c:pt>
                <c:pt idx="48">
                  <c:v>-0.9313152593438766</c:v>
                </c:pt>
                <c:pt idx="49">
                  <c:v>-0.93563704972034989</c:v>
                </c:pt>
                <c:pt idx="50">
                  <c:v>-0.93975249582913578</c:v>
                </c:pt>
                <c:pt idx="51">
                  <c:v>-0.94393664008861644</c:v>
                </c:pt>
                <c:pt idx="52">
                  <c:v>-0.94792020170356051</c:v>
                </c:pt>
                <c:pt idx="53">
                  <c:v>-0.95196945865578231</c:v>
                </c:pt>
                <c:pt idx="54">
                  <c:v>-0.95595125758884758</c:v>
                </c:pt>
                <c:pt idx="55">
                  <c:v>-0.95974109078897618</c:v>
                </c:pt>
                <c:pt idx="56">
                  <c:v>-0.96359235709895541</c:v>
                </c:pt>
                <c:pt idx="57">
                  <c:v>-0.96725730917434372</c:v>
                </c:pt>
                <c:pt idx="58">
                  <c:v>-0.97098104045929912</c:v>
                </c:pt>
                <c:pt idx="59">
                  <c:v>-0.97464113165232014</c:v>
                </c:pt>
                <c:pt idx="60">
                  <c:v>-0.97800818423999336</c:v>
                </c:pt>
                <c:pt idx="61">
                  <c:v>-0.98154738550340859</c:v>
                </c:pt>
                <c:pt idx="62">
                  <c:v>-0.98491407765201389</c:v>
                </c:pt>
                <c:pt idx="63">
                  <c:v>-0.98833350673375386</c:v>
                </c:pt>
                <c:pt idx="64">
                  <c:v>-0.99158583502716913</c:v>
                </c:pt>
                <c:pt idx="65">
                  <c:v>-0.99488869388917178</c:v>
                </c:pt>
                <c:pt idx="66">
                  <c:v>-0.99813355007971105</c:v>
                </c:pt>
                <c:pt idx="67">
                  <c:v>-1.0012192971649438</c:v>
                </c:pt>
                <c:pt idx="68">
                  <c:v>-1.004352470289634</c:v>
                </c:pt>
                <c:pt idx="69">
                  <c:v>-1.007331714556442</c:v>
                </c:pt>
                <c:pt idx="70">
                  <c:v>-1.0103564677397574</c:v>
                </c:pt>
                <c:pt idx="71">
                  <c:v>-1.0133273751861316</c:v>
                </c:pt>
                <c:pt idx="72">
                  <c:v>-1.0159651962735237</c:v>
                </c:pt>
                <c:pt idx="73">
                  <c:v>-1.018835955357448</c:v>
                </c:pt>
                <c:pt idx="74">
                  <c:v>-1.021565164073289</c:v>
                </c:pt>
                <c:pt idx="75">
                  <c:v>-1.0243355878626537</c:v>
                </c:pt>
                <c:pt idx="76">
                  <c:v>-1.0269692707048705</c:v>
                </c:pt>
                <c:pt idx="77">
                  <c:v>-1.0296426045572145</c:v>
                </c:pt>
                <c:pt idx="78">
                  <c:v>-1.0322678339034699</c:v>
                </c:pt>
                <c:pt idx="79">
                  <c:v>-1.0347633565766423</c:v>
                </c:pt>
                <c:pt idx="80">
                  <c:v>-1.03729634257074</c:v>
                </c:pt>
                <c:pt idx="81">
                  <c:v>-1.0397041365308142</c:v>
                </c:pt>
                <c:pt idx="82">
                  <c:v>-1.0421480502293827</c:v>
                </c:pt>
                <c:pt idx="83">
                  <c:v>-1.0445478998800535</c:v>
                </c:pt>
                <c:pt idx="84">
                  <c:v>-1.0466782995264636</c:v>
                </c:pt>
                <c:pt idx="85">
                  <c:v>-1.0489964966605843</c:v>
                </c:pt>
                <c:pt idx="86">
                  <c:v>-1.0512001511088342</c:v>
                </c:pt>
                <c:pt idx="87">
                  <c:v>-1.0534369351951893</c:v>
                </c:pt>
                <c:pt idx="88">
                  <c:v>-1.0555632629745253</c:v>
                </c:pt>
                <c:pt idx="89">
                  <c:v>-1.0577216373367466</c:v>
                </c:pt>
                <c:pt idx="90">
                  <c:v>-1.0598412963382633</c:v>
                </c:pt>
                <c:pt idx="91">
                  <c:v>-1.0618564257412049</c:v>
                </c:pt>
                <c:pt idx="92">
                  <c:v>-1.0639020917317925</c:v>
                </c:pt>
                <c:pt idx="93">
                  <c:v>-1.0658470012438097</c:v>
                </c:pt>
                <c:pt idx="94">
                  <c:v>-1.0678215225261352</c:v>
                </c:pt>
                <c:pt idx="95">
                  <c:v>-1.0697609583419532</c:v>
                </c:pt>
                <c:pt idx="96">
                  <c:v>-1.0714831401393272</c:v>
                </c:pt>
                <c:pt idx="97">
                  <c:v>-1.0733577518013022</c:v>
                </c:pt>
                <c:pt idx="98">
                  <c:v>-1.0751404147953405</c:v>
                </c:pt>
                <c:pt idx="99">
                  <c:v>-1.0769506371405539</c:v>
                </c:pt>
                <c:pt idx="100">
                  <c:v>-1.0786722569216185</c:v>
                </c:pt>
                <c:pt idx="101">
                  <c:v>-1.0804206941373964</c:v>
                </c:pt>
                <c:pt idx="102">
                  <c:v>-1.0821387066588646</c:v>
                </c:pt>
                <c:pt idx="103">
                  <c:v>-1.0837729373551219</c:v>
                </c:pt>
                <c:pt idx="104">
                  <c:v>-1.085432951904183</c:v>
                </c:pt>
                <c:pt idx="105">
                  <c:v>-1.08701223407238</c:v>
                </c:pt>
                <c:pt idx="106">
                  <c:v>-1.0886166672748476</c:v>
                </c:pt>
                <c:pt idx="107">
                  <c:v>-1.0901937560481438</c:v>
                </c:pt>
                <c:pt idx="108">
                  <c:v>-1.0916448688868048</c:v>
                </c:pt>
                <c:pt idx="109">
                  <c:v>-1.0931707131587591</c:v>
                </c:pt>
                <c:pt idx="110">
                  <c:v>-1.0946229301239789</c:v>
                </c:pt>
                <c:pt idx="111">
                  <c:v>-1.0960988846373796</c:v>
                </c:pt>
                <c:pt idx="112">
                  <c:v>-1.0975038715873875</c:v>
                </c:pt>
                <c:pt idx="113">
                  <c:v>-1.0989320882114642</c:v>
                </c:pt>
                <c:pt idx="114">
                  <c:v>-1.1003368451778746</c:v>
                </c:pt>
                <c:pt idx="115">
                  <c:v>-1.1016744467312456</c:v>
                </c:pt>
                <c:pt idx="116">
                  <c:v>-1.1030345695021135</c:v>
                </c:pt>
                <c:pt idx="117">
                  <c:v>-1.1043299364481116</c:v>
                </c:pt>
                <c:pt idx="118">
                  <c:v>-1.1056473901251767</c:v>
                </c:pt>
                <c:pt idx="119">
                  <c:v>-1.1069438892312937</c:v>
                </c:pt>
                <c:pt idx="120">
                  <c:v>-1.1080973086200105</c:v>
                </c:pt>
                <c:pt idx="121">
                  <c:v>-1.1093552427561082</c:v>
                </c:pt>
                <c:pt idx="122">
                  <c:v>-1.1105539424654312</c:v>
                </c:pt>
                <c:pt idx="123">
                  <c:v>-1.1117737614999446</c:v>
                </c:pt>
                <c:pt idx="124">
                  <c:v>-1.1129364151345511</c:v>
                </c:pt>
                <c:pt idx="125">
                  <c:v>-1.1141198367615495</c:v>
                </c:pt>
                <c:pt idx="126">
                  <c:v>-1.1152853977688739</c:v>
                </c:pt>
                <c:pt idx="127">
                  <c:v>-1.1163967474310725</c:v>
                </c:pt>
                <c:pt idx="128">
                  <c:v>-1.1175283735560515</c:v>
                </c:pt>
                <c:pt idx="129">
                  <c:v>-1.1186076409854824</c:v>
                </c:pt>
                <c:pt idx="130">
                  <c:v>-1.1197068824529222</c:v>
                </c:pt>
                <c:pt idx="131">
                  <c:v>-1.1207902397222964</c:v>
                </c:pt>
                <c:pt idx="132">
                  <c:v>-1.1217554157924998</c:v>
                </c:pt>
                <c:pt idx="133">
                  <c:v>-1.1228095729719436</c:v>
                </c:pt>
                <c:pt idx="134">
                  <c:v>-1.1238156148359848</c:v>
                </c:pt>
                <c:pt idx="135">
                  <c:v>-1.1248409540827955</c:v>
                </c:pt>
                <c:pt idx="136">
                  <c:v>-1.1258197612658774</c:v>
                </c:pt>
                <c:pt idx="137">
                  <c:v>-1.1268176187512515</c:v>
                </c:pt>
                <c:pt idx="138">
                  <c:v>-1.1278020036604308</c:v>
                </c:pt>
                <c:pt idx="139">
                  <c:v>-1.1287421106696012</c:v>
                </c:pt>
                <c:pt idx="140">
                  <c:v>-1.129700920866691</c:v>
                </c:pt>
                <c:pt idx="141">
                  <c:v>-1.1306168631482347</c:v>
                </c:pt>
                <c:pt idx="142">
                  <c:v>-1.1315512941076626</c:v>
                </c:pt>
                <c:pt idx="143">
                  <c:v>-1.1324737767614306</c:v>
                </c:pt>
                <c:pt idx="144">
                  <c:v>-1.1332969570383471</c:v>
                </c:pt>
                <c:pt idx="145">
                  <c:v>-1.1341974904249057</c:v>
                </c:pt>
                <c:pt idx="146">
                  <c:v>-1.1350583748666154</c:v>
                </c:pt>
                <c:pt idx="147">
                  <c:v>-1.1359372649888042</c:v>
                </c:pt>
                <c:pt idx="148">
                  <c:v>-1.1367777035582636</c:v>
                </c:pt>
                <c:pt idx="149">
                  <c:v>-1.1376359702373708</c:v>
                </c:pt>
                <c:pt idx="150">
                  <c:v>-1.1384841320193513</c:v>
                </c:pt>
                <c:pt idx="151">
                  <c:v>-1.139295543752429</c:v>
                </c:pt>
                <c:pt idx="152">
                  <c:v>-1.1401245328706511</c:v>
                </c:pt>
                <c:pt idx="153">
                  <c:v>-1.1409178343262345</c:v>
                </c:pt>
                <c:pt idx="154">
                  <c:v>-1.1417285574104514</c:v>
                </c:pt>
                <c:pt idx="155">
                  <c:v>-1.1425303316564612</c:v>
                </c:pt>
                <c:pt idx="156">
                  <c:v>-1.1432724701875727</c:v>
                </c:pt>
                <c:pt idx="157">
                  <c:v>-1.1440575384704139</c:v>
                </c:pt>
                <c:pt idx="158">
                  <c:v>-1.1448093543361466</c:v>
                </c:pt>
                <c:pt idx="159">
                  <c:v>-1.1455782363249483</c:v>
                </c:pt>
                <c:pt idx="160">
                  <c:v>-1.1463147636649758</c:v>
                </c:pt>
                <c:pt idx="161">
                  <c:v>-1.1470682263233698</c:v>
                </c:pt>
                <c:pt idx="162">
                  <c:v>-1.1478141351392237</c:v>
                </c:pt>
                <c:pt idx="163">
                  <c:v>-1.1485289634993661</c:v>
                </c:pt>
                <c:pt idx="164">
                  <c:v>-1.1492605414264934</c:v>
                </c:pt>
                <c:pt idx="165">
                  <c:v>-1.149961833612609</c:v>
                </c:pt>
                <c:pt idx="166">
                  <c:v>-1.1506797592922795</c:v>
                </c:pt>
                <c:pt idx="167">
                  <c:v>-1.1513909965189904</c:v>
                </c:pt>
                <c:pt idx="168">
                  <c:v>-1.1520277908749788</c:v>
                </c:pt>
                <c:pt idx="169">
                  <c:v>-1.1527267445707421</c:v>
                </c:pt>
                <c:pt idx="170">
                  <c:v>-1.153397220668847</c:v>
                </c:pt>
                <c:pt idx="171">
                  <c:v>-1.1540840647987329</c:v>
                </c:pt>
                <c:pt idx="172">
                  <c:v>-1.1547431018918881</c:v>
                </c:pt>
                <c:pt idx="173">
                  <c:v>-1.1554184078112475</c:v>
                </c:pt>
                <c:pt idx="174">
                  <c:v>-1.1560880600320749</c:v>
                </c:pt>
                <c:pt idx="175">
                  <c:v>-1.1567308563830072</c:v>
                </c:pt>
                <c:pt idx="176">
                  <c:v>-1.1573897798076802</c:v>
                </c:pt>
                <c:pt idx="177">
                  <c:v>-1.1580224403262855</c:v>
                </c:pt>
                <c:pt idx="178">
                  <c:v>-1.1586711387790758</c:v>
                </c:pt>
                <c:pt idx="179">
                  <c:v>-1.1593148260234512</c:v>
                </c:pt>
                <c:pt idx="180">
                  <c:v>-1.1598920140524585</c:v>
                </c:pt>
                <c:pt idx="181">
                  <c:v>-1.1605264943467739</c:v>
                </c:pt>
                <c:pt idx="182">
                  <c:v>-1.1611360602812009</c:v>
                </c:pt>
                <c:pt idx="183">
                  <c:v>-1.1617614584958469</c:v>
                </c:pt>
                <c:pt idx="184">
                  <c:v>-1.1623624423494707</c:v>
                </c:pt>
                <c:pt idx="185">
                  <c:v>-1.1629791809311025</c:v>
                </c:pt>
                <c:pt idx="186">
                  <c:v>-1.1635916738344894</c:v>
                </c:pt>
                <c:pt idx="187">
                  <c:v>-1.1641804615996283</c:v>
                </c:pt>
                <c:pt idx="188">
                  <c:v>-1.1647848925577124</c:v>
                </c:pt>
                <c:pt idx="189">
                  <c:v>-1.165366060555348</c:v>
                </c:pt>
                <c:pt idx="190">
                  <c:v>-1.1659628011449865</c:v>
                </c:pt>
                <c:pt idx="191">
                  <c:v>-1.1665557699140441</c:v>
                </c:pt>
                <c:pt idx="192">
                  <c:v>-1.1670881865488376</c:v>
                </c:pt>
                <c:pt idx="193">
                  <c:v>-1.1676742200810899</c:v>
                </c:pt>
                <c:pt idx="194">
                  <c:v>-1.1682379966216287</c:v>
                </c:pt>
                <c:pt idx="195">
                  <c:v>-1.1688171813872947</c:v>
                </c:pt>
                <c:pt idx="196">
                  <c:v>-1.1693744823478598</c:v>
                </c:pt>
                <c:pt idx="197">
                  <c:v>-1.1699471289735712</c:v>
                </c:pt>
                <c:pt idx="198">
                  <c:v>-1.1705165669234636</c:v>
                </c:pt>
                <c:pt idx="199">
                  <c:v>-1.1710646507032629</c:v>
                </c:pt>
                <c:pt idx="200">
                  <c:v>-1.171627989577271</c:v>
                </c:pt>
                <c:pt idx="201">
                  <c:v>-1.1721703047101966</c:v>
                </c:pt>
                <c:pt idx="202">
                  <c:v>-1.172727817223685</c:v>
                </c:pt>
                <c:pt idx="203">
                  <c:v>-1.1732824688518215</c:v>
                </c:pt>
                <c:pt idx="204">
                  <c:v>-1.1737988042167267</c:v>
                </c:pt>
                <c:pt idx="205">
                  <c:v>-1.1743481020718316</c:v>
                </c:pt>
                <c:pt idx="206">
                  <c:v>-1.1748771334557473</c:v>
                </c:pt>
                <c:pt idx="207">
                  <c:v>-1.1754212257633725</c:v>
                </c:pt>
                <c:pt idx="208">
                  <c:v>-1.1759453309435197</c:v>
                </c:pt>
                <c:pt idx="209">
                  <c:v>-1.1764844449873006</c:v>
                </c:pt>
                <c:pt idx="210">
                  <c:v>-1.1770211124562333</c:v>
                </c:pt>
                <c:pt idx="211">
                  <c:v>-1.1775381896956849</c:v>
                </c:pt>
                <c:pt idx="212">
                  <c:v>-1.1780701999356922</c:v>
                </c:pt>
                <c:pt idx="213">
                  <c:v>-1.1785828678741046</c:v>
                </c:pt>
                <c:pt idx="214">
                  <c:v>-1.1791104201561156</c:v>
                </c:pt>
                <c:pt idx="215">
                  <c:v>-1.1796357799948169</c:v>
                </c:pt>
                <c:pt idx="216">
                  <c:v>-1.1801084536694699</c:v>
                </c:pt>
                <c:pt idx="217">
                  <c:v>-1.1806297710682749</c:v>
                </c:pt>
                <c:pt idx="218">
                  <c:v>-1.1811323119405877</c:v>
                </c:pt>
                <c:pt idx="219">
                  <c:v>-1.1816496218320116</c:v>
                </c:pt>
                <c:pt idx="220">
                  <c:v>-1.1821483658327845</c:v>
                </c:pt>
                <c:pt idx="221">
                  <c:v>-1.1826618341626656</c:v>
                </c:pt>
                <c:pt idx="222">
                  <c:v>-1.1831734110673038</c:v>
                </c:pt>
                <c:pt idx="223">
                  <c:v>-1.1836667218809216</c:v>
                </c:pt>
                <c:pt idx="224">
                  <c:v>-1.1841746914990698</c:v>
                </c:pt>
                <c:pt idx="225">
                  <c:v>-1.1846645826545663</c:v>
                </c:pt>
                <c:pt idx="226">
                  <c:v>-1.1851690903326411</c:v>
                </c:pt>
                <c:pt idx="227">
                  <c:v>-1.1856718919487914</c:v>
                </c:pt>
                <c:pt idx="228">
                  <c:v>-1.1861245977881454</c:v>
                </c:pt>
                <c:pt idx="229">
                  <c:v>-1.186624247347251</c:v>
                </c:pt>
                <c:pt idx="230">
                  <c:v>-1.1871062478295857</c:v>
                </c:pt>
                <c:pt idx="231">
                  <c:v>-1.1876027638011468</c:v>
                </c:pt>
                <c:pt idx="232">
                  <c:v>-1.1880817910571249</c:v>
                </c:pt>
                <c:pt idx="233">
                  <c:v>-1.1885752943353205</c:v>
                </c:pt>
                <c:pt idx="234">
                  <c:v>-1.189067310886734</c:v>
                </c:pt>
                <c:pt idx="235">
                  <c:v>-1.1895420675200876</c:v>
                </c:pt>
                <c:pt idx="236">
                  <c:v>-1.1900312419862318</c:v>
                </c:pt>
                <c:pt idx="237">
                  <c:v>-1.1905033000966698</c:v>
                </c:pt>
                <c:pt idx="238">
                  <c:v>-1.1909897382860941</c:v>
                </c:pt>
                <c:pt idx="239">
                  <c:v>-1.1914748246897087</c:v>
                </c:pt>
                <c:pt idx="240">
                  <c:v>-1.1919118263459754</c:v>
                </c:pt>
                <c:pt idx="241">
                  <c:v>-1.1923944090967864</c:v>
                </c:pt>
                <c:pt idx="242">
                  <c:v>-1.192860205283953</c:v>
                </c:pt>
                <c:pt idx="243">
                  <c:v>-1.1933402906824051</c:v>
                </c:pt>
                <c:pt idx="244">
                  <c:v>-1.1938037131941235</c:v>
                </c:pt>
                <c:pt idx="245">
                  <c:v>-1.1942813891706408</c:v>
                </c:pt>
                <c:pt idx="246">
                  <c:v>-1.1947578729118602</c:v>
                </c:pt>
                <c:pt idx="247">
                  <c:v>-1.1952178707802417</c:v>
                </c:pt>
                <c:pt idx="248">
                  <c:v>-1.1956920691540709</c:v>
                </c:pt>
                <c:pt idx="249">
                  <c:v>-1.196149893093728</c:v>
                </c:pt>
                <c:pt idx="250">
                  <c:v>-1.1966218830166779</c:v>
                </c:pt>
                <c:pt idx="251">
                  <c:v>-1.1970927787989856</c:v>
                </c:pt>
                <c:pt idx="252">
                  <c:v>-1.1975323199142975</c:v>
                </c:pt>
                <c:pt idx="253">
                  <c:v>-1.1980011496247929</c:v>
                </c:pt>
                <c:pt idx="254">
                  <c:v>-1.1984538637525177</c:v>
                </c:pt>
                <c:pt idx="255">
                  <c:v>-1.1989206597142636</c:v>
                </c:pt>
                <c:pt idx="256">
                  <c:v>-1.1993714369956396</c:v>
                </c:pt>
                <c:pt idx="257">
                  <c:v>-1.1998362630324049</c:v>
                </c:pt>
                <c:pt idx="258">
                  <c:v>-1.2003001113469507</c:v>
                </c:pt>
                <c:pt idx="259">
                  <c:v>-1.2007480802136155</c:v>
                </c:pt>
                <c:pt idx="260">
                  <c:v>-1.2012100486297401</c:v>
                </c:pt>
                <c:pt idx="261">
                  <c:v>-1.2016562256071683</c:v>
                </c:pt>
                <c:pt idx="262">
                  <c:v>-1.202116369933049</c:v>
                </c:pt>
                <c:pt idx="263">
                  <c:v>-1.2025756077114076</c:v>
                </c:pt>
                <c:pt idx="264">
                  <c:v>-1.2029896349912079</c:v>
                </c:pt>
                <c:pt idx="265">
                  <c:v>-1.2034471838321914</c:v>
                </c:pt>
                <c:pt idx="266">
                  <c:v>-1.2038891455655769</c:v>
                </c:pt>
                <c:pt idx="267">
                  <c:v>-1.2043449962666402</c:v>
                </c:pt>
                <c:pt idx="268">
                  <c:v>-1.2047853373581952</c:v>
                </c:pt>
                <c:pt idx="269">
                  <c:v>-1.205239536248722</c:v>
                </c:pt>
                <c:pt idx="270">
                  <c:v>-1.2056929126697531</c:v>
                </c:pt>
                <c:pt idx="271">
                  <c:v>-1.2061308913397022</c:v>
                </c:pt>
                <c:pt idx="272">
                  <c:v>-1.2065826812919462</c:v>
                </c:pt>
                <c:pt idx="273">
                  <c:v>-1.2070191445310383</c:v>
                </c:pt>
                <c:pt idx="274">
                  <c:v>-1.2074693885158392</c:v>
                </c:pt>
                <c:pt idx="275">
                  <c:v>-1.2079188616845216</c:v>
                </c:pt>
                <c:pt idx="276">
                  <c:v>-1.208324182945401</c:v>
                </c:pt>
                <c:pt idx="277">
                  <c:v>-1.2087722155098088</c:v>
                </c:pt>
                <c:pt idx="278">
                  <c:v>-1.2092050873859803</c:v>
                </c:pt>
                <c:pt idx="279">
                  <c:v>-1.2096516653766765</c:v>
                </c:pt>
                <c:pt idx="280">
                  <c:v>-1.2100831460852977</c:v>
                </c:pt>
                <c:pt idx="281">
                  <c:v>-1.2105283031169323</c:v>
                </c:pt>
                <c:pt idx="282">
                  <c:v>-1.2109727503378527</c:v>
                </c:pt>
                <c:pt idx="283">
                  <c:v>-1.2114021922591909</c:v>
                </c:pt>
                <c:pt idx="284">
                  <c:v>-1.2118452659277492</c:v>
                </c:pt>
                <c:pt idx="285">
                  <c:v>-1.2122733930143064</c:v>
                </c:pt>
                <c:pt idx="286">
                  <c:v>-1.212715122513869</c:v>
                </c:pt>
                <c:pt idx="287">
                  <c:v>-1.2131561796768777</c:v>
                </c:pt>
                <c:pt idx="288">
                  <c:v>-1.2135539818254906</c:v>
                </c:pt>
                <c:pt idx="289">
                  <c:v>-1.2139937785565342</c:v>
                </c:pt>
                <c:pt idx="290">
                  <c:v>-1.2144187669282205</c:v>
                </c:pt>
                <c:pt idx="291">
                  <c:v>-1.2148572857940942</c:v>
                </c:pt>
                <c:pt idx="292">
                  <c:v>-1.2152810494811244</c:v>
                </c:pt>
                <c:pt idx="293">
                  <c:v>-1.2157183148685384</c:v>
                </c:pt>
                <c:pt idx="294">
                  <c:v>-1.2161549521774651</c:v>
                </c:pt>
                <c:pt idx="295">
                  <c:v>-1.2165769118692042</c:v>
                </c:pt>
                <c:pt idx="296">
                  <c:v>-1.217012330093199</c:v>
                </c:pt>
                <c:pt idx="297">
                  <c:v>-1.2174331204797393</c:v>
                </c:pt>
                <c:pt idx="298">
                  <c:v>-1.2178673409374201</c:v>
                </c:pt>
                <c:pt idx="299">
                  <c:v>-1.2183009605054163</c:v>
                </c:pt>
                <c:pt idx="300">
                  <c:v>-1.2187060651276009</c:v>
                </c:pt>
                <c:pt idx="301">
                  <c:v>-1.2191385359866107</c:v>
                </c:pt>
                <c:pt idx="302">
                  <c:v>-1.2195564978232207</c:v>
                </c:pt>
                <c:pt idx="303">
                  <c:v>-1.2199878193243188</c:v>
                </c:pt>
                <c:pt idx="304">
                  <c:v>-1.220404677550085</c:v>
                </c:pt>
                <c:pt idx="305">
                  <c:v>-1.2208348673754685</c:v>
                </c:pt>
                <c:pt idx="306">
                  <c:v>-1.2212644885661839</c:v>
                </c:pt>
                <c:pt idx="307">
                  <c:v>-1.2216797135608919</c:v>
                </c:pt>
                <c:pt idx="308">
                  <c:v>-1.22210822801714</c:v>
                </c:pt>
                <c:pt idx="309">
                  <c:v>-1.2225223895607042</c:v>
                </c:pt>
                <c:pt idx="310">
                  <c:v>-1.2229498127446528</c:v>
                </c:pt>
                <c:pt idx="311">
                  <c:v>-1.2233766870136957</c:v>
                </c:pt>
                <c:pt idx="312">
                  <c:v>-1.2237617821314615</c:v>
                </c:pt>
                <c:pt idx="313">
                  <c:v>-1.2241876217860519</c:v>
                </c:pt>
                <c:pt idx="314">
                  <c:v>-1.224599211927343</c:v>
                </c:pt>
                <c:pt idx="315">
                  <c:v>-1.2250239952132014</c:v>
                </c:pt>
                <c:pt idx="316">
                  <c:v>-1.225434569360154</c:v>
                </c:pt>
                <c:pt idx="317">
                  <c:v>-1.225858309121</c:v>
                </c:pt>
                <c:pt idx="318">
                  <c:v>-1.2262815232729931</c:v>
                </c:pt>
                <c:pt idx="319">
                  <c:v>-1.2266905877891474</c:v>
                </c:pt>
                <c:pt idx="320">
                  <c:v>-1.2271127765376548</c:v>
                </c:pt>
                <c:pt idx="321">
                  <c:v>-1.2275208542382403</c:v>
                </c:pt>
                <c:pt idx="322">
                  <c:v>-1.2279420288211722</c:v>
                </c:pt>
                <c:pt idx="323">
                  <c:v>-1.2283626921275774</c:v>
                </c:pt>
                <c:pt idx="324">
                  <c:v>-1.2287422088579543</c:v>
                </c:pt>
                <c:pt idx="325">
                  <c:v>-1.2291619064299804</c:v>
                </c:pt>
                <c:pt idx="326">
                  <c:v>-1.2295675857594996</c:v>
                </c:pt>
                <c:pt idx="327">
                  <c:v>-1.2299862945468081</c:v>
                </c:pt>
                <c:pt idx="328">
                  <c:v>-1.2303910215699236</c:v>
                </c:pt>
                <c:pt idx="329">
                  <c:v>-1.2308087509176904</c:v>
                </c:pt>
                <c:pt idx="330">
                  <c:v>-1.2312259859435417</c:v>
                </c:pt>
                <c:pt idx="331">
                  <c:v>-1.2316292932138053</c:v>
                </c:pt>
                <c:pt idx="332">
                  <c:v>-1.2320455619919355</c:v>
                </c:pt>
                <c:pt idx="333">
                  <c:v>-1.2324479381968596</c:v>
                </c:pt>
                <c:pt idx="334">
                  <c:v>-1.2328632489125388</c:v>
                </c:pt>
                <c:pt idx="335">
                  <c:v>-1.2332780757454065</c:v>
                </c:pt>
                <c:pt idx="336">
                  <c:v>-1.233652343763376</c:v>
                </c:pt>
                <c:pt idx="337">
                  <c:v>-1.2340662550087513</c:v>
                </c:pt>
                <c:pt idx="338">
                  <c:v>-1.234466358801295</c:v>
                </c:pt>
                <c:pt idx="339">
                  <c:v>-1.2348793304864514</c:v>
                </c:pt>
                <c:pt idx="340">
                  <c:v>-1.2352785283701875</c:v>
                </c:pt>
                <c:pt idx="341">
                  <c:v>-1.235690567314319</c:v>
                </c:pt>
                <c:pt idx="342">
                  <c:v>-1.2361021347438201</c:v>
                </c:pt>
                <c:pt idx="343">
                  <c:v>-1.236499978393091</c:v>
                </c:pt>
                <c:pt idx="344">
                  <c:v>-1.2369106227153122</c:v>
                </c:pt>
                <c:pt idx="345">
                  <c:v>-1.2373075759676844</c:v>
                </c:pt>
                <c:pt idx="346">
                  <c:v>-1.237717303165409</c:v>
                </c:pt>
                <c:pt idx="347">
                  <c:v>-1.2381265664786274</c:v>
                </c:pt>
                <c:pt idx="348">
                  <c:v>-1.2385090070152889</c:v>
                </c:pt>
                <c:pt idx="349">
                  <c:v>-1.238917376513055</c:v>
                </c:pt>
                <c:pt idx="350">
                  <c:v>-1.239312135001293</c:v>
                </c:pt>
                <c:pt idx="351">
                  <c:v>-1.2397196010004772</c:v>
                </c:pt>
                <c:pt idx="352">
                  <c:v>-1.2401134875831501</c:v>
                </c:pt>
                <c:pt idx="353">
                  <c:v>-1.2405200550782243</c:v>
                </c:pt>
                <c:pt idx="354">
                  <c:v>-1.2409261677899279</c:v>
                </c:pt>
                <c:pt idx="355">
                  <c:v>-1.2413187482018422</c:v>
                </c:pt>
                <c:pt idx="356">
                  <c:v>-1.2417239694740052</c:v>
                </c:pt>
                <c:pt idx="357">
                  <c:v>-1.2421156893554031</c:v>
                </c:pt>
                <c:pt idx="358">
                  <c:v>-1.2425200235811937</c:v>
                </c:pt>
                <c:pt idx="359">
                  <c:v>-1.2429239086263846</c:v>
                </c:pt>
                <c:pt idx="360">
                  <c:v>-1.2432883228163978</c:v>
                </c:pt>
                <c:pt idx="361">
                  <c:v>-1.2436913558506828</c:v>
                </c:pt>
                <c:pt idx="362">
                  <c:v>-1.2440809629650729</c:v>
                </c:pt>
                <c:pt idx="363">
                  <c:v>-1.2444831189172081</c:v>
                </c:pt>
                <c:pt idx="364">
                  <c:v>-1.2448718790486815</c:v>
                </c:pt>
                <c:pt idx="365">
                  <c:v>-1.245273161605277</c:v>
                </c:pt>
                <c:pt idx="366">
                  <c:v>-1.245674001660112</c:v>
                </c:pt>
                <c:pt idx="367">
                  <c:v>-1.2460614909019427</c:v>
                </c:pt>
                <c:pt idx="368">
                  <c:v>-1.2464614627854085</c:v>
                </c:pt>
                <c:pt idx="369">
                  <c:v>-1.2468481134559646</c:v>
                </c:pt>
                <c:pt idx="370">
                  <c:v>-1.2472472204232172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459-48B9-BDE3-79BD0E6B8862}"/>
            </c:ext>
          </c:extLst>
        </c:ser>
        <c:ser>
          <c:idx val="35"/>
          <c:order val="35"/>
          <c:tx>
            <c:strRef>
              <c:f>Graph_Data!$AK$6</c:f>
              <c:strCache>
                <c:ptCount val="1"/>
                <c:pt idx="0">
                  <c:v>滝根町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Graph_Data!$AN$369:$AN$739</c:f>
              <c:numCache>
                <c:formatCode>General</c:formatCode>
                <c:ptCount val="371"/>
                <c:pt idx="0">
                  <c:v>-0.75094023354135386</c:v>
                </c:pt>
                <c:pt idx="1">
                  <c:v>-0.75858433411867798</c:v>
                </c:pt>
                <c:pt idx="2">
                  <c:v>-0.76590725356873002</c:v>
                </c:pt>
                <c:pt idx="3">
                  <c:v>-0.77339677865516621</c:v>
                </c:pt>
                <c:pt idx="4">
                  <c:v>-0.78056934793766863</c:v>
                </c:pt>
                <c:pt idx="5">
                  <c:v>-0.78790277581257706</c:v>
                </c:pt>
                <c:pt idx="6">
                  <c:v>-0.7951563583838368</c:v>
                </c:pt>
                <c:pt idx="7">
                  <c:v>-0.80209963713821109</c:v>
                </c:pt>
                <c:pt idx="8">
                  <c:v>-0.80919522097007968</c:v>
                </c:pt>
                <c:pt idx="9">
                  <c:v>-0.81598509209358894</c:v>
                </c:pt>
                <c:pt idx="10">
                  <c:v>-0.82292168763696327</c:v>
                </c:pt>
                <c:pt idx="11">
                  <c:v>-0.82977717789323402</c:v>
                </c:pt>
                <c:pt idx="12">
                  <c:v>-0.83611680375154973</c:v>
                </c:pt>
                <c:pt idx="13">
                  <c:v>-0.84281486445657261</c:v>
                </c:pt>
                <c:pt idx="14">
                  <c:v>-0.84921924739215771</c:v>
                </c:pt>
                <c:pt idx="15">
                  <c:v>-0.85575683331042485</c:v>
                </c:pt>
                <c:pt idx="16">
                  <c:v>-0.86200579561690915</c:v>
                </c:pt>
                <c:pt idx="17">
                  <c:v>-0.86838271207456785</c:v>
                </c:pt>
                <c:pt idx="18">
                  <c:v>-0.87467797674534409</c:v>
                </c:pt>
                <c:pt idx="19">
                  <c:v>-0.88069246273503266</c:v>
                </c:pt>
                <c:pt idx="20">
                  <c:v>-0.88682720420235983</c:v>
                </c:pt>
                <c:pt idx="21">
                  <c:v>-0.89268650470819311</c:v>
                </c:pt>
                <c:pt idx="22">
                  <c:v>-0.89866111072433508</c:v>
                </c:pt>
                <c:pt idx="23">
                  <c:v>-0.90455455865504109</c:v>
                </c:pt>
                <c:pt idx="24">
                  <c:v>-0.90980807261553232</c:v>
                </c:pt>
                <c:pt idx="25">
                  <c:v>-0.91554760572704308</c:v>
                </c:pt>
                <c:pt idx="26">
                  <c:v>-0.92102531700525792</c:v>
                </c:pt>
                <c:pt idx="27">
                  <c:v>-0.92660665338666826</c:v>
                </c:pt>
                <c:pt idx="28">
                  <c:v>-0.93193180953436872</c:v>
                </c:pt>
                <c:pt idx="29">
                  <c:v>-0.93735611612342151</c:v>
                </c:pt>
                <c:pt idx="30">
                  <c:v>-0.94270113599148919</c:v>
                </c:pt>
                <c:pt idx="31">
                  <c:v>-0.94779860507399261</c:v>
                </c:pt>
                <c:pt idx="32">
                  <c:v>-0.95298875297810248</c:v>
                </c:pt>
                <c:pt idx="33">
                  <c:v>-0.95793713650892842</c:v>
                </c:pt>
                <c:pt idx="34">
                  <c:v>-0.96297409530395917</c:v>
                </c:pt>
                <c:pt idx="35">
                  <c:v>-0.96793391022120501</c:v>
                </c:pt>
                <c:pt idx="36">
                  <c:v>-0.97234785830838999</c:v>
                </c:pt>
                <c:pt idx="37">
                  <c:v>-0.97716227385774634</c:v>
                </c:pt>
                <c:pt idx="38">
                  <c:v>-0.98174939360322433</c:v>
                </c:pt>
                <c:pt idx="39">
                  <c:v>-0.98641558356051307</c:v>
                </c:pt>
                <c:pt idx="40">
                  <c:v>-0.9908603528030272</c:v>
                </c:pt>
                <c:pt idx="41">
                  <c:v>-0.99538061716275894</c:v>
                </c:pt>
                <c:pt idx="42">
                  <c:v>-0.99982765340776236</c:v>
                </c:pt>
                <c:pt idx="43">
                  <c:v>-1.0040621283528139</c:v>
                </c:pt>
                <c:pt idx="44">
                  <c:v>-1.0083669926128105</c:v>
                </c:pt>
                <c:pt idx="45">
                  <c:v>-1.0124651531635862</c:v>
                </c:pt>
                <c:pt idx="46">
                  <c:v>-1.0166305051520099</c:v>
                </c:pt>
                <c:pt idx="47">
                  <c:v>-1.0207260162068448</c:v>
                </c:pt>
                <c:pt idx="48">
                  <c:v>-1.024365767313888</c:v>
                </c:pt>
                <c:pt idx="49">
                  <c:v>-1.0283303925306106</c:v>
                </c:pt>
                <c:pt idx="50">
                  <c:v>-1.0321026834260614</c:v>
                </c:pt>
                <c:pt idx="51">
                  <c:v>-1.0359348763417002</c:v>
                </c:pt>
                <c:pt idx="52">
                  <c:v>-1.0395804616544695</c:v>
                </c:pt>
                <c:pt idx="53">
                  <c:v>-1.0432832496850715</c:v>
                </c:pt>
                <c:pt idx="54">
                  <c:v>-1.0469214600377015</c:v>
                </c:pt>
                <c:pt idx="55">
                  <c:v>-1.0503815859725565</c:v>
                </c:pt>
                <c:pt idx="56">
                  <c:v>-1.0538950995774707</c:v>
                </c:pt>
                <c:pt idx="57">
                  <c:v>-1.0572360921640338</c:v>
                </c:pt>
                <c:pt idx="58">
                  <c:v>-1.060628106789409</c:v>
                </c:pt>
                <c:pt idx="59">
                  <c:v>-1.0639596168867254</c:v>
                </c:pt>
                <c:pt idx="60">
                  <c:v>-1.067022162391833</c:v>
                </c:pt>
                <c:pt idx="61">
                  <c:v>-1.0702389655011122</c:v>
                </c:pt>
                <c:pt idx="62">
                  <c:v>-1.0732967505619992</c:v>
                </c:pt>
                <c:pt idx="63">
                  <c:v>-1.0764002002807744</c:v>
                </c:pt>
                <c:pt idx="64">
                  <c:v>-1.0793498888319129</c:v>
                </c:pt>
                <c:pt idx="65">
                  <c:v>-1.082343295777862</c:v>
                </c:pt>
                <c:pt idx="66">
                  <c:v>-1.0852820510313124</c:v>
                </c:pt>
                <c:pt idx="67">
                  <c:v>-1.0880747795235912</c:v>
                </c:pt>
                <c:pt idx="68">
                  <c:v>-1.0909084970099034</c:v>
                </c:pt>
                <c:pt idx="69">
                  <c:v>-1.0936011801176611</c:v>
                </c:pt>
                <c:pt idx="70">
                  <c:v>-1.0963331721009242</c:v>
                </c:pt>
                <c:pt idx="71">
                  <c:v>-1.0990147322408688</c:v>
                </c:pt>
                <c:pt idx="72">
                  <c:v>-1.101394145321392</c:v>
                </c:pt>
                <c:pt idx="73">
                  <c:v>-1.1039820641855211</c:v>
                </c:pt>
                <c:pt idx="74">
                  <c:v>-1.1064408120406211</c:v>
                </c:pt>
                <c:pt idx="75">
                  <c:v>-1.1089351205544893</c:v>
                </c:pt>
                <c:pt idx="76">
                  <c:v>-1.1113048424694472</c:v>
                </c:pt>
                <c:pt idx="77">
                  <c:v>-1.1137087647716313</c:v>
                </c:pt>
                <c:pt idx="78">
                  <c:v>-1.1160679756391281</c:v>
                </c:pt>
                <c:pt idx="79">
                  <c:v>-1.1183092803285877</c:v>
                </c:pt>
                <c:pt idx="80">
                  <c:v>-1.120582887203061</c:v>
                </c:pt>
                <c:pt idx="81">
                  <c:v>-1.1227428600660536</c:v>
                </c:pt>
                <c:pt idx="82">
                  <c:v>-1.1249339718381757</c:v>
                </c:pt>
                <c:pt idx="83">
                  <c:v>-1.1270843337171244</c:v>
                </c:pt>
                <c:pt idx="84">
                  <c:v>-1.128992220399099</c:v>
                </c:pt>
                <c:pt idx="85">
                  <c:v>-1.1310671769120895</c:v>
                </c:pt>
                <c:pt idx="86">
                  <c:v>-1.1330385296865284</c:v>
                </c:pt>
                <c:pt idx="87">
                  <c:v>-1.1350384391401807</c:v>
                </c:pt>
                <c:pt idx="88">
                  <c:v>-1.1369385762530715</c:v>
                </c:pt>
                <c:pt idx="89">
                  <c:v>-1.1388663368627565</c:v>
                </c:pt>
                <c:pt idx="90">
                  <c:v>-1.1407585204916517</c:v>
                </c:pt>
                <c:pt idx="91">
                  <c:v>-1.1425564716334442</c:v>
                </c:pt>
                <c:pt idx="92">
                  <c:v>-1.1443807469809915</c:v>
                </c:pt>
                <c:pt idx="93">
                  <c:v>-1.1461143062185468</c:v>
                </c:pt>
                <c:pt idx="94">
                  <c:v>-1.1478733948279736</c:v>
                </c:pt>
                <c:pt idx="95">
                  <c:v>-1.1496003750434636</c:v>
                </c:pt>
                <c:pt idx="96">
                  <c:v>-1.1511331910223401</c:v>
                </c:pt>
                <c:pt idx="97">
                  <c:v>-1.1528009151940846</c:v>
                </c:pt>
                <c:pt idx="98">
                  <c:v>-1.1543861002479514</c:v>
                </c:pt>
                <c:pt idx="99">
                  <c:v>-1.1559950529210268</c:v>
                </c:pt>
                <c:pt idx="100">
                  <c:v>-1.1575245614234573</c:v>
                </c:pt>
                <c:pt idx="101">
                  <c:v>-1.1590772013190271</c:v>
                </c:pt>
                <c:pt idx="102">
                  <c:v>-1.1606021407243672</c:v>
                </c:pt>
                <c:pt idx="103">
                  <c:v>-1.1620520837589641</c:v>
                </c:pt>
                <c:pt idx="104">
                  <c:v>-1.1635242722413226</c:v>
                </c:pt>
                <c:pt idx="105">
                  <c:v>-1.1649242711372938</c:v>
                </c:pt>
                <c:pt idx="106">
                  <c:v>-1.1663459732108494</c:v>
                </c:pt>
                <c:pt idx="107">
                  <c:v>-1.1677428613464491</c:v>
                </c:pt>
                <c:pt idx="108">
                  <c:v>-1.1690276550673244</c:v>
                </c:pt>
                <c:pt idx="109">
                  <c:v>-1.1703780834893907</c:v>
                </c:pt>
                <c:pt idx="110">
                  <c:v>-1.1716628417609964</c:v>
                </c:pt>
                <c:pt idx="111">
                  <c:v>-1.1729680920859875</c:v>
                </c:pt>
                <c:pt idx="112">
                  <c:v>-1.1742101054931846</c:v>
                </c:pt>
                <c:pt idx="113">
                  <c:v>-1.1754721757124815</c:v>
                </c:pt>
                <c:pt idx="114">
                  <c:v>-1.1767130437859639</c:v>
                </c:pt>
                <c:pt idx="115">
                  <c:v>-1.1778941555290727</c:v>
                </c:pt>
                <c:pt idx="116">
                  <c:v>-1.1790947167474264</c:v>
                </c:pt>
                <c:pt idx="117">
                  <c:v>-1.1802377083446098</c:v>
                </c:pt>
                <c:pt idx="118">
                  <c:v>-1.1813997767715252</c:v>
                </c:pt>
                <c:pt idx="119">
                  <c:v>-1.1825429557128027</c:v>
                </c:pt>
                <c:pt idx="120">
                  <c:v>-1.1835596355347582</c:v>
                </c:pt>
                <c:pt idx="121">
                  <c:v>-1.1846680744057081</c:v>
                </c:pt>
                <c:pt idx="122">
                  <c:v>-1.1857239629752863</c:v>
                </c:pt>
                <c:pt idx="123">
                  <c:v>-1.1867980979257775</c:v>
                </c:pt>
                <c:pt idx="124">
                  <c:v>-1.1878215590586698</c:v>
                </c:pt>
                <c:pt idx="125">
                  <c:v>-1.188862964636497</c:v>
                </c:pt>
                <c:pt idx="126">
                  <c:v>-1.189888319736788</c:v>
                </c:pt>
                <c:pt idx="127">
                  <c:v>-1.1908656760113772</c:v>
                </c:pt>
                <c:pt idx="128">
                  <c:v>-1.1918605539006992</c:v>
                </c:pt>
                <c:pt idx="129">
                  <c:v>-1.1928091081012808</c:v>
                </c:pt>
                <c:pt idx="130">
                  <c:v>-1.1937749234773634</c:v>
                </c:pt>
                <c:pt idx="131">
                  <c:v>-1.1947264920840346</c:v>
                </c:pt>
                <c:pt idx="132">
                  <c:v>-1.195574012604663</c:v>
                </c:pt>
                <c:pt idx="133">
                  <c:v>-1.1964994048187847</c:v>
                </c:pt>
                <c:pt idx="134">
                  <c:v>-1.1973823028878494</c:v>
                </c:pt>
                <c:pt idx="135">
                  <c:v>-1.1982818784358802</c:v>
                </c:pt>
                <c:pt idx="136">
                  <c:v>-1.1991403860971093</c:v>
                </c:pt>
                <c:pt idx="137">
                  <c:v>-1.2000153576933721</c:v>
                </c:pt>
                <c:pt idx="138">
                  <c:v>-1.2008782730631309</c:v>
                </c:pt>
                <c:pt idx="139">
                  <c:v>-1.2017021487668365</c:v>
                </c:pt>
                <c:pt idx="140">
                  <c:v>-1.2025421879593043</c:v>
                </c:pt>
                <c:pt idx="141">
                  <c:v>-1.2033444546975731</c:v>
                </c:pt>
                <c:pt idx="142">
                  <c:v>-1.2041626989591248</c:v>
                </c:pt>
                <c:pt idx="143">
                  <c:v>-1.2049702656655188</c:v>
                </c:pt>
                <c:pt idx="144">
                  <c:v>-1.2056907197849032</c:v>
                </c:pt>
                <c:pt idx="145">
                  <c:v>-1.2064786786459978</c:v>
                </c:pt>
                <c:pt idx="146">
                  <c:v>-1.2072317539242954</c:v>
                </c:pt>
                <c:pt idx="147">
                  <c:v>-1.2080003870246618</c:v>
                </c:pt>
                <c:pt idx="148">
                  <c:v>-1.2087352096780031</c:v>
                </c:pt>
                <c:pt idx="149">
                  <c:v>-1.2094854354617257</c:v>
                </c:pt>
                <c:pt idx="150">
                  <c:v>-1.2102266448921055</c:v>
                </c:pt>
                <c:pt idx="151">
                  <c:v>-1.210935567453719</c:v>
                </c:pt>
                <c:pt idx="152">
                  <c:v>-1.2116596743097241</c:v>
                </c:pt>
                <c:pt idx="153">
                  <c:v>-1.2123524447888954</c:v>
                </c:pt>
                <c:pt idx="154">
                  <c:v>-1.2130602633449168</c:v>
                </c:pt>
                <c:pt idx="155">
                  <c:v>-1.2137601038701891</c:v>
                </c:pt>
                <c:pt idx="156">
                  <c:v>-1.2144077439944463</c:v>
                </c:pt>
                <c:pt idx="157">
                  <c:v>-1.2150926940296098</c:v>
                </c:pt>
                <c:pt idx="158">
                  <c:v>-1.2157484841560373</c:v>
                </c:pt>
                <c:pt idx="159">
                  <c:v>-1.2164190105608603</c:v>
                </c:pt>
                <c:pt idx="160">
                  <c:v>-1.2170611786359768</c:v>
                </c:pt>
                <c:pt idx="161">
                  <c:v>-1.2177179679170784</c:v>
                </c:pt>
                <c:pt idx="162">
                  <c:v>-1.2183680284534872</c:v>
                </c:pt>
                <c:pt idx="163">
                  <c:v>-1.2189908676222572</c:v>
                </c:pt>
                <c:pt idx="164">
                  <c:v>-1.2196281642214963</c:v>
                </c:pt>
                <c:pt idx="165">
                  <c:v>-1.2202389481648337</c:v>
                </c:pt>
                <c:pt idx="166">
                  <c:v>-1.2208640869616962</c:v>
                </c:pt>
                <c:pt idx="167">
                  <c:v>-1.221483269961166</c:v>
                </c:pt>
                <c:pt idx="168">
                  <c:v>-1.222037533684142</c:v>
                </c:pt>
                <c:pt idx="169">
                  <c:v>-1.2226457793700092</c:v>
                </c:pt>
                <c:pt idx="170">
                  <c:v>-1.2232291237405744</c:v>
                </c:pt>
                <c:pt idx="171">
                  <c:v>-1.2238265876088157</c:v>
                </c:pt>
                <c:pt idx="172">
                  <c:v>-1.2243997473591792</c:v>
                </c:pt>
                <c:pt idx="173">
                  <c:v>-1.2249869383541356</c:v>
                </c:pt>
                <c:pt idx="174">
                  <c:v>-1.2255690956418817</c:v>
                </c:pt>
                <c:pt idx="175">
                  <c:v>-1.226127795590314</c:v>
                </c:pt>
                <c:pt idx="176">
                  <c:v>-1.2267004003695645</c:v>
                </c:pt>
                <c:pt idx="177">
                  <c:v>-1.2272500755172939</c:v>
                </c:pt>
                <c:pt idx="178">
                  <c:v>-1.2278135758017523</c:v>
                </c:pt>
                <c:pt idx="179">
                  <c:v>-1.2283726137078637</c:v>
                </c:pt>
                <c:pt idx="180">
                  <c:v>-1.2288738048002767</c:v>
                </c:pt>
                <c:pt idx="181">
                  <c:v>-1.2294246433792306</c:v>
                </c:pt>
                <c:pt idx="182">
                  <c:v>-1.2299537520141344</c:v>
                </c:pt>
                <c:pt idx="183">
                  <c:v>-1.2304965012805542</c:v>
                </c:pt>
                <c:pt idx="184">
                  <c:v>-1.2310179652750446</c:v>
                </c:pt>
                <c:pt idx="185">
                  <c:v>-1.2315530000734285</c:v>
                </c:pt>
                <c:pt idx="186">
                  <c:v>-1.2320842519782038</c:v>
                </c:pt>
                <c:pt idx="187">
                  <c:v>-1.2325948492612628</c:v>
                </c:pt>
                <c:pt idx="188">
                  <c:v>-1.2331189166628691</c:v>
                </c:pt>
                <c:pt idx="189">
                  <c:v>-1.2336227225919558</c:v>
                </c:pt>
                <c:pt idx="190">
                  <c:v>-1.2341399347400743</c:v>
                </c:pt>
                <c:pt idx="191">
                  <c:v>-1.2346537838799345</c:v>
                </c:pt>
                <c:pt idx="192">
                  <c:v>-1.2351150805380446</c:v>
                </c:pt>
                <c:pt idx="193">
                  <c:v>-1.2356227445944483</c:v>
                </c:pt>
                <c:pt idx="194">
                  <c:v>-1.2361110415586265</c:v>
                </c:pt>
                <c:pt idx="195">
                  <c:v>-1.2366125954440199</c:v>
                </c:pt>
                <c:pt idx="196">
                  <c:v>-1.2370951140377697</c:v>
                </c:pt>
                <c:pt idx="197">
                  <c:v>-1.2375908325219334</c:v>
                </c:pt>
                <c:pt idx="198">
                  <c:v>-1.2380836862634408</c:v>
                </c:pt>
                <c:pt idx="199">
                  <c:v>-1.2385579756545499</c:v>
                </c:pt>
                <c:pt idx="200">
                  <c:v>-1.2390453821576006</c:v>
                </c:pt>
                <c:pt idx="201">
                  <c:v>-1.2395145181622593</c:v>
                </c:pt>
                <c:pt idx="202">
                  <c:v>-1.2399967183953688</c:v>
                </c:pt>
                <c:pt idx="203">
                  <c:v>-1.2404763611934724</c:v>
                </c:pt>
                <c:pt idx="204">
                  <c:v>-1.2409227949762403</c:v>
                </c:pt>
                <c:pt idx="205">
                  <c:v>-1.2413976498625361</c:v>
                </c:pt>
                <c:pt idx="206">
                  <c:v>-1.2418549078873393</c:v>
                </c:pt>
                <c:pt idx="207">
                  <c:v>-1.2423251046679831</c:v>
                </c:pt>
                <c:pt idx="208">
                  <c:v>-1.2427779531757137</c:v>
                </c:pt>
                <c:pt idx="209">
                  <c:v>-1.2432436924033632</c:v>
                </c:pt>
                <c:pt idx="210">
                  <c:v>-1.2437072398535001</c:v>
                </c:pt>
                <c:pt idx="211">
                  <c:v>-1.2441537923530062</c:v>
                </c:pt>
                <c:pt idx="212">
                  <c:v>-1.2446131654042343</c:v>
                </c:pt>
                <c:pt idx="213">
                  <c:v>-1.2450557643008906</c:v>
                </c:pt>
                <c:pt idx="214">
                  <c:v>-1.245511138637692</c:v>
                </c:pt>
                <c:pt idx="215">
                  <c:v>-1.2459645452506785</c:v>
                </c:pt>
                <c:pt idx="216">
                  <c:v>-1.2463724173672601</c:v>
                </c:pt>
                <c:pt idx="217">
                  <c:v>-1.2468221937537256</c:v>
                </c:pt>
                <c:pt idx="218">
                  <c:v>-1.2472557001726332</c:v>
                </c:pt>
                <c:pt idx="219">
                  <c:v>-1.247701874770869</c:v>
                </c:pt>
                <c:pt idx="220">
                  <c:v>-1.2481319672512574</c:v>
                </c:pt>
                <c:pt idx="221">
                  <c:v>-1.2485746862164901</c:v>
                </c:pt>
                <c:pt idx="222">
                  <c:v>-1.2490157026162767</c:v>
                </c:pt>
                <c:pt idx="223">
                  <c:v>-1.2494409044316741</c:v>
                </c:pt>
                <c:pt idx="224">
                  <c:v>-1.2498786714686152</c:v>
                </c:pt>
                <c:pt idx="225">
                  <c:v>-1.2503007914697102</c:v>
                </c:pt>
                <c:pt idx="226">
                  <c:v>-1.2507354370778863</c:v>
                </c:pt>
                <c:pt idx="227">
                  <c:v>-1.2511685432788642</c:v>
                </c:pt>
                <c:pt idx="228">
                  <c:v>-1.2515584382007665</c:v>
                </c:pt>
                <c:pt idx="229">
                  <c:v>-1.2519886981204456</c:v>
                </c:pt>
                <c:pt idx="230">
                  <c:v>-1.2524036948354698</c:v>
                </c:pt>
                <c:pt idx="231">
                  <c:v>-1.2528311222399406</c:v>
                </c:pt>
                <c:pt idx="232">
                  <c:v>-1.253243429954422</c:v>
                </c:pt>
                <c:pt idx="233">
                  <c:v>-1.2536681311830209</c:v>
                </c:pt>
                <c:pt idx="234">
                  <c:v>-1.254091485951808</c:v>
                </c:pt>
                <c:pt idx="235">
                  <c:v>-1.2544999259779801</c:v>
                </c:pt>
                <c:pt idx="236">
                  <c:v>-1.254920704610359</c:v>
                </c:pt>
                <c:pt idx="237">
                  <c:v>-1.2553266972223307</c:v>
                </c:pt>
                <c:pt idx="238">
                  <c:v>-1.2557449927551187</c:v>
                </c:pt>
                <c:pt idx="239">
                  <c:v>-1.2561620604815835</c:v>
                </c:pt>
                <c:pt idx="240">
                  <c:v>-1.2565377299401781</c:v>
                </c:pt>
                <c:pt idx="241">
                  <c:v>-1.2569525216234656</c:v>
                </c:pt>
                <c:pt idx="242">
                  <c:v>-1.2573528234129161</c:v>
                </c:pt>
                <c:pt idx="243">
                  <c:v>-1.2577653420453909</c:v>
                </c:pt>
                <c:pt idx="244">
                  <c:v>-1.2581634820101928</c:v>
                </c:pt>
                <c:pt idx="245">
                  <c:v>-1.2585738048857498</c:v>
                </c:pt>
                <c:pt idx="246">
                  <c:v>-1.2589830402107689</c:v>
                </c:pt>
                <c:pt idx="247">
                  <c:v>-1.25937805625211</c:v>
                </c:pt>
                <c:pt idx="248">
                  <c:v>-1.2597852048636344</c:v>
                </c:pt>
                <c:pt idx="249">
                  <c:v>-1.2601782346575712</c:v>
                </c:pt>
                <c:pt idx="250">
                  <c:v>-1.2605833641640583</c:v>
                </c:pt>
                <c:pt idx="251">
                  <c:v>-1.2609874923441025</c:v>
                </c:pt>
                <c:pt idx="252">
                  <c:v>-1.261364655505022</c:v>
                </c:pt>
                <c:pt idx="253">
                  <c:v>-1.2617668910087343</c:v>
                </c:pt>
                <c:pt idx="254">
                  <c:v>-1.2621552414865835</c:v>
                </c:pt>
                <c:pt idx="255">
                  <c:v>-1.2625556114534255</c:v>
                </c:pt>
                <c:pt idx="256">
                  <c:v>-1.2629421840870749</c:v>
                </c:pt>
                <c:pt idx="257">
                  <c:v>-1.2633407446264908</c:v>
                </c:pt>
                <c:pt idx="258">
                  <c:v>-1.2637384061829848</c:v>
                </c:pt>
                <c:pt idx="259">
                  <c:v>-1.2641223965895403</c:v>
                </c:pt>
                <c:pt idx="260">
                  <c:v>-1.2645183278745729</c:v>
                </c:pt>
                <c:pt idx="261">
                  <c:v>-1.2649006678909585</c:v>
                </c:pt>
                <c:pt idx="262">
                  <c:v>-1.2652949179827431</c:v>
                </c:pt>
                <c:pt idx="263">
                  <c:v>-1.2656883316834222</c:v>
                </c:pt>
                <c:pt idx="264">
                  <c:v>-1.2660429639269712</c:v>
                </c:pt>
                <c:pt idx="265">
                  <c:v>-1.2664348178309233</c:v>
                </c:pt>
                <c:pt idx="266">
                  <c:v>-1.2668132663255862</c:v>
                </c:pt>
                <c:pt idx="267">
                  <c:v>-1.267203549834591</c:v>
                </c:pt>
                <c:pt idx="268">
                  <c:v>-1.2675804985854919</c:v>
                </c:pt>
                <c:pt idx="269">
                  <c:v>-1.2679692524726318</c:v>
                </c:pt>
                <c:pt idx="270">
                  <c:v>-1.268357243953909</c:v>
                </c:pt>
                <c:pt idx="271">
                  <c:v>-1.2687320028217055</c:v>
                </c:pt>
                <c:pt idx="272">
                  <c:v>-1.2691185222077153</c:v>
                </c:pt>
                <c:pt idx="273">
                  <c:v>-1.2694918739590846</c:v>
                </c:pt>
                <c:pt idx="274">
                  <c:v>-1.2698769569223041</c:v>
                </c:pt>
                <c:pt idx="275">
                  <c:v>-1.2702613229745436</c:v>
                </c:pt>
                <c:pt idx="276">
                  <c:v>-1.2706078831872509</c:v>
                </c:pt>
                <c:pt idx="277">
                  <c:v>-1.2709909080927764</c:v>
                </c:pt>
                <c:pt idx="278">
                  <c:v>-1.271360917587226</c:v>
                </c:pt>
                <c:pt idx="279">
                  <c:v>-1.2717425866230001</c:v>
                </c:pt>
                <c:pt idx="280">
                  <c:v>-1.272111298524691</c:v>
                </c:pt>
                <c:pt idx="281">
                  <c:v>-1.2724916413425922</c:v>
                </c:pt>
                <c:pt idx="282">
                  <c:v>-1.2728713210498688</c:v>
                </c:pt>
                <c:pt idx="283">
                  <c:v>-1.2732381283132987</c:v>
                </c:pt>
                <c:pt idx="284">
                  <c:v>-1.2736165236491428</c:v>
                </c:pt>
                <c:pt idx="285">
                  <c:v>-1.2739821006994934</c:v>
                </c:pt>
                <c:pt idx="286">
                  <c:v>-1.2743592376206105</c:v>
                </c:pt>
                <c:pt idx="287">
                  <c:v>-1.2747357445349627</c:v>
                </c:pt>
                <c:pt idx="288">
                  <c:v>-1.2750752789425006</c:v>
                </c:pt>
                <c:pt idx="289">
                  <c:v>-1.2754506037708837</c:v>
                </c:pt>
                <c:pt idx="290">
                  <c:v>-1.2758132381142704</c:v>
                </c:pt>
                <c:pt idx="291">
                  <c:v>-1.2761873631687095</c:v>
                </c:pt>
                <c:pt idx="292">
                  <c:v>-1.2765488470296562</c:v>
                </c:pt>
                <c:pt idx="293">
                  <c:v>-1.2769217939077711</c:v>
                </c:pt>
                <c:pt idx="294">
                  <c:v>-1.277294149959485</c:v>
                </c:pt>
                <c:pt idx="295">
                  <c:v>-1.2776539368325461</c:v>
                </c:pt>
                <c:pt idx="296">
                  <c:v>-1.2780251452012086</c:v>
                </c:pt>
                <c:pt idx="297">
                  <c:v>-1.278383830690953</c:v>
                </c:pt>
                <c:pt idx="298">
                  <c:v>-1.278753910300318</c:v>
                </c:pt>
                <c:pt idx="299">
                  <c:v>-1.2791234232176187</c:v>
                </c:pt>
                <c:pt idx="300">
                  <c:v>-1.2794685875622227</c:v>
                </c:pt>
                <c:pt idx="301">
                  <c:v>-1.2798370163751136</c:v>
                </c:pt>
                <c:pt idx="302">
                  <c:v>-1.2801930330771769</c:v>
                </c:pt>
                <c:pt idx="303">
                  <c:v>-1.2805603761803688</c:v>
                </c:pt>
                <c:pt idx="304">
                  <c:v>-1.2809153499204844</c:v>
                </c:pt>
                <c:pt idx="305">
                  <c:v>-1.2812816230716941</c:v>
                </c:pt>
                <c:pt idx="306">
                  <c:v>-1.281647358257135</c:v>
                </c:pt>
                <c:pt idx="307">
                  <c:v>-1.2820007868615333</c:v>
                </c:pt>
                <c:pt idx="308">
                  <c:v>-1.2823654743583472</c:v>
                </c:pt>
                <c:pt idx="309">
                  <c:v>-1.2827178958482881</c:v>
                </c:pt>
                <c:pt idx="310">
                  <c:v>-1.2830815494832393</c:v>
                </c:pt>
                <c:pt idx="311">
                  <c:v>-1.283444682786252</c:v>
                </c:pt>
                <c:pt idx="312">
                  <c:v>-1.2837722296683558</c:v>
                </c:pt>
                <c:pt idx="313">
                  <c:v>-1.2841343817125479</c:v>
                </c:pt>
                <c:pt idx="314">
                  <c:v>-1.2844843648790285</c:v>
                </c:pt>
                <c:pt idx="315">
                  <c:v>-1.2848455143577802</c:v>
                </c:pt>
                <c:pt idx="316">
                  <c:v>-1.2851945329613694</c:v>
                </c:pt>
                <c:pt idx="317">
                  <c:v>-1.2855546914261125</c:v>
                </c:pt>
                <c:pt idx="318">
                  <c:v>-1.2859143505009754</c:v>
                </c:pt>
                <c:pt idx="319">
                  <c:v>-1.2862619347851325</c:v>
                </c:pt>
                <c:pt idx="320">
                  <c:v>-1.2866206191830361</c:v>
                </c:pt>
                <c:pt idx="321">
                  <c:v>-1.286967265209358</c:v>
                </c:pt>
                <c:pt idx="322">
                  <c:v>-1.2873249850876682</c:v>
                </c:pt>
                <c:pt idx="323">
                  <c:v>-1.2876822185301025</c:v>
                </c:pt>
                <c:pt idx="324">
                  <c:v>-1.2880044649138596</c:v>
                </c:pt>
                <c:pt idx="325">
                  <c:v>-1.2883607792180924</c:v>
                </c:pt>
                <c:pt idx="326">
                  <c:v>-1.2887051428905105</c:v>
                </c:pt>
                <c:pt idx="327">
                  <c:v>-1.2890605157041042</c:v>
                </c:pt>
                <c:pt idx="328">
                  <c:v>-1.2894039724292137</c:v>
                </c:pt>
                <c:pt idx="329">
                  <c:v>-1.289758412267872</c:v>
                </c:pt>
                <c:pt idx="330">
                  <c:v>-1.2901123811005863</c:v>
                </c:pt>
                <c:pt idx="331">
                  <c:v>-1.2904544850440067</c:v>
                </c:pt>
                <c:pt idx="332">
                  <c:v>-1.2908075329629001</c:v>
                </c:pt>
                <c:pt idx="333">
                  <c:v>-1.2911487493790095</c:v>
                </c:pt>
                <c:pt idx="334">
                  <c:v>-1.2915008838946527</c:v>
                </c:pt>
                <c:pt idx="335">
                  <c:v>-1.2918525569827108</c:v>
                </c:pt>
                <c:pt idx="336">
                  <c:v>-1.2921698020822767</c:v>
                </c:pt>
                <c:pt idx="337">
                  <c:v>-1.2925206019043856</c:v>
                </c:pt>
                <c:pt idx="338">
                  <c:v>-1.2928596511039849</c:v>
                </c:pt>
                <c:pt idx="339">
                  <c:v>-1.2932095545907252</c:v>
                </c:pt>
                <c:pt idx="340">
                  <c:v>-1.2935477394684027</c:v>
                </c:pt>
                <c:pt idx="341">
                  <c:v>-1.2938967529475749</c:v>
                </c:pt>
                <c:pt idx="342">
                  <c:v>-1.2942453164558938</c:v>
                </c:pt>
                <c:pt idx="343">
                  <c:v>-1.2945822089784798</c:v>
                </c:pt>
                <c:pt idx="344">
                  <c:v>-1.2949298914595935</c:v>
                </c:pt>
                <c:pt idx="345">
                  <c:v>-1.2952659341196513</c:v>
                </c:pt>
                <c:pt idx="346">
                  <c:v>-1.295612741177798</c:v>
                </c:pt>
                <c:pt idx="347">
                  <c:v>-1.2959591054121589</c:v>
                </c:pt>
                <c:pt idx="348">
                  <c:v>-1.2962827238687675</c:v>
                </c:pt>
                <c:pt idx="349">
                  <c:v>-1.2966282348219051</c:v>
                </c:pt>
                <c:pt idx="350">
                  <c:v>-1.2969621822981452</c:v>
                </c:pt>
                <c:pt idx="351">
                  <c:v>-1.2973068306846138</c:v>
                </c:pt>
                <c:pt idx="352">
                  <c:v>-1.2976399457442547</c:v>
                </c:pt>
                <c:pt idx="353">
                  <c:v>-1.2979837363140063</c:v>
                </c:pt>
                <c:pt idx="354">
                  <c:v>-1.2983270926948427</c:v>
                </c:pt>
                <c:pt idx="355">
                  <c:v>-1.2986589607351444</c:v>
                </c:pt>
                <c:pt idx="356">
                  <c:v>-1.2990014660587805</c:v>
                </c:pt>
                <c:pt idx="357">
                  <c:v>-1.2993325125658715</c:v>
                </c:pt>
                <c:pt idx="358">
                  <c:v>-1.2996741710628981</c:v>
                </c:pt>
                <c:pt idx="359">
                  <c:v>-1.3000154007661546</c:v>
                </c:pt>
                <c:pt idx="360">
                  <c:v>-1.3003232405318539</c:v>
                </c:pt>
                <c:pt idx="361">
                  <c:v>-1.3006636569435848</c:v>
                </c:pt>
                <c:pt idx="362">
                  <c:v>-1.3009926866627286</c:v>
                </c:pt>
                <c:pt idx="363">
                  <c:v>-1.3013322659341524</c:v>
                </c:pt>
                <c:pt idx="364">
                  <c:v>-1.3016604872888298</c:v>
                </c:pt>
                <c:pt idx="365">
                  <c:v>-1.301999233040692</c:v>
                </c:pt>
                <c:pt idx="366">
                  <c:v>-1.3023375565383328</c:v>
                </c:pt>
                <c:pt idx="367">
                  <c:v>-1.3026645651573416</c:v>
                </c:pt>
                <c:pt idx="368">
                  <c:v>-1.3030020603063934</c:v>
                </c:pt>
                <c:pt idx="369">
                  <c:v>-1.30332826888644</c:v>
                </c:pt>
                <c:pt idx="370">
                  <c:v>-1.3036649389354893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459-48B9-BDE3-79BD0E6B8862}"/>
            </c:ext>
          </c:extLst>
        </c:ser>
        <c:ser>
          <c:idx val="36"/>
          <c:order val="36"/>
          <c:tx>
            <c:strRef>
              <c:f>Graph_Data!$AC$6</c:f>
              <c:strCache>
                <c:ptCount val="1"/>
                <c:pt idx="0">
                  <c:v>常葉町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Graph_Data!$AF$369:$AF$739</c:f>
              <c:numCache>
                <c:formatCode>General</c:formatCode>
                <c:ptCount val="371"/>
                <c:pt idx="0">
                  <c:v>-0.69197808963147822</c:v>
                </c:pt>
                <c:pt idx="1">
                  <c:v>-0.69982143687410303</c:v>
                </c:pt>
                <c:pt idx="2">
                  <c:v>-0.70733863661207619</c:v>
                </c:pt>
                <c:pt idx="3">
                  <c:v>-0.71503037208778386</c:v>
                </c:pt>
                <c:pt idx="4">
                  <c:v>-0.72239998126376759</c:v>
                </c:pt>
                <c:pt idx="5">
                  <c:v>-0.72993835570780452</c:v>
                </c:pt>
                <c:pt idx="6">
                  <c:v>-0.7373981841089835</c:v>
                </c:pt>
                <c:pt idx="7">
                  <c:v>-0.74454223282435206</c:v>
                </c:pt>
                <c:pt idx="8">
                  <c:v>-0.75184643216796543</c:v>
                </c:pt>
                <c:pt idx="9">
                  <c:v>-0.75883924349497478</c:v>
                </c:pt>
                <c:pt idx="10">
                  <c:v>-0.76598656749842697</c:v>
                </c:pt>
                <c:pt idx="11">
                  <c:v>-0.77305375854975478</c:v>
                </c:pt>
                <c:pt idx="12">
                  <c:v>-0.77959224548441808</c:v>
                </c:pt>
                <c:pt idx="13">
                  <c:v>-0.78650368959894534</c:v>
                </c:pt>
                <c:pt idx="14">
                  <c:v>-0.79311530129129892</c:v>
                </c:pt>
                <c:pt idx="15">
                  <c:v>-0.7998677060226288</c:v>
                </c:pt>
                <c:pt idx="16">
                  <c:v>-0.80632514975975667</c:v>
                </c:pt>
                <c:pt idx="17">
                  <c:v>-0.81291803725826561</c:v>
                </c:pt>
                <c:pt idx="18">
                  <c:v>-0.81942974863850704</c:v>
                </c:pt>
                <c:pt idx="19">
                  <c:v>-0.82565408183968481</c:v>
                </c:pt>
                <c:pt idx="20">
                  <c:v>-0.83200598799573622</c:v>
                </c:pt>
                <c:pt idx="21">
                  <c:v>-0.83807569018207639</c:v>
                </c:pt>
                <c:pt idx="22">
                  <c:v>-0.84426788862949886</c:v>
                </c:pt>
                <c:pt idx="23">
                  <c:v>-0.8503790351139483</c:v>
                </c:pt>
                <c:pt idx="24">
                  <c:v>-0.85582920904071869</c:v>
                </c:pt>
                <c:pt idx="25">
                  <c:v>-0.86178643634691843</c:v>
                </c:pt>
                <c:pt idx="26">
                  <c:v>-0.86747471539197452</c:v>
                </c:pt>
                <c:pt idx="27">
                  <c:v>-0.87327345929873401</c:v>
                </c:pt>
                <c:pt idx="28">
                  <c:v>-0.878808768391525</c:v>
                </c:pt>
                <c:pt idx="29">
                  <c:v>-0.88444991312940024</c:v>
                </c:pt>
                <c:pt idx="30">
                  <c:v>-0.89001137523151053</c:v>
                </c:pt>
                <c:pt idx="31">
                  <c:v>-0.89531786102552324</c:v>
                </c:pt>
                <c:pt idx="32">
                  <c:v>-0.90072346675959269</c:v>
                </c:pt>
                <c:pt idx="33">
                  <c:v>-0.90587978482618381</c:v>
                </c:pt>
                <c:pt idx="34">
                  <c:v>-0.9111309515290138</c:v>
                </c:pt>
                <c:pt idx="35">
                  <c:v>-0.91630424031733815</c:v>
                </c:pt>
                <c:pt idx="36">
                  <c:v>-0.92091031861991335</c:v>
                </c:pt>
                <c:pt idx="37">
                  <c:v>-0.92593663300560713</c:v>
                </c:pt>
                <c:pt idx="38">
                  <c:v>-0.93072794238160039</c:v>
                </c:pt>
                <c:pt idx="39">
                  <c:v>-0.93560416646163247</c:v>
                </c:pt>
                <c:pt idx="40">
                  <c:v>-0.94025120879057644</c:v>
                </c:pt>
                <c:pt idx="41">
                  <c:v>-0.94497941428315324</c:v>
                </c:pt>
                <c:pt idx="42">
                  <c:v>-0.94963324465263388</c:v>
                </c:pt>
                <c:pt idx="43">
                  <c:v>-0.95406670011692551</c:v>
                </c:pt>
                <c:pt idx="44">
                  <c:v>-0.95857594600876117</c:v>
                </c:pt>
                <c:pt idx="45">
                  <c:v>-0.96287065661956106</c:v>
                </c:pt>
                <c:pt idx="46">
                  <c:v>-0.96723778339193456</c:v>
                </c:pt>
                <c:pt idx="47">
                  <c:v>-0.97153367461659368</c:v>
                </c:pt>
                <c:pt idx="48">
                  <c:v>-0.97535317853216097</c:v>
                </c:pt>
                <c:pt idx="49">
                  <c:v>-0.97951540843528018</c:v>
                </c:pt>
                <c:pt idx="50">
                  <c:v>-0.98347748450679973</c:v>
                </c:pt>
                <c:pt idx="51">
                  <c:v>-0.98750425775600037</c:v>
                </c:pt>
                <c:pt idx="52">
                  <c:v>-0.99133663077343048</c:v>
                </c:pt>
                <c:pt idx="53">
                  <c:v>-0.99523083258335643</c:v>
                </c:pt>
                <c:pt idx="54">
                  <c:v>-0.99905879791946106</c:v>
                </c:pt>
                <c:pt idx="55">
                  <c:v>-1.0027009493524366</c:v>
                </c:pt>
                <c:pt idx="56">
                  <c:v>-1.006400866014858</c:v>
                </c:pt>
                <c:pt idx="57">
                  <c:v>-1.0099205882536675</c:v>
                </c:pt>
                <c:pt idx="58">
                  <c:v>-1.0134955502570009</c:v>
                </c:pt>
                <c:pt idx="59">
                  <c:v>-1.0170082166295051</c:v>
                </c:pt>
                <c:pt idx="60">
                  <c:v>-1.0202385908053009</c:v>
                </c:pt>
                <c:pt idx="61">
                  <c:v>-1.0236330256591979</c:v>
                </c:pt>
                <c:pt idx="62">
                  <c:v>-1.026860953741948</c:v>
                </c:pt>
                <c:pt idx="63">
                  <c:v>-1.0301383855763888</c:v>
                </c:pt>
                <c:pt idx="64">
                  <c:v>-1.0332546579486572</c:v>
                </c:pt>
                <c:pt idx="65">
                  <c:v>-1.0364183444170674</c:v>
                </c:pt>
                <c:pt idx="66">
                  <c:v>-1.0395254815918524</c:v>
                </c:pt>
                <c:pt idx="67">
                  <c:v>-1.0424793455646901</c:v>
                </c:pt>
                <c:pt idx="68">
                  <c:v>-1.0454776878046306</c:v>
                </c:pt>
                <c:pt idx="69">
                  <c:v>-1.0483278591111824</c:v>
                </c:pt>
                <c:pt idx="70">
                  <c:v>-1.0512206983726622</c:v>
                </c:pt>
                <c:pt idx="71">
                  <c:v>-1.0540611821412418</c:v>
                </c:pt>
                <c:pt idx="72">
                  <c:v>-1.0565824851349639</c:v>
                </c:pt>
                <c:pt idx="73">
                  <c:v>-1.0593256658200607</c:v>
                </c:pt>
                <c:pt idx="74">
                  <c:v>-1.0619328373318213</c:v>
                </c:pt>
                <c:pt idx="75">
                  <c:v>-1.0645786295095474</c:v>
                </c:pt>
                <c:pt idx="76">
                  <c:v>-1.0670931262676009</c:v>
                </c:pt>
                <c:pt idx="77">
                  <c:v>-1.0696447719482358</c:v>
                </c:pt>
                <c:pt idx="78">
                  <c:v>-1.0721498050956049</c:v>
                </c:pt>
                <c:pt idx="79">
                  <c:v>-1.0745304257215735</c:v>
                </c:pt>
                <c:pt idx="80">
                  <c:v>-1.0769461389358113</c:v>
                </c:pt>
                <c:pt idx="81">
                  <c:v>-1.0792418499840535</c:v>
                </c:pt>
                <c:pt idx="82">
                  <c:v>-1.0815713919781653</c:v>
                </c:pt>
                <c:pt idx="83">
                  <c:v>-1.0838583335589878</c:v>
                </c:pt>
                <c:pt idx="84">
                  <c:v>-1.085888002884162</c:v>
                </c:pt>
                <c:pt idx="85">
                  <c:v>-1.0880960540912643</c:v>
                </c:pt>
                <c:pt idx="86">
                  <c:v>-1.0901944845500746</c:v>
                </c:pt>
                <c:pt idx="87">
                  <c:v>-1.0923239415620423</c:v>
                </c:pt>
                <c:pt idx="88">
                  <c:v>-1.0943477532526882</c:v>
                </c:pt>
                <c:pt idx="89">
                  <c:v>-1.0964015768006501</c:v>
                </c:pt>
                <c:pt idx="90">
                  <c:v>-1.0984180780685362</c:v>
                </c:pt>
                <c:pt idx="91">
                  <c:v>-1.1003346918166517</c:v>
                </c:pt>
                <c:pt idx="92">
                  <c:v>-1.1022799036398916</c:v>
                </c:pt>
                <c:pt idx="93">
                  <c:v>-1.1041288886189393</c:v>
                </c:pt>
                <c:pt idx="94">
                  <c:v>-1.1060056062711277</c:v>
                </c:pt>
                <c:pt idx="95">
                  <c:v>-1.1078485640648048</c:v>
                </c:pt>
                <c:pt idx="96">
                  <c:v>-1.1094847314033776</c:v>
                </c:pt>
                <c:pt idx="97">
                  <c:v>-1.1112653464480815</c:v>
                </c:pt>
                <c:pt idx="98">
                  <c:v>-1.1129582651380858</c:v>
                </c:pt>
                <c:pt idx="99">
                  <c:v>-1.1146769971096848</c:v>
                </c:pt>
                <c:pt idx="100">
                  <c:v>-1.1163112680400491</c:v>
                </c:pt>
                <c:pt idx="101">
                  <c:v>-1.117970658760187</c:v>
                </c:pt>
                <c:pt idx="102">
                  <c:v>-1.1196008422908246</c:v>
                </c:pt>
                <c:pt idx="103">
                  <c:v>-1.1211512206472665</c:v>
                </c:pt>
                <c:pt idx="104">
                  <c:v>-1.1227257529000843</c:v>
                </c:pt>
                <c:pt idx="105">
                  <c:v>-1.1242234219272642</c:v>
                </c:pt>
                <c:pt idx="106">
                  <c:v>-1.1257446535715492</c:v>
                </c:pt>
                <c:pt idx="107">
                  <c:v>-1.1272396743019089</c:v>
                </c:pt>
                <c:pt idx="108">
                  <c:v>-1.1286150246452156</c:v>
                </c:pt>
                <c:pt idx="109">
                  <c:v>-1.1300609455165054</c:v>
                </c:pt>
                <c:pt idx="110">
                  <c:v>-1.1314368481440242</c:v>
                </c:pt>
                <c:pt idx="111">
                  <c:v>-1.1328349927968311</c:v>
                </c:pt>
                <c:pt idx="112">
                  <c:v>-1.1341656781154081</c:v>
                </c:pt>
                <c:pt idx="113">
                  <c:v>-1.1355181309448104</c:v>
                </c:pt>
                <c:pt idx="114">
                  <c:v>-1.1368481381081694</c:v>
                </c:pt>
                <c:pt idx="115">
                  <c:v>-1.1381143502643658</c:v>
                </c:pt>
                <c:pt idx="116">
                  <c:v>-1.1394016679302386</c:v>
                </c:pt>
                <c:pt idx="117">
                  <c:v>-1.140627495132184</c:v>
                </c:pt>
                <c:pt idx="118">
                  <c:v>-1.1418740217729166</c:v>
                </c:pt>
                <c:pt idx="119">
                  <c:v>-1.1431005229502214</c:v>
                </c:pt>
                <c:pt idx="120">
                  <c:v>-1.144191502909969</c:v>
                </c:pt>
                <c:pt idx="121">
                  <c:v>-1.1453811607550735</c:v>
                </c:pt>
                <c:pt idx="122">
                  <c:v>-1.146514624968928</c:v>
                </c:pt>
                <c:pt idx="123">
                  <c:v>-1.147667884152948</c:v>
                </c:pt>
                <c:pt idx="124">
                  <c:v>-1.1487669324698648</c:v>
                </c:pt>
                <c:pt idx="125">
                  <c:v>-1.1498854471231841</c:v>
                </c:pt>
                <c:pt idx="126">
                  <c:v>-1.1509869171586566</c:v>
                </c:pt>
                <c:pt idx="127">
                  <c:v>-1.1520370052207476</c:v>
                </c:pt>
                <c:pt idx="128">
                  <c:v>-1.1531060996544675</c:v>
                </c:pt>
                <c:pt idx="129">
                  <c:v>-1.1541255850674614</c:v>
                </c:pt>
                <c:pt idx="130">
                  <c:v>-1.1551637937140242</c:v>
                </c:pt>
                <c:pt idx="131">
                  <c:v>-1.1561868571808438</c:v>
                </c:pt>
                <c:pt idx="132">
                  <c:v>-1.1570981970139724</c:v>
                </c:pt>
                <c:pt idx="133">
                  <c:v>-1.1580934254984452</c:v>
                </c:pt>
                <c:pt idx="134">
                  <c:v>-1.1590431023057051</c:v>
                </c:pt>
                <c:pt idx="135">
                  <c:v>-1.16001086837464</c:v>
                </c:pt>
                <c:pt idx="136">
                  <c:v>-1.160934595358017</c:v>
                </c:pt>
                <c:pt idx="137">
                  <c:v>-1.1618761799122459</c:v>
                </c:pt>
                <c:pt idx="138">
                  <c:v>-1.162804931994236</c:v>
                </c:pt>
                <c:pt idx="139">
                  <c:v>-1.1636917973817669</c:v>
                </c:pt>
                <c:pt idx="140">
                  <c:v>-1.1645961946299632</c:v>
                </c:pt>
                <c:pt idx="141">
                  <c:v>-1.1654600508109372</c:v>
                </c:pt>
                <c:pt idx="142">
                  <c:v>-1.1663412374262596</c:v>
                </c:pt>
                <c:pt idx="143">
                  <c:v>-1.1672110504862578</c:v>
                </c:pt>
                <c:pt idx="144">
                  <c:v>-1.167987141743172</c:v>
                </c:pt>
                <c:pt idx="145">
                  <c:v>-1.1688360647523983</c:v>
                </c:pt>
                <c:pt idx="146">
                  <c:v>-1.1696475167304614</c:v>
                </c:pt>
                <c:pt idx="147">
                  <c:v>-1.1704758451287027</c:v>
                </c:pt>
                <c:pt idx="148">
                  <c:v>-1.1712678437776551</c:v>
                </c:pt>
                <c:pt idx="149">
                  <c:v>-1.1720765517397038</c:v>
                </c:pt>
                <c:pt idx="150">
                  <c:v>-1.1728756475501354</c:v>
                </c:pt>
                <c:pt idx="151">
                  <c:v>-1.1736400347251923</c:v>
                </c:pt>
                <c:pt idx="152">
                  <c:v>-1.1744208950587298</c:v>
                </c:pt>
                <c:pt idx="153">
                  <c:v>-1.1751680585612332</c:v>
                </c:pt>
                <c:pt idx="154">
                  <c:v>-1.1759315483833723</c:v>
                </c:pt>
                <c:pt idx="155">
                  <c:v>-1.1766865289993418</c:v>
                </c:pt>
                <c:pt idx="156">
                  <c:v>-1.1773852818439983</c:v>
                </c:pt>
                <c:pt idx="157">
                  <c:v>-1.1781243787134723</c:v>
                </c:pt>
                <c:pt idx="158">
                  <c:v>-1.1788320969427002</c:v>
                </c:pt>
                <c:pt idx="159">
                  <c:v>-1.1795558059006253</c:v>
                </c:pt>
                <c:pt idx="160">
                  <c:v>-1.1802489904512663</c:v>
                </c:pt>
                <c:pt idx="161">
                  <c:v>-1.1809580420803385</c:v>
                </c:pt>
                <c:pt idx="162">
                  <c:v>-1.1816599136344965</c:v>
                </c:pt>
                <c:pt idx="163">
                  <c:v>-1.1823324728410558</c:v>
                </c:pt>
                <c:pt idx="164">
                  <c:v>-1.1830207233532941</c:v>
                </c:pt>
                <c:pt idx="165">
                  <c:v>-1.1836804172806392</c:v>
                </c:pt>
                <c:pt idx="166">
                  <c:v>-1.1843556925584904</c:v>
                </c:pt>
                <c:pt idx="167">
                  <c:v>-1.1850246112901177</c:v>
                </c:pt>
                <c:pt idx="168">
                  <c:v>-1.1856234611477678</c:v>
                </c:pt>
                <c:pt idx="169">
                  <c:v>-1.1862807061995069</c:v>
                </c:pt>
                <c:pt idx="170">
                  <c:v>-1.1869111136404435</c:v>
                </c:pt>
                <c:pt idx="171">
                  <c:v>-1.1875568505838627</c:v>
                </c:pt>
                <c:pt idx="172">
                  <c:v>-1.1881763872260052</c:v>
                </c:pt>
                <c:pt idx="173">
                  <c:v>-1.1888111591038282</c:v>
                </c:pt>
                <c:pt idx="174">
                  <c:v>-1.1894405580932581</c:v>
                </c:pt>
                <c:pt idx="175">
                  <c:v>-1.1900446606260251</c:v>
                </c:pt>
                <c:pt idx="176">
                  <c:v>-1.1906638635434985</c:v>
                </c:pt>
                <c:pt idx="177">
                  <c:v>-1.1912583333809239</c:v>
                </c:pt>
                <c:pt idx="178">
                  <c:v>-1.1918678187033425</c:v>
                </c:pt>
                <c:pt idx="179">
                  <c:v>-1.1924725413086636</c:v>
                </c:pt>
                <c:pt idx="180">
                  <c:v>-1.1930147439633814</c:v>
                </c:pt>
                <c:pt idx="181">
                  <c:v>-1.1936107157719318</c:v>
                </c:pt>
                <c:pt idx="182">
                  <c:v>-1.1941832355432467</c:v>
                </c:pt>
                <c:pt idx="183">
                  <c:v>-1.1947705746052812</c:v>
                </c:pt>
                <c:pt idx="184">
                  <c:v>-1.1953349365372545</c:v>
                </c:pt>
                <c:pt idx="185">
                  <c:v>-1.1959140436492761</c:v>
                </c:pt>
                <c:pt idx="186">
                  <c:v>-1.1964891144478382</c:v>
                </c:pt>
                <c:pt idx="187">
                  <c:v>-1.1970418817041812</c:v>
                </c:pt>
                <c:pt idx="188">
                  <c:v>-1.1976092874246316</c:v>
                </c:pt>
                <c:pt idx="189">
                  <c:v>-1.1981548095450132</c:v>
                </c:pt>
                <c:pt idx="190">
                  <c:v>-1.1987149024953729</c:v>
                </c:pt>
                <c:pt idx="191">
                  <c:v>-1.1992714084200287</c:v>
                </c:pt>
                <c:pt idx="192">
                  <c:v>-1.1997710458506612</c:v>
                </c:pt>
                <c:pt idx="193">
                  <c:v>-1.2003209555325143</c:v>
                </c:pt>
                <c:pt idx="194">
                  <c:v>-1.2008499369792283</c:v>
                </c:pt>
                <c:pt idx="195">
                  <c:v>-1.2013933315279175</c:v>
                </c:pt>
                <c:pt idx="196">
                  <c:v>-1.20191615226293</c:v>
                </c:pt>
                <c:pt idx="197">
                  <c:v>-1.2024533259627685</c:v>
                </c:pt>
                <c:pt idx="198">
                  <c:v>-1.2029874462170609</c:v>
                </c:pt>
                <c:pt idx="199">
                  <c:v>-1.2035014956842063</c:v>
                </c:pt>
                <c:pt idx="200">
                  <c:v>-1.2040298109456575</c:v>
                </c:pt>
                <c:pt idx="201">
                  <c:v>-1.204538369270362</c:v>
                </c:pt>
                <c:pt idx="202">
                  <c:v>-1.2050611377741345</c:v>
                </c:pt>
                <c:pt idx="203">
                  <c:v>-1.2055811821581541</c:v>
                </c:pt>
                <c:pt idx="204">
                  <c:v>-1.2060652637403997</c:v>
                </c:pt>
                <c:pt idx="205">
                  <c:v>-1.2065802092651601</c:v>
                </c:pt>
                <c:pt idx="206">
                  <c:v>-1.2070761172298321</c:v>
                </c:pt>
                <c:pt idx="207">
                  <c:v>-1.2075861036574682</c:v>
                </c:pt>
                <c:pt idx="208">
                  <c:v>-1.2080773179401272</c:v>
                </c:pt>
                <c:pt idx="209">
                  <c:v>-1.2085825603499756</c:v>
                </c:pt>
                <c:pt idx="210">
                  <c:v>-1.2090854707408067</c:v>
                </c:pt>
                <c:pt idx="211">
                  <c:v>-1.2095699861573157</c:v>
                </c:pt>
                <c:pt idx="212">
                  <c:v>-1.2100684562647619</c:v>
                </c:pt>
                <c:pt idx="213">
                  <c:v>-1.2105487670481412</c:v>
                </c:pt>
                <c:pt idx="214">
                  <c:v>-1.2110429853675611</c:v>
                </c:pt>
                <c:pt idx="215">
                  <c:v>-1.2115351120583928</c:v>
                </c:pt>
                <c:pt idx="216">
                  <c:v>-1.2119778532011447</c:v>
                </c:pt>
                <c:pt idx="217">
                  <c:v>-1.2124661222509534</c:v>
                </c:pt>
                <c:pt idx="218">
                  <c:v>-1.212936769901376</c:v>
                </c:pt>
                <c:pt idx="219">
                  <c:v>-1.2134212131507762</c:v>
                </c:pt>
                <c:pt idx="220">
                  <c:v>-1.2138882353409568</c:v>
                </c:pt>
                <c:pt idx="221">
                  <c:v>-1.214369009686924</c:v>
                </c:pt>
                <c:pt idx="222">
                  <c:v>-1.2148479770282443</c:v>
                </c:pt>
                <c:pt idx="223">
                  <c:v>-1.2153098085404119</c:v>
                </c:pt>
                <c:pt idx="224">
                  <c:v>-1.2157853284451308</c:v>
                </c:pt>
                <c:pt idx="225">
                  <c:v>-1.2162438910887319</c:v>
                </c:pt>
                <c:pt idx="226">
                  <c:v>-1.2167161009374701</c:v>
                </c:pt>
                <c:pt idx="227">
                  <c:v>-1.2171866789865571</c:v>
                </c:pt>
                <c:pt idx="228">
                  <c:v>-1.2176103419137498</c:v>
                </c:pt>
                <c:pt idx="229">
                  <c:v>-1.2180779040239407</c:v>
                </c:pt>
                <c:pt idx="230">
                  <c:v>-1.2185289177268412</c:v>
                </c:pt>
                <c:pt idx="231">
                  <c:v>-1.2189934800847049</c:v>
                </c:pt>
                <c:pt idx="232">
                  <c:v>-1.2194416468131868</c:v>
                </c:pt>
                <c:pt idx="233">
                  <c:v>-1.2199033236497177</c:v>
                </c:pt>
                <c:pt idx="234">
                  <c:v>-1.2203635759427185</c:v>
                </c:pt>
                <c:pt idx="235">
                  <c:v>-1.2208076506788206</c:v>
                </c:pt>
                <c:pt idx="236">
                  <c:v>-1.2212651786401045</c:v>
                </c:pt>
                <c:pt idx="237">
                  <c:v>-1.221706665940806</c:v>
                </c:pt>
                <c:pt idx="238">
                  <c:v>-1.2221615695293584</c:v>
                </c:pt>
                <c:pt idx="239">
                  <c:v>-1.2226151760555788</c:v>
                </c:pt>
                <c:pt idx="240">
                  <c:v>-1.2230237901483105</c:v>
                </c:pt>
                <c:pt idx="241">
                  <c:v>-1.2234749933467888</c:v>
                </c:pt>
                <c:pt idx="242">
                  <c:v>-1.2239104705797648</c:v>
                </c:pt>
                <c:pt idx="243">
                  <c:v>-1.2243592751007466</c:v>
                </c:pt>
                <c:pt idx="244">
                  <c:v>-1.2247924717601806</c:v>
                </c:pt>
                <c:pt idx="245">
                  <c:v>-1.2252389606596628</c:v>
                </c:pt>
                <c:pt idx="246">
                  <c:v>-1.2256843032058404</c:v>
                </c:pt>
                <c:pt idx="247">
                  <c:v>-1.2261142070248305</c:v>
                </c:pt>
                <c:pt idx="248">
                  <c:v>-1.2265573511235726</c:v>
                </c:pt>
                <c:pt idx="249">
                  <c:v>-1.2269851630374899</c:v>
                </c:pt>
                <c:pt idx="250">
                  <c:v>-1.227426181338106</c:v>
                </c:pt>
                <c:pt idx="251">
                  <c:v>-1.2278661459381333</c:v>
                </c:pt>
                <c:pt idx="252">
                  <c:v>-1.2282767871410849</c:v>
                </c:pt>
                <c:pt idx="253">
                  <c:v>-1.2287147610768046</c:v>
                </c:pt>
                <c:pt idx="254">
                  <c:v>-1.2291376505234828</c:v>
                </c:pt>
                <c:pt idx="255">
                  <c:v>-1.2295736636722958</c:v>
                </c:pt>
                <c:pt idx="256">
                  <c:v>-1.2299946851456036</c:v>
                </c:pt>
                <c:pt idx="257">
                  <c:v>-1.2304287977931345</c:v>
                </c:pt>
                <c:pt idx="258">
                  <c:v>-1.2308619667035292</c:v>
                </c:pt>
                <c:pt idx="259">
                  <c:v>-1.2312802773894058</c:v>
                </c:pt>
                <c:pt idx="260">
                  <c:v>-1.2317116308386382</c:v>
                </c:pt>
                <c:pt idx="261">
                  <c:v>-1.2321282104794615</c:v>
                </c:pt>
                <c:pt idx="262">
                  <c:v>-1.2325578011882221</c:v>
                </c:pt>
                <c:pt idx="263">
                  <c:v>-1.2329865153970136</c:v>
                </c:pt>
                <c:pt idx="264">
                  <c:v>-1.2333729982166397</c:v>
                </c:pt>
                <c:pt idx="265">
                  <c:v>-1.2338000786643308</c:v>
                </c:pt>
                <c:pt idx="266">
                  <c:v>-1.2342125814959741</c:v>
                </c:pt>
                <c:pt idx="267">
                  <c:v>-1.2346380182012358</c:v>
                </c:pt>
                <c:pt idx="268">
                  <c:v>-1.2350489517828112</c:v>
                </c:pt>
                <c:pt idx="269">
                  <c:v>-1.235472788525275</c:v>
                </c:pt>
                <c:pt idx="270">
                  <c:v>-1.2358958282144612</c:v>
                </c:pt>
                <c:pt idx="271">
                  <c:v>-1.2363044723861825</c:v>
                </c:pt>
                <c:pt idx="272">
                  <c:v>-1.236725973867747</c:v>
                </c:pt>
                <c:pt idx="273">
                  <c:v>-1.2371331482254355</c:v>
                </c:pt>
                <c:pt idx="274">
                  <c:v>-1.237553149784512</c:v>
                </c:pt>
                <c:pt idx="275">
                  <c:v>-1.2379724031172543</c:v>
                </c:pt>
                <c:pt idx="276">
                  <c:v>-1.2383504480214356</c:v>
                </c:pt>
                <c:pt idx="277">
                  <c:v>-1.2387683023039964</c:v>
                </c:pt>
                <c:pt idx="278">
                  <c:v>-1.2391719894912037</c:v>
                </c:pt>
                <c:pt idx="279">
                  <c:v>-1.239588430269482</c:v>
                </c:pt>
                <c:pt idx="280">
                  <c:v>-1.2399907651409723</c:v>
                </c:pt>
                <c:pt idx="281">
                  <c:v>-1.2404058242108298</c:v>
                </c:pt>
                <c:pt idx="282">
                  <c:v>-1.2408201927528693</c:v>
                </c:pt>
                <c:pt idx="283">
                  <c:v>-1.2412205442296451</c:v>
                </c:pt>
                <c:pt idx="284">
                  <c:v>-1.2416335759180532</c:v>
                </c:pt>
                <c:pt idx="285">
                  <c:v>-1.2420326473028236</c:v>
                </c:pt>
                <c:pt idx="286">
                  <c:v>-1.24244436994837</c:v>
                </c:pt>
                <c:pt idx="287">
                  <c:v>-1.2428554375346026</c:v>
                </c:pt>
                <c:pt idx="288">
                  <c:v>-1.2432261668644018</c:v>
                </c:pt>
                <c:pt idx="289">
                  <c:v>-1.2436360058837637</c:v>
                </c:pt>
                <c:pt idx="290">
                  <c:v>-1.2440320183769737</c:v>
                </c:pt>
                <c:pt idx="291">
                  <c:v>-1.2444406111409561</c:v>
                </c:pt>
                <c:pt idx="292">
                  <c:v>-1.2448354289111054</c:v>
                </c:pt>
                <c:pt idx="293">
                  <c:v>-1.2452427985268317</c:v>
                </c:pt>
                <c:pt idx="294">
                  <c:v>-1.2456495550116149</c:v>
                </c:pt>
                <c:pt idx="295">
                  <c:v>-1.2460426117247321</c:v>
                </c:pt>
                <c:pt idx="296">
                  <c:v>-1.2464481776657494</c:v>
                </c:pt>
                <c:pt idx="297">
                  <c:v>-1.2468400921544924</c:v>
                </c:pt>
                <c:pt idx="298">
                  <c:v>-1.2472444877720952</c:v>
                </c:pt>
                <c:pt idx="299">
                  <c:v>-1.2476482960468043</c:v>
                </c:pt>
                <c:pt idx="300">
                  <c:v>-1.2480255247201097</c:v>
                </c:pt>
                <c:pt idx="301">
                  <c:v>-1.2484282097791279</c:v>
                </c:pt>
                <c:pt idx="302">
                  <c:v>-1.2488173588489002</c:v>
                </c:pt>
                <c:pt idx="303">
                  <c:v>-1.2492189195363921</c:v>
                </c:pt>
                <c:pt idx="304">
                  <c:v>-1.2496069887421599</c:v>
                </c:pt>
                <c:pt idx="305">
                  <c:v>-1.2500074418585818</c:v>
                </c:pt>
                <c:pt idx="306">
                  <c:v>-1.2504073382701151</c:v>
                </c:pt>
                <c:pt idx="307">
                  <c:v>-1.250793808513704</c:v>
                </c:pt>
                <c:pt idx="308">
                  <c:v>-1.2511926210690354</c:v>
                </c:pt>
                <c:pt idx="309">
                  <c:v>-1.2515780496334825</c:v>
                </c:pt>
                <c:pt idx="310">
                  <c:v>-1.2519757930462203</c:v>
                </c:pt>
                <c:pt idx="311">
                  <c:v>-1.2523729985190557</c:v>
                </c:pt>
                <c:pt idx="312">
                  <c:v>-1.2527313053022959</c:v>
                </c:pt>
                <c:pt idx="313">
                  <c:v>-1.2531274965710326</c:v>
                </c:pt>
                <c:pt idx="314">
                  <c:v>-1.2535104047100827</c:v>
                </c:pt>
                <c:pt idx="315">
                  <c:v>-1.2539055600901825</c:v>
                </c:pt>
                <c:pt idx="316">
                  <c:v>-1.2542874717636388</c:v>
                </c:pt>
                <c:pt idx="317">
                  <c:v>-1.2546816035084807</c:v>
                </c:pt>
                <c:pt idx="318">
                  <c:v>-1.2550752195391994</c:v>
                </c:pt>
                <c:pt idx="319">
                  <c:v>-1.2554556500043368</c:v>
                </c:pt>
                <c:pt idx="320">
                  <c:v>-1.2558482597069112</c:v>
                </c:pt>
                <c:pt idx="321">
                  <c:v>-1.2562277215736926</c:v>
                </c:pt>
                <c:pt idx="322">
                  <c:v>-1.2566193356934268</c:v>
                </c:pt>
                <c:pt idx="323">
                  <c:v>-1.2570104478030011</c:v>
                </c:pt>
                <c:pt idx="324">
                  <c:v>-1.2573632809999102</c:v>
                </c:pt>
                <c:pt idx="325">
                  <c:v>-1.2577534447010881</c:v>
                </c:pt>
                <c:pt idx="326">
                  <c:v>-1.25813055138672</c:v>
                </c:pt>
                <c:pt idx="327">
                  <c:v>-1.2585197438156597</c:v>
                </c:pt>
                <c:pt idx="328">
                  <c:v>-1.2588959149565175</c:v>
                </c:pt>
                <c:pt idx="329">
                  <c:v>-1.2592841450817918</c:v>
                </c:pt>
                <c:pt idx="330">
                  <c:v>-1.2596718894587877</c:v>
                </c:pt>
                <c:pt idx="331">
                  <c:v>-1.26004666547382</c:v>
                </c:pt>
                <c:pt idx="332">
                  <c:v>-1.2604334602266118</c:v>
                </c:pt>
                <c:pt idx="333">
                  <c:v>-1.2608073211127431</c:v>
                </c:pt>
                <c:pt idx="334">
                  <c:v>-1.2611931741215867</c:v>
                </c:pt>
                <c:pt idx="335">
                  <c:v>-1.2615785514321296</c:v>
                </c:pt>
                <c:pt idx="336">
                  <c:v>-1.2619262268590605</c:v>
                </c:pt>
                <c:pt idx="337">
                  <c:v>-1.2623107039718111</c:v>
                </c:pt>
                <c:pt idx="338">
                  <c:v>-1.2626823307315476</c:v>
                </c:pt>
                <c:pt idx="339">
                  <c:v>-1.2630658839567108</c:v>
                </c:pt>
                <c:pt idx="340">
                  <c:v>-1.2634366198654807</c:v>
                </c:pt>
                <c:pt idx="341">
                  <c:v>-1.2638192558021217</c:v>
                </c:pt>
                <c:pt idx="342">
                  <c:v>-1.2642014279996783</c:v>
                </c:pt>
                <c:pt idx="343">
                  <c:v>-1.2645708320079496</c:v>
                </c:pt>
                <c:pt idx="344">
                  <c:v>-1.2649520962594012</c:v>
                </c:pt>
                <c:pt idx="345">
                  <c:v>-1.26532062445931</c:v>
                </c:pt>
                <c:pt idx="346">
                  <c:v>-1.2657009865796358</c:v>
                </c:pt>
                <c:pt idx="347">
                  <c:v>-1.2660808923768598</c:v>
                </c:pt>
                <c:pt idx="348">
                  <c:v>-1.2664358762442709</c:v>
                </c:pt>
                <c:pt idx="349">
                  <c:v>-1.2668149027607736</c:v>
                </c:pt>
                <c:pt idx="350">
                  <c:v>-1.2671812719208979</c:v>
                </c:pt>
                <c:pt idx="351">
                  <c:v>-1.2675594095946534</c:v>
                </c:pt>
                <c:pt idx="352">
                  <c:v>-1.267924920979222</c:v>
                </c:pt>
                <c:pt idx="353">
                  <c:v>-1.2683021746991301</c:v>
                </c:pt>
                <c:pt idx="354">
                  <c:v>-1.2686789809947012</c:v>
                </c:pt>
                <c:pt idx="355">
                  <c:v>-1.2690432073455633</c:v>
                </c:pt>
                <c:pt idx="356">
                  <c:v>-1.2694191366222618</c:v>
                </c:pt>
                <c:pt idx="357">
                  <c:v>-1.2697825163637209</c:v>
                </c:pt>
                <c:pt idx="358">
                  <c:v>-1.2701575729472503</c:v>
                </c:pt>
                <c:pt idx="359">
                  <c:v>-1.2705321876230373</c:v>
                </c:pt>
                <c:pt idx="360">
                  <c:v>-1.27087017030112</c:v>
                </c:pt>
                <c:pt idx="361">
                  <c:v>-1.2712439467758825</c:v>
                </c:pt>
                <c:pt idx="362">
                  <c:v>-1.2716052479865307</c:v>
                </c:pt>
                <c:pt idx="363">
                  <c:v>-1.2719781616233297</c:v>
                </c:pt>
                <c:pt idx="364">
                  <c:v>-1.2723386296234793</c:v>
                </c:pt>
                <c:pt idx="365">
                  <c:v>-1.2727106840865143</c:v>
                </c:pt>
                <c:pt idx="366">
                  <c:v>-1.2730823032703635</c:v>
                </c:pt>
                <c:pt idx="367">
                  <c:v>-1.2734415211255068</c:v>
                </c:pt>
                <c:pt idx="368">
                  <c:v>-1.2738122863474906</c:v>
                </c:pt>
                <c:pt idx="369">
                  <c:v>-1.2741706793837861</c:v>
                </c:pt>
                <c:pt idx="370">
                  <c:v>-1.2745405939043257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1459-48B9-BDE3-79BD0E6B8862}"/>
            </c:ext>
          </c:extLst>
        </c:ser>
        <c:ser>
          <c:idx val="37"/>
          <c:order val="37"/>
          <c:tx>
            <c:strRef>
              <c:f>Graph_Data!$AG$6</c:f>
              <c:strCache>
                <c:ptCount val="1"/>
                <c:pt idx="0">
                  <c:v>大越町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Graph_Data!$AJ$369:$AJ$739</c:f>
              <c:numCache>
                <c:formatCode>General</c:formatCode>
                <c:ptCount val="371"/>
                <c:pt idx="0">
                  <c:v>-0.76005698661008847</c:v>
                </c:pt>
                <c:pt idx="1">
                  <c:v>-0.76766780164365034</c:v>
                </c:pt>
                <c:pt idx="2">
                  <c:v>-0.7749582823738409</c:v>
                </c:pt>
                <c:pt idx="3">
                  <c:v>-0.78241406264172964</c:v>
                </c:pt>
                <c:pt idx="4">
                  <c:v>-0.7895537675879295</c:v>
                </c:pt>
                <c:pt idx="5">
                  <c:v>-0.79685303082297321</c:v>
                </c:pt>
                <c:pt idx="6">
                  <c:v>-0.80407225115070802</c:v>
                </c:pt>
                <c:pt idx="7">
                  <c:v>-0.81098209826638878</c:v>
                </c:pt>
                <c:pt idx="8">
                  <c:v>-0.81804296313407565</c:v>
                </c:pt>
                <c:pt idx="9">
                  <c:v>-0.82479907847054457</c:v>
                </c:pt>
                <c:pt idx="10">
                  <c:v>-0.83170064224136564</c:v>
                </c:pt>
                <c:pt idx="11">
                  <c:v>-0.8385209590377154</c:v>
                </c:pt>
                <c:pt idx="12">
                  <c:v>-0.84482756292376116</c:v>
                </c:pt>
                <c:pt idx="13">
                  <c:v>-0.85149020974700473</c:v>
                </c:pt>
                <c:pt idx="14">
                  <c:v>-0.85786021966147963</c:v>
                </c:pt>
                <c:pt idx="15">
                  <c:v>-0.864362193775291</c:v>
                </c:pt>
                <c:pt idx="16">
                  <c:v>-0.87057661449225376</c:v>
                </c:pt>
                <c:pt idx="17">
                  <c:v>-0.87691776884410111</c:v>
                </c:pt>
                <c:pt idx="18">
                  <c:v>-0.88317721343496658</c:v>
                </c:pt>
                <c:pt idx="19">
                  <c:v>-0.88915699136351534</c:v>
                </c:pt>
                <c:pt idx="20">
                  <c:v>-0.89525583505408246</c:v>
                </c:pt>
                <c:pt idx="21">
                  <c:v>-0.9010803756666157</c:v>
                </c:pt>
                <c:pt idx="22">
                  <c:v>-0.90701905445767006</c:v>
                </c:pt>
                <c:pt idx="23">
                  <c:v>-0.91287657862203564</c:v>
                </c:pt>
                <c:pt idx="24">
                  <c:v>-0.91809765855204994</c:v>
                </c:pt>
                <c:pt idx="25">
                  <c:v>-0.92380130852079534</c:v>
                </c:pt>
                <c:pt idx="26">
                  <c:v>-0.92924433125276862</c:v>
                </c:pt>
                <c:pt idx="27">
                  <c:v>-0.93478987286618953</c:v>
                </c:pt>
                <c:pt idx="28">
                  <c:v>-0.94008044849612626</c:v>
                </c:pt>
                <c:pt idx="29">
                  <c:v>-0.94546909494169251</c:v>
                </c:pt>
                <c:pt idx="30">
                  <c:v>-0.95077854044565335</c:v>
                </c:pt>
                <c:pt idx="31">
                  <c:v>-0.95584167520705798</c:v>
                </c:pt>
                <c:pt idx="32">
                  <c:v>-0.96099645086450147</c:v>
                </c:pt>
                <c:pt idx="33">
                  <c:v>-0.96591071663224348</c:v>
                </c:pt>
                <c:pt idx="34">
                  <c:v>-0.97091254821154271</c:v>
                </c:pt>
                <c:pt idx="35">
                  <c:v>-0.97583737634218226</c:v>
                </c:pt>
                <c:pt idx="36">
                  <c:v>-0.98021985281883162</c:v>
                </c:pt>
                <c:pt idx="37">
                  <c:v>-0.98499957737168298</c:v>
                </c:pt>
                <c:pt idx="38">
                  <c:v>-0.98955328686206701</c:v>
                </c:pt>
                <c:pt idx="39">
                  <c:v>-0.99418512933179126</c:v>
                </c:pt>
                <c:pt idx="40">
                  <c:v>-0.998596838535317</c:v>
                </c:pt>
                <c:pt idx="41">
                  <c:v>-1.0030831351243614</c:v>
                </c:pt>
                <c:pt idx="42">
                  <c:v>-1.0074964097241184</c:v>
                </c:pt>
                <c:pt idx="43">
                  <c:v>-1.011698416338215</c:v>
                </c:pt>
                <c:pt idx="44">
                  <c:v>-1.0159699489579608</c:v>
                </c:pt>
                <c:pt idx="45">
                  <c:v>-1.0200360722865132</c:v>
                </c:pt>
                <c:pt idx="46">
                  <c:v>-1.0241685529698357</c:v>
                </c:pt>
                <c:pt idx="47">
                  <c:v>-1.0282314374883963</c:v>
                </c:pt>
                <c:pt idx="48">
                  <c:v>-1.0318419355619977</c:v>
                </c:pt>
                <c:pt idx="49">
                  <c:v>-1.0357744187646092</c:v>
                </c:pt>
                <c:pt idx="50">
                  <c:v>-1.0395158555559123</c:v>
                </c:pt>
                <c:pt idx="51">
                  <c:v>-1.0433164310696863</c:v>
                </c:pt>
                <c:pt idx="52">
                  <c:v>-1.0469316806936748</c:v>
                </c:pt>
                <c:pt idx="53">
                  <c:v>-1.0506033974568454</c:v>
                </c:pt>
                <c:pt idx="54">
                  <c:v>-1.0542108215129518</c:v>
                </c:pt>
                <c:pt idx="55">
                  <c:v>-1.057641429888579</c:v>
                </c:pt>
                <c:pt idx="56">
                  <c:v>-1.0611247309584164</c:v>
                </c:pt>
                <c:pt idx="57">
                  <c:v>-1.0644367688765446</c:v>
                </c:pt>
                <c:pt idx="58">
                  <c:v>-1.067799159887405</c:v>
                </c:pt>
                <c:pt idx="59">
                  <c:v>-1.0711013506766176</c:v>
                </c:pt>
                <c:pt idx="60">
                  <c:v>-1.0741367465612968</c:v>
                </c:pt>
                <c:pt idx="61">
                  <c:v>-1.0773248274824136</c:v>
                </c:pt>
                <c:pt idx="62">
                  <c:v>-1.0803551140381544</c:v>
                </c:pt>
                <c:pt idx="63">
                  <c:v>-1.0834304577152021</c:v>
                </c:pt>
                <c:pt idx="64">
                  <c:v>-1.0863532476393016</c:v>
                </c:pt>
                <c:pt idx="65">
                  <c:v>-1.0893191715879837</c:v>
                </c:pt>
                <c:pt idx="66">
                  <c:v>-1.0922307624188852</c:v>
                </c:pt>
                <c:pt idx="67">
                  <c:v>-1.094997506979694</c:v>
                </c:pt>
                <c:pt idx="68">
                  <c:v>-1.097804689429952</c:v>
                </c:pt>
                <c:pt idx="69">
                  <c:v>-1.100471998735576</c:v>
                </c:pt>
                <c:pt idx="70">
                  <c:v>-1.10317808674202</c:v>
                </c:pt>
                <c:pt idx="71">
                  <c:v>-1.1058340636405031</c:v>
                </c:pt>
                <c:pt idx="72">
                  <c:v>-1.1081906447184151</c:v>
                </c:pt>
                <c:pt idx="73">
                  <c:v>-1.1107535897796672</c:v>
                </c:pt>
                <c:pt idx="74">
                  <c:v>-1.113188473435375</c:v>
                </c:pt>
                <c:pt idx="75">
                  <c:v>-1.1156584355082739</c:v>
                </c:pt>
                <c:pt idx="76">
                  <c:v>-1.1180048984331254</c:v>
                </c:pt>
                <c:pt idx="77">
                  <c:v>-1.1203850973183374</c:v>
                </c:pt>
                <c:pt idx="78">
                  <c:v>-1.122720899256225</c:v>
                </c:pt>
                <c:pt idx="79">
                  <c:v>-1.1249398480013935</c:v>
                </c:pt>
                <c:pt idx="80">
                  <c:v>-1.1271906597294088</c:v>
                </c:pt>
                <c:pt idx="81">
                  <c:v>-1.1293288670362229</c:v>
                </c:pt>
                <c:pt idx="82">
                  <c:v>-1.131497789713602</c:v>
                </c:pt>
                <c:pt idx="83">
                  <c:v>-1.1336262671601167</c:v>
                </c:pt>
                <c:pt idx="84">
                  <c:v>-1.1355146471043047</c:v>
                </c:pt>
                <c:pt idx="85">
                  <c:v>-1.1375682922092132</c:v>
                </c:pt>
                <c:pt idx="86">
                  <c:v>-1.1395193041015417</c:v>
                </c:pt>
                <c:pt idx="87">
                  <c:v>-1.1414984844347635</c:v>
                </c:pt>
                <c:pt idx="88">
                  <c:v>-1.1433788388637398</c:v>
                </c:pt>
                <c:pt idx="89">
                  <c:v>-1.1452864414770825</c:v>
                </c:pt>
                <c:pt idx="90">
                  <c:v>-1.1471587528357268</c:v>
                </c:pt>
                <c:pt idx="91">
                  <c:v>-1.1489377418218887</c:v>
                </c:pt>
                <c:pt idx="92">
                  <c:v>-1.1507426978336128</c:v>
                </c:pt>
                <c:pt idx="93">
                  <c:v>-1.1524578238811898</c:v>
                </c:pt>
                <c:pt idx="94">
                  <c:v>-1.1541981332833511</c:v>
                </c:pt>
                <c:pt idx="95">
                  <c:v>-1.1559066037178465</c:v>
                </c:pt>
                <c:pt idx="96">
                  <c:v>-1.1574229298630674</c:v>
                </c:pt>
                <c:pt idx="97">
                  <c:v>-1.1590726473591444</c:v>
                </c:pt>
                <c:pt idx="98">
                  <c:v>-1.1606406534033591</c:v>
                </c:pt>
                <c:pt idx="99">
                  <c:v>-1.1622321059510212</c:v>
                </c:pt>
                <c:pt idx="100">
                  <c:v>-1.1637449188586575</c:v>
                </c:pt>
                <c:pt idx="101">
                  <c:v>-1.1652805510783424</c:v>
                </c:pt>
                <c:pt idx="102">
                  <c:v>-1.1667887276007196</c:v>
                </c:pt>
                <c:pt idx="103">
                  <c:v>-1.1682226780709295</c:v>
                </c:pt>
                <c:pt idx="104">
                  <c:v>-1.1696785745115768</c:v>
                </c:pt>
                <c:pt idx="105">
                  <c:v>-1.1710630295092299</c:v>
                </c:pt>
                <c:pt idx="106">
                  <c:v>-1.1724688959283205</c:v>
                </c:pt>
                <c:pt idx="107">
                  <c:v>-1.1738501747931369</c:v>
                </c:pt>
                <c:pt idx="108">
                  <c:v>-1.1751205679269039</c:v>
                </c:pt>
                <c:pt idx="109">
                  <c:v>-1.1764558146212067</c:v>
                </c:pt>
                <c:pt idx="110">
                  <c:v>-1.1777260860484444</c:v>
                </c:pt>
                <c:pt idx="111">
                  <c:v>-1.1790165750067929</c:v>
                </c:pt>
                <c:pt idx="112">
                  <c:v>-1.1802445014231067</c:v>
                </c:pt>
                <c:pt idx="113">
                  <c:v>-1.1814922163086521</c:v>
                </c:pt>
                <c:pt idx="114">
                  <c:v>-1.1827189299452932</c:v>
                </c:pt>
                <c:pt idx="115">
                  <c:v>-1.1838865316956662</c:v>
                </c:pt>
                <c:pt idx="116">
                  <c:v>-1.1850733231772106</c:v>
                </c:pt>
                <c:pt idx="117">
                  <c:v>-1.1862031703166955</c:v>
                </c:pt>
                <c:pt idx="118">
                  <c:v>-1.1873518397987575</c:v>
                </c:pt>
                <c:pt idx="119">
                  <c:v>-1.1884818029714361</c:v>
                </c:pt>
                <c:pt idx="120">
                  <c:v>-1.189486700500392</c:v>
                </c:pt>
                <c:pt idx="121">
                  <c:v>-1.1905822625814311</c:v>
                </c:pt>
                <c:pt idx="122">
                  <c:v>-1.1916258545942882</c:v>
                </c:pt>
                <c:pt idx="123">
                  <c:v>-1.19268745014137</c:v>
                </c:pt>
                <c:pt idx="124">
                  <c:v>-1.1936989348847888</c:v>
                </c:pt>
                <c:pt idx="125">
                  <c:v>-1.1947281254253284</c:v>
                </c:pt>
                <c:pt idx="126">
                  <c:v>-1.1957414254362122</c:v>
                </c:pt>
                <c:pt idx="127">
                  <c:v>-1.1967072647309893</c:v>
                </c:pt>
                <c:pt idx="128">
                  <c:v>-1.1976903928340603</c:v>
                </c:pt>
                <c:pt idx="129">
                  <c:v>-1.1986277195477293</c:v>
                </c:pt>
                <c:pt idx="130">
                  <c:v>-1.1995820782020223</c:v>
                </c:pt>
                <c:pt idx="131">
                  <c:v>-1.2005223344371072</c:v>
                </c:pt>
                <c:pt idx="132">
                  <c:v>-1.2013597588819638</c:v>
                </c:pt>
                <c:pt idx="133">
                  <c:v>-1.2022741051194887</c:v>
                </c:pt>
                <c:pt idx="134">
                  <c:v>-1.2031464427445249</c:v>
                </c:pt>
                <c:pt idx="135">
                  <c:v>-1.2040352365285227</c:v>
                </c:pt>
                <c:pt idx="136">
                  <c:v>-1.2048834340430588</c:v>
                </c:pt>
                <c:pt idx="137">
                  <c:v>-1.2057478770315404</c:v>
                </c:pt>
                <c:pt idx="138">
                  <c:v>-1.2066003883215626</c:v>
                </c:pt>
                <c:pt idx="139">
                  <c:v>-1.2074143115667975</c:v>
                </c:pt>
                <c:pt idx="140">
                  <c:v>-1.2082441838223799</c:v>
                </c:pt>
                <c:pt idx="141">
                  <c:v>-1.2090367226277734</c:v>
                </c:pt>
                <c:pt idx="142">
                  <c:v>-1.2098450269171055</c:v>
                </c:pt>
                <c:pt idx="143">
                  <c:v>-1.2106427652052882</c:v>
                </c:pt>
                <c:pt idx="144">
                  <c:v>-1.2113544358522395</c:v>
                </c:pt>
                <c:pt idx="145">
                  <c:v>-1.2121327717579871</c:v>
                </c:pt>
                <c:pt idx="146">
                  <c:v>-1.2128766339654209</c:v>
                </c:pt>
                <c:pt idx="147">
                  <c:v>-1.2136358473750672</c:v>
                </c:pt>
                <c:pt idx="148">
                  <c:v>-1.2143616492793865</c:v>
                </c:pt>
                <c:pt idx="149">
                  <c:v>-1.2151026496578596</c:v>
                </c:pt>
                <c:pt idx="150">
                  <c:v>-1.2158347290847893</c:v>
                </c:pt>
                <c:pt idx="151">
                  <c:v>-1.2165349049323926</c:v>
                </c:pt>
                <c:pt idx="152">
                  <c:v>-1.2172500631603427</c:v>
                </c:pt>
                <c:pt idx="153">
                  <c:v>-1.217934258467448</c:v>
                </c:pt>
                <c:pt idx="154">
                  <c:v>-1.2186333016211712</c:v>
                </c:pt>
                <c:pt idx="155">
                  <c:v>-1.2193244517562918</c:v>
                </c:pt>
                <c:pt idx="156">
                  <c:v>-1.2199640373673852</c:v>
                </c:pt>
                <c:pt idx="157">
                  <c:v>-1.2206404559604556</c:v>
                </c:pt>
                <c:pt idx="158">
                  <c:v>-1.2212880653874043</c:v>
                </c:pt>
                <c:pt idx="159">
                  <c:v>-1.2219502146414689</c:v>
                </c:pt>
                <c:pt idx="160">
                  <c:v>-1.222584347875431</c:v>
                </c:pt>
                <c:pt idx="161">
                  <c:v>-1.2232329072294239</c:v>
                </c:pt>
                <c:pt idx="162">
                  <c:v>-1.2238748100426462</c:v>
                </c:pt>
                <c:pt idx="163">
                  <c:v>-1.2244898217752793</c:v>
                </c:pt>
                <c:pt idx="164">
                  <c:v>-1.2251190977651887</c:v>
                </c:pt>
                <c:pt idx="165">
                  <c:v>-1.2257221838566237</c:v>
                </c:pt>
                <c:pt idx="166">
                  <c:v>-1.2263394328068435</c:v>
                </c:pt>
                <c:pt idx="167">
                  <c:v>-1.2269507900659464</c:v>
                </c:pt>
                <c:pt idx="168">
                  <c:v>-1.2274980392010173</c:v>
                </c:pt>
                <c:pt idx="169">
                  <c:v>-1.2280985769412254</c:v>
                </c:pt>
                <c:pt idx="170">
                  <c:v>-1.2286745189065755</c:v>
                </c:pt>
                <c:pt idx="171">
                  <c:v>-1.2292643910160621</c:v>
                </c:pt>
                <c:pt idx="172">
                  <c:v>-1.2298302581343328</c:v>
                </c:pt>
                <c:pt idx="173">
                  <c:v>-1.230409968109625</c:v>
                </c:pt>
                <c:pt idx="174">
                  <c:v>-1.2309846986445847</c:v>
                </c:pt>
                <c:pt idx="175">
                  <c:v>-1.2315362618443131</c:v>
                </c:pt>
                <c:pt idx="176">
                  <c:v>-1.232101542845659</c:v>
                </c:pt>
                <c:pt idx="177">
                  <c:v>-1.2326441785186488</c:v>
                </c:pt>
                <c:pt idx="178">
                  <c:v>-1.2332004531393288</c:v>
                </c:pt>
                <c:pt idx="179">
                  <c:v>-1.2337523134507054</c:v>
                </c:pt>
                <c:pt idx="180">
                  <c:v>-1.2342470618963794</c:v>
                </c:pt>
                <c:pt idx="181">
                  <c:v>-1.2347908111553638</c:v>
                </c:pt>
                <c:pt idx="182">
                  <c:v>-1.2353131017730146</c:v>
                </c:pt>
                <c:pt idx="183">
                  <c:v>-1.2358488487265569</c:v>
                </c:pt>
                <c:pt idx="184">
                  <c:v>-1.2363635768800116</c:v>
                </c:pt>
                <c:pt idx="185">
                  <c:v>-1.2368916922382869</c:v>
                </c:pt>
                <c:pt idx="186">
                  <c:v>-1.2374160652957533</c:v>
                </c:pt>
                <c:pt idx="187">
                  <c:v>-1.2379200433431674</c:v>
                </c:pt>
                <c:pt idx="188">
                  <c:v>-1.238437308893805</c:v>
                </c:pt>
                <c:pt idx="189">
                  <c:v>-1.2389345683028683</c:v>
                </c:pt>
                <c:pt idx="190">
                  <c:v>-1.2394450519268281</c:v>
                </c:pt>
                <c:pt idx="191">
                  <c:v>-1.2399522084561521</c:v>
                </c:pt>
                <c:pt idx="192">
                  <c:v>-1.2404074903107931</c:v>
                </c:pt>
                <c:pt idx="193">
                  <c:v>-1.2409085276915677</c:v>
                </c:pt>
                <c:pt idx="194">
                  <c:v>-1.2413904435668319</c:v>
                </c:pt>
                <c:pt idx="195">
                  <c:v>-1.2418854357453406</c:v>
                </c:pt>
                <c:pt idx="196">
                  <c:v>-1.2423616346039947</c:v>
                </c:pt>
                <c:pt idx="197">
                  <c:v>-1.2428508532484919</c:v>
                </c:pt>
                <c:pt idx="198">
                  <c:v>-1.2433372374501852</c:v>
                </c:pt>
                <c:pt idx="199">
                  <c:v>-1.2438052941450568</c:v>
                </c:pt>
                <c:pt idx="200">
                  <c:v>-1.2442862885760109</c:v>
                </c:pt>
                <c:pt idx="201">
                  <c:v>-1.2447492461551339</c:v>
                </c:pt>
                <c:pt idx="202">
                  <c:v>-1.2452250890419416</c:v>
                </c:pt>
                <c:pt idx="203">
                  <c:v>-1.2456984012971117</c:v>
                </c:pt>
                <c:pt idx="204">
                  <c:v>-1.2461389366420965</c:v>
                </c:pt>
                <c:pt idx="205">
                  <c:v>-1.246607511011036</c:v>
                </c:pt>
                <c:pt idx="206">
                  <c:v>-1.2470587148502166</c:v>
                </c:pt>
                <c:pt idx="207">
                  <c:v>-1.2475226795707577</c:v>
                </c:pt>
                <c:pt idx="208">
                  <c:v>-1.247969519657927</c:v>
                </c:pt>
                <c:pt idx="209">
                  <c:v>-1.2484290729783958</c:v>
                </c:pt>
                <c:pt idx="210">
                  <c:v>-1.2488864571294138</c:v>
                </c:pt>
                <c:pt idx="211">
                  <c:v>-1.2493270661521616</c:v>
                </c:pt>
                <c:pt idx="212">
                  <c:v>-1.2497803187937548</c:v>
                </c:pt>
                <c:pt idx="213">
                  <c:v>-1.2502170147244909</c:v>
                </c:pt>
                <c:pt idx="214">
                  <c:v>-1.2506663095104162</c:v>
                </c:pt>
                <c:pt idx="215">
                  <c:v>-1.2511136565909435</c:v>
                </c:pt>
                <c:pt idx="216">
                  <c:v>-1.2515160723834078</c:v>
                </c:pt>
                <c:pt idx="217">
                  <c:v>-1.2519598260053582</c:v>
                </c:pt>
                <c:pt idx="218">
                  <c:v>-1.2523875216970537</c:v>
                </c:pt>
                <c:pt idx="219">
                  <c:v>-1.2528277097849148</c:v>
                </c:pt>
                <c:pt idx="220">
                  <c:v>-1.2532520257889683</c:v>
                </c:pt>
                <c:pt idx="221">
                  <c:v>-1.2536887927967457</c:v>
                </c:pt>
                <c:pt idx="222">
                  <c:v>-1.2541238741742318</c:v>
                </c:pt>
                <c:pt idx="223">
                  <c:v>-1.254543348161183</c:v>
                </c:pt>
                <c:pt idx="224">
                  <c:v>-1.2549752123226858</c:v>
                </c:pt>
                <c:pt idx="225">
                  <c:v>-1.2553916348723098</c:v>
                </c:pt>
                <c:pt idx="226">
                  <c:v>-1.2558204082566873</c:v>
                </c:pt>
                <c:pt idx="227">
                  <c:v>-1.256247657262221</c:v>
                </c:pt>
                <c:pt idx="228">
                  <c:v>-1.256632274434023</c:v>
                </c:pt>
                <c:pt idx="229">
                  <c:v>-1.2570567047818093</c:v>
                </c:pt>
                <c:pt idx="230">
                  <c:v>-1.2574660733252647</c:v>
                </c:pt>
                <c:pt idx="231">
                  <c:v>-1.2578876984250513</c:v>
                </c:pt>
                <c:pt idx="232">
                  <c:v>-1.2582944037436843</c:v>
                </c:pt>
                <c:pt idx="233">
                  <c:v>-1.2587133286866017</c:v>
                </c:pt>
                <c:pt idx="234">
                  <c:v>-1.2591309199346392</c:v>
                </c:pt>
                <c:pt idx="235">
                  <c:v>-1.2595337942334071</c:v>
                </c:pt>
                <c:pt idx="236">
                  <c:v>-1.2599488336008644</c:v>
                </c:pt>
                <c:pt idx="237">
                  <c:v>-1.2603492834222803</c:v>
                </c:pt>
                <c:pt idx="238">
                  <c:v>-1.2607618628516211</c:v>
                </c:pt>
                <c:pt idx="239">
                  <c:v>-1.2611732258439541</c:v>
                </c:pt>
                <c:pt idx="240">
                  <c:v>-1.2615437521944213</c:v>
                </c:pt>
                <c:pt idx="241">
                  <c:v>-1.2619528600667365</c:v>
                </c:pt>
                <c:pt idx="242">
                  <c:v>-1.2623476715182571</c:v>
                </c:pt>
                <c:pt idx="243">
                  <c:v>-1.2627545270283318</c:v>
                </c:pt>
                <c:pt idx="244">
                  <c:v>-1.263147196229971</c:v>
                </c:pt>
                <c:pt idx="245">
                  <c:v>-1.2635518757612565</c:v>
                </c:pt>
                <c:pt idx="246">
                  <c:v>-1.2639554774595132</c:v>
                </c:pt>
                <c:pt idx="247">
                  <c:v>-1.2643450506519938</c:v>
                </c:pt>
                <c:pt idx="248">
                  <c:v>-1.2647465841304233</c:v>
                </c:pt>
                <c:pt idx="249">
                  <c:v>-1.265134188582135</c:v>
                </c:pt>
                <c:pt idx="250">
                  <c:v>-1.265533720652982</c:v>
                </c:pt>
                <c:pt idx="251">
                  <c:v>-1.2659322600994769</c:v>
                </c:pt>
                <c:pt idx="252">
                  <c:v>-1.2663042028003626</c:v>
                </c:pt>
                <c:pt idx="253">
                  <c:v>-1.2667008658792971</c:v>
                </c:pt>
                <c:pt idx="254">
                  <c:v>-1.2670838314592825</c:v>
                </c:pt>
                <c:pt idx="255">
                  <c:v>-1.2674786448917035</c:v>
                </c:pt>
                <c:pt idx="256">
                  <c:v>-1.2678598476818357</c:v>
                </c:pt>
                <c:pt idx="257">
                  <c:v>-1.2682528669177953</c:v>
                </c:pt>
                <c:pt idx="258">
                  <c:v>-1.2686449946697227</c:v>
                </c:pt>
                <c:pt idx="259">
                  <c:v>-1.269023636773722</c:v>
                </c:pt>
                <c:pt idx="260">
                  <c:v>-1.269414048556176</c:v>
                </c:pt>
                <c:pt idx="261">
                  <c:v>-1.2697910538285693</c:v>
                </c:pt>
                <c:pt idx="262">
                  <c:v>-1.2701797981447462</c:v>
                </c:pt>
                <c:pt idx="263">
                  <c:v>-1.2705677128353685</c:v>
                </c:pt>
                <c:pt idx="264">
                  <c:v>-1.2709173839325123</c:v>
                </c:pt>
                <c:pt idx="265">
                  <c:v>-1.2713037513283776</c:v>
                </c:pt>
                <c:pt idx="266">
                  <c:v>-1.2716768963742087</c:v>
                </c:pt>
                <c:pt idx="267">
                  <c:v>-1.2720617058077501</c:v>
                </c:pt>
                <c:pt idx="268">
                  <c:v>-1.2724333629085471</c:v>
                </c:pt>
                <c:pt idx="269">
                  <c:v>-1.2728166546782766</c:v>
                </c:pt>
                <c:pt idx="270">
                  <c:v>-1.2731991899456179</c:v>
                </c:pt>
                <c:pt idx="271">
                  <c:v>-1.2735686741211503</c:v>
                </c:pt>
                <c:pt idx="272">
                  <c:v>-1.2739497485838149</c:v>
                </c:pt>
                <c:pt idx="273">
                  <c:v>-1.2743178363669216</c:v>
                </c:pt>
                <c:pt idx="274">
                  <c:v>-1.2746974852849791</c:v>
                </c:pt>
                <c:pt idx="275">
                  <c:v>-1.2750764226695646</c:v>
                </c:pt>
                <c:pt idx="276">
                  <c:v>-1.2754180841102389</c:v>
                </c:pt>
                <c:pt idx="277">
                  <c:v>-1.2757956903148744</c:v>
                </c:pt>
                <c:pt idx="278">
                  <c:v>-1.2761604607632202</c:v>
                </c:pt>
                <c:pt idx="279">
                  <c:v>-1.2765367210503917</c:v>
                </c:pt>
                <c:pt idx="280">
                  <c:v>-1.2769002033710699</c:v>
                </c:pt>
                <c:pt idx="281">
                  <c:v>-1.277275147054151</c:v>
                </c:pt>
                <c:pt idx="282">
                  <c:v>-1.2776494323886753</c:v>
                </c:pt>
                <c:pt idx="283">
                  <c:v>-1.278011023750006</c:v>
                </c:pt>
                <c:pt idx="284">
                  <c:v>-1.2783840338518322</c:v>
                </c:pt>
                <c:pt idx="285">
                  <c:v>-1.2787444037002538</c:v>
                </c:pt>
                <c:pt idx="286">
                  <c:v>-1.2791161642332576</c:v>
                </c:pt>
                <c:pt idx="287">
                  <c:v>-1.2794872991480937</c:v>
                </c:pt>
                <c:pt idx="288">
                  <c:v>-1.2798219851415074</c:v>
                </c:pt>
                <c:pt idx="289">
                  <c:v>-1.2801919461333167</c:v>
                </c:pt>
                <c:pt idx="290">
                  <c:v>-1.2805493936602765</c:v>
                </c:pt>
                <c:pt idx="291">
                  <c:v>-1.2809181630688991</c:v>
                </c:pt>
                <c:pt idx="292">
                  <c:v>-1.2812744679227783</c:v>
                </c:pt>
                <c:pt idx="293">
                  <c:v>-1.2816420671072406</c:v>
                </c:pt>
                <c:pt idx="294">
                  <c:v>-1.2820090794196042</c:v>
                </c:pt>
                <c:pt idx="295">
                  <c:v>-1.2823636986440083</c:v>
                </c:pt>
                <c:pt idx="296">
                  <c:v>-1.2827295708916584</c:v>
                </c:pt>
                <c:pt idx="297">
                  <c:v>-1.2830830960045647</c:v>
                </c:pt>
                <c:pt idx="298">
                  <c:v>-1.2834478469061463</c:v>
                </c:pt>
                <c:pt idx="299">
                  <c:v>-1.2838120348083639</c:v>
                </c:pt>
                <c:pt idx="300">
                  <c:v>-1.2841522209874809</c:v>
                </c:pt>
                <c:pt idx="301">
                  <c:v>-1.284515331796618</c:v>
                </c:pt>
                <c:pt idx="302">
                  <c:v>-1.2848662054288988</c:v>
                </c:pt>
                <c:pt idx="303">
                  <c:v>-1.2852282374821127</c:v>
                </c:pt>
                <c:pt idx="304">
                  <c:v>-1.2855780748006937</c:v>
                </c:pt>
                <c:pt idx="305">
                  <c:v>-1.2859390436904798</c:v>
                </c:pt>
                <c:pt idx="306">
                  <c:v>-1.2862994780043711</c:v>
                </c:pt>
                <c:pt idx="307">
                  <c:v>-1.2866477799241667</c:v>
                </c:pt>
                <c:pt idx="308">
                  <c:v>-1.2870071731078174</c:v>
                </c:pt>
                <c:pt idx="309">
                  <c:v>-1.2873544741907672</c:v>
                </c:pt>
                <c:pt idx="310">
                  <c:v>-1.2877128399301923</c:v>
                </c:pt>
                <c:pt idx="311">
                  <c:v>-1.2880706885480289</c:v>
                </c:pt>
                <c:pt idx="312">
                  <c:v>-1.2883934648980582</c:v>
                </c:pt>
                <c:pt idx="313">
                  <c:v>-1.2887503382770404</c:v>
                </c:pt>
                <c:pt idx="314">
                  <c:v>-1.2890952160266591</c:v>
                </c:pt>
                <c:pt idx="315">
                  <c:v>-1.2894510929467193</c:v>
                </c:pt>
                <c:pt idx="316">
                  <c:v>-1.2897950119879817</c:v>
                </c:pt>
                <c:pt idx="317">
                  <c:v>-1.2901499038887974</c:v>
                </c:pt>
                <c:pt idx="318">
                  <c:v>-1.2905042994058129</c:v>
                </c:pt>
                <c:pt idx="319">
                  <c:v>-1.290846792761994</c:v>
                </c:pt>
                <c:pt idx="320">
                  <c:v>-1.2912002194421506</c:v>
                </c:pt>
                <c:pt idx="321">
                  <c:v>-1.2915417801459639</c:v>
                </c:pt>
                <c:pt idx="322">
                  <c:v>-1.2918942480527331</c:v>
                </c:pt>
                <c:pt idx="323">
                  <c:v>-1.2922462324099373</c:v>
                </c:pt>
                <c:pt idx="324">
                  <c:v>-1.2925637401471921</c:v>
                </c:pt>
                <c:pt idx="325">
                  <c:v>-1.2929148108000663</c:v>
                </c:pt>
                <c:pt idx="326">
                  <c:v>-1.2932541026614746</c:v>
                </c:pt>
                <c:pt idx="327">
                  <c:v>-1.2936042373646832</c:v>
                </c:pt>
                <c:pt idx="328">
                  <c:v>-1.2939426276051362</c:v>
                </c:pt>
                <c:pt idx="329">
                  <c:v>-1.294291834801625</c:v>
                </c:pt>
                <c:pt idx="330">
                  <c:v>-1.2946405737449547</c:v>
                </c:pt>
                <c:pt idx="331">
                  <c:v>-1.2949776191103703</c:v>
                </c:pt>
                <c:pt idx="332">
                  <c:v>-1.2953254425084704</c:v>
                </c:pt>
                <c:pt idx="333">
                  <c:v>-1.2956616055124819</c:v>
                </c:pt>
                <c:pt idx="334">
                  <c:v>-1.2960085208161669</c:v>
                </c:pt>
                <c:pt idx="335">
                  <c:v>-1.2963549773688194</c:v>
                </c:pt>
                <c:pt idx="336">
                  <c:v>-1.2966675130482035</c:v>
                </c:pt>
                <c:pt idx="337">
                  <c:v>-1.2970131013918549</c:v>
                </c:pt>
                <c:pt idx="338">
                  <c:v>-1.2973471097376348</c:v>
                </c:pt>
                <c:pt idx="339">
                  <c:v>-1.2976918069266041</c:v>
                </c:pt>
                <c:pt idx="340">
                  <c:v>-1.2980249559420607</c:v>
                </c:pt>
                <c:pt idx="341">
                  <c:v>-1.2983687682597556</c:v>
                </c:pt>
                <c:pt idx="342">
                  <c:v>-1.2987121332010942</c:v>
                </c:pt>
                <c:pt idx="343">
                  <c:v>-1.2990439973133336</c:v>
                </c:pt>
                <c:pt idx="344">
                  <c:v>-1.2993864863041455</c:v>
                </c:pt>
                <c:pt idx="345">
                  <c:v>-1.2997175054494281</c:v>
                </c:pt>
                <c:pt idx="346">
                  <c:v>-1.300059124058992</c:v>
                </c:pt>
                <c:pt idx="347">
                  <c:v>-1.3004003023946609</c:v>
                </c:pt>
                <c:pt idx="348">
                  <c:v>-1.3007190718282831</c:v>
                </c:pt>
                <c:pt idx="349">
                  <c:v>-1.3010594017964641</c:v>
                </c:pt>
                <c:pt idx="350">
                  <c:v>-1.3013883378237669</c:v>
                </c:pt>
                <c:pt idx="351">
                  <c:v>-1.3017278101943754</c:v>
                </c:pt>
                <c:pt idx="352">
                  <c:v>-1.3020559186020202</c:v>
                </c:pt>
                <c:pt idx="353">
                  <c:v>-1.3023945381012239</c:v>
                </c:pt>
                <c:pt idx="354">
                  <c:v>-1.3027327259165014</c:v>
                </c:pt>
                <c:pt idx="355">
                  <c:v>-1.3030595944994856</c:v>
                </c:pt>
                <c:pt idx="356">
                  <c:v>-1.3033969361723043</c:v>
                </c:pt>
                <c:pt idx="357">
                  <c:v>-1.3037229879697587</c:v>
                </c:pt>
                <c:pt idx="358">
                  <c:v>-1.3040594877137373</c:v>
                </c:pt>
                <c:pt idx="359">
                  <c:v>-1.3043955611472664</c:v>
                </c:pt>
                <c:pt idx="360">
                  <c:v>-1.3046987457686874</c:v>
                </c:pt>
                <c:pt idx="361">
                  <c:v>-1.3050340106277738</c:v>
                </c:pt>
                <c:pt idx="362">
                  <c:v>-1.3053580573291639</c:v>
                </c:pt>
                <c:pt idx="363">
                  <c:v>-1.3056924899140239</c:v>
                </c:pt>
                <c:pt idx="364">
                  <c:v>-1.3060157329554674</c:v>
                </c:pt>
                <c:pt idx="365">
                  <c:v>-1.306349336877886</c:v>
                </c:pt>
                <c:pt idx="366">
                  <c:v>-1.3066825210116781</c:v>
                </c:pt>
                <c:pt idx="367">
                  <c:v>-1.3070045583988996</c:v>
                </c:pt>
                <c:pt idx="368">
                  <c:v>-1.3073369190315207</c:v>
                </c:pt>
                <c:pt idx="369">
                  <c:v>-1.3076581610686411</c:v>
                </c:pt>
                <c:pt idx="370">
                  <c:v>-1.3079897014446116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459-48B9-BDE3-79BD0E6B8862}"/>
            </c:ext>
          </c:extLst>
        </c:ser>
        <c:ser>
          <c:idx val="38"/>
          <c:order val="38"/>
          <c:tx>
            <c:strRef>
              <c:f>Graph_Data!$AO$6</c:f>
              <c:strCache>
                <c:ptCount val="1"/>
                <c:pt idx="0">
                  <c:v>田村市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Graph_Data!$AR$369:$AR$739</c:f>
              <c:numCache>
                <c:formatCode>General</c:formatCode>
                <c:ptCount val="371"/>
                <c:pt idx="0">
                  <c:v>-0.65428058824838276</c:v>
                </c:pt>
                <c:pt idx="1">
                  <c:v>-0.66223789747134831</c:v>
                </c:pt>
                <c:pt idx="2">
                  <c:v>-0.66986629777818674</c:v>
                </c:pt>
                <c:pt idx="3">
                  <c:v>-0.6776738559027311</c:v>
                </c:pt>
                <c:pt idx="4">
                  <c:v>-0.685156407787476</c:v>
                </c:pt>
                <c:pt idx="5">
                  <c:v>-0.69281234259841662</c:v>
                </c:pt>
                <c:pt idx="6">
                  <c:v>-0.70039056481866935</c:v>
                </c:pt>
                <c:pt idx="7">
                  <c:v>-0.70764994902287881</c:v>
                </c:pt>
                <c:pt idx="8">
                  <c:v>-0.71507407983460813</c:v>
                </c:pt>
                <c:pt idx="9">
                  <c:v>-0.72218364704266513</c:v>
                </c:pt>
                <c:pt idx="10">
                  <c:v>-0.72945229868434625</c:v>
                </c:pt>
                <c:pt idx="11">
                  <c:v>-0.73664147065668295</c:v>
                </c:pt>
                <c:pt idx="12">
                  <c:v>-0.74329462574242688</c:v>
                </c:pt>
                <c:pt idx="13">
                  <c:v>-0.75032920405838255</c:v>
                </c:pt>
                <c:pt idx="14">
                  <c:v>-0.75706048974312723</c:v>
                </c:pt>
                <c:pt idx="15">
                  <c:v>-0.76393704684258457</c:v>
                </c:pt>
                <c:pt idx="16">
                  <c:v>-0.77051507302625111</c:v>
                </c:pt>
                <c:pt idx="17">
                  <c:v>-0.77723297124487722</c:v>
                </c:pt>
                <c:pt idx="18">
                  <c:v>-0.78387006720523933</c:v>
                </c:pt>
                <c:pt idx="19">
                  <c:v>-0.7902160562603997</c:v>
                </c:pt>
                <c:pt idx="20">
                  <c:v>-0.79669395829841494</c:v>
                </c:pt>
                <c:pt idx="21">
                  <c:v>-0.8028858275693268</c:v>
                </c:pt>
                <c:pt idx="22">
                  <c:v>-0.80920446677500535</c:v>
                </c:pt>
                <c:pt idx="23">
                  <c:v>-0.81544221597405675</c:v>
                </c:pt>
                <c:pt idx="24">
                  <c:v>-0.8210068439446343</c:v>
                </c:pt>
                <c:pt idx="25">
                  <c:v>-0.82709086266016429</c:v>
                </c:pt>
                <c:pt idx="26">
                  <c:v>-0.83290187821450812</c:v>
                </c:pt>
                <c:pt idx="27">
                  <c:v>-0.83882744430181666</c:v>
                </c:pt>
                <c:pt idx="28">
                  <c:v>-0.84448543929599074</c:v>
                </c:pt>
                <c:pt idx="29">
                  <c:v>-0.85025327132521555</c:v>
                </c:pt>
                <c:pt idx="30">
                  <c:v>-0.85594128939518055</c:v>
                </c:pt>
                <c:pt idx="31">
                  <c:v>-0.86137008429582851</c:v>
                </c:pt>
                <c:pt idx="32">
                  <c:v>-0.86690186596870666</c:v>
                </c:pt>
                <c:pt idx="33">
                  <c:v>-0.8721800483657115</c:v>
                </c:pt>
                <c:pt idx="34">
                  <c:v>-0.87755685286226792</c:v>
                </c:pt>
                <c:pt idx="35">
                  <c:v>-0.88285544677724015</c:v>
                </c:pt>
                <c:pt idx="36">
                  <c:v>-0.88757438550137913</c:v>
                </c:pt>
                <c:pt idx="37">
                  <c:v>-0.89272526467641444</c:v>
                </c:pt>
                <c:pt idx="38">
                  <c:v>-0.89763669833251036</c:v>
                </c:pt>
                <c:pt idx="39">
                  <c:v>-0.90263657863470448</c:v>
                </c:pt>
                <c:pt idx="40">
                  <c:v>-0.90740279778234778</c:v>
                </c:pt>
                <c:pt idx="41">
                  <c:v>-0.91225361163746976</c:v>
                </c:pt>
                <c:pt idx="42">
                  <c:v>-0.91702946665566909</c:v>
                </c:pt>
                <c:pt idx="43">
                  <c:v>-0.92158042339540025</c:v>
                </c:pt>
                <c:pt idx="44">
                  <c:v>-0.92621044919819395</c:v>
                </c:pt>
                <c:pt idx="45">
                  <c:v>-0.93062139697095481</c:v>
                </c:pt>
                <c:pt idx="46">
                  <c:v>-0.93510793786705326</c:v>
                </c:pt>
                <c:pt idx="47">
                  <c:v>-0.93952250530162207</c:v>
                </c:pt>
                <c:pt idx="48">
                  <c:v>-0.94344854298408976</c:v>
                </c:pt>
                <c:pt idx="49">
                  <c:v>-0.9477279679679077</c:v>
                </c:pt>
                <c:pt idx="50">
                  <c:v>-0.95180268154921754</c:v>
                </c:pt>
                <c:pt idx="51">
                  <c:v>-0.95594501970723655</c:v>
                </c:pt>
                <c:pt idx="52">
                  <c:v>-0.95988840711959922</c:v>
                </c:pt>
                <c:pt idx="53">
                  <c:v>-0.96389645177401417</c:v>
                </c:pt>
                <c:pt idx="54">
                  <c:v>-0.96783735240865898</c:v>
                </c:pt>
                <c:pt idx="55">
                  <c:v>-0.97158791283310075</c:v>
                </c:pt>
                <c:pt idx="56">
                  <c:v>-0.97539892080146362</c:v>
                </c:pt>
                <c:pt idx="57">
                  <c:v>-0.97902523269552066</c:v>
                </c:pt>
                <c:pt idx="58">
                  <c:v>-0.98270937225251476</c:v>
                </c:pt>
                <c:pt idx="59">
                  <c:v>-0.98633021969757506</c:v>
                </c:pt>
                <c:pt idx="60">
                  <c:v>-0.98966088044414491</c:v>
                </c:pt>
                <c:pt idx="61">
                  <c:v>-0.99316152720036643</c:v>
                </c:pt>
                <c:pt idx="62">
                  <c:v>-0.99649125454776555</c:v>
                </c:pt>
                <c:pt idx="63">
                  <c:v>-0.99987284858364134</c:v>
                </c:pt>
                <c:pt idx="64">
                  <c:v>-1.0030889163790033</c:v>
                </c:pt>
                <c:pt idx="65">
                  <c:v>-1.006354675545192</c:v>
                </c:pt>
                <c:pt idx="66">
                  <c:v>-1.0095628108880761</c:v>
                </c:pt>
                <c:pt idx="67">
                  <c:v>-1.0126133851824697</c:v>
                </c:pt>
                <c:pt idx="68">
                  <c:v>-1.0157105912576168</c:v>
                </c:pt>
                <c:pt idx="69">
                  <c:v>-1.0186553967689913</c:v>
                </c:pt>
                <c:pt idx="70">
                  <c:v>-1.0216449454278871</c:v>
                </c:pt>
                <c:pt idx="71">
                  <c:v>-1.0245810383510825</c:v>
                </c:pt>
                <c:pt idx="72">
                  <c:v>-1.0271877503068712</c:v>
                </c:pt>
                <c:pt idx="73">
                  <c:v>-1.0300244402544638</c:v>
                </c:pt>
                <c:pt idx="74">
                  <c:v>-1.0327210527157182</c:v>
                </c:pt>
                <c:pt idx="75">
                  <c:v>-1.0354581803526464</c:v>
                </c:pt>
                <c:pt idx="76">
                  <c:v>-1.0380600153001966</c:v>
                </c:pt>
                <c:pt idx="77">
                  <c:v>-1.0407008260630097</c:v>
                </c:pt>
                <c:pt idx="78">
                  <c:v>-1.0432939245176356</c:v>
                </c:pt>
                <c:pt idx="79">
                  <c:v>-1.0457587254420659</c:v>
                </c:pt>
                <c:pt idx="80">
                  <c:v>-1.0482603496758029</c:v>
                </c:pt>
                <c:pt idx="81">
                  <c:v>-1.0506381639813294</c:v>
                </c:pt>
                <c:pt idx="82">
                  <c:v>-1.0530514799820845</c:v>
                </c:pt>
                <c:pt idx="83">
                  <c:v>-1.0554211177092716</c:v>
                </c:pt>
                <c:pt idx="84">
                  <c:v>-1.0575245590964195</c:v>
                </c:pt>
                <c:pt idx="85">
                  <c:v>-1.0598132728494061</c:v>
                </c:pt>
                <c:pt idx="86">
                  <c:v>-1.0619887562845676</c:v>
                </c:pt>
                <c:pt idx="87">
                  <c:v>-1.0641968011617384</c:v>
                </c:pt>
                <c:pt idx="88">
                  <c:v>-1.0662956731238877</c:v>
                </c:pt>
                <c:pt idx="89">
                  <c:v>-1.0684260418418041</c:v>
                </c:pt>
                <c:pt idx="90">
                  <c:v>-1.0705180635203344</c:v>
                </c:pt>
                <c:pt idx="91">
                  <c:v>-1.072506794788056</c:v>
                </c:pt>
                <c:pt idx="92">
                  <c:v>-1.0745255386879</c:v>
                </c:pt>
                <c:pt idx="93">
                  <c:v>-1.0764447358132181</c:v>
                </c:pt>
                <c:pt idx="94">
                  <c:v>-1.0783930367403864</c:v>
                </c:pt>
                <c:pt idx="95">
                  <c:v>-1.0803066033511719</c:v>
                </c:pt>
                <c:pt idx="96">
                  <c:v>-1.0820057180521563</c:v>
                </c:pt>
                <c:pt idx="97">
                  <c:v>-1.0838551181633538</c:v>
                </c:pt>
                <c:pt idx="98">
                  <c:v>-1.0856137064256375</c:v>
                </c:pt>
                <c:pt idx="99">
                  <c:v>-1.0873993818924892</c:v>
                </c:pt>
                <c:pt idx="100">
                  <c:v>-1.0890975624354367</c:v>
                </c:pt>
                <c:pt idx="101">
                  <c:v>-1.0908221013155006</c:v>
                </c:pt>
                <c:pt idx="102">
                  <c:v>-1.0925165387437588</c:v>
                </c:pt>
                <c:pt idx="103">
                  <c:v>-1.0941282585063048</c:v>
                </c:pt>
                <c:pt idx="104">
                  <c:v>-1.0957653212718372</c:v>
                </c:pt>
                <c:pt idx="105">
                  <c:v>-1.0973226874312467</c:v>
                </c:pt>
                <c:pt idx="106">
                  <c:v>-1.0989047749776766</c:v>
                </c:pt>
                <c:pt idx="107">
                  <c:v>-1.1004598194583921</c:v>
                </c:pt>
                <c:pt idx="108">
                  <c:v>-1.1018905790325613</c:v>
                </c:pt>
                <c:pt idx="109">
                  <c:v>-1.1033949494162123</c:v>
                </c:pt>
                <c:pt idx="110">
                  <c:v>-1.1048266594819194</c:v>
                </c:pt>
                <c:pt idx="111">
                  <c:v>-1.1062817025113212</c:v>
                </c:pt>
                <c:pt idx="112">
                  <c:v>-1.1076667182604194</c:v>
                </c:pt>
                <c:pt idx="113">
                  <c:v>-1.109074568102572</c:v>
                </c:pt>
                <c:pt idx="114">
                  <c:v>-1.1104592283216399</c:v>
                </c:pt>
                <c:pt idx="115">
                  <c:v>-1.1117776342234555</c:v>
                </c:pt>
                <c:pt idx="116">
                  <c:v>-1.1131181783018087</c:v>
                </c:pt>
                <c:pt idx="117">
                  <c:v>-1.1143948424330317</c:v>
                </c:pt>
                <c:pt idx="118">
                  <c:v>-1.1156932179257393</c:v>
                </c:pt>
                <c:pt idx="119">
                  <c:v>-1.1169708865286543</c:v>
                </c:pt>
                <c:pt idx="120">
                  <c:v>-1.1181075068929125</c:v>
                </c:pt>
                <c:pt idx="121">
                  <c:v>-1.1193470696044743</c:v>
                </c:pt>
                <c:pt idx="122">
                  <c:v>-1.1205282141182975</c:v>
                </c:pt>
                <c:pt idx="123">
                  <c:v>-1.1217301195802962</c:v>
                </c:pt>
                <c:pt idx="124">
                  <c:v>-1.1228756529350266</c:v>
                </c:pt>
                <c:pt idx="125">
                  <c:v>-1.1240416020336628</c:v>
                </c:pt>
                <c:pt idx="126">
                  <c:v>-1.1251899083023151</c:v>
                </c:pt>
                <c:pt idx="127">
                  <c:v>-1.1262847632172102</c:v>
                </c:pt>
                <c:pt idx="128">
                  <c:v>-1.1273995508679997</c:v>
                </c:pt>
                <c:pt idx="129">
                  <c:v>-1.1284627185965241</c:v>
                </c:pt>
                <c:pt idx="130">
                  <c:v>-1.1295455218423973</c:v>
                </c:pt>
                <c:pt idx="131">
                  <c:v>-1.130612638275617</c:v>
                </c:pt>
                <c:pt idx="132">
                  <c:v>-1.1315633115377142</c:v>
                </c:pt>
                <c:pt idx="133">
                  <c:v>-1.1326015925588748</c:v>
                </c:pt>
                <c:pt idx="134">
                  <c:v>-1.1335924474694972</c:v>
                </c:pt>
                <c:pt idx="135">
                  <c:v>-1.13460227276112</c:v>
                </c:pt>
                <c:pt idx="136">
                  <c:v>-1.1355662363530128</c:v>
                </c:pt>
                <c:pt idx="137">
                  <c:v>-1.1365489273971254</c:v>
                </c:pt>
                <c:pt idx="138">
                  <c:v>-1.1375183169719789</c:v>
                </c:pt>
                <c:pt idx="139">
                  <c:v>-1.1384440718610329</c:v>
                </c:pt>
                <c:pt idx="140">
                  <c:v>-1.1393882128603019</c:v>
                </c:pt>
                <c:pt idx="141">
                  <c:v>-1.1402901119819504</c:v>
                </c:pt>
                <c:pt idx="142">
                  <c:v>-1.1412101862308985</c:v>
                </c:pt>
                <c:pt idx="143">
                  <c:v>-1.1421184658840227</c:v>
                </c:pt>
                <c:pt idx="144">
                  <c:v>-1.142928946965168</c:v>
                </c:pt>
                <c:pt idx="145">
                  <c:v>-1.1438155606592475</c:v>
                </c:pt>
                <c:pt idx="146">
                  <c:v>-1.1446631116748958</c:v>
                </c:pt>
                <c:pt idx="147">
                  <c:v>-1.1455283626288817</c:v>
                </c:pt>
                <c:pt idx="148">
                  <c:v>-1.1463557333050003</c:v>
                </c:pt>
                <c:pt idx="149">
                  <c:v>-1.1472006291655799</c:v>
                </c:pt>
                <c:pt idx="150">
                  <c:v>-1.1480355519729446</c:v>
                </c:pt>
                <c:pt idx="151">
                  <c:v>-1.1488342745204043</c:v>
                </c:pt>
                <c:pt idx="152">
                  <c:v>-1.1496502754477858</c:v>
                </c:pt>
                <c:pt idx="153">
                  <c:v>-1.1504311249781944</c:v>
                </c:pt>
                <c:pt idx="154">
                  <c:v>-1.1512290995296313</c:v>
                </c:pt>
                <c:pt idx="155">
                  <c:v>-1.1520182429038905</c:v>
                </c:pt>
                <c:pt idx="156">
                  <c:v>-1.1527486695720996</c:v>
                </c:pt>
                <c:pt idx="157">
                  <c:v>-1.1535213270491407</c:v>
                </c:pt>
                <c:pt idx="158">
                  <c:v>-1.1542612370674317</c:v>
                </c:pt>
                <c:pt idx="159">
                  <c:v>-1.1550179219497767</c:v>
                </c:pt>
                <c:pt idx="160">
                  <c:v>-1.1557427454936544</c:v>
                </c:pt>
                <c:pt idx="161">
                  <c:v>-1.1564842150160404</c:v>
                </c:pt>
                <c:pt idx="162">
                  <c:v>-1.15721823074733</c:v>
                </c:pt>
                <c:pt idx="163">
                  <c:v>-1.1579216427055319</c:v>
                </c:pt>
                <c:pt idx="164">
                  <c:v>-1.1586415175650044</c:v>
                </c:pt>
                <c:pt idx="165">
                  <c:v>-1.1593315729399458</c:v>
                </c:pt>
                <c:pt idx="166">
                  <c:v>-1.1600379767806022</c:v>
                </c:pt>
                <c:pt idx="167">
                  <c:v>-1.1607377810153592</c:v>
                </c:pt>
                <c:pt idx="168">
                  <c:v>-1.1613643233904765</c:v>
                </c:pt>
                <c:pt idx="169">
                  <c:v>-1.1620520073407472</c:v>
                </c:pt>
                <c:pt idx="170">
                  <c:v>-1.1627116560766406</c:v>
                </c:pt>
                <c:pt idx="171">
                  <c:v>-1.163387391455061</c:v>
                </c:pt>
                <c:pt idx="172">
                  <c:v>-1.1640357532758667</c:v>
                </c:pt>
                <c:pt idx="173">
                  <c:v>-1.1647001038512175</c:v>
                </c:pt>
                <c:pt idx="174">
                  <c:v>-1.1653588758856166</c:v>
                </c:pt>
                <c:pt idx="175">
                  <c:v>-1.1659912128556922</c:v>
                </c:pt>
                <c:pt idx="176">
                  <c:v>-1.1666393986664341</c:v>
                </c:pt>
                <c:pt idx="177">
                  <c:v>-1.167261734452063</c:v>
                </c:pt>
                <c:pt idx="178">
                  <c:v>-1.1678998310665603</c:v>
                </c:pt>
                <c:pt idx="179">
                  <c:v>-1.1685329829640347</c:v>
                </c:pt>
                <c:pt idx="180">
                  <c:v>-1.1691007109810998</c:v>
                </c:pt>
                <c:pt idx="181">
                  <c:v>-1.1697247779746558</c:v>
                </c:pt>
                <c:pt idx="182">
                  <c:v>-1.1703243254076094</c:v>
                </c:pt>
                <c:pt idx="183">
                  <c:v>-1.1709394305257854</c:v>
                </c:pt>
                <c:pt idx="184">
                  <c:v>-1.1715305093607205</c:v>
                </c:pt>
                <c:pt idx="185">
                  <c:v>-1.1721370692395503</c:v>
                </c:pt>
                <c:pt idx="186">
                  <c:v>-1.1727394394318451</c:v>
                </c:pt>
                <c:pt idx="187">
                  <c:v>-1.173318483017791</c:v>
                </c:pt>
                <c:pt idx="188">
                  <c:v>-1.17391289738545</c:v>
                </c:pt>
                <c:pt idx="189">
                  <c:v>-1.174484421368158</c:v>
                </c:pt>
                <c:pt idx="190">
                  <c:v>-1.1750712463135302</c:v>
                </c:pt>
                <c:pt idx="191">
                  <c:v>-1.1756543488319913</c:v>
                </c:pt>
                <c:pt idx="192">
                  <c:v>-1.1761778954333688</c:v>
                </c:pt>
                <c:pt idx="193">
                  <c:v>-1.1767541533072818</c:v>
                </c:pt>
                <c:pt idx="194">
                  <c:v>-1.1773085132102687</c:v>
                </c:pt>
                <c:pt idx="195">
                  <c:v>-1.1778780114529095</c:v>
                </c:pt>
                <c:pt idx="196">
                  <c:v>-1.1784259798853449</c:v>
                </c:pt>
                <c:pt idx="197">
                  <c:v>-1.178989024731514</c:v>
                </c:pt>
                <c:pt idx="198">
                  <c:v>-1.1795489023512091</c:v>
                </c:pt>
                <c:pt idx="199">
                  <c:v>-1.1800877726699104</c:v>
                </c:pt>
                <c:pt idx="200">
                  <c:v>-1.1806416297187436</c:v>
                </c:pt>
                <c:pt idx="201">
                  <c:v>-1.181174805456418</c:v>
                </c:pt>
                <c:pt idx="202">
                  <c:v>-1.1817229107564597</c:v>
                </c:pt>
                <c:pt idx="203">
                  <c:v>-1.1822681916559175</c:v>
                </c:pt>
                <c:pt idx="204">
                  <c:v>-1.1827757930571685</c:v>
                </c:pt>
                <c:pt idx="205">
                  <c:v>-1.183315788165201</c:v>
                </c:pt>
                <c:pt idx="206">
                  <c:v>-1.1838358490879053</c:v>
                </c:pt>
                <c:pt idx="207">
                  <c:v>-1.184370704343678</c:v>
                </c:pt>
                <c:pt idx="208">
                  <c:v>-1.1848859010302357</c:v>
                </c:pt>
                <c:pt idx="209">
                  <c:v>-1.1854158404339692</c:v>
                </c:pt>
                <c:pt idx="210">
                  <c:v>-1.1859433637729202</c:v>
                </c:pt>
                <c:pt idx="211">
                  <c:v>-1.1864516201625173</c:v>
                </c:pt>
                <c:pt idx="212">
                  <c:v>-1.1869745440288859</c:v>
                </c:pt>
                <c:pt idx="213">
                  <c:v>-1.1874784455897933</c:v>
                </c:pt>
                <c:pt idx="214">
                  <c:v>-1.1879969663542747</c:v>
                </c:pt>
                <c:pt idx="215">
                  <c:v>-1.1885133214871204</c:v>
                </c:pt>
                <c:pt idx="216">
                  <c:v>-1.1889778843461312</c:v>
                </c:pt>
                <c:pt idx="217">
                  <c:v>-1.18949024616321</c:v>
                </c:pt>
                <c:pt idx="218">
                  <c:v>-1.1899841440039565</c:v>
                </c:pt>
                <c:pt idx="219">
                  <c:v>-1.1904925465838048</c:v>
                </c:pt>
                <c:pt idx="220">
                  <c:v>-1.1909826930720169</c:v>
                </c:pt>
                <c:pt idx="221">
                  <c:v>-1.1914872999236792</c:v>
                </c:pt>
                <c:pt idx="222">
                  <c:v>-1.1919900377473052</c:v>
                </c:pt>
                <c:pt idx="223">
                  <c:v>-1.1924748153874227</c:v>
                </c:pt>
                <c:pt idx="224">
                  <c:v>-1.1929739883081287</c:v>
                </c:pt>
                <c:pt idx="225">
                  <c:v>-1.1934553862548529</c:v>
                </c:pt>
                <c:pt idx="226">
                  <c:v>-1.1939511374731531</c:v>
                </c:pt>
                <c:pt idx="227">
                  <c:v>-1.1944452022901975</c:v>
                </c:pt>
                <c:pt idx="228">
                  <c:v>-1.1948900332988752</c:v>
                </c:pt>
                <c:pt idx="229">
                  <c:v>-1.1953809820711074</c:v>
                </c:pt>
                <c:pt idx="230">
                  <c:v>-1.1958545797778237</c:v>
                </c:pt>
                <c:pt idx="231">
                  <c:v>-1.1963424303368628</c:v>
                </c:pt>
                <c:pt idx="232">
                  <c:v>-1.1968130881702541</c:v>
                </c:pt>
                <c:pt idx="233">
                  <c:v>-1.1972979596144513</c:v>
                </c:pt>
                <c:pt idx="234">
                  <c:v>-1.197781360737284</c:v>
                </c:pt>
                <c:pt idx="235">
                  <c:v>-1.1982477950751509</c:v>
                </c:pt>
                <c:pt idx="236">
                  <c:v>-1.1987283851524142</c:v>
                </c:pt>
                <c:pt idx="237">
                  <c:v>-1.1991921502327219</c:v>
                </c:pt>
                <c:pt idx="238">
                  <c:v>-1.1996700334959256</c:v>
                </c:pt>
                <c:pt idx="239">
                  <c:v>-1.2001465793675923</c:v>
                </c:pt>
                <c:pt idx="240">
                  <c:v>-1.2005758790538874</c:v>
                </c:pt>
                <c:pt idx="241">
                  <c:v>-1.2010499476365899</c:v>
                </c:pt>
                <c:pt idx="242">
                  <c:v>-1.2015075170003895</c:v>
                </c:pt>
                <c:pt idx="243">
                  <c:v>-1.2019791141261025</c:v>
                </c:pt>
                <c:pt idx="244">
                  <c:v>-1.2024343342299315</c:v>
                </c:pt>
                <c:pt idx="245">
                  <c:v>-1.2029035465144053</c:v>
                </c:pt>
                <c:pt idx="246">
                  <c:v>-1.2033715785733745</c:v>
                </c:pt>
                <c:pt idx="247">
                  <c:v>-1.2038234085340158</c:v>
                </c:pt>
                <c:pt idx="248">
                  <c:v>-1.2042891779503138</c:v>
                </c:pt>
                <c:pt idx="249">
                  <c:v>-1.2047388554094089</c:v>
                </c:pt>
                <c:pt idx="250">
                  <c:v>-1.2052024379483359</c:v>
                </c:pt>
                <c:pt idx="251">
                  <c:v>-1.2056649368882852</c:v>
                </c:pt>
                <c:pt idx="252">
                  <c:v>-1.2060966321933668</c:v>
                </c:pt>
                <c:pt idx="253">
                  <c:v>-1.2065570846920599</c:v>
                </c:pt>
                <c:pt idx="254">
                  <c:v>-1.2070017011334415</c:v>
                </c:pt>
                <c:pt idx="255">
                  <c:v>-1.2074601388420168</c:v>
                </c:pt>
                <c:pt idx="256">
                  <c:v>-1.2079028363158231</c:v>
                </c:pt>
                <c:pt idx="257">
                  <c:v>-1.2083593221031979</c:v>
                </c:pt>
                <c:pt idx="258">
                  <c:v>-1.2088148389680833</c:v>
                </c:pt>
                <c:pt idx="259">
                  <c:v>-1.2092547533059614</c:v>
                </c:pt>
                <c:pt idx="260">
                  <c:v>-1.2097084069303479</c:v>
                </c:pt>
                <c:pt idx="261">
                  <c:v>-1.2101465450907669</c:v>
                </c:pt>
                <c:pt idx="262">
                  <c:v>-1.210598390449418</c:v>
                </c:pt>
                <c:pt idx="263">
                  <c:v>-1.211049336997412</c:v>
                </c:pt>
                <c:pt idx="264">
                  <c:v>-1.2114558819090449</c:v>
                </c:pt>
                <c:pt idx="265">
                  <c:v>-1.2119051537017564</c:v>
                </c:pt>
                <c:pt idx="266">
                  <c:v>-1.21233911222334</c:v>
                </c:pt>
                <c:pt idx="267">
                  <c:v>-1.2127866998237384</c:v>
                </c:pt>
                <c:pt idx="268">
                  <c:v>-1.2132190508634149</c:v>
                </c:pt>
                <c:pt idx="269">
                  <c:v>-1.2136649999124416</c:v>
                </c:pt>
                <c:pt idx="270">
                  <c:v>-1.2141101329784081</c:v>
                </c:pt>
                <c:pt idx="271">
                  <c:v>-1.2145401402299354</c:v>
                </c:pt>
                <c:pt idx="272">
                  <c:v>-1.2149836991178133</c:v>
                </c:pt>
                <c:pt idx="273">
                  <c:v>-1.2154122025390295</c:v>
                </c:pt>
                <c:pt idx="274">
                  <c:v>-1.2158542271516855</c:v>
                </c:pt>
                <c:pt idx="275">
                  <c:v>-1.2162954866713944</c:v>
                </c:pt>
                <c:pt idx="276">
                  <c:v>-1.2166933939536144</c:v>
                </c:pt>
                <c:pt idx="277">
                  <c:v>-1.21713322337281</c:v>
                </c:pt>
                <c:pt idx="278">
                  <c:v>-1.2175581617901656</c:v>
                </c:pt>
                <c:pt idx="279">
                  <c:v>-1.2179965469841387</c:v>
                </c:pt>
                <c:pt idx="280">
                  <c:v>-1.2184201040074851</c:v>
                </c:pt>
                <c:pt idx="281">
                  <c:v>-1.2188570780996542</c:v>
                </c:pt>
                <c:pt idx="282">
                  <c:v>-1.2192933472111516</c:v>
                </c:pt>
                <c:pt idx="283">
                  <c:v>-1.2197148793223587</c:v>
                </c:pt>
                <c:pt idx="284">
                  <c:v>-1.2201497840494886</c:v>
                </c:pt>
                <c:pt idx="285">
                  <c:v>-1.2205700099896144</c:v>
                </c:pt>
                <c:pt idx="286">
                  <c:v>-1.2210035792909792</c:v>
                </c:pt>
                <c:pt idx="287">
                  <c:v>-1.2214364805440994</c:v>
                </c:pt>
                <c:pt idx="288">
                  <c:v>-1.2218269196667748</c:v>
                </c:pt>
                <c:pt idx="289">
                  <c:v>-1.2222585683747458</c:v>
                </c:pt>
                <c:pt idx="290">
                  <c:v>-1.2226756753771475</c:v>
                </c:pt>
                <c:pt idx="291">
                  <c:v>-1.2231060540133958</c:v>
                </c:pt>
                <c:pt idx="292">
                  <c:v>-1.2235219437034215</c:v>
                </c:pt>
                <c:pt idx="293">
                  <c:v>-1.2239510763090409</c:v>
                </c:pt>
                <c:pt idx="294">
                  <c:v>-1.2243795844952268</c:v>
                </c:pt>
                <c:pt idx="295">
                  <c:v>-1.2247936807011706</c:v>
                </c:pt>
                <c:pt idx="296">
                  <c:v>-1.2252209767670537</c:v>
                </c:pt>
                <c:pt idx="297">
                  <c:v>-1.2256339102620115</c:v>
                </c:pt>
                <c:pt idx="298">
                  <c:v>-1.2260600152295948</c:v>
                </c:pt>
                <c:pt idx="299">
                  <c:v>-1.2264855225882401</c:v>
                </c:pt>
                <c:pt idx="300">
                  <c:v>-1.2268830412777034</c:v>
                </c:pt>
                <c:pt idx="301">
                  <c:v>-1.2273074060810605</c:v>
                </c:pt>
                <c:pt idx="302">
                  <c:v>-1.2277175262830531</c:v>
                </c:pt>
                <c:pt idx="303">
                  <c:v>-1.2281407477331499</c:v>
                </c:pt>
                <c:pt idx="304">
                  <c:v>-1.2285497700181958</c:v>
                </c:pt>
                <c:pt idx="305">
                  <c:v>-1.2289718655591622</c:v>
                </c:pt>
                <c:pt idx="306">
                  <c:v>-1.229393395309597</c:v>
                </c:pt>
                <c:pt idx="307">
                  <c:v>-1.2298007925337142</c:v>
                </c:pt>
                <c:pt idx="308">
                  <c:v>-1.2302212209852019</c:v>
                </c:pt>
                <c:pt idx="309">
                  <c:v>-1.2306275599189604</c:v>
                </c:pt>
                <c:pt idx="310">
                  <c:v>-1.2310469023316333</c:v>
                </c:pt>
                <c:pt idx="311">
                  <c:v>-1.2314656984158443</c:v>
                </c:pt>
                <c:pt idx="312">
                  <c:v>-1.2318434992924741</c:v>
                </c:pt>
                <c:pt idx="313">
                  <c:v>-1.2322612655559697</c:v>
                </c:pt>
                <c:pt idx="314">
                  <c:v>-1.2326650450751628</c:v>
                </c:pt>
                <c:pt idx="315">
                  <c:v>-1.2330817597583381</c:v>
                </c:pt>
                <c:pt idx="316">
                  <c:v>-1.2334845278387367</c:v>
                </c:pt>
                <c:pt idx="317">
                  <c:v>-1.2339002036261058</c:v>
                </c:pt>
                <c:pt idx="318">
                  <c:v>-1.2343153560996938</c:v>
                </c:pt>
                <c:pt idx="319">
                  <c:v>-1.2347166211420402</c:v>
                </c:pt>
                <c:pt idx="320">
                  <c:v>-1.2351307526218014</c:v>
                </c:pt>
                <c:pt idx="321">
                  <c:v>-1.2355310350505637</c:v>
                </c:pt>
                <c:pt idx="322">
                  <c:v>-1.2359441566416767</c:v>
                </c:pt>
                <c:pt idx="323">
                  <c:v>-1.2363567690820221</c:v>
                </c:pt>
                <c:pt idx="324">
                  <c:v>-1.2367290158640944</c:v>
                </c:pt>
                <c:pt idx="325">
                  <c:v>-1.2371406665323939</c:v>
                </c:pt>
                <c:pt idx="326">
                  <c:v>-1.2375385604786053</c:v>
                </c:pt>
                <c:pt idx="327">
                  <c:v>-1.2379492263509655</c:v>
                </c:pt>
                <c:pt idx="328">
                  <c:v>-1.2383461718008655</c:v>
                </c:pt>
                <c:pt idx="329">
                  <c:v>-1.2387558621211723</c:v>
                </c:pt>
                <c:pt idx="330">
                  <c:v>-1.239165060058949</c:v>
                </c:pt>
                <c:pt idx="331">
                  <c:v>-1.239560591326869</c:v>
                </c:pt>
                <c:pt idx="332">
                  <c:v>-1.2399688267667344</c:v>
                </c:pt>
                <c:pt idx="333">
                  <c:v>-1.2403634305576661</c:v>
                </c:pt>
                <c:pt idx="334">
                  <c:v>-1.2407707116030176</c:v>
                </c:pt>
                <c:pt idx="335">
                  <c:v>-1.2411775106004919</c:v>
                </c:pt>
                <c:pt idx="336">
                  <c:v>-1.2415445292321872</c:v>
                </c:pt>
                <c:pt idx="337">
                  <c:v>-1.241950416084286</c:v>
                </c:pt>
                <c:pt idx="338">
                  <c:v>-1.2423427560335529</c:v>
                </c:pt>
                <c:pt idx="339">
                  <c:v>-1.2427477068203274</c:v>
                </c:pt>
                <c:pt idx="340">
                  <c:v>-1.2431391442137416</c:v>
                </c:pt>
                <c:pt idx="341">
                  <c:v>-1.2435431656955556</c:v>
                </c:pt>
                <c:pt idx="342">
                  <c:v>-1.2439467173882899</c:v>
                </c:pt>
                <c:pt idx="343">
                  <c:v>-1.2443368055037225</c:v>
                </c:pt>
                <c:pt idx="344">
                  <c:v>-1.2447394374475595</c:v>
                </c:pt>
                <c:pt idx="345">
                  <c:v>-1.2451286383939086</c:v>
                </c:pt>
                <c:pt idx="346">
                  <c:v>-1.2455303565270166</c:v>
                </c:pt>
                <c:pt idx="347">
                  <c:v>-1.2459316124442323</c:v>
                </c:pt>
                <c:pt idx="348">
                  <c:v>-1.2463065636932398</c:v>
                </c:pt>
                <c:pt idx="349">
                  <c:v>-1.2467069289980626</c:v>
                </c:pt>
                <c:pt idx="350">
                  <c:v>-1.2470939430570134</c:v>
                </c:pt>
                <c:pt idx="351">
                  <c:v>-1.2474934080877611</c:v>
                </c:pt>
                <c:pt idx="352">
                  <c:v>-1.2478795533477005</c:v>
                </c:pt>
                <c:pt idx="353">
                  <c:v>-1.2482781230711526</c:v>
                </c:pt>
                <c:pt idx="354">
                  <c:v>-1.2486762396266184</c:v>
                </c:pt>
                <c:pt idx="355">
                  <c:v>-1.2490610833557003</c:v>
                </c:pt>
                <c:pt idx="356">
                  <c:v>-1.2494583116347378</c:v>
                </c:pt>
                <c:pt idx="357">
                  <c:v>-1.2498422978855284</c:v>
                </c:pt>
                <c:pt idx="358">
                  <c:v>-1.2502386422639862</c:v>
                </c:pt>
                <c:pt idx="359">
                  <c:v>-1.2506345390551035</c:v>
                </c:pt>
                <c:pt idx="360">
                  <c:v>-1.2509917394148067</c:v>
                </c:pt>
                <c:pt idx="361">
                  <c:v>-1.2513867872193869</c:v>
                </c:pt>
                <c:pt idx="362">
                  <c:v>-1.2517686682019944</c:v>
                </c:pt>
                <c:pt idx="363">
                  <c:v>-1.2521628420431434</c:v>
                </c:pt>
                <c:pt idx="364">
                  <c:v>-1.2525438790581187</c:v>
                </c:pt>
                <c:pt idx="365">
                  <c:v>-1.2529371826174056</c:v>
                </c:pt>
                <c:pt idx="366">
                  <c:v>-1.2533300452563712</c:v>
                </c:pt>
                <c:pt idx="367">
                  <c:v>-1.2537098159239763</c:v>
                </c:pt>
                <c:pt idx="368">
                  <c:v>-1.2541018135035209</c:v>
                </c:pt>
                <c:pt idx="369">
                  <c:v>-1.2544807486122869</c:v>
                </c:pt>
                <c:pt idx="370">
                  <c:v>-1.2548718843900775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1459-48B9-BDE3-79BD0E6B8862}"/>
            </c:ext>
          </c:extLst>
        </c:ser>
        <c:ser>
          <c:idx val="39"/>
          <c:order val="39"/>
          <c:tx>
            <c:strRef>
              <c:f>Graph_Data!$B$283</c:f>
              <c:strCache>
                <c:ptCount val="1"/>
                <c:pt idx="0">
                  <c:v>0.03</c:v>
                </c:pt>
              </c:strCache>
            </c:strRef>
          </c:tx>
          <c:spPr>
            <a:ln w="38100">
              <a:pattFill prst="pct2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altLang="ja-JP" sz="975" b="0" i="0" u="none" strike="noStrike" baseline="0">
                        <a:solidFill>
                          <a:srgbClr val="FF0000"/>
                        </a:solidFill>
                        <a:latin typeface="Arial"/>
                        <a:cs typeface="Arial"/>
                      </a:rPr>
                      <a:t>BG</a:t>
                    </a:r>
                    <a:r>
                      <a:rPr lang="ja-JP" altLang="en-US" sz="975" b="0" i="0" u="none" strike="noStrike" baseline="0">
                        <a:solidFill>
                          <a:srgbClr val="FF0000"/>
                        </a:solidFill>
                        <a:latin typeface="ａｒｉａｌ"/>
                        <a:cs typeface="Arial"/>
                      </a:rPr>
                      <a:t>線量率 </a:t>
                    </a:r>
                    <a:r>
                      <a:rPr lang="en-US" altLang="ja-JP" sz="975" b="0" i="0" u="none" strike="noStrike" baseline="0">
                        <a:solidFill>
                          <a:srgbClr val="FF0000"/>
                        </a:solidFill>
                        <a:latin typeface="Arial"/>
                        <a:cs typeface="Arial"/>
                      </a:rPr>
                      <a:t>0.03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1459-48B9-BDE3-79BD0E6B886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ａｒｉａｌ"/>
                    <a:ea typeface="ａｒｉａｌ"/>
                    <a:cs typeface="ａｒｉａｌ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Graph_Data!$C$283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Graph_Data!$S$283</c:f>
              <c:numCache>
                <c:formatCode>General</c:formatCode>
                <c:ptCount val="1"/>
                <c:pt idx="0">
                  <c:v>-1.5228787452803376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459-48B9-BDE3-79BD0E6B8862}"/>
            </c:ext>
          </c:extLst>
        </c:ser>
        <c:ser>
          <c:idx val="40"/>
          <c:order val="40"/>
          <c:tx>
            <c:strRef>
              <c:f>Graph_Data!$B$286</c:f>
              <c:strCache>
                <c:ptCount val="1"/>
                <c:pt idx="0">
                  <c:v>0.04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Graph_Data!$C$286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Graph_Data!$S$286</c:f>
              <c:numCache>
                <c:formatCode>General</c:formatCode>
                <c:ptCount val="1"/>
                <c:pt idx="0">
                  <c:v>-1.3979400086720375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1459-48B9-BDE3-79BD0E6B8862}"/>
            </c:ext>
          </c:extLst>
        </c:ser>
        <c:ser>
          <c:idx val="41"/>
          <c:order val="41"/>
          <c:spPr>
            <a:ln w="381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Graph_Data!$C$283:$C$284</c:f>
              <c:numCache>
                <c:formatCode>\'yy/m/d;@</c:formatCode>
                <c:ptCount val="2"/>
                <c:pt idx="0">
                  <c:v>40544</c:v>
                </c:pt>
                <c:pt idx="1">
                  <c:v>51864</c:v>
                </c:pt>
              </c:numCache>
            </c:numRef>
          </c:xVal>
          <c:yVal>
            <c:numRef>
              <c:f>Graph_Data!$P$283:$P$284</c:f>
              <c:numCache>
                <c:formatCode>General</c:formatCode>
                <c:ptCount val="2"/>
                <c:pt idx="0">
                  <c:v>-1.5228787452803376</c:v>
                </c:pt>
                <c:pt idx="1">
                  <c:v>-1.5228787452803376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1459-48B9-BDE3-79BD0E6B8862}"/>
            </c:ext>
          </c:extLst>
        </c:ser>
        <c:ser>
          <c:idx val="42"/>
          <c:order val="42"/>
          <c:tx>
            <c:strRef>
              <c:f>Graph_Data!$A$746</c:f>
              <c:strCache>
                <c:ptCount val="1"/>
                <c:pt idx="0">
                  <c:v>10年後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Graph_Data!$C$746:$C$747</c:f>
              <c:numCache>
                <c:formatCode>\'yy/m/d;@</c:formatCode>
                <c:ptCount val="2"/>
                <c:pt idx="0">
                  <c:v>44266</c:v>
                </c:pt>
                <c:pt idx="1">
                  <c:v>44266</c:v>
                </c:pt>
              </c:numCache>
            </c:numRef>
          </c:xVal>
          <c:yVal>
            <c:numRef>
              <c:f>Graph_Data!$Q$746:$Q$747</c:f>
              <c:numCache>
                <c:formatCode>General</c:formatCode>
                <c:ptCount val="2"/>
                <c:pt idx="0">
                  <c:v>-1.5228787452803376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459-48B9-BDE3-79BD0E6B8862}"/>
            </c:ext>
          </c:extLst>
        </c:ser>
        <c:ser>
          <c:idx val="43"/>
          <c:order val="43"/>
          <c:tx>
            <c:strRef>
              <c:f>Graph_Data!$A$749</c:f>
              <c:strCache>
                <c:ptCount val="1"/>
                <c:pt idx="0">
                  <c:v>20年後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Graph_Data!$C$749:$C$750</c:f>
              <c:numCache>
                <c:formatCode>\'yy/m/d;@</c:formatCode>
                <c:ptCount val="2"/>
                <c:pt idx="0">
                  <c:v>47918</c:v>
                </c:pt>
                <c:pt idx="1">
                  <c:v>47918</c:v>
                </c:pt>
              </c:numCache>
            </c:numRef>
          </c:xVal>
          <c:yVal>
            <c:numRef>
              <c:f>Graph_Data!$Q$749:$Q$750</c:f>
              <c:numCache>
                <c:formatCode>General</c:formatCode>
                <c:ptCount val="2"/>
                <c:pt idx="0">
                  <c:v>-1.5228787452803376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1459-48B9-BDE3-79BD0E6B8862}"/>
            </c:ext>
          </c:extLst>
        </c:ser>
        <c:ser>
          <c:idx val="44"/>
          <c:order val="44"/>
          <c:tx>
            <c:strRef>
              <c:f>Graph_Data!$A$752</c:f>
              <c:strCache>
                <c:ptCount val="1"/>
                <c:pt idx="0">
                  <c:v>30年後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Graph_Data!$C$752:$C$753</c:f>
              <c:numCache>
                <c:formatCode>\'yy/m/d;@</c:formatCode>
                <c:ptCount val="2"/>
                <c:pt idx="0">
                  <c:v>51571</c:v>
                </c:pt>
                <c:pt idx="1">
                  <c:v>51571</c:v>
                </c:pt>
              </c:numCache>
            </c:numRef>
          </c:xVal>
          <c:yVal>
            <c:numRef>
              <c:f>Graph_Data!$Q$752:$Q$753</c:f>
              <c:numCache>
                <c:formatCode>General</c:formatCode>
                <c:ptCount val="2"/>
                <c:pt idx="0">
                  <c:v>-1.5228787452803376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1459-48B9-BDE3-79BD0E6B8862}"/>
            </c:ext>
          </c:extLst>
        </c:ser>
        <c:ser>
          <c:idx val="45"/>
          <c:order val="45"/>
          <c:tx>
            <c:strRef>
              <c:f>Graph_Data!$A$743</c:f>
              <c:strCache>
                <c:ptCount val="1"/>
                <c:pt idx="0">
                  <c:v>0年後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Graph_Data!$C$743:$C$744</c:f>
              <c:numCache>
                <c:formatCode>\'yy/m/d;@</c:formatCode>
                <c:ptCount val="2"/>
                <c:pt idx="0">
                  <c:v>40613</c:v>
                </c:pt>
                <c:pt idx="1">
                  <c:v>40613</c:v>
                </c:pt>
              </c:numCache>
            </c:numRef>
          </c:xVal>
          <c:yVal>
            <c:numRef>
              <c:f>Graph_Data!$Q$743:$Q$744</c:f>
              <c:numCache>
                <c:formatCode>General</c:formatCode>
                <c:ptCount val="2"/>
                <c:pt idx="0">
                  <c:v>-1.5228787452803376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1459-48B9-BDE3-79BD0E6B8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797072"/>
        <c:axId val="440797464"/>
      </c:scatterChart>
      <c:valAx>
        <c:axId val="440797072"/>
        <c:scaling>
          <c:orientation val="minMax"/>
          <c:max val="51877"/>
          <c:min val="40544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numFmt formatCode="\'yy/m/d" sourceLinked="0"/>
        <c:majorTickMark val="none"/>
        <c:minorTickMark val="none"/>
        <c:tickLblPos val="high"/>
        <c:spPr>
          <a:ln w="6350">
            <a:noFill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40797464"/>
        <c:crosses val="autoZero"/>
        <c:crossBetween val="midCat"/>
        <c:majorUnit val="365.25"/>
        <c:minorUnit val="365.25"/>
      </c:valAx>
      <c:valAx>
        <c:axId val="440797464"/>
        <c:scaling>
          <c:orientation val="minMax"/>
          <c:max val="0"/>
          <c:min val="-1.5228787452803401"/>
        </c:scaling>
        <c:delete val="1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μSv/hr</a:t>
                </a:r>
              </a:p>
            </c:rich>
          </c:tx>
          <c:layout>
            <c:manualLayout>
              <c:xMode val="edge"/>
              <c:yMode val="edge"/>
              <c:x val="3.4398034398034398E-2"/>
              <c:y val="0.505017307619156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40797072"/>
        <c:crosses val="autoZero"/>
        <c:crossBetween val="midCat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637181619739"/>
          <c:y val="8.6956616408663007E-2"/>
          <c:w val="0.81941081093726664"/>
          <c:h val="0.87959961982609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Graph_Data!$D$9</c:f>
              <c:strCache>
                <c:ptCount val="1"/>
                <c:pt idx="0">
                  <c:v>滝根町</c:v>
                </c:pt>
              </c:strCache>
            </c:strRef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Graph_Data!$D$11:$D$365</c:f>
              <c:numCache>
                <c:formatCode>General</c:formatCode>
                <c:ptCount val="355"/>
                <c:pt idx="0">
                  <c:v>-0.71216691285759803</c:v>
                </c:pt>
                <c:pt idx="2">
                  <c:v>-0.70605833512486915</c:v>
                </c:pt>
                <c:pt idx="4">
                  <c:v>-0.75925039349626555</c:v>
                </c:pt>
                <c:pt idx="6">
                  <c:v>-0.7131435103062802</c:v>
                </c:pt>
                <c:pt idx="8">
                  <c:v>-0.74006237686840337</c:v>
                </c:pt>
                <c:pt idx="10">
                  <c:v>-0.72358647440581092</c:v>
                </c:pt>
                <c:pt idx="12">
                  <c:v>-0.76162079666718974</c:v>
                </c:pt>
                <c:pt idx="14">
                  <c:v>-0.75167730498639429</c:v>
                </c:pt>
                <c:pt idx="16">
                  <c:v>-0.74160328915533269</c:v>
                </c:pt>
                <c:pt idx="18">
                  <c:v>-0.732811038238385</c:v>
                </c:pt>
                <c:pt idx="20">
                  <c:v>-0.87336907411790188</c:v>
                </c:pt>
                <c:pt idx="22">
                  <c:v>-0.88724397707670088</c:v>
                </c:pt>
                <c:pt idx="24">
                  <c:v>-0.77416392316422511</c:v>
                </c:pt>
                <c:pt idx="26">
                  <c:v>-0.78722600207029902</c:v>
                </c:pt>
                <c:pt idx="28">
                  <c:v>-0.79745969152272012</c:v>
                </c:pt>
                <c:pt idx="30">
                  <c:v>-0.84492806895379735</c:v>
                </c:pt>
                <c:pt idx="32">
                  <c:v>-0.8178549181532353</c:v>
                </c:pt>
                <c:pt idx="34">
                  <c:v>-0.80918863056676549</c:v>
                </c:pt>
                <c:pt idx="36">
                  <c:v>-0.80271048476805296</c:v>
                </c:pt>
                <c:pt idx="38">
                  <c:v>-0.84173240889873868</c:v>
                </c:pt>
                <c:pt idx="40">
                  <c:v>-0.84567167159312462</c:v>
                </c:pt>
                <c:pt idx="42">
                  <c:v>-0.86568066186077397</c:v>
                </c:pt>
                <c:pt idx="44">
                  <c:v>-0.8506525642444196</c:v>
                </c:pt>
                <c:pt idx="46">
                  <c:v>-0.83448585310371381</c:v>
                </c:pt>
                <c:pt idx="48">
                  <c:v>-0.87343641851110809</c:v>
                </c:pt>
                <c:pt idx="50">
                  <c:v>-0.87696220929183255</c:v>
                </c:pt>
                <c:pt idx="52">
                  <c:v>-0.86429396288681049</c:v>
                </c:pt>
                <c:pt idx="54">
                  <c:v>-0.89061977091813338</c:v>
                </c:pt>
                <c:pt idx="56">
                  <c:v>-0.89063487189922985</c:v>
                </c:pt>
                <c:pt idx="58">
                  <c:v>-0.95193314864213485</c:v>
                </c:pt>
                <c:pt idx="60">
                  <c:v>-0.9287667777547457</c:v>
                </c:pt>
                <c:pt idx="62">
                  <c:v>-0.92087668138526202</c:v>
                </c:pt>
                <c:pt idx="64">
                  <c:v>-0.93439349396649451</c:v>
                </c:pt>
                <c:pt idx="66">
                  <c:v>-0.9382836566076117</c:v>
                </c:pt>
                <c:pt idx="68">
                  <c:v>-0.93497608712920932</c:v>
                </c:pt>
                <c:pt idx="70">
                  <c:v>-0.96103238943765512</c:v>
                </c:pt>
                <c:pt idx="72">
                  <c:v>-0.96643759300087007</c:v>
                </c:pt>
                <c:pt idx="74">
                  <c:v>-0.98414913317558694</c:v>
                </c:pt>
                <c:pt idx="76">
                  <c:v>-0.96339376752465944</c:v>
                </c:pt>
                <c:pt idx="78">
                  <c:v>-0.96823704828131785</c:v>
                </c:pt>
                <c:pt idx="80">
                  <c:v>-0.98368871819705517</c:v>
                </c:pt>
                <c:pt idx="82">
                  <c:v>-0.99052384922929004</c:v>
                </c:pt>
                <c:pt idx="84">
                  <c:v>-1.0479972502446036</c:v>
                </c:pt>
                <c:pt idx="86">
                  <c:v>-0.98741541279410028</c:v>
                </c:pt>
                <c:pt idx="88">
                  <c:v>-0.98326540442653354</c:v>
                </c:pt>
                <c:pt idx="90">
                  <c:v>-0.99350027849617162</c:v>
                </c:pt>
                <c:pt idx="92">
                  <c:v>-0.99336487644211435</c:v>
                </c:pt>
                <c:pt idx="94">
                  <c:v>-0.99318330644687081</c:v>
                </c:pt>
                <c:pt idx="96">
                  <c:v>-0.99173020840497661</c:v>
                </c:pt>
                <c:pt idx="98">
                  <c:v>-0.99203017531829341</c:v>
                </c:pt>
                <c:pt idx="100">
                  <c:v>-1.0019217994575671</c:v>
                </c:pt>
                <c:pt idx="102">
                  <c:v>-0.99553385953398987</c:v>
                </c:pt>
                <c:pt idx="104">
                  <c:v>-1.021874562534506</c:v>
                </c:pt>
                <c:pt idx="106">
                  <c:v>-1.0490445975639449</c:v>
                </c:pt>
                <c:pt idx="108">
                  <c:v>-1.0165076920492067</c:v>
                </c:pt>
                <c:pt idx="110">
                  <c:v>-1.0107335185865485</c:v>
                </c:pt>
                <c:pt idx="112">
                  <c:v>-1.0106766253192656</c:v>
                </c:pt>
                <c:pt idx="114">
                  <c:v>-1.0249261057024133</c:v>
                </c:pt>
                <c:pt idx="116">
                  <c:v>-1.0286808662894731</c:v>
                </c:pt>
                <c:pt idx="118">
                  <c:v>-1.0226392836044493</c:v>
                </c:pt>
                <c:pt idx="120">
                  <c:v>-1.037782049389725</c:v>
                </c:pt>
                <c:pt idx="122">
                  <c:v>-1.0126576505949569</c:v>
                </c:pt>
                <c:pt idx="124">
                  <c:v>-1.0283446764650315</c:v>
                </c:pt>
                <c:pt idx="126">
                  <c:v>-1.0334604160569762</c:v>
                </c:pt>
                <c:pt idx="128">
                  <c:v>-1.0347098358656599</c:v>
                </c:pt>
                <c:pt idx="130">
                  <c:v>-1.0784964050784265</c:v>
                </c:pt>
                <c:pt idx="132">
                  <c:v>-1.0498888245620608</c:v>
                </c:pt>
                <c:pt idx="134">
                  <c:v>-1.0500066635681491</c:v>
                </c:pt>
                <c:pt idx="136">
                  <c:v>-1.0550008989338315</c:v>
                </c:pt>
                <c:pt idx="138">
                  <c:v>-1.0343181179205065</c:v>
                </c:pt>
                <c:pt idx="140">
                  <c:v>-1.0585456211725206</c:v>
                </c:pt>
                <c:pt idx="142">
                  <c:v>-1.0858317385287877</c:v>
                </c:pt>
                <c:pt idx="144">
                  <c:v>-1.0713337517843657</c:v>
                </c:pt>
                <c:pt idx="146">
                  <c:v>-1.0616042352767734</c:v>
                </c:pt>
                <c:pt idx="148">
                  <c:v>-1.059894379144197</c:v>
                </c:pt>
                <c:pt idx="150">
                  <c:v>-1.0471062485323519</c:v>
                </c:pt>
                <c:pt idx="152">
                  <c:v>-1.059894379144197</c:v>
                </c:pt>
                <c:pt idx="154">
                  <c:v>-1.0841218823962111</c:v>
                </c:pt>
                <c:pt idx="156">
                  <c:v>-1.0726825097560424</c:v>
                </c:pt>
                <c:pt idx="158">
                  <c:v>-1.0684657136649218</c:v>
                </c:pt>
                <c:pt idx="160">
                  <c:v>-1.0498035432469235</c:v>
                </c:pt>
                <c:pt idx="162">
                  <c:v>-1.0645342784997587</c:v>
                </c:pt>
                <c:pt idx="164">
                  <c:v>-1.0592899745756292</c:v>
                </c:pt>
                <c:pt idx="166">
                  <c:v>-1.0664946334192917</c:v>
                </c:pt>
                <c:pt idx="168">
                  <c:v>-1.075516310591371</c:v>
                </c:pt>
                <c:pt idx="170">
                  <c:v>-1.0911083776520951</c:v>
                </c:pt>
                <c:pt idx="172">
                  <c:v>-1.0743847297887754</c:v>
                </c:pt>
                <c:pt idx="174">
                  <c:v>-1.0790789982411415</c:v>
                </c:pt>
                <c:pt idx="176">
                  <c:v>-1.0763174769564894</c:v>
                </c:pt>
                <c:pt idx="178">
                  <c:v>-1.0956848070983727</c:v>
                </c:pt>
                <c:pt idx="180">
                  <c:v>-1.0772304845566814</c:v>
                </c:pt>
                <c:pt idx="182">
                  <c:v>-1.1079877374123388</c:v>
                </c:pt>
                <c:pt idx="184">
                  <c:v>-1.0986999190842632</c:v>
                </c:pt>
                <c:pt idx="186">
                  <c:v>-1.1140668855471834</c:v>
                </c:pt>
                <c:pt idx="188">
                  <c:v>-1.0986999190842632</c:v>
                </c:pt>
                <c:pt idx="190">
                  <c:v>-1.0961850644494255</c:v>
                </c:pt>
                <c:pt idx="192">
                  <c:v>-1.123464249762109</c:v>
                </c:pt>
                <c:pt idx="194">
                  <c:v>-1.1191400202031792</c:v>
                </c:pt>
                <c:pt idx="196">
                  <c:v>-1.1058684173070814</c:v>
                </c:pt>
                <c:pt idx="198">
                  <c:v>-1.1205104352113708</c:v>
                </c:pt>
                <c:pt idx="200">
                  <c:v>-1.1374357754559457</c:v>
                </c:pt>
                <c:pt idx="202">
                  <c:v>-1.1164212521105099</c:v>
                </c:pt>
                <c:pt idx="204">
                  <c:v>-1.1283133689218927</c:v>
                </c:pt>
                <c:pt idx="206">
                  <c:v>-1.1186300160642373</c:v>
                </c:pt>
                <c:pt idx="208">
                  <c:v>-1.1126964705389915</c:v>
                </c:pt>
                <c:pt idx="210">
                  <c:v>-1.1136713510176033</c:v>
                </c:pt>
                <c:pt idx="212">
                  <c:v>-1.1097426559882535</c:v>
                </c:pt>
                <c:pt idx="214">
                  <c:v>-1.0992993670716751</c:v>
                </c:pt>
                <c:pt idx="216">
                  <c:v>-1.1031386182525551</c:v>
                </c:pt>
                <c:pt idx="218">
                  <c:v>-1.1201149006817908</c:v>
                </c:pt>
                <c:pt idx="220">
                  <c:v>-1.128312836408492</c:v>
                </c:pt>
                <c:pt idx="222">
                  <c:v>-1.1333581437427382</c:v>
                </c:pt>
                <c:pt idx="224">
                  <c:v>-1.1348874507948645</c:v>
                </c:pt>
                <c:pt idx="226">
                  <c:v>-1.1280241318247042</c:v>
                </c:pt>
                <c:pt idx="228">
                  <c:v>-1.120389464050443</c:v>
                </c:pt>
                <c:pt idx="230">
                  <c:v>-1.1354039402214355</c:v>
                </c:pt>
                <c:pt idx="232">
                  <c:v>-1.1279214509342179</c:v>
                </c:pt>
                <c:pt idx="234">
                  <c:v>-1.1246749126572346</c:v>
                </c:pt>
                <c:pt idx="236">
                  <c:v>-1.0880966220025665</c:v>
                </c:pt>
                <c:pt idx="238">
                  <c:v>-1.1291441144597347</c:v>
                </c:pt>
                <c:pt idx="240">
                  <c:v>-1.1336131645423286</c:v>
                </c:pt>
                <c:pt idx="242">
                  <c:v>-1.111015671833415</c:v>
                </c:pt>
                <c:pt idx="244">
                  <c:v>-1.1203067938227353</c:v>
                </c:pt>
                <c:pt idx="246">
                  <c:v>-1.1190491189571468</c:v>
                </c:pt>
                <c:pt idx="248">
                  <c:v>-1.1255535233970331</c:v>
                </c:pt>
                <c:pt idx="250">
                  <c:v>-1.1384944340279661</c:v>
                </c:pt>
                <c:pt idx="252">
                  <c:v>-1.1353692948620171</c:v>
                </c:pt>
                <c:pt idx="254">
                  <c:v>-1.1387981587075569</c:v>
                </c:pt>
                <c:pt idx="256">
                  <c:v>-1.1413552410965377</c:v>
                </c:pt>
                <c:pt idx="258">
                  <c:v>-1.1216588274357844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60-4963-B2E4-B3C71A75AAB5}"/>
            </c:ext>
          </c:extLst>
        </c:ser>
        <c:ser>
          <c:idx val="1"/>
          <c:order val="1"/>
          <c:tx>
            <c:strRef>
              <c:f>Graph_Data!$E$9</c:f>
              <c:strCache>
                <c:ptCount val="1"/>
                <c:pt idx="0">
                  <c:v>大越町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Graph_Data!$E$11:$E$365</c:f>
              <c:numCache>
                <c:formatCode>General</c:formatCode>
                <c:ptCount val="355"/>
                <c:pt idx="0">
                  <c:v>-0.6929514193053431</c:v>
                </c:pt>
                <c:pt idx="2">
                  <c:v>-0.61548764756005925</c:v>
                </c:pt>
                <c:pt idx="4">
                  <c:v>-0.67486767411237258</c:v>
                </c:pt>
                <c:pt idx="6">
                  <c:v>-0.65266470135920807</c:v>
                </c:pt>
                <c:pt idx="8">
                  <c:v>-0.74052878258372068</c:v>
                </c:pt>
                <c:pt idx="10">
                  <c:v>-0.76068611360241789</c:v>
                </c:pt>
                <c:pt idx="12">
                  <c:v>-0.73354993020289172</c:v>
                </c:pt>
                <c:pt idx="14">
                  <c:v>-0.78023652036487057</c:v>
                </c:pt>
                <c:pt idx="16">
                  <c:v>-0.72216321695307462</c:v>
                </c:pt>
                <c:pt idx="18">
                  <c:v>-0.78763315897828801</c:v>
                </c:pt>
                <c:pt idx="20">
                  <c:v>-0.74696728334100149</c:v>
                </c:pt>
                <c:pt idx="22">
                  <c:v>-0.74145226207069637</c:v>
                </c:pt>
                <c:pt idx="24">
                  <c:v>-0.76455162248074615</c:v>
                </c:pt>
                <c:pt idx="26">
                  <c:v>-0.77858712085133996</c:v>
                </c:pt>
                <c:pt idx="28">
                  <c:v>-0.79088990340763621</c:v>
                </c:pt>
                <c:pt idx="30">
                  <c:v>-0.85774166830964071</c:v>
                </c:pt>
                <c:pt idx="32">
                  <c:v>-0.84296783350392201</c:v>
                </c:pt>
                <c:pt idx="34">
                  <c:v>-0.83916327627052867</c:v>
                </c:pt>
                <c:pt idx="36">
                  <c:v>-0.84378115327801828</c:v>
                </c:pt>
                <c:pt idx="38">
                  <c:v>-0.85414519135063294</c:v>
                </c:pt>
                <c:pt idx="40">
                  <c:v>-0.87321156211049933</c:v>
                </c:pt>
                <c:pt idx="42">
                  <c:v>-0.87644258217472037</c:v>
                </c:pt>
                <c:pt idx="44">
                  <c:v>-0.86545209683219237</c:v>
                </c:pt>
                <c:pt idx="46">
                  <c:v>-0.88649897675520417</c:v>
                </c:pt>
                <c:pt idx="48">
                  <c:v>-0.91455524435061142</c:v>
                </c:pt>
                <c:pt idx="50">
                  <c:v>-0.91103226148561811</c:v>
                </c:pt>
                <c:pt idx="52">
                  <c:v>-0.91822066620970277</c:v>
                </c:pt>
                <c:pt idx="54">
                  <c:v>-0.91822923318969885</c:v>
                </c:pt>
                <c:pt idx="56">
                  <c:v>-0.90885461364303266</c:v>
                </c:pt>
                <c:pt idx="58">
                  <c:v>-0.96656804132484853</c:v>
                </c:pt>
                <c:pt idx="60">
                  <c:v>-0.93329484470449009</c:v>
                </c:pt>
                <c:pt idx="62">
                  <c:v>-0.93634432822752822</c:v>
                </c:pt>
                <c:pt idx="64">
                  <c:v>-0.93136153801013977</c:v>
                </c:pt>
                <c:pt idx="66">
                  <c:v>-0.95294948089490272</c:v>
                </c:pt>
                <c:pt idx="68">
                  <c:v>-0.96204485334699175</c:v>
                </c:pt>
                <c:pt idx="70">
                  <c:v>-0.96657347911417968</c:v>
                </c:pt>
                <c:pt idx="72">
                  <c:v>-0.97803531386690112</c:v>
                </c:pt>
                <c:pt idx="74">
                  <c:v>-0.97047245553459061</c:v>
                </c:pt>
                <c:pt idx="76">
                  <c:v>-0.97392184596444276</c:v>
                </c:pt>
                <c:pt idx="78">
                  <c:v>-0.96640712676868545</c:v>
                </c:pt>
                <c:pt idx="80">
                  <c:v>-0.98759398332027282</c:v>
                </c:pt>
                <c:pt idx="82">
                  <c:v>-0.98555003306265843</c:v>
                </c:pt>
                <c:pt idx="84">
                  <c:v>-1.0339644910641568</c:v>
                </c:pt>
                <c:pt idx="86">
                  <c:v>-0.9844449365794895</c:v>
                </c:pt>
                <c:pt idx="88">
                  <c:v>-0.99362586747999648</c:v>
                </c:pt>
                <c:pt idx="90">
                  <c:v>-0.97102500377617507</c:v>
                </c:pt>
                <c:pt idx="92">
                  <c:v>-0.98118436060768444</c:v>
                </c:pt>
                <c:pt idx="94">
                  <c:v>-0.99009091860172649</c:v>
                </c:pt>
                <c:pt idx="96">
                  <c:v>-1.0029323323808526</c:v>
                </c:pt>
                <c:pt idx="98">
                  <c:v>-0.99885843663495111</c:v>
                </c:pt>
                <c:pt idx="100">
                  <c:v>-1.0053539115545609</c:v>
                </c:pt>
                <c:pt idx="102">
                  <c:v>-1.01902061112106</c:v>
                </c:pt>
                <c:pt idx="104">
                  <c:v>-1.0317678994717718</c:v>
                </c:pt>
                <c:pt idx="106">
                  <c:v>-1.0827648512031416</c:v>
                </c:pt>
                <c:pt idx="108">
                  <c:v>-1.0102806992311155</c:v>
                </c:pt>
                <c:pt idx="110">
                  <c:v>-1.0181131659185494</c:v>
                </c:pt>
                <c:pt idx="112">
                  <c:v>-1.0034214905279681</c:v>
                </c:pt>
                <c:pt idx="114">
                  <c:v>-1.0405078113617161</c:v>
                </c:pt>
                <c:pt idx="116">
                  <c:v>-1.0408715451452537</c:v>
                </c:pt>
                <c:pt idx="118">
                  <c:v>-1.0156741829422333</c:v>
                </c:pt>
                <c:pt idx="120">
                  <c:v>-1.0471733314187039</c:v>
                </c:pt>
                <c:pt idx="122">
                  <c:v>-1.0360306096757204</c:v>
                </c:pt>
                <c:pt idx="124">
                  <c:v>-1.0289743132931333</c:v>
                </c:pt>
                <c:pt idx="126">
                  <c:v>-1.043863076363154</c:v>
                </c:pt>
                <c:pt idx="128">
                  <c:v>-1.0327015852995014</c:v>
                </c:pt>
                <c:pt idx="130">
                  <c:v>-1.0827648512031416</c:v>
                </c:pt>
                <c:pt idx="132">
                  <c:v>-1.0584840647838469</c:v>
                </c:pt>
                <c:pt idx="134">
                  <c:v>-1.057014940758537</c:v>
                </c:pt>
                <c:pt idx="136">
                  <c:v>-1.0552491658360421</c:v>
                </c:pt>
                <c:pt idx="138">
                  <c:v>-1.0209738349835407</c:v>
                </c:pt>
                <c:pt idx="140">
                  <c:v>-1.0434235972997834</c:v>
                </c:pt>
                <c:pt idx="142">
                  <c:v>-1.0845306261256367</c:v>
                </c:pt>
                <c:pt idx="144">
                  <c:v>-1.0780442817872418</c:v>
                </c:pt>
                <c:pt idx="146">
                  <c:v>-1.0691064248580355</c:v>
                </c:pt>
                <c:pt idx="148">
                  <c:v>-1.0683789572909606</c:v>
                </c:pt>
                <c:pt idx="150">
                  <c:v>-1.0673732189752811</c:v>
                </c:pt>
                <c:pt idx="152">
                  <c:v>-1.0503223781594875</c:v>
                </c:pt>
                <c:pt idx="154">
                  <c:v>-1.0921568745524157</c:v>
                </c:pt>
                <c:pt idx="156">
                  <c:v>-1.0588477985673843</c:v>
                </c:pt>
                <c:pt idx="158">
                  <c:v>-1.0755881887669212</c:v>
                </c:pt>
                <c:pt idx="160">
                  <c:v>-1.0442268101466916</c:v>
                </c:pt>
                <c:pt idx="162">
                  <c:v>-1.0827648512031416</c:v>
                </c:pt>
                <c:pt idx="164">
                  <c:v>-1.0668565500983698</c:v>
                </c:pt>
                <c:pt idx="166">
                  <c:v>-1.076521874594651</c:v>
                </c:pt>
                <c:pt idx="168">
                  <c:v>-1.0842339752284516</c:v>
                </c:pt>
                <c:pt idx="170">
                  <c:v>-1.0704263065818551</c:v>
                </c:pt>
                <c:pt idx="172">
                  <c:v>-1.0802679159216881</c:v>
                </c:pt>
                <c:pt idx="174">
                  <c:v>-1.0698563545376631</c:v>
                </c:pt>
                <c:pt idx="176">
                  <c:v>-1.0703059405282218</c:v>
                </c:pt>
                <c:pt idx="178">
                  <c:v>-1.115806152538845</c:v>
                </c:pt>
                <c:pt idx="180">
                  <c:v>-1.0745686507321703</c:v>
                </c:pt>
                <c:pt idx="182">
                  <c:v>-1.0854297981067542</c:v>
                </c:pt>
                <c:pt idx="184">
                  <c:v>-1.0941959506219179</c:v>
                </c:pt>
                <c:pt idx="186">
                  <c:v>-1.0836314541445189</c:v>
                </c:pt>
                <c:pt idx="188">
                  <c:v>-1.0941959506219179</c:v>
                </c:pt>
                <c:pt idx="190">
                  <c:v>-1.0941959506219174</c:v>
                </c:pt>
                <c:pt idx="192">
                  <c:v>-1.0845306261256367</c:v>
                </c:pt>
                <c:pt idx="194">
                  <c:v>-1.1159182453710852</c:v>
                </c:pt>
                <c:pt idx="196">
                  <c:v>-1.1123866955260955</c:v>
                </c:pt>
                <c:pt idx="198">
                  <c:v>-1.0930560465335335</c:v>
                </c:pt>
                <c:pt idx="200">
                  <c:v>-1.1150190733899679</c:v>
                </c:pt>
                <c:pt idx="202">
                  <c:v>-1.0950951226030352</c:v>
                </c:pt>
                <c:pt idx="204">
                  <c:v>-1.1114875235449782</c:v>
                </c:pt>
                <c:pt idx="206">
                  <c:v>-1.1103476194565938</c:v>
                </c:pt>
                <c:pt idx="208">
                  <c:v>-1.1114875235449782</c:v>
                </c:pt>
                <c:pt idx="210">
                  <c:v>-1.1027213710298145</c:v>
                </c:pt>
                <c:pt idx="212">
                  <c:v>-1.1188730398644906</c:v>
                </c:pt>
                <c:pt idx="214">
                  <c:v>-1.1103476194565938</c:v>
                </c:pt>
                <c:pt idx="216">
                  <c:v>-1.1054879146663914</c:v>
                </c:pt>
                <c:pt idx="218">
                  <c:v>-1.0792608215774917</c:v>
                </c:pt>
                <c:pt idx="220">
                  <c:v>-1.1082919969443061</c:v>
                </c:pt>
                <c:pt idx="222">
                  <c:v>-1.0941959506219179</c:v>
                </c:pt>
                <c:pt idx="224">
                  <c:v>-1.1112467914377115</c:v>
                </c:pt>
                <c:pt idx="226">
                  <c:v>-1.1224045897094801</c:v>
                </c:pt>
                <c:pt idx="228">
                  <c:v>-1.1103476194565938</c:v>
                </c:pt>
                <c:pt idx="230">
                  <c:v>-1.1001373758899358</c:v>
                </c:pt>
                <c:pt idx="232">
                  <c:v>-1.0974004949278076</c:v>
                </c:pt>
                <c:pt idx="234">
                  <c:v>-1.1099304235710701</c:v>
                </c:pt>
                <c:pt idx="236">
                  <c:v>-1.0875667071887827</c:v>
                </c:pt>
                <c:pt idx="238">
                  <c:v>-1.1076514323789761</c:v>
                </c:pt>
                <c:pt idx="240">
                  <c:v>-1.1125172274974122</c:v>
                </c:pt>
                <c:pt idx="242">
                  <c:v>-1.0965528543844665</c:v>
                </c:pt>
                <c:pt idx="244">
                  <c:v>-1.1153268385773309</c:v>
                </c:pt>
                <c:pt idx="246">
                  <c:v>-1.115964609893759</c:v>
                </c:pt>
                <c:pt idx="248">
                  <c:v>-1.1443051883295265</c:v>
                </c:pt>
                <c:pt idx="250">
                  <c:v>-1.1385684804798057</c:v>
                </c:pt>
                <c:pt idx="252">
                  <c:v>-1.1205481660151331</c:v>
                </c:pt>
                <c:pt idx="254">
                  <c:v>-1.1222638704080321</c:v>
                </c:pt>
                <c:pt idx="256">
                  <c:v>-1.1380653870645958</c:v>
                </c:pt>
                <c:pt idx="258">
                  <c:v>-1.0874379732492092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60-4963-B2E4-B3C71A75AAB5}"/>
            </c:ext>
          </c:extLst>
        </c:ser>
        <c:ser>
          <c:idx val="2"/>
          <c:order val="2"/>
          <c:tx>
            <c:strRef>
              <c:f>Graph_Data!$F$9</c:f>
              <c:strCache>
                <c:ptCount val="1"/>
                <c:pt idx="0">
                  <c:v>都路町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exp"/>
            <c:dispRSqr val="1"/>
            <c:dispEq val="1"/>
            <c:trendlineLbl>
              <c:layout>
                <c:manualLayout>
                  <c:x val="-9.2128927927702997E-2"/>
                  <c:y val="-9.030111431814773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0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</c:trendlineLbl>
          </c:trendline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Graph_Data!$F$11:$F$365</c:f>
              <c:numCache>
                <c:formatCode>General</c:formatCode>
                <c:ptCount val="355"/>
                <c:pt idx="0">
                  <c:v>-0.1000640309564335</c:v>
                </c:pt>
                <c:pt idx="2">
                  <c:v>-0.11077231431962344</c:v>
                </c:pt>
                <c:pt idx="4">
                  <c:v>-0.13979442658699101</c:v>
                </c:pt>
                <c:pt idx="6">
                  <c:v>-0.13630835089058552</c:v>
                </c:pt>
                <c:pt idx="8">
                  <c:v>-0.16428213652703683</c:v>
                </c:pt>
                <c:pt idx="10">
                  <c:v>-0.19181729407928164</c:v>
                </c:pt>
                <c:pt idx="12">
                  <c:v>-0.17921859583640137</c:v>
                </c:pt>
                <c:pt idx="14">
                  <c:v>-0.20117467782960646</c:v>
                </c:pt>
                <c:pt idx="16">
                  <c:v>-0.19228632553612995</c:v>
                </c:pt>
                <c:pt idx="18">
                  <c:v>-0.20957074740501713</c:v>
                </c:pt>
                <c:pt idx="20">
                  <c:v>-0.21620691040652204</c:v>
                </c:pt>
                <c:pt idx="22">
                  <c:v>-0.23389194629537396</c:v>
                </c:pt>
                <c:pt idx="24">
                  <c:v>-0.23118534902990914</c:v>
                </c:pt>
                <c:pt idx="26">
                  <c:v>-0.23000507118086094</c:v>
                </c:pt>
                <c:pt idx="28">
                  <c:v>-0.22114326898234204</c:v>
                </c:pt>
                <c:pt idx="30">
                  <c:v>-0.36602354911819923</c:v>
                </c:pt>
                <c:pt idx="32">
                  <c:v>-0.33530257616197179</c:v>
                </c:pt>
                <c:pt idx="34">
                  <c:v>-0.28305969047020235</c:v>
                </c:pt>
                <c:pt idx="36">
                  <c:v>-0.28240101312680349</c:v>
                </c:pt>
                <c:pt idx="38">
                  <c:v>-0.30274924893409905</c:v>
                </c:pt>
                <c:pt idx="40">
                  <c:v>-0.32495375240998214</c:v>
                </c:pt>
                <c:pt idx="42">
                  <c:v>-0.33263924700129405</c:v>
                </c:pt>
                <c:pt idx="44">
                  <c:v>-0.35416179571643397</c:v>
                </c:pt>
                <c:pt idx="46">
                  <c:v>-0.35325838477863658</c:v>
                </c:pt>
                <c:pt idx="48">
                  <c:v>-0.37693461736471551</c:v>
                </c:pt>
                <c:pt idx="50">
                  <c:v>-0.39799629110910478</c:v>
                </c:pt>
                <c:pt idx="52">
                  <c:v>-0.40968640363284803</c:v>
                </c:pt>
                <c:pt idx="54">
                  <c:v>-0.41780661052851303</c:v>
                </c:pt>
                <c:pt idx="56">
                  <c:v>-0.43708617230062385</c:v>
                </c:pt>
                <c:pt idx="58">
                  <c:v>-0.55666257079757764</c:v>
                </c:pt>
                <c:pt idx="60">
                  <c:v>-0.47516691178983711</c:v>
                </c:pt>
                <c:pt idx="62">
                  <c:v>-0.50644475046573167</c:v>
                </c:pt>
                <c:pt idx="64">
                  <c:v>-0.49825501349321388</c:v>
                </c:pt>
                <c:pt idx="66">
                  <c:v>-0.50939081285939602</c:v>
                </c:pt>
                <c:pt idx="68">
                  <c:v>-0.57321526125535127</c:v>
                </c:pt>
                <c:pt idx="70">
                  <c:v>-0.60467038689665875</c:v>
                </c:pt>
                <c:pt idx="72">
                  <c:v>-0.61335143335285325</c:v>
                </c:pt>
                <c:pt idx="74">
                  <c:v>-0.62481113478511452</c:v>
                </c:pt>
                <c:pt idx="76">
                  <c:v>-0.64603320318087687</c:v>
                </c:pt>
                <c:pt idx="78">
                  <c:v>-0.66120042447886984</c:v>
                </c:pt>
                <c:pt idx="80">
                  <c:v>-0.69329140212576956</c:v>
                </c:pt>
                <c:pt idx="82">
                  <c:v>-0.71728102489704559</c:v>
                </c:pt>
                <c:pt idx="84">
                  <c:v>-0.92901368652466065</c:v>
                </c:pt>
                <c:pt idx="86">
                  <c:v>-0.7100276010540133</c:v>
                </c:pt>
                <c:pt idx="88">
                  <c:v>-0.7181183218781616</c:v>
                </c:pt>
                <c:pt idx="90">
                  <c:v>-0.73036882166523331</c:v>
                </c:pt>
                <c:pt idx="92">
                  <c:v>-0.75081357240962898</c:v>
                </c:pt>
                <c:pt idx="94">
                  <c:v>-0.75631957649038717</c:v>
                </c:pt>
                <c:pt idx="96">
                  <c:v>-0.76614954458872553</c:v>
                </c:pt>
                <c:pt idx="98">
                  <c:v>-0.7683483027956296</c:v>
                </c:pt>
                <c:pt idx="100">
                  <c:v>-0.76056294946050162</c:v>
                </c:pt>
                <c:pt idx="102">
                  <c:v>-0.77321863697796889</c:v>
                </c:pt>
                <c:pt idx="104">
                  <c:v>-0.77208606914514732</c:v>
                </c:pt>
                <c:pt idx="106">
                  <c:v>-0.88691142161401759</c:v>
                </c:pt>
                <c:pt idx="108">
                  <c:v>-0.79147620491590198</c:v>
                </c:pt>
                <c:pt idx="110">
                  <c:v>-0.80457160558725638</c:v>
                </c:pt>
                <c:pt idx="112">
                  <c:v>-0.77377593246074361</c:v>
                </c:pt>
                <c:pt idx="114">
                  <c:v>-0.7767236996944008</c:v>
                </c:pt>
                <c:pt idx="116">
                  <c:v>-0.79246784991085006</c:v>
                </c:pt>
                <c:pt idx="118">
                  <c:v>-0.78291039537463625</c:v>
                </c:pt>
                <c:pt idx="120">
                  <c:v>-0.81746628784371589</c:v>
                </c:pt>
                <c:pt idx="122">
                  <c:v>-0.80357813201740624</c:v>
                </c:pt>
                <c:pt idx="124">
                  <c:v>-0.81343134113049065</c:v>
                </c:pt>
                <c:pt idx="126">
                  <c:v>-0.82966577587648072</c:v>
                </c:pt>
                <c:pt idx="128">
                  <c:v>-0.83752506723842191</c:v>
                </c:pt>
                <c:pt idx="130">
                  <c:v>-0.94406657134802452</c:v>
                </c:pt>
                <c:pt idx="132">
                  <c:v>-0.84685730948568516</c:v>
                </c:pt>
                <c:pt idx="134">
                  <c:v>-0.84940782436320794</c:v>
                </c:pt>
                <c:pt idx="136">
                  <c:v>-0.85088370007142111</c:v>
                </c:pt>
                <c:pt idx="138">
                  <c:v>-0.82535809928139536</c:v>
                </c:pt>
                <c:pt idx="140">
                  <c:v>-0.84498270825285426</c:v>
                </c:pt>
                <c:pt idx="142">
                  <c:v>-0.8466321281146878</c:v>
                </c:pt>
                <c:pt idx="144">
                  <c:v>-0.84966390886621812</c:v>
                </c:pt>
                <c:pt idx="146">
                  <c:v>-0.84938743334749511</c:v>
                </c:pt>
                <c:pt idx="148">
                  <c:v>-0.85118788718227378</c:v>
                </c:pt>
                <c:pt idx="150">
                  <c:v>-0.86538085706452972</c:v>
                </c:pt>
                <c:pt idx="152">
                  <c:v>-0.87034873010124847</c:v>
                </c:pt>
                <c:pt idx="154">
                  <c:v>-0.90177903965531392</c:v>
                </c:pt>
                <c:pt idx="156">
                  <c:v>-0.8680176011320101</c:v>
                </c:pt>
                <c:pt idx="158">
                  <c:v>-0.88477639089700166</c:v>
                </c:pt>
                <c:pt idx="160">
                  <c:v>-0.87358851601807053</c:v>
                </c:pt>
                <c:pt idx="162">
                  <c:v>-0.87871951508399815</c:v>
                </c:pt>
                <c:pt idx="164">
                  <c:v>-0.88092210082621814</c:v>
                </c:pt>
                <c:pt idx="166">
                  <c:v>-0.88912165417940314</c:v>
                </c:pt>
                <c:pt idx="168">
                  <c:v>-0.90366198709465806</c:v>
                </c:pt>
                <c:pt idx="170">
                  <c:v>-0.90871700194792715</c:v>
                </c:pt>
                <c:pt idx="172">
                  <c:v>-0.91656566034482401</c:v>
                </c:pt>
                <c:pt idx="174">
                  <c:v>-0.92525862707720363</c:v>
                </c:pt>
                <c:pt idx="176">
                  <c:v>-0.92456021400006372</c:v>
                </c:pt>
                <c:pt idx="178">
                  <c:v>-0.97012167829502949</c:v>
                </c:pt>
                <c:pt idx="180">
                  <c:v>-0.92809581000005836</c:v>
                </c:pt>
                <c:pt idx="182">
                  <c:v>-0.92308163817683919</c:v>
                </c:pt>
                <c:pt idx="184">
                  <c:v>-0.90695981197068354</c:v>
                </c:pt>
                <c:pt idx="186">
                  <c:v>-0.91976390015416953</c:v>
                </c:pt>
                <c:pt idx="188">
                  <c:v>-0.90695981197068354</c:v>
                </c:pt>
                <c:pt idx="190">
                  <c:v>-0.91421455692586928</c:v>
                </c:pt>
                <c:pt idx="192">
                  <c:v>-0.92483233657054897</c:v>
                </c:pt>
                <c:pt idx="194">
                  <c:v>-0.93630690891566359</c:v>
                </c:pt>
                <c:pt idx="196">
                  <c:v>-0.91022423770617666</c:v>
                </c:pt>
                <c:pt idx="198">
                  <c:v>-0.91027537843048878</c:v>
                </c:pt>
                <c:pt idx="200">
                  <c:v>-0.93518584318787601</c:v>
                </c:pt>
                <c:pt idx="202">
                  <c:v>-0.92243700701119569</c:v>
                </c:pt>
                <c:pt idx="204">
                  <c:v>-0.92840096879724843</c:v>
                </c:pt>
                <c:pt idx="206">
                  <c:v>-0.93697665880817982</c:v>
                </c:pt>
                <c:pt idx="208">
                  <c:v>-0.93321368743015931</c:v>
                </c:pt>
                <c:pt idx="210">
                  <c:v>-0.95201785624059809</c:v>
                </c:pt>
                <c:pt idx="212">
                  <c:v>-0.92137981802563718</c:v>
                </c:pt>
                <c:pt idx="214">
                  <c:v>-0.91103308437229946</c:v>
                </c:pt>
                <c:pt idx="216">
                  <c:v>-0.91801655791381298</c:v>
                </c:pt>
                <c:pt idx="218">
                  <c:v>-0.90573701879383217</c:v>
                </c:pt>
                <c:pt idx="220">
                  <c:v>-0.92915919028173555</c:v>
                </c:pt>
                <c:pt idx="222">
                  <c:v>-0.94991102513333436</c:v>
                </c:pt>
                <c:pt idx="224">
                  <c:v>-0.93016172861131119</c:v>
                </c:pt>
                <c:pt idx="226">
                  <c:v>-0.93000684459686767</c:v>
                </c:pt>
                <c:pt idx="228">
                  <c:v>-0.94812772964249803</c:v>
                </c:pt>
                <c:pt idx="230">
                  <c:v>-0.96945664839981704</c:v>
                </c:pt>
                <c:pt idx="232">
                  <c:v>-0.94976048883295416</c:v>
                </c:pt>
                <c:pt idx="234">
                  <c:v>-0.95086550169066875</c:v>
                </c:pt>
                <c:pt idx="236">
                  <c:v>-0.95493875254627592</c:v>
                </c:pt>
                <c:pt idx="238">
                  <c:v>-0.96606116623702121</c:v>
                </c:pt>
                <c:pt idx="240">
                  <c:v>-0.95717732942584466</c:v>
                </c:pt>
                <c:pt idx="242">
                  <c:v>-0.96173638967801489</c:v>
                </c:pt>
                <c:pt idx="244">
                  <c:v>-0.96254758550372121</c:v>
                </c:pt>
                <c:pt idx="246">
                  <c:v>-0.95189585715719571</c:v>
                </c:pt>
                <c:pt idx="248">
                  <c:v>-0.95850326130056329</c:v>
                </c:pt>
                <c:pt idx="250">
                  <c:v>-0.9783774923786418</c:v>
                </c:pt>
                <c:pt idx="252">
                  <c:v>-0.95852769546298677</c:v>
                </c:pt>
                <c:pt idx="254">
                  <c:v>-0.99033919589707298</c:v>
                </c:pt>
                <c:pt idx="256">
                  <c:v>-1.0689802968675515</c:v>
                </c:pt>
                <c:pt idx="258">
                  <c:v>-1.0436075071520032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60-4963-B2E4-B3C71A75AAB5}"/>
            </c:ext>
          </c:extLst>
        </c:ser>
        <c:ser>
          <c:idx val="3"/>
          <c:order val="3"/>
          <c:tx>
            <c:strRef>
              <c:f>Graph_Data!$G$9</c:f>
              <c:strCache>
                <c:ptCount val="1"/>
                <c:pt idx="0">
                  <c:v>常葉町</c:v>
                </c:pt>
              </c:strCache>
            </c:strRef>
          </c:tx>
          <c:spPr>
            <a:ln w="3175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Graph_Data!$G$11:$G$365</c:f>
              <c:numCache>
                <c:formatCode>General</c:formatCode>
                <c:ptCount val="355"/>
                <c:pt idx="0">
                  <c:v>-0.51800361567862607</c:v>
                </c:pt>
                <c:pt idx="2">
                  <c:v>-0.50243091393617745</c:v>
                </c:pt>
                <c:pt idx="4">
                  <c:v>-0.56014026689307761</c:v>
                </c:pt>
                <c:pt idx="6">
                  <c:v>-0.54859977639572777</c:v>
                </c:pt>
                <c:pt idx="8">
                  <c:v>-0.59209997097432432</c:v>
                </c:pt>
                <c:pt idx="10">
                  <c:v>-0.55858807823989098</c:v>
                </c:pt>
                <c:pt idx="12">
                  <c:v>-0.56748874916634784</c:v>
                </c:pt>
                <c:pt idx="14">
                  <c:v>-0.58665656257413956</c:v>
                </c:pt>
                <c:pt idx="16">
                  <c:v>-0.5839972847246373</c:v>
                </c:pt>
                <c:pt idx="18">
                  <c:v>-0.58296331481813857</c:v>
                </c:pt>
                <c:pt idx="20">
                  <c:v>-0.58124754062873896</c:v>
                </c:pt>
                <c:pt idx="22">
                  <c:v>-0.60650483463649019</c:v>
                </c:pt>
                <c:pt idx="24">
                  <c:v>-0.61781793303775812</c:v>
                </c:pt>
                <c:pt idx="26">
                  <c:v>-0.59331084611284624</c:v>
                </c:pt>
                <c:pt idx="28">
                  <c:v>-0.58880435531576081</c:v>
                </c:pt>
                <c:pt idx="30">
                  <c:v>-0.68471503126367295</c:v>
                </c:pt>
                <c:pt idx="32">
                  <c:v>-0.70135697897731375</c:v>
                </c:pt>
                <c:pt idx="34">
                  <c:v>-0.68002142702865986</c:v>
                </c:pt>
                <c:pt idx="36">
                  <c:v>-0.69063597754584949</c:v>
                </c:pt>
                <c:pt idx="38">
                  <c:v>-0.64134234551563185</c:v>
                </c:pt>
                <c:pt idx="40">
                  <c:v>-0.64645654849065637</c:v>
                </c:pt>
                <c:pt idx="42">
                  <c:v>-0.66744797450158533</c:v>
                </c:pt>
                <c:pt idx="44">
                  <c:v>-0.6783909662308133</c:v>
                </c:pt>
                <c:pt idx="46">
                  <c:v>-0.67820483954270516</c:v>
                </c:pt>
                <c:pt idx="48">
                  <c:v>-0.70281623401699278</c:v>
                </c:pt>
                <c:pt idx="50">
                  <c:v>-0.72394808475239425</c:v>
                </c:pt>
                <c:pt idx="52">
                  <c:v>-0.72936114611950487</c:v>
                </c:pt>
                <c:pt idx="54">
                  <c:v>-0.73108527021616987</c:v>
                </c:pt>
                <c:pt idx="56">
                  <c:v>-0.77894959442802003</c:v>
                </c:pt>
                <c:pt idx="58">
                  <c:v>-0.86845909999498216</c:v>
                </c:pt>
                <c:pt idx="60">
                  <c:v>-0.80424527340701824</c:v>
                </c:pt>
                <c:pt idx="62">
                  <c:v>-0.78724128852273134</c:v>
                </c:pt>
                <c:pt idx="64">
                  <c:v>-0.78090336415920858</c:v>
                </c:pt>
                <c:pt idx="66">
                  <c:v>-0.79531370056891459</c:v>
                </c:pt>
                <c:pt idx="68">
                  <c:v>-0.82710203413598071</c:v>
                </c:pt>
                <c:pt idx="70">
                  <c:v>-0.85565997964244955</c:v>
                </c:pt>
                <c:pt idx="72">
                  <c:v>-0.8792321563795783</c:v>
                </c:pt>
                <c:pt idx="74">
                  <c:v>-0.87815079752047331</c:v>
                </c:pt>
                <c:pt idx="76">
                  <c:v>-0.87526275944667065</c:v>
                </c:pt>
                <c:pt idx="78">
                  <c:v>-0.88915958619466962</c:v>
                </c:pt>
                <c:pt idx="80">
                  <c:v>-0.91010544290052364</c:v>
                </c:pt>
                <c:pt idx="82">
                  <c:v>-0.91625589023637688</c:v>
                </c:pt>
                <c:pt idx="84">
                  <c:v>-1.0264329877611547</c:v>
                </c:pt>
                <c:pt idx="86">
                  <c:v>-0.9169602986283848</c:v>
                </c:pt>
                <c:pt idx="88">
                  <c:v>-0.90959467352994094</c:v>
                </c:pt>
                <c:pt idx="90">
                  <c:v>-0.91280977086271953</c:v>
                </c:pt>
                <c:pt idx="92">
                  <c:v>-0.92966539303115725</c:v>
                </c:pt>
                <c:pt idx="94">
                  <c:v>-0.91698608962091732</c:v>
                </c:pt>
                <c:pt idx="96">
                  <c:v>-0.93180194665715865</c:v>
                </c:pt>
                <c:pt idx="98">
                  <c:v>-0.9377799920426162</c:v>
                </c:pt>
                <c:pt idx="100">
                  <c:v>-0.94171618616876762</c:v>
                </c:pt>
                <c:pt idx="102">
                  <c:v>-0.94003904976735264</c:v>
                </c:pt>
                <c:pt idx="104">
                  <c:v>-0.96074111417461361</c:v>
                </c:pt>
                <c:pt idx="106">
                  <c:v>-1.034498114599091</c:v>
                </c:pt>
                <c:pt idx="108">
                  <c:v>-0.98023310575011735</c:v>
                </c:pt>
                <c:pt idx="110">
                  <c:v>-1.0055973521126587</c:v>
                </c:pt>
                <c:pt idx="112">
                  <c:v>-0.98564597731256853</c:v>
                </c:pt>
                <c:pt idx="114">
                  <c:v>-0.9907417454654931</c:v>
                </c:pt>
                <c:pt idx="116">
                  <c:v>-0.99357194973305363</c:v>
                </c:pt>
                <c:pt idx="118">
                  <c:v>-0.9906209169437733</c:v>
                </c:pt>
                <c:pt idx="120">
                  <c:v>-1.0134489717124626</c:v>
                </c:pt>
                <c:pt idx="122">
                  <c:v>-1.0062223952535341</c:v>
                </c:pt>
                <c:pt idx="124">
                  <c:v>-1.006100734586229</c:v>
                </c:pt>
                <c:pt idx="126">
                  <c:v>-1.0090111828895449</c:v>
                </c:pt>
                <c:pt idx="128">
                  <c:v>-1.0155373826167999</c:v>
                </c:pt>
                <c:pt idx="130">
                  <c:v>-1.0822641518948983</c:v>
                </c:pt>
                <c:pt idx="132">
                  <c:v>-1.0152239699609122</c:v>
                </c:pt>
                <c:pt idx="134">
                  <c:v>-1.0317988490113388</c:v>
                </c:pt>
                <c:pt idx="136">
                  <c:v>-1.0202825404253015</c:v>
                </c:pt>
                <c:pt idx="138">
                  <c:v>-1.049018155240828</c:v>
                </c:pt>
                <c:pt idx="140">
                  <c:v>-1.0685131230636653</c:v>
                </c:pt>
                <c:pt idx="142">
                  <c:v>-1.0642119124626179</c:v>
                </c:pt>
                <c:pt idx="144">
                  <c:v>-1.0824026573667958</c:v>
                </c:pt>
                <c:pt idx="146">
                  <c:v>-1.0675791434773323</c:v>
                </c:pt>
                <c:pt idx="148">
                  <c:v>-1.0824026573667958</c:v>
                </c:pt>
                <c:pt idx="150">
                  <c:v>-1.0785310172470501</c:v>
                </c:pt>
                <c:pt idx="152">
                  <c:v>-1.0835425614551799</c:v>
                </c:pt>
                <c:pt idx="154">
                  <c:v>-1.1209121159339925</c:v>
                </c:pt>
                <c:pt idx="156">
                  <c:v>-1.0835425614551799</c:v>
                </c:pt>
                <c:pt idx="158">
                  <c:v>-1.0440610292599715</c:v>
                </c:pt>
                <c:pt idx="160">
                  <c:v>-1.0334759854127538</c:v>
                </c:pt>
                <c:pt idx="162">
                  <c:v>-1.0319222634554477</c:v>
                </c:pt>
                <c:pt idx="164">
                  <c:v>-1.0571970436036739</c:v>
                </c:pt>
                <c:pt idx="166">
                  <c:v>-1.0701275091794709</c:v>
                </c:pt>
                <c:pt idx="168">
                  <c:v>-1.0424475534895401</c:v>
                </c:pt>
                <c:pt idx="170">
                  <c:v>-1.0620362581712459</c:v>
                </c:pt>
                <c:pt idx="172">
                  <c:v>-1.0568718485176376</c:v>
                </c:pt>
                <c:pt idx="174">
                  <c:v>-1.0539548393324443</c:v>
                </c:pt>
                <c:pt idx="176">
                  <c:v>-1.0560927315821975</c:v>
                </c:pt>
                <c:pt idx="178">
                  <c:v>-1.1132759591444958</c:v>
                </c:pt>
                <c:pt idx="180">
                  <c:v>-1.0658853794601881</c:v>
                </c:pt>
                <c:pt idx="182">
                  <c:v>-1.0874842847036201</c:v>
                </c:pt>
                <c:pt idx="184">
                  <c:v>-1.0947332780758312</c:v>
                </c:pt>
                <c:pt idx="186">
                  <c:v>-1.074770672717392</c:v>
                </c:pt>
                <c:pt idx="188">
                  <c:v>-1.0947332780758312</c:v>
                </c:pt>
                <c:pt idx="190">
                  <c:v>-1.0922078548147951</c:v>
                </c:pt>
                <c:pt idx="192">
                  <c:v>-1.0874842847036204</c:v>
                </c:pt>
                <c:pt idx="194">
                  <c:v>-1.0977036776826445</c:v>
                </c:pt>
                <c:pt idx="196">
                  <c:v>-1.0842900216445717</c:v>
                </c:pt>
                <c:pt idx="198">
                  <c:v>-1.0890135917557466</c:v>
                </c:pt>
                <c:pt idx="200">
                  <c:v>-1.1089500914102741</c:v>
                </c:pt>
                <c:pt idx="202">
                  <c:v>-1.1037760057654962</c:v>
                </c:pt>
                <c:pt idx="204">
                  <c:v>-1.0986019201207178</c:v>
                </c:pt>
                <c:pt idx="206">
                  <c:v>-1.1037760057654962</c:v>
                </c:pt>
                <c:pt idx="208">
                  <c:v>-1.099052435654321</c:v>
                </c:pt>
                <c:pt idx="210">
                  <c:v>-1.1047721219744056</c:v>
                </c:pt>
                <c:pt idx="212">
                  <c:v>-1.1120211153466162</c:v>
                </c:pt>
                <c:pt idx="214">
                  <c:v>-1.0848286537623839</c:v>
                </c:pt>
                <c:pt idx="216">
                  <c:v>-1.0944944352248978</c:v>
                </c:pt>
                <c:pt idx="218">
                  <c:v>-1.0950951226030354</c:v>
                </c:pt>
                <c:pt idx="220">
                  <c:v>-1.1179573214405873</c:v>
                </c:pt>
                <c:pt idx="222">
                  <c:v>-1.1580969970914738</c:v>
                </c:pt>
                <c:pt idx="224">
                  <c:v>-1.1331092497698139</c:v>
                </c:pt>
                <c:pt idx="226">
                  <c:v>-1.1367413681391352</c:v>
                </c:pt>
                <c:pt idx="228">
                  <c:v>-1.1291151197123561</c:v>
                </c:pt>
                <c:pt idx="230">
                  <c:v>-1.1413622434535526</c:v>
                </c:pt>
                <c:pt idx="232">
                  <c:v>-1.1215244575663907</c:v>
                </c:pt>
                <c:pt idx="234">
                  <c:v>-1.1194556835808429</c:v>
                </c:pt>
                <c:pt idx="236">
                  <c:v>-1.1042792232946708</c:v>
                </c:pt>
                <c:pt idx="238">
                  <c:v>-1.1486653973302654</c:v>
                </c:pt>
                <c:pt idx="240">
                  <c:v>-1.1128777362243356</c:v>
                </c:pt>
                <c:pt idx="242">
                  <c:v>-1.1055082254624884</c:v>
                </c:pt>
                <c:pt idx="244">
                  <c:v>-1.1310692123427897</c:v>
                </c:pt>
                <c:pt idx="246">
                  <c:v>-1.131570051706962</c:v>
                </c:pt>
                <c:pt idx="248">
                  <c:v>-1.1391332252642412</c:v>
                </c:pt>
                <c:pt idx="250">
                  <c:v>-1.1622732661101118</c:v>
                </c:pt>
                <c:pt idx="252">
                  <c:v>-1.1314477973968782</c:v>
                </c:pt>
                <c:pt idx="254">
                  <c:v>-1.1623949369253703</c:v>
                </c:pt>
                <c:pt idx="256">
                  <c:v>-1.0411848613219281</c:v>
                </c:pt>
                <c:pt idx="258">
                  <c:v>-1.0575735274369154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60-4963-B2E4-B3C71A75AAB5}"/>
            </c:ext>
          </c:extLst>
        </c:ser>
        <c:ser>
          <c:idx val="4"/>
          <c:order val="4"/>
          <c:tx>
            <c:strRef>
              <c:f>Graph_Data!$H$9</c:f>
              <c:strCache>
                <c:ptCount val="1"/>
                <c:pt idx="0">
                  <c:v>船引町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Graph_Data!$H$11:$H$365</c:f>
              <c:numCache>
                <c:formatCode>General</c:formatCode>
                <c:ptCount val="355"/>
                <c:pt idx="0">
                  <c:v>-0.45608091241472687</c:v>
                </c:pt>
                <c:pt idx="2">
                  <c:v>-0.478565019947852</c:v>
                </c:pt>
                <c:pt idx="4">
                  <c:v>-0.50640376109805274</c:v>
                </c:pt>
                <c:pt idx="6">
                  <c:v>-0.52629823608975024</c:v>
                </c:pt>
                <c:pt idx="8">
                  <c:v>-0.53418915918531062</c:v>
                </c:pt>
                <c:pt idx="10">
                  <c:v>-0.52569694837042258</c:v>
                </c:pt>
                <c:pt idx="12">
                  <c:v>-0.55578282958202652</c:v>
                </c:pt>
                <c:pt idx="14">
                  <c:v>-0.55268302053248497</c:v>
                </c:pt>
                <c:pt idx="16">
                  <c:v>-0.55109949763225741</c:v>
                </c:pt>
                <c:pt idx="18">
                  <c:v>-0.55564941942293911</c:v>
                </c:pt>
                <c:pt idx="20">
                  <c:v>-0.56727318297727825</c:v>
                </c:pt>
                <c:pt idx="22">
                  <c:v>-0.57134075258959305</c:v>
                </c:pt>
                <c:pt idx="24">
                  <c:v>-0.58813009587787601</c:v>
                </c:pt>
                <c:pt idx="26">
                  <c:v>-0.59664804292801843</c:v>
                </c:pt>
                <c:pt idx="28">
                  <c:v>-0.60083026756090196</c:v>
                </c:pt>
                <c:pt idx="30">
                  <c:v>-0.68775255625941289</c:v>
                </c:pt>
                <c:pt idx="32">
                  <c:v>-0.6694576198056944</c:v>
                </c:pt>
                <c:pt idx="34">
                  <c:v>-0.6489791675378066</c:v>
                </c:pt>
                <c:pt idx="36">
                  <c:v>-0.64579486929685603</c:v>
                </c:pt>
                <c:pt idx="38">
                  <c:v>-0.66077916131582748</c:v>
                </c:pt>
                <c:pt idx="40">
                  <c:v>-0.68349319368956896</c:v>
                </c:pt>
                <c:pt idx="42">
                  <c:v>-0.68465007305944892</c:v>
                </c:pt>
                <c:pt idx="44">
                  <c:v>-0.6991450272308668</c:v>
                </c:pt>
                <c:pt idx="46">
                  <c:v>-0.69656730907799025</c:v>
                </c:pt>
                <c:pt idx="48">
                  <c:v>-0.73044874730053011</c:v>
                </c:pt>
                <c:pt idx="50">
                  <c:v>-0.73556190135388955</c:v>
                </c:pt>
                <c:pt idx="52">
                  <c:v>-0.74456418772648658</c:v>
                </c:pt>
                <c:pt idx="54">
                  <c:v>-0.74892920738411373</c:v>
                </c:pt>
                <c:pt idx="56">
                  <c:v>-0.7577770537041757</c:v>
                </c:pt>
                <c:pt idx="58">
                  <c:v>-0.8205099993809335</c:v>
                </c:pt>
                <c:pt idx="60">
                  <c:v>-0.78723459896914849</c:v>
                </c:pt>
                <c:pt idx="62">
                  <c:v>-0.80744235409308485</c:v>
                </c:pt>
                <c:pt idx="64">
                  <c:v>-0.82083854582897608</c:v>
                </c:pt>
                <c:pt idx="66">
                  <c:v>-0.82255975110269652</c:v>
                </c:pt>
                <c:pt idx="68">
                  <c:v>-0.8332962782541804</c:v>
                </c:pt>
                <c:pt idx="70">
                  <c:v>-0.86026396659098914</c:v>
                </c:pt>
                <c:pt idx="72">
                  <c:v>-0.85039021034218176</c:v>
                </c:pt>
                <c:pt idx="74">
                  <c:v>-0.86756354259385671</c:v>
                </c:pt>
                <c:pt idx="76">
                  <c:v>-0.84933112812320799</c:v>
                </c:pt>
                <c:pt idx="78">
                  <c:v>-0.85380791058951722</c:v>
                </c:pt>
                <c:pt idx="80">
                  <c:v>-0.88666457286665845</c:v>
                </c:pt>
                <c:pt idx="82">
                  <c:v>-0.87591275280580938</c:v>
                </c:pt>
                <c:pt idx="84">
                  <c:v>-0.95380000856211589</c:v>
                </c:pt>
                <c:pt idx="86">
                  <c:v>-0.88378348832350384</c:v>
                </c:pt>
                <c:pt idx="88">
                  <c:v>-0.88881606897363286</c:v>
                </c:pt>
                <c:pt idx="90">
                  <c:v>-0.89524005781903926</c:v>
                </c:pt>
                <c:pt idx="92">
                  <c:v>-0.91969518029169273</c:v>
                </c:pt>
                <c:pt idx="94">
                  <c:v>-0.90128867378521893</c:v>
                </c:pt>
                <c:pt idx="96">
                  <c:v>-0.91418233498517731</c:v>
                </c:pt>
                <c:pt idx="98">
                  <c:v>-0.91271179888524379</c:v>
                </c:pt>
                <c:pt idx="100">
                  <c:v>-0.92670774544433066</c:v>
                </c:pt>
                <c:pt idx="102">
                  <c:v>-0.91684830648312732</c:v>
                </c:pt>
                <c:pt idx="104">
                  <c:v>-0.92248235781156185</c:v>
                </c:pt>
                <c:pt idx="106">
                  <c:v>-1.0088371541684196</c:v>
                </c:pt>
                <c:pt idx="108">
                  <c:v>-0.93464239726906784</c:v>
                </c:pt>
                <c:pt idx="110">
                  <c:v>-0.9386116229120498</c:v>
                </c:pt>
                <c:pt idx="112">
                  <c:v>-0.93033161094899475</c:v>
                </c:pt>
                <c:pt idx="114">
                  <c:v>-0.93091204216742407</c:v>
                </c:pt>
                <c:pt idx="116">
                  <c:v>-0.94328458483783384</c:v>
                </c:pt>
                <c:pt idx="118">
                  <c:v>-0.94596398258569614</c:v>
                </c:pt>
                <c:pt idx="120">
                  <c:v>-0.96784834310815726</c:v>
                </c:pt>
                <c:pt idx="122">
                  <c:v>-0.96596569831090295</c:v>
                </c:pt>
                <c:pt idx="124">
                  <c:v>-0.95246785287863445</c:v>
                </c:pt>
                <c:pt idx="126">
                  <c:v>-0.96046685899856821</c:v>
                </c:pt>
                <c:pt idx="128">
                  <c:v>-0.95262275371116578</c:v>
                </c:pt>
                <c:pt idx="130">
                  <c:v>-1.0186367348970891</c:v>
                </c:pt>
                <c:pt idx="132">
                  <c:v>-0.97448079865913884</c:v>
                </c:pt>
                <c:pt idx="134">
                  <c:v>-0.96906204625650449</c:v>
                </c:pt>
                <c:pt idx="136">
                  <c:v>-0.97960276876056362</c:v>
                </c:pt>
                <c:pt idx="138">
                  <c:v>-0.95193335458987305</c:v>
                </c:pt>
                <c:pt idx="140">
                  <c:v>-0.95340368626794847</c:v>
                </c:pt>
                <c:pt idx="142">
                  <c:v>-0.9548976873522973</c:v>
                </c:pt>
                <c:pt idx="144">
                  <c:v>-0.95956557304733592</c:v>
                </c:pt>
                <c:pt idx="146">
                  <c:v>-0.98496862435064292</c:v>
                </c:pt>
                <c:pt idx="148">
                  <c:v>-0.96643280255545816</c:v>
                </c:pt>
                <c:pt idx="150">
                  <c:v>-0.98104835240717925</c:v>
                </c:pt>
                <c:pt idx="152">
                  <c:v>-0.99025109908823905</c:v>
                </c:pt>
                <c:pt idx="154">
                  <c:v>-1.00254166448392</c:v>
                </c:pt>
                <c:pt idx="156">
                  <c:v>-0.98292011955413727</c:v>
                </c:pt>
                <c:pt idx="158">
                  <c:v>-1.0022160853844835</c:v>
                </c:pt>
                <c:pt idx="160">
                  <c:v>-0.99344381483489352</c:v>
                </c:pt>
                <c:pt idx="162">
                  <c:v>-1.002194767654947</c:v>
                </c:pt>
                <c:pt idx="164">
                  <c:v>-1.0075745007738326</c:v>
                </c:pt>
                <c:pt idx="166">
                  <c:v>-1.0184441323511073</c:v>
                </c:pt>
                <c:pt idx="168">
                  <c:v>-1.0181218003677759</c:v>
                </c:pt>
                <c:pt idx="170">
                  <c:v>-1.0220542599774729</c:v>
                </c:pt>
                <c:pt idx="172">
                  <c:v>-1.020880869342174</c:v>
                </c:pt>
                <c:pt idx="174">
                  <c:v>-1.0226271573775272</c:v>
                </c:pt>
                <c:pt idx="176">
                  <c:v>-1.0301284353190632</c:v>
                </c:pt>
                <c:pt idx="178">
                  <c:v>-1.0661347147907325</c:v>
                </c:pt>
                <c:pt idx="180">
                  <c:v>-1.0294064536438805</c:v>
                </c:pt>
                <c:pt idx="182">
                  <c:v>-1.0141140085538727</c:v>
                </c:pt>
                <c:pt idx="184">
                  <c:v>-1.0001094735962897</c:v>
                </c:pt>
                <c:pt idx="186">
                  <c:v>-1.0070023355120732</c:v>
                </c:pt>
                <c:pt idx="188">
                  <c:v>-1.0001094735962897</c:v>
                </c:pt>
                <c:pt idx="190">
                  <c:v>-0.99541084573103833</c:v>
                </c:pt>
                <c:pt idx="192">
                  <c:v>-1.009244280888199</c:v>
                </c:pt>
                <c:pt idx="194">
                  <c:v>-1.0181720868644106</c:v>
                </c:pt>
                <c:pt idx="196">
                  <c:v>-1.0142920352968248</c:v>
                </c:pt>
                <c:pt idx="198">
                  <c:v>-1.0154804697726065</c:v>
                </c:pt>
                <c:pt idx="200">
                  <c:v>-0.98533850366616949</c:v>
                </c:pt>
                <c:pt idx="202">
                  <c:v>-1.0331192757798799</c:v>
                </c:pt>
                <c:pt idx="204">
                  <c:v>-1.0229087410951831</c:v>
                </c:pt>
                <c:pt idx="206">
                  <c:v>-1.0171012849326981</c:v>
                </c:pt>
                <c:pt idx="208">
                  <c:v>-1.0287400042129484</c:v>
                </c:pt>
                <c:pt idx="210">
                  <c:v>-1.0254487450759397</c:v>
                </c:pt>
                <c:pt idx="212">
                  <c:v>-1.0297164313787994</c:v>
                </c:pt>
                <c:pt idx="214">
                  <c:v>-1.0315432065688246</c:v>
                </c:pt>
                <c:pt idx="216">
                  <c:v>-1.0237275078699886</c:v>
                </c:pt>
                <c:pt idx="218">
                  <c:v>-1.0170688240207963</c:v>
                </c:pt>
                <c:pt idx="220">
                  <c:v>-1.0420531290360888</c:v>
                </c:pt>
                <c:pt idx="222">
                  <c:v>-1.0417168843096958</c:v>
                </c:pt>
                <c:pt idx="224">
                  <c:v>-1.0437048597242375</c:v>
                </c:pt>
                <c:pt idx="226">
                  <c:v>-1.0426078150802278</c:v>
                </c:pt>
                <c:pt idx="228">
                  <c:v>-1.0462626084261066</c:v>
                </c:pt>
                <c:pt idx="230">
                  <c:v>-1.0519208446901853</c:v>
                </c:pt>
                <c:pt idx="232">
                  <c:v>-1.0405195613992382</c:v>
                </c:pt>
                <c:pt idx="234">
                  <c:v>-1.0503501261397048</c:v>
                </c:pt>
                <c:pt idx="236">
                  <c:v>-1.0422319809411424</c:v>
                </c:pt>
                <c:pt idx="238">
                  <c:v>-1.0703686826263243</c:v>
                </c:pt>
                <c:pt idx="240">
                  <c:v>-1.0568788773400253</c:v>
                </c:pt>
                <c:pt idx="242">
                  <c:v>-1.0533660451670559</c:v>
                </c:pt>
                <c:pt idx="244">
                  <c:v>-1.0619454484891007</c:v>
                </c:pt>
                <c:pt idx="246">
                  <c:v>-1.0627681235230355</c:v>
                </c:pt>
                <c:pt idx="248">
                  <c:v>-1.068716134492637</c:v>
                </c:pt>
                <c:pt idx="250">
                  <c:v>-1.0891283273805179</c:v>
                </c:pt>
                <c:pt idx="252">
                  <c:v>-1.061831227716687</c:v>
                </c:pt>
                <c:pt idx="254">
                  <c:v>-1.0724750205288514</c:v>
                </c:pt>
                <c:pt idx="256">
                  <c:v>-1.1128767082205515</c:v>
                </c:pt>
                <c:pt idx="258">
                  <c:v>-1.1035159413707731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60-4963-B2E4-B3C71A75AAB5}"/>
            </c:ext>
          </c:extLst>
        </c:ser>
        <c:ser>
          <c:idx val="5"/>
          <c:order val="5"/>
          <c:tx>
            <c:strRef>
              <c:f>Graph_Data!$I$9</c:f>
              <c:strCache>
                <c:ptCount val="1"/>
                <c:pt idx="0">
                  <c:v>田村市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Graph_Data!$I$11:$I$365</c:f>
              <c:numCache>
                <c:formatCode>General</c:formatCode>
                <c:ptCount val="355"/>
                <c:pt idx="0">
                  <c:v>-0.48537738116254009</c:v>
                </c:pt>
                <c:pt idx="2">
                  <c:v>-0.48562243600225136</c:v>
                </c:pt>
                <c:pt idx="4">
                  <c:v>-0.52709173920998964</c:v>
                </c:pt>
                <c:pt idx="6">
                  <c:v>-0.52264116099232094</c:v>
                </c:pt>
                <c:pt idx="8">
                  <c:v>-0.54746598208392172</c:v>
                </c:pt>
                <c:pt idx="10">
                  <c:v>-0.54186477951767176</c:v>
                </c:pt>
                <c:pt idx="12">
                  <c:v>-0.55804707825793209</c:v>
                </c:pt>
                <c:pt idx="14">
                  <c:v>-0.56589160089420776</c:v>
                </c:pt>
                <c:pt idx="16">
                  <c:v>-0.55576343349433488</c:v>
                </c:pt>
                <c:pt idx="18">
                  <c:v>-0.56515806525710566</c:v>
                </c:pt>
                <c:pt idx="20">
                  <c:v>-0.59178390709985285</c:v>
                </c:pt>
                <c:pt idx="22">
                  <c:v>-0.60186750128912259</c:v>
                </c:pt>
                <c:pt idx="24">
                  <c:v>-0.59231889130274973</c:v>
                </c:pt>
                <c:pt idx="26">
                  <c:v>-0.59572843621599281</c:v>
                </c:pt>
                <c:pt idx="28">
                  <c:v>-0.59859768753620957</c:v>
                </c:pt>
                <c:pt idx="30">
                  <c:v>-0.68618406514711316</c:v>
                </c:pt>
                <c:pt idx="32">
                  <c:v>-0.67024410316315608</c:v>
                </c:pt>
                <c:pt idx="34">
                  <c:v>-0.64884871958128465</c:v>
                </c:pt>
                <c:pt idx="36">
                  <c:v>-0.64836331140164338</c:v>
                </c:pt>
                <c:pt idx="38">
                  <c:v>-0.65807864306596375</c:v>
                </c:pt>
                <c:pt idx="40">
                  <c:v>-0.67426702566984642</c:v>
                </c:pt>
                <c:pt idx="42">
                  <c:v>-0.68302042055672207</c:v>
                </c:pt>
                <c:pt idx="44">
                  <c:v>-0.69007712192107407</c:v>
                </c:pt>
                <c:pt idx="46">
                  <c:v>-0.68809460200057693</c:v>
                </c:pt>
                <c:pt idx="48">
                  <c:v>-0.71937946193309998</c:v>
                </c:pt>
                <c:pt idx="50">
                  <c:v>-0.72810366815123462</c:v>
                </c:pt>
                <c:pt idx="52">
                  <c:v>-0.73286868295424668</c:v>
                </c:pt>
                <c:pt idx="54">
                  <c:v>-0.74086790078850084</c:v>
                </c:pt>
                <c:pt idx="56">
                  <c:v>-0.75377966610187885</c:v>
                </c:pt>
                <c:pt idx="58">
                  <c:v>-0.82811906060271234</c:v>
                </c:pt>
                <c:pt idx="60">
                  <c:v>-0.78489220718414898</c:v>
                </c:pt>
                <c:pt idx="62">
                  <c:v>-0.79418052606588596</c:v>
                </c:pt>
                <c:pt idx="64">
                  <c:v>-0.79954090905374664</c:v>
                </c:pt>
                <c:pt idx="66">
                  <c:v>-0.80700913497761562</c:v>
                </c:pt>
                <c:pt idx="68">
                  <c:v>-0.82600897230872516</c:v>
                </c:pt>
                <c:pt idx="70">
                  <c:v>-0.85140831197715128</c:v>
                </c:pt>
                <c:pt idx="72">
                  <c:v>-0.85430672400016172</c:v>
                </c:pt>
                <c:pt idx="74">
                  <c:v>-0.86540101279416182</c:v>
                </c:pt>
                <c:pt idx="76">
                  <c:v>-0.85703291172430296</c:v>
                </c:pt>
                <c:pt idx="78">
                  <c:v>-0.86334812753558277</c:v>
                </c:pt>
                <c:pt idx="80">
                  <c:v>-0.88994022872474576</c:v>
                </c:pt>
                <c:pt idx="82">
                  <c:v>-0.89088640654321571</c:v>
                </c:pt>
                <c:pt idx="84">
                  <c:v>-0.98650207707752358</c:v>
                </c:pt>
                <c:pt idx="86">
                  <c:v>-0.89256588400607606</c:v>
                </c:pt>
                <c:pt idx="88">
                  <c:v>-0.89491270835805903</c:v>
                </c:pt>
                <c:pt idx="90">
                  <c:v>-0.89939670573251762</c:v>
                </c:pt>
                <c:pt idx="92">
                  <c:v>-0.91622005446490706</c:v>
                </c:pt>
                <c:pt idx="94">
                  <c:v>-0.90824160587687075</c:v>
                </c:pt>
                <c:pt idx="96">
                  <c:v>-0.91840541946312526</c:v>
                </c:pt>
                <c:pt idx="98">
                  <c:v>-0.91866473564934481</c:v>
                </c:pt>
                <c:pt idx="100">
                  <c:v>-0.92644227133249746</c:v>
                </c:pt>
                <c:pt idx="102">
                  <c:v>-0.92414910363912461</c:v>
                </c:pt>
                <c:pt idx="104">
                  <c:v>-0.93556426812190607</c:v>
                </c:pt>
                <c:pt idx="106">
                  <c:v>-1.0098683380150006</c:v>
                </c:pt>
                <c:pt idx="108">
                  <c:v>-0.94330597245353442</c:v>
                </c:pt>
                <c:pt idx="110">
                  <c:v>-0.95054017980377603</c:v>
                </c:pt>
                <c:pt idx="112">
                  <c:v>-0.93801140511110992</c:v>
                </c:pt>
                <c:pt idx="114">
                  <c:v>-0.94582808833742515</c:v>
                </c:pt>
                <c:pt idx="116">
                  <c:v>-0.95444401653466038</c:v>
                </c:pt>
                <c:pt idx="118">
                  <c:v>-0.95005473097483839</c:v>
                </c:pt>
                <c:pt idx="120">
                  <c:v>-0.97370154026218692</c:v>
                </c:pt>
                <c:pt idx="122">
                  <c:v>-0.96413101328800455</c:v>
                </c:pt>
                <c:pt idx="124">
                  <c:v>-0.96198291263339164</c:v>
                </c:pt>
                <c:pt idx="126">
                  <c:v>-0.97058479680680509</c:v>
                </c:pt>
                <c:pt idx="128">
                  <c:v>-0.96852512426303905</c:v>
                </c:pt>
                <c:pt idx="130">
                  <c:v>-1.0349118733168088</c:v>
                </c:pt>
                <c:pt idx="132">
                  <c:v>-0.98435588844495991</c:v>
                </c:pt>
                <c:pt idx="134">
                  <c:v>-0.98487753664086264</c:v>
                </c:pt>
                <c:pt idx="136">
                  <c:v>-0.98845002705795004</c:v>
                </c:pt>
                <c:pt idx="138">
                  <c:v>-0.94528361335195754</c:v>
                </c:pt>
                <c:pt idx="140">
                  <c:v>-0.95844266777601883</c:v>
                </c:pt>
                <c:pt idx="142">
                  <c:v>-0.96635533147560981</c:v>
                </c:pt>
                <c:pt idx="144">
                  <c:v>-0.96927902802545673</c:v>
                </c:pt>
                <c:pt idx="146">
                  <c:v>-0.97547855931872851</c:v>
                </c:pt>
                <c:pt idx="148">
                  <c:v>-0.97024860388430412</c:v>
                </c:pt>
                <c:pt idx="150">
                  <c:v>-0.9782025051883062</c:v>
                </c:pt>
                <c:pt idx="152">
                  <c:v>-0.98275149017203278</c:v>
                </c:pt>
                <c:pt idx="154">
                  <c:v>-1.0080483461086849</c:v>
                </c:pt>
                <c:pt idx="156">
                  <c:v>-0.98134965177925648</c:v>
                </c:pt>
                <c:pt idx="158">
                  <c:v>-1.0120943725606695</c:v>
                </c:pt>
                <c:pt idx="160">
                  <c:v>-0.99858040560839811</c:v>
                </c:pt>
                <c:pt idx="162">
                  <c:v>-1.0093970229445437</c:v>
                </c:pt>
                <c:pt idx="164">
                  <c:v>-1.0133001638213111</c:v>
                </c:pt>
                <c:pt idx="166">
                  <c:v>-1.0233332233986736</c:v>
                </c:pt>
                <c:pt idx="168">
                  <c:v>-1.0233385017198924</c:v>
                </c:pt>
                <c:pt idx="170">
                  <c:v>-1.0290930942629883</c:v>
                </c:pt>
                <c:pt idx="172">
                  <c:v>-1.026955268492056</c:v>
                </c:pt>
                <c:pt idx="174">
                  <c:v>-1.0280542660170586</c:v>
                </c:pt>
                <c:pt idx="176">
                  <c:v>-1.0309804457582543</c:v>
                </c:pt>
                <c:pt idx="178">
                  <c:v>-1.0694604796616367</c:v>
                </c:pt>
                <c:pt idx="180">
                  <c:v>-1.0332350037400924</c:v>
                </c:pt>
                <c:pt idx="182">
                  <c:v>-1.0288703943561242</c:v>
                </c:pt>
                <c:pt idx="184">
                  <c:v>-1.0210907691323396</c:v>
                </c:pt>
                <c:pt idx="186">
                  <c:v>-1.0246685111939653</c:v>
                </c:pt>
                <c:pt idx="188">
                  <c:v>-1.0210907691323396</c:v>
                </c:pt>
                <c:pt idx="190">
                  <c:v>-1.0204050612083231</c:v>
                </c:pt>
                <c:pt idx="192">
                  <c:v>-1.0302572518497644</c:v>
                </c:pt>
                <c:pt idx="194">
                  <c:v>-1.0402693742153699</c:v>
                </c:pt>
                <c:pt idx="196">
                  <c:v>-1.0305272022919776</c:v>
                </c:pt>
                <c:pt idx="198">
                  <c:v>-1.0319850211572394</c:v>
                </c:pt>
                <c:pt idx="200">
                  <c:v>-1.0380767138935654</c:v>
                </c:pt>
                <c:pt idx="202">
                  <c:v>-1.0423216630611352</c:v>
                </c:pt>
                <c:pt idx="204">
                  <c:v>-1.0434200015278527</c:v>
                </c:pt>
                <c:pt idx="206">
                  <c:v>-1.0423025293762262</c:v>
                </c:pt>
                <c:pt idx="208">
                  <c:v>-1.0437165391119068</c:v>
                </c:pt>
                <c:pt idx="210">
                  <c:v>-1.0467131852170612</c:v>
                </c:pt>
                <c:pt idx="212">
                  <c:v>-1.0463213715910025</c:v>
                </c:pt>
                <c:pt idx="214">
                  <c:v>-1.0366560398390685</c:v>
                </c:pt>
                <c:pt idx="216">
                  <c:v>-1.0356598932614309</c:v>
                </c:pt>
                <c:pt idx="218">
                  <c:v>-1.0307231243231489</c:v>
                </c:pt>
                <c:pt idx="220">
                  <c:v>-1.0508615680427271</c:v>
                </c:pt>
                <c:pt idx="222">
                  <c:v>-1.0604064727901452</c:v>
                </c:pt>
                <c:pt idx="224">
                  <c:v>-1.0597379363949599</c:v>
                </c:pt>
                <c:pt idx="226">
                  <c:v>-1.0602432536391189</c:v>
                </c:pt>
                <c:pt idx="228">
                  <c:v>-1.0597041100134392</c:v>
                </c:pt>
                <c:pt idx="230">
                  <c:v>-1.0622126721639196</c:v>
                </c:pt>
                <c:pt idx="232">
                  <c:v>-1.0526702026878141</c:v>
                </c:pt>
                <c:pt idx="234">
                  <c:v>-1.0571396725738165</c:v>
                </c:pt>
                <c:pt idx="236">
                  <c:v>-1.0438280661059987</c:v>
                </c:pt>
                <c:pt idx="238">
                  <c:v>-1.0749357318124395</c:v>
                </c:pt>
                <c:pt idx="240">
                  <c:v>-1.0634525273671653</c:v>
                </c:pt>
                <c:pt idx="242">
                  <c:v>-1.0566691593655069</c:v>
                </c:pt>
                <c:pt idx="244">
                  <c:v>-1.0676893845807824</c:v>
                </c:pt>
                <c:pt idx="246">
                  <c:v>-1.0658986662143013</c:v>
                </c:pt>
                <c:pt idx="248">
                  <c:v>-1.0748206834942693</c:v>
                </c:pt>
                <c:pt idx="250">
                  <c:v>-1.0915213280227187</c:v>
                </c:pt>
                <c:pt idx="252">
                  <c:v>-1.0696642538854935</c:v>
                </c:pt>
                <c:pt idx="254">
                  <c:v>-1.0888198046479638</c:v>
                </c:pt>
                <c:pt idx="256">
                  <c:v>-1.1004543836588487</c:v>
                </c:pt>
                <c:pt idx="258">
                  <c:v>-1.0875201777326484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60-4963-B2E4-B3C71A75AAB5}"/>
            </c:ext>
          </c:extLst>
        </c:ser>
        <c:ser>
          <c:idx val="6"/>
          <c:order val="6"/>
          <c:tx>
            <c:strRef>
              <c:f>Graph_Data!$P$9</c:f>
              <c:strCache>
                <c:ptCount val="1"/>
                <c:pt idx="0">
                  <c:v>補助目盛</c:v>
                </c:pt>
              </c:strCache>
            </c:strRef>
          </c:tx>
          <c:spPr>
            <a:ln w="3175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Graph_Data!$P$11:$P$365</c:f>
              <c:numCache>
                <c:formatCode>General</c:formatCode>
                <c:ptCount val="355"/>
                <c:pt idx="269">
                  <c:v>-1.6989700043360187</c:v>
                </c:pt>
                <c:pt idx="270">
                  <c:v>-1.6989700043360187</c:v>
                </c:pt>
                <c:pt idx="272">
                  <c:v>-1.5228787452803376</c:v>
                </c:pt>
                <c:pt idx="273">
                  <c:v>-1.5228787452803376</c:v>
                </c:pt>
                <c:pt idx="275">
                  <c:v>-1.3979400086720375</c:v>
                </c:pt>
                <c:pt idx="276">
                  <c:v>-1.3979400086720375</c:v>
                </c:pt>
                <c:pt idx="281">
                  <c:v>-1.2218487496163564</c:v>
                </c:pt>
                <c:pt idx="282">
                  <c:v>-1.2218487496163564</c:v>
                </c:pt>
                <c:pt idx="284">
                  <c:v>-1.1549019599857431</c:v>
                </c:pt>
                <c:pt idx="285">
                  <c:v>-1.1549019599857431</c:v>
                </c:pt>
                <c:pt idx="287">
                  <c:v>-1.0969100130080565</c:v>
                </c:pt>
                <c:pt idx="288">
                  <c:v>-1.0969100130080565</c:v>
                </c:pt>
                <c:pt idx="290">
                  <c:v>-1.0457574905606752</c:v>
                </c:pt>
                <c:pt idx="291">
                  <c:v>-1.0457574905606752</c:v>
                </c:pt>
                <c:pt idx="299">
                  <c:v>-0.69897000433601875</c:v>
                </c:pt>
                <c:pt idx="300">
                  <c:v>-0.69897000433601875</c:v>
                </c:pt>
                <c:pt idx="302">
                  <c:v>-0.52287874528033762</c:v>
                </c:pt>
                <c:pt idx="303">
                  <c:v>-0.52287874528033762</c:v>
                </c:pt>
                <c:pt idx="305">
                  <c:v>-0.3979400086720376</c:v>
                </c:pt>
                <c:pt idx="306">
                  <c:v>-0.3979400086720376</c:v>
                </c:pt>
                <c:pt idx="311">
                  <c:v>-0.22184874961635631</c:v>
                </c:pt>
                <c:pt idx="312">
                  <c:v>-0.22184874961635631</c:v>
                </c:pt>
                <c:pt idx="314">
                  <c:v>-0.15490195998574313</c:v>
                </c:pt>
                <c:pt idx="315">
                  <c:v>-0.15490195998574313</c:v>
                </c:pt>
                <c:pt idx="317">
                  <c:v>-9.6910013008056392E-2</c:v>
                </c:pt>
                <c:pt idx="318">
                  <c:v>-9.6910013008056392E-2</c:v>
                </c:pt>
                <c:pt idx="320">
                  <c:v>-4.5757490560675171E-2</c:v>
                </c:pt>
                <c:pt idx="321">
                  <c:v>-4.5757490560675171E-2</c:v>
                </c:pt>
                <c:pt idx="329">
                  <c:v>0.3010299956639812</c:v>
                </c:pt>
                <c:pt idx="330">
                  <c:v>0.3010299956639812</c:v>
                </c:pt>
                <c:pt idx="332">
                  <c:v>0.47712125471966244</c:v>
                </c:pt>
                <c:pt idx="333">
                  <c:v>0.47712125471966244</c:v>
                </c:pt>
                <c:pt idx="335">
                  <c:v>0.6020599913279624</c:v>
                </c:pt>
                <c:pt idx="336">
                  <c:v>0.6020599913279624</c:v>
                </c:pt>
                <c:pt idx="341">
                  <c:v>0.77815125038364374</c:v>
                </c:pt>
                <c:pt idx="342">
                  <c:v>0.77815125038364374</c:v>
                </c:pt>
                <c:pt idx="344">
                  <c:v>0.84509804001425692</c:v>
                </c:pt>
                <c:pt idx="345">
                  <c:v>0.84509804001425692</c:v>
                </c:pt>
                <c:pt idx="347">
                  <c:v>0.90308998699194354</c:v>
                </c:pt>
                <c:pt idx="348">
                  <c:v>0.90308998699194354</c:v>
                </c:pt>
                <c:pt idx="350">
                  <c:v>0.95424250943932487</c:v>
                </c:pt>
                <c:pt idx="351">
                  <c:v>0.95424250943932487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60-4963-B2E4-B3C71A75AAB5}"/>
            </c:ext>
          </c:extLst>
        </c:ser>
        <c:ser>
          <c:idx val="7"/>
          <c:order val="7"/>
          <c:tx>
            <c:strRef>
              <c:f>Graph_Data!$Q$9</c:f>
              <c:strCache>
                <c:ptCount val="1"/>
                <c:pt idx="0">
                  <c:v>目盛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Graph_Data!$Q$11:$Q$365</c:f>
              <c:numCache>
                <c:formatCode>General</c:formatCode>
                <c:ptCount val="355"/>
                <c:pt idx="263">
                  <c:v>-2</c:v>
                </c:pt>
                <c:pt idx="264">
                  <c:v>-2</c:v>
                </c:pt>
                <c:pt idx="278">
                  <c:v>-1.3010299956639813</c:v>
                </c:pt>
                <c:pt idx="279">
                  <c:v>-1.3010299956639813</c:v>
                </c:pt>
                <c:pt idx="293">
                  <c:v>-1</c:v>
                </c:pt>
                <c:pt idx="294">
                  <c:v>-1</c:v>
                </c:pt>
                <c:pt idx="308">
                  <c:v>-0.3010299956639812</c:v>
                </c:pt>
                <c:pt idx="309">
                  <c:v>-0.3010299956639812</c:v>
                </c:pt>
                <c:pt idx="323">
                  <c:v>0</c:v>
                </c:pt>
                <c:pt idx="324">
                  <c:v>0</c:v>
                </c:pt>
                <c:pt idx="338">
                  <c:v>0.69897000433601886</c:v>
                </c:pt>
                <c:pt idx="339">
                  <c:v>0.69897000433601886</c:v>
                </c:pt>
                <c:pt idx="353">
                  <c:v>1</c:v>
                </c:pt>
                <c:pt idx="35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060-4963-B2E4-B3C71A75AAB5}"/>
            </c:ext>
          </c:extLst>
        </c:ser>
        <c:ser>
          <c:idx val="8"/>
          <c:order val="8"/>
          <c:tx>
            <c:strRef>
              <c:f>Graph_Data!$J$8</c:f>
              <c:strCache>
                <c:ptCount val="1"/>
                <c:pt idx="0">
                  <c:v>滝根町近似直線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Graph_Data!$J$11:$J$365</c:f>
              <c:numCache>
                <c:formatCode>General</c:formatCode>
                <c:ptCount val="355"/>
                <c:pt idx="260">
                  <c:v>-0.82768067266977752</c:v>
                </c:pt>
                <c:pt idx="261">
                  <c:v>-1.9230124877013548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60-4963-B2E4-B3C71A75AAB5}"/>
            </c:ext>
          </c:extLst>
        </c:ser>
        <c:ser>
          <c:idx val="9"/>
          <c:order val="9"/>
          <c:tx>
            <c:strRef>
              <c:f>Graph_Data!$K$8</c:f>
              <c:strCache>
                <c:ptCount val="1"/>
                <c:pt idx="0">
                  <c:v>大越町近似直線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Graph_Data!$K$11:$K$365</c:f>
              <c:numCache>
                <c:formatCode>General</c:formatCode>
                <c:ptCount val="355"/>
                <c:pt idx="260">
                  <c:v>-0.83012028998495002</c:v>
                </c:pt>
                <c:pt idx="261">
                  <c:v>-1.8911500348543289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60-4963-B2E4-B3C71A75AAB5}"/>
            </c:ext>
          </c:extLst>
        </c:ser>
        <c:ser>
          <c:idx val="10"/>
          <c:order val="10"/>
          <c:tx>
            <c:strRef>
              <c:f>Graph_Data!$L$8</c:f>
              <c:strCache>
                <c:ptCount val="1"/>
                <c:pt idx="0">
                  <c:v>都路町近似直線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39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F060-4963-B2E4-B3C71A75AAB5}"/>
              </c:ext>
            </c:extLst>
          </c:dPt>
          <c:dPt>
            <c:idx val="14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E-F060-4963-B2E4-B3C71A75AAB5}"/>
              </c:ext>
            </c:extLst>
          </c:dPt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Graph_Data!$L$11:$L$365</c:f>
              <c:numCache>
                <c:formatCode>General</c:formatCode>
                <c:ptCount val="355"/>
                <c:pt idx="260">
                  <c:v>-0.33486195320579398</c:v>
                </c:pt>
                <c:pt idx="261">
                  <c:v>-2.7090176319356067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60-4963-B2E4-B3C71A75AAB5}"/>
            </c:ext>
          </c:extLst>
        </c:ser>
        <c:ser>
          <c:idx val="11"/>
          <c:order val="11"/>
          <c:tx>
            <c:strRef>
              <c:f>Graph_Data!$M$8</c:f>
              <c:strCache>
                <c:ptCount val="1"/>
                <c:pt idx="0">
                  <c:v>常葉町近似直線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Graph_Data!$M$11:$M$365</c:f>
              <c:numCache>
                <c:formatCode>General</c:formatCode>
                <c:ptCount val="355"/>
                <c:pt idx="260">
                  <c:v>-0.67344261044540965</c:v>
                </c:pt>
                <c:pt idx="261">
                  <c:v>-2.3477341160841982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060-4963-B2E4-B3C71A75AAB5}"/>
            </c:ext>
          </c:extLst>
        </c:ser>
        <c:ser>
          <c:idx val="12"/>
          <c:order val="12"/>
          <c:tx>
            <c:strRef>
              <c:f>Graph_Data!$N$8</c:f>
              <c:strCache>
                <c:ptCount val="1"/>
                <c:pt idx="0">
                  <c:v>船引町近似直線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Graph_Data!$N$11:$N$365</c:f>
              <c:numCache>
                <c:formatCode>General</c:formatCode>
                <c:ptCount val="355"/>
                <c:pt idx="260">
                  <c:v>-0.66054693489324612</c:v>
                </c:pt>
                <c:pt idx="261">
                  <c:v>-2.1354163457961226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060-4963-B2E4-B3C71A75AAB5}"/>
            </c:ext>
          </c:extLst>
        </c:ser>
        <c:ser>
          <c:idx val="13"/>
          <c:order val="13"/>
          <c:tx>
            <c:strRef>
              <c:f>Graph_Data!$O$8</c:f>
              <c:strCache>
                <c:ptCount val="1"/>
                <c:pt idx="0">
                  <c:v>田村市近似直線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Graph_Data!$O$11:$O$365</c:f>
              <c:numCache>
                <c:formatCode>General</c:formatCode>
                <c:ptCount val="355"/>
                <c:pt idx="260">
                  <c:v>-0.6631329855082071</c:v>
                </c:pt>
                <c:pt idx="261">
                  <c:v>-2.1629585308479484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060-4963-B2E4-B3C71A75AAB5}"/>
            </c:ext>
          </c:extLst>
        </c:ser>
        <c:ser>
          <c:idx val="14"/>
          <c:order val="14"/>
          <c:tx>
            <c:strRef>
              <c:f>Graph_Data!$R$9</c:f>
              <c:strCache>
                <c:ptCount val="1"/>
                <c:pt idx="0">
                  <c:v>補助目盛1.5</c:v>
                </c:pt>
              </c:strCache>
            </c:strRef>
          </c:tx>
          <c:spPr>
            <a:ln w="3175">
              <a:solidFill>
                <a:srgbClr val="808080"/>
              </a:solidFill>
              <a:prstDash val="sysDash"/>
            </a:ln>
          </c:spPr>
          <c:marker>
            <c:symbol val="none"/>
          </c:marker>
          <c:xVal>
            <c:numRef>
              <c:f>Graph_Data!$C$11:$C$365</c:f>
              <c:numCache>
                <c:formatCode>General</c:formatCode>
                <c:ptCount val="355"/>
                <c:pt idx="0" formatCode="\'yy/m/d;@">
                  <c:v>40707</c:v>
                </c:pt>
                <c:pt idx="2" formatCode="\'yy/m/d;@">
                  <c:v>40721</c:v>
                </c:pt>
                <c:pt idx="4" formatCode="\'yy/m/d;@">
                  <c:v>40735</c:v>
                </c:pt>
                <c:pt idx="6" formatCode="\'yy/m/d;@">
                  <c:v>40750</c:v>
                </c:pt>
                <c:pt idx="8" formatCode="\'yy/m/d;@">
                  <c:v>40764</c:v>
                </c:pt>
                <c:pt idx="10" formatCode="\'yy/m/d;@">
                  <c:v>40781</c:v>
                </c:pt>
                <c:pt idx="12" formatCode="\'yy/m/d;@">
                  <c:v>40795</c:v>
                </c:pt>
                <c:pt idx="14" formatCode="\'yy/m/d;@">
                  <c:v>40813</c:v>
                </c:pt>
                <c:pt idx="16" formatCode="\'yy/m/d;@">
                  <c:v>40823</c:v>
                </c:pt>
                <c:pt idx="18" formatCode="\'yy/m/d;@">
                  <c:v>40841</c:v>
                </c:pt>
                <c:pt idx="20" formatCode="\'yy/m/d;@">
                  <c:v>40856</c:v>
                </c:pt>
                <c:pt idx="22" formatCode="\'yy/m/d;@">
                  <c:v>40872</c:v>
                </c:pt>
                <c:pt idx="24" formatCode="\'yy/m/d;@">
                  <c:v>40886</c:v>
                </c:pt>
                <c:pt idx="26" formatCode="\'yy/m/d;@">
                  <c:v>40898</c:v>
                </c:pt>
                <c:pt idx="28" formatCode="\'yy/m/d;@">
                  <c:v>40914</c:v>
                </c:pt>
                <c:pt idx="30" formatCode="\'yy/m/d;@">
                  <c:v>40933</c:v>
                </c:pt>
                <c:pt idx="32" formatCode="\'yy/m/d;@">
                  <c:v>40948</c:v>
                </c:pt>
                <c:pt idx="34" formatCode="\'yy/m/d;@">
                  <c:v>40963</c:v>
                </c:pt>
                <c:pt idx="36" formatCode="\'yy/m/d;@">
                  <c:v>40977</c:v>
                </c:pt>
                <c:pt idx="38" formatCode="\'yy/m/d;@">
                  <c:v>41008</c:v>
                </c:pt>
                <c:pt idx="40" formatCode="\'yy/m/d;@">
                  <c:v>41037</c:v>
                </c:pt>
                <c:pt idx="42" formatCode="\'yy/m/d;@">
                  <c:v>41068</c:v>
                </c:pt>
                <c:pt idx="44" formatCode="\'yy/m/d;@">
                  <c:v>41096</c:v>
                </c:pt>
                <c:pt idx="46" formatCode="\'yy/m/d;@">
                  <c:v>41129</c:v>
                </c:pt>
                <c:pt idx="48" formatCode="\'yy/m/d;@">
                  <c:v>41159</c:v>
                </c:pt>
                <c:pt idx="50" formatCode="\'yy/m/d;@">
                  <c:v>41187</c:v>
                </c:pt>
                <c:pt idx="52" formatCode="\'yy/m/d;@">
                  <c:v>41221</c:v>
                </c:pt>
                <c:pt idx="54" formatCode="\'yy/m/d;@">
                  <c:v>41250</c:v>
                </c:pt>
                <c:pt idx="56" formatCode="\'yy/m/d;@">
                  <c:v>41282</c:v>
                </c:pt>
                <c:pt idx="58" formatCode="\'yy/m/d;@">
                  <c:v>41313</c:v>
                </c:pt>
                <c:pt idx="60" formatCode="\'yy/m/d;@">
                  <c:v>41341</c:v>
                </c:pt>
                <c:pt idx="62" formatCode="\'yy/m/d;@">
                  <c:v>41373</c:v>
                </c:pt>
                <c:pt idx="64" formatCode="\'yy/m/d;@">
                  <c:v>41402</c:v>
                </c:pt>
                <c:pt idx="66" formatCode="\'yy/m/d;@">
                  <c:v>41432</c:v>
                </c:pt>
                <c:pt idx="68" formatCode="\'yy/m/d;@">
                  <c:v>41460</c:v>
                </c:pt>
                <c:pt idx="70" formatCode="\'yy/m/d;@">
                  <c:v>41494</c:v>
                </c:pt>
                <c:pt idx="72" formatCode="\'yy/m/d;@">
                  <c:v>41523</c:v>
                </c:pt>
                <c:pt idx="74" formatCode="\'yy/m/d;@">
                  <c:v>41555</c:v>
                </c:pt>
                <c:pt idx="76" formatCode="\'yy/m/d;@">
                  <c:v>41586</c:v>
                </c:pt>
                <c:pt idx="78" formatCode="\'yy/m/d;@">
                  <c:v>41614</c:v>
                </c:pt>
                <c:pt idx="80" formatCode="\'yy/m/d;@">
                  <c:v>41647</c:v>
                </c:pt>
                <c:pt idx="82" formatCode="\'yy/m/d;@">
                  <c:v>41677</c:v>
                </c:pt>
                <c:pt idx="84" formatCode="\'yy/m/d;@">
                  <c:v>41705</c:v>
                </c:pt>
                <c:pt idx="86" formatCode="\'yy/m/d;@">
                  <c:v>41737</c:v>
                </c:pt>
                <c:pt idx="88" formatCode="\'yy/m/d;@">
                  <c:v>41767</c:v>
                </c:pt>
                <c:pt idx="90" formatCode="\'yy/m/d;@">
                  <c:v>41796</c:v>
                </c:pt>
                <c:pt idx="92" formatCode="\'yy/m/d;@">
                  <c:v>41828</c:v>
                </c:pt>
                <c:pt idx="94" formatCode="\'yy/m/d;@">
                  <c:v>41859</c:v>
                </c:pt>
                <c:pt idx="96" formatCode="\'yy/m/d;@">
                  <c:v>41887</c:v>
                </c:pt>
                <c:pt idx="98" formatCode="\'yy/m/d;@">
                  <c:v>41920</c:v>
                </c:pt>
                <c:pt idx="100" formatCode="\'yy/m/d;@">
                  <c:v>41950</c:v>
                </c:pt>
                <c:pt idx="102" formatCode="\'yy/m/d;@">
                  <c:v>41981</c:v>
                </c:pt>
                <c:pt idx="104" formatCode="\'yy/m/d;@">
                  <c:v>42012</c:v>
                </c:pt>
                <c:pt idx="106" formatCode="\'yy/m/d;@">
                  <c:v>42041</c:v>
                </c:pt>
                <c:pt idx="108" formatCode="\'yy/m/d;@">
                  <c:v>42069</c:v>
                </c:pt>
                <c:pt idx="110" formatCode="\'yy/m/d;@">
                  <c:v>42102</c:v>
                </c:pt>
                <c:pt idx="112" formatCode="\'yy/m/d;@">
                  <c:v>42132</c:v>
                </c:pt>
                <c:pt idx="114" formatCode="\'yy/m/d;@">
                  <c:v>42163</c:v>
                </c:pt>
                <c:pt idx="116" formatCode="\'yy/m/d;@">
                  <c:v>42193</c:v>
                </c:pt>
                <c:pt idx="118" formatCode="\'yy/m/d;@">
                  <c:v>42223</c:v>
                </c:pt>
                <c:pt idx="120" formatCode="\'yy/m/d;@">
                  <c:v>42255</c:v>
                </c:pt>
                <c:pt idx="122" formatCode="\'yy/m/d;@">
                  <c:v>42285</c:v>
                </c:pt>
                <c:pt idx="124" formatCode="\'yy/m/d;@">
                  <c:v>42314</c:v>
                </c:pt>
                <c:pt idx="126" formatCode="\'yy/m/d;@">
                  <c:v>42346</c:v>
                </c:pt>
                <c:pt idx="128" formatCode="\'yy/m/d;@">
                  <c:v>42377</c:v>
                </c:pt>
                <c:pt idx="130" formatCode="\'yy/m/d;@">
                  <c:v>42408</c:v>
                </c:pt>
                <c:pt idx="132" formatCode="\'yy/m/d;@">
                  <c:v>42437</c:v>
                </c:pt>
                <c:pt idx="134" formatCode="\'yy/m/d;@">
                  <c:v>42468</c:v>
                </c:pt>
                <c:pt idx="136" formatCode="\'yy/m/d;@">
                  <c:v>42496</c:v>
                </c:pt>
                <c:pt idx="138" formatCode="\'yy/m/d;@">
                  <c:v>42529</c:v>
                </c:pt>
                <c:pt idx="140" formatCode="\'yy/m/d;@">
                  <c:v>42559</c:v>
                </c:pt>
                <c:pt idx="142" formatCode="\'yy/m/d;@">
                  <c:v>42590</c:v>
                </c:pt>
                <c:pt idx="144" formatCode="\'yy/m/d;@">
                  <c:v>42621</c:v>
                </c:pt>
                <c:pt idx="146" formatCode="\'yy/m/d;@">
                  <c:v>42650</c:v>
                </c:pt>
                <c:pt idx="148" formatCode="\'yy/m/d;@">
                  <c:v>42682</c:v>
                </c:pt>
                <c:pt idx="150" formatCode="\'yy/m/d;@">
                  <c:v>42712</c:v>
                </c:pt>
                <c:pt idx="152" formatCode="\'yy/m/d;@">
                  <c:v>42741</c:v>
                </c:pt>
                <c:pt idx="154" formatCode="\'yy/m/d;@">
                  <c:v>42774</c:v>
                </c:pt>
                <c:pt idx="156" formatCode="\'yy/m/d;@">
                  <c:v>42802</c:v>
                </c:pt>
                <c:pt idx="158" formatCode="\'yy/m/d;@">
                  <c:v>42835</c:v>
                </c:pt>
                <c:pt idx="160" formatCode="\'yy/m/d;@">
                  <c:v>42863</c:v>
                </c:pt>
                <c:pt idx="162" formatCode="\'yy/m/d;@">
                  <c:v>42894</c:v>
                </c:pt>
                <c:pt idx="164" formatCode="\'yy/m/d;@">
                  <c:v>42923</c:v>
                </c:pt>
                <c:pt idx="166" formatCode="\'yy/m/d;@">
                  <c:v>42955</c:v>
                </c:pt>
                <c:pt idx="168" formatCode="\'yy/m/d;@">
                  <c:v>42986</c:v>
                </c:pt>
                <c:pt idx="170" formatCode="\'yy/m/d;@">
                  <c:v>43016</c:v>
                </c:pt>
                <c:pt idx="172" formatCode="\'yy/m/d;@">
                  <c:v>43047</c:v>
                </c:pt>
                <c:pt idx="174" formatCode="\'yy/m/d;@">
                  <c:v>43076</c:v>
                </c:pt>
                <c:pt idx="176" formatCode="\'yy/m/d;@">
                  <c:v>43109</c:v>
                </c:pt>
                <c:pt idx="178" formatCode="\'yy/m/d;@">
                  <c:v>43139</c:v>
                </c:pt>
                <c:pt idx="180" formatCode="\'yy/m/d;@">
                  <c:v>43167</c:v>
                </c:pt>
                <c:pt idx="182" formatCode="\'yy/m/d;@">
                  <c:v>43198</c:v>
                </c:pt>
                <c:pt idx="184" formatCode="\'yy/m/d;@">
                  <c:v>43221</c:v>
                </c:pt>
                <c:pt idx="186" formatCode="\'yy/m/d;@">
                  <c:v>43252</c:v>
                </c:pt>
                <c:pt idx="188" formatCode="\'yy/m/d;@">
                  <c:v>43282</c:v>
                </c:pt>
                <c:pt idx="190" formatCode="\'yy/m/d;@">
                  <c:v>43313</c:v>
                </c:pt>
                <c:pt idx="192" formatCode="\'yy/m/d;@">
                  <c:v>43344</c:v>
                </c:pt>
                <c:pt idx="194" formatCode="\'yy/m/d;@">
                  <c:v>43374</c:v>
                </c:pt>
                <c:pt idx="196" formatCode="\'yy/m/d;@">
                  <c:v>43405</c:v>
                </c:pt>
                <c:pt idx="198" formatCode="\'yy/m/d;@">
                  <c:v>43435</c:v>
                </c:pt>
                <c:pt idx="200" formatCode="\'yy/m/d;@">
                  <c:v>43466</c:v>
                </c:pt>
                <c:pt idx="202" formatCode="\'yy/m/d;@">
                  <c:v>43497</c:v>
                </c:pt>
                <c:pt idx="204" formatCode="\'yy/m/d;@">
                  <c:v>43525</c:v>
                </c:pt>
                <c:pt idx="206" formatCode="\'yy/m/d;@">
                  <c:v>43556</c:v>
                </c:pt>
                <c:pt idx="208" formatCode="\'yy/m/d;@">
                  <c:v>43586</c:v>
                </c:pt>
                <c:pt idx="210" formatCode="\'yy/m/d;@">
                  <c:v>43617</c:v>
                </c:pt>
                <c:pt idx="212" formatCode="\'yy/m/d;@">
                  <c:v>43647</c:v>
                </c:pt>
                <c:pt idx="214" formatCode="\'yy/m/d;@">
                  <c:v>43678</c:v>
                </c:pt>
                <c:pt idx="216" formatCode="\'yy/m/d;@">
                  <c:v>43709</c:v>
                </c:pt>
                <c:pt idx="218" formatCode="\'yy/m/d;@">
                  <c:v>43739</c:v>
                </c:pt>
                <c:pt idx="220" formatCode="\'yy/m/d;@">
                  <c:v>43770</c:v>
                </c:pt>
                <c:pt idx="222" formatCode="\'yy/m/d;@">
                  <c:v>43800</c:v>
                </c:pt>
                <c:pt idx="224" formatCode="\'yy/m/d;@">
                  <c:v>43831</c:v>
                </c:pt>
                <c:pt idx="226" formatCode="\'yy/m/d;@">
                  <c:v>43862</c:v>
                </c:pt>
                <c:pt idx="228" formatCode="\'yy/m/d;@">
                  <c:v>43891</c:v>
                </c:pt>
                <c:pt idx="230" formatCode="\'yy/m/d;@">
                  <c:v>43922.5</c:v>
                </c:pt>
                <c:pt idx="232" formatCode="\'yy/m/d;@">
                  <c:v>43952</c:v>
                </c:pt>
                <c:pt idx="234" formatCode="\'yy/m/d;@">
                  <c:v>43983</c:v>
                </c:pt>
                <c:pt idx="236" formatCode="\'yy/m/d;@">
                  <c:v>44013</c:v>
                </c:pt>
                <c:pt idx="238" formatCode="\'yy/m/d;@">
                  <c:v>44044</c:v>
                </c:pt>
                <c:pt idx="240" formatCode="\'yy/m/d;@">
                  <c:v>44075</c:v>
                </c:pt>
                <c:pt idx="242" formatCode="\'yy/m/d;@">
                  <c:v>44105</c:v>
                </c:pt>
                <c:pt idx="244" formatCode="\'yy/m/d;@">
                  <c:v>44136</c:v>
                </c:pt>
                <c:pt idx="246" formatCode="\'yy/m/d;@">
                  <c:v>44166</c:v>
                </c:pt>
                <c:pt idx="248" formatCode="\'yy/m/d;@">
                  <c:v>44197</c:v>
                </c:pt>
                <c:pt idx="250" formatCode="\'yy/m/d;@">
                  <c:v>44228</c:v>
                </c:pt>
                <c:pt idx="252" formatCode="\'yy/m/d;@">
                  <c:v>44256</c:v>
                </c:pt>
                <c:pt idx="254" formatCode="\'yy/m/d;@">
                  <c:v>44758.618055555555</c:v>
                </c:pt>
                <c:pt idx="256" formatCode="\'yy/m/d;@">
                  <c:v>45060.763888888891</c:v>
                </c:pt>
                <c:pt idx="258" formatCode="\'yy/m/d;@">
                  <c:v>45399.618055555598</c:v>
                </c:pt>
                <c:pt idx="260" formatCode="\'yy/m/d;@">
                  <c:v>40544</c:v>
                </c:pt>
                <c:pt idx="261" formatCode="\'yy/m/d;@">
                  <c:v>51864</c:v>
                </c:pt>
                <c:pt idx="263" formatCode="\'yy/m/d;@">
                  <c:v>40544</c:v>
                </c:pt>
                <c:pt idx="264" formatCode="\'yy/m/d;@">
                  <c:v>51864</c:v>
                </c:pt>
                <c:pt idx="266" formatCode="\'yy/m/d;@">
                  <c:v>40544</c:v>
                </c:pt>
                <c:pt idx="267" formatCode="\'yy/m/d;@">
                  <c:v>51864</c:v>
                </c:pt>
                <c:pt idx="269" formatCode="\'yy/m/d;@">
                  <c:v>40544</c:v>
                </c:pt>
                <c:pt idx="270" formatCode="\'yy/m/d;@">
                  <c:v>51864</c:v>
                </c:pt>
                <c:pt idx="272" formatCode="\'yy/m/d;@">
                  <c:v>40544</c:v>
                </c:pt>
                <c:pt idx="273" formatCode="\'yy/m/d;@">
                  <c:v>51864</c:v>
                </c:pt>
                <c:pt idx="275" formatCode="\'yy/m/d;@">
                  <c:v>40544</c:v>
                </c:pt>
                <c:pt idx="276" formatCode="\'yy/m/d;@">
                  <c:v>51864</c:v>
                </c:pt>
                <c:pt idx="278" formatCode="\'yy/m/d;@">
                  <c:v>40544</c:v>
                </c:pt>
                <c:pt idx="279" formatCode="\'yy/m/d;@">
                  <c:v>51864</c:v>
                </c:pt>
                <c:pt idx="281" formatCode="\'yy/m/d;@">
                  <c:v>40544</c:v>
                </c:pt>
                <c:pt idx="282" formatCode="\'yy/m/d;@">
                  <c:v>51864</c:v>
                </c:pt>
                <c:pt idx="284" formatCode="\'yy/m/d;@">
                  <c:v>40544</c:v>
                </c:pt>
                <c:pt idx="285" formatCode="\'yy/m/d;@">
                  <c:v>51864</c:v>
                </c:pt>
                <c:pt idx="287" formatCode="\'yy/m/d;@">
                  <c:v>40544</c:v>
                </c:pt>
                <c:pt idx="288" formatCode="\'yy/m/d;@">
                  <c:v>51864</c:v>
                </c:pt>
                <c:pt idx="290" formatCode="\'yy/m/d;@">
                  <c:v>40544</c:v>
                </c:pt>
                <c:pt idx="291" formatCode="\'yy/m/d;@">
                  <c:v>51864</c:v>
                </c:pt>
                <c:pt idx="293" formatCode="\'yy/m/d;@">
                  <c:v>40544</c:v>
                </c:pt>
                <c:pt idx="294" formatCode="\'yy/m/d;@">
                  <c:v>51864</c:v>
                </c:pt>
                <c:pt idx="296" formatCode="\'yy/m/d;@">
                  <c:v>40544</c:v>
                </c:pt>
                <c:pt idx="297" formatCode="\'yy/m/d;@">
                  <c:v>51864</c:v>
                </c:pt>
                <c:pt idx="299" formatCode="\'yy/m/d;@">
                  <c:v>40544</c:v>
                </c:pt>
                <c:pt idx="300" formatCode="\'yy/m/d;@">
                  <c:v>51864</c:v>
                </c:pt>
                <c:pt idx="302" formatCode="\'yy/m/d;@">
                  <c:v>40544</c:v>
                </c:pt>
                <c:pt idx="303" formatCode="\'yy/m/d;@">
                  <c:v>51864</c:v>
                </c:pt>
                <c:pt idx="305" formatCode="\'yy/m/d;@">
                  <c:v>40544</c:v>
                </c:pt>
                <c:pt idx="306" formatCode="\'yy/m/d;@">
                  <c:v>51864</c:v>
                </c:pt>
                <c:pt idx="308" formatCode="\'yy/m/d;@">
                  <c:v>40544</c:v>
                </c:pt>
                <c:pt idx="309" formatCode="\'yy/m/d;@">
                  <c:v>51864</c:v>
                </c:pt>
                <c:pt idx="311" formatCode="\'yy/m/d;@">
                  <c:v>40544</c:v>
                </c:pt>
                <c:pt idx="312" formatCode="\'yy/m/d;@">
                  <c:v>51864</c:v>
                </c:pt>
                <c:pt idx="314" formatCode="\'yy/m/d;@">
                  <c:v>40544</c:v>
                </c:pt>
                <c:pt idx="315" formatCode="\'yy/m/d;@">
                  <c:v>51864</c:v>
                </c:pt>
                <c:pt idx="317" formatCode="\'yy/m/d;@">
                  <c:v>40544</c:v>
                </c:pt>
                <c:pt idx="318" formatCode="\'yy/m/d;@">
                  <c:v>51864</c:v>
                </c:pt>
                <c:pt idx="320" formatCode="\'yy/m/d;@">
                  <c:v>40544</c:v>
                </c:pt>
                <c:pt idx="321" formatCode="\'yy/m/d;@">
                  <c:v>51864</c:v>
                </c:pt>
                <c:pt idx="323" formatCode="\'yy/m/d;@">
                  <c:v>40544</c:v>
                </c:pt>
                <c:pt idx="324" formatCode="\'yy/m/d;@">
                  <c:v>51864</c:v>
                </c:pt>
                <c:pt idx="326" formatCode="\'yy/m/d;@">
                  <c:v>40544</c:v>
                </c:pt>
                <c:pt idx="327" formatCode="\'yy/m/d;@">
                  <c:v>51864</c:v>
                </c:pt>
                <c:pt idx="329" formatCode="\'yy/m/d;@">
                  <c:v>40544</c:v>
                </c:pt>
                <c:pt idx="330" formatCode="\'yy/m/d;@">
                  <c:v>51864</c:v>
                </c:pt>
                <c:pt idx="332" formatCode="\'yy/m/d;@">
                  <c:v>40544</c:v>
                </c:pt>
                <c:pt idx="333" formatCode="\'yy/m/d;@">
                  <c:v>51864</c:v>
                </c:pt>
                <c:pt idx="335" formatCode="\'yy/m/d;@">
                  <c:v>40544</c:v>
                </c:pt>
                <c:pt idx="336" formatCode="\'yy/m/d;@">
                  <c:v>51864</c:v>
                </c:pt>
                <c:pt idx="338" formatCode="\'yy/m/d;@">
                  <c:v>40544</c:v>
                </c:pt>
                <c:pt idx="339" formatCode="\'yy/m/d;@">
                  <c:v>51864</c:v>
                </c:pt>
                <c:pt idx="341" formatCode="\'yy/m/d;@">
                  <c:v>40544</c:v>
                </c:pt>
                <c:pt idx="342" formatCode="\'yy/m/d;@">
                  <c:v>51864</c:v>
                </c:pt>
                <c:pt idx="344" formatCode="\'yy/m/d;@">
                  <c:v>40544</c:v>
                </c:pt>
                <c:pt idx="345" formatCode="\'yy/m/d;@">
                  <c:v>51864</c:v>
                </c:pt>
                <c:pt idx="347" formatCode="\'yy/m/d;@">
                  <c:v>40544</c:v>
                </c:pt>
                <c:pt idx="348" formatCode="\'yy/m/d;@">
                  <c:v>51864</c:v>
                </c:pt>
                <c:pt idx="350" formatCode="\'yy/m/d;@">
                  <c:v>40544</c:v>
                </c:pt>
                <c:pt idx="351" formatCode="\'yy/m/d;@">
                  <c:v>51864</c:v>
                </c:pt>
                <c:pt idx="353" formatCode="\'yy/m/d;@">
                  <c:v>40544</c:v>
                </c:pt>
                <c:pt idx="354" formatCode="\'yy/m/d;@">
                  <c:v>51864</c:v>
                </c:pt>
              </c:numCache>
            </c:numRef>
          </c:xVal>
          <c:yVal>
            <c:numRef>
              <c:f>Graph_Data!$R$11:$R$365</c:f>
              <c:numCache>
                <c:formatCode>General</c:formatCode>
                <c:ptCount val="355"/>
                <c:pt idx="266">
                  <c:v>-1.8239087409443189</c:v>
                </c:pt>
                <c:pt idx="267">
                  <c:v>-1.8239087409443189</c:v>
                </c:pt>
                <c:pt idx="296">
                  <c:v>-0.82390874094431876</c:v>
                </c:pt>
                <c:pt idx="297">
                  <c:v>-0.82390874094431876</c:v>
                </c:pt>
                <c:pt idx="326">
                  <c:v>0.17609125905568124</c:v>
                </c:pt>
                <c:pt idx="327">
                  <c:v>0.17609125905568124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060-4963-B2E4-B3C71A75AAB5}"/>
            </c:ext>
          </c:extLst>
        </c:ser>
        <c:ser>
          <c:idx val="15"/>
          <c:order val="15"/>
          <c:tx>
            <c:strRef>
              <c:f>Graph_Data!$B$304</c:f>
              <c:strCache>
                <c:ptCount val="1"/>
                <c:pt idx="0">
                  <c:v>0.1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Graph_Data!$C$304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Graph_Data!$S$304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060-4963-B2E4-B3C71A75AAB5}"/>
            </c:ext>
          </c:extLst>
        </c:ser>
        <c:ser>
          <c:idx val="16"/>
          <c:order val="16"/>
          <c:tx>
            <c:strRef>
              <c:f>Graph_Data!$B$307</c:f>
              <c:strCache>
                <c:ptCount val="1"/>
                <c:pt idx="0">
                  <c:v>0.15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Graph_Data!$C$307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Graph_Data!$S$307</c:f>
              <c:numCache>
                <c:formatCode>General</c:formatCode>
                <c:ptCount val="1"/>
                <c:pt idx="0">
                  <c:v>-0.82390874094431876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060-4963-B2E4-B3C71A75AAB5}"/>
            </c:ext>
          </c:extLst>
        </c:ser>
        <c:ser>
          <c:idx val="17"/>
          <c:order val="17"/>
          <c:tx>
            <c:strRef>
              <c:f>Graph_Data!$B$310</c:f>
              <c:strCache>
                <c:ptCount val="1"/>
                <c:pt idx="0">
                  <c:v>0.2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Graph_Data!$C$310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Graph_Data!$S$310</c:f>
              <c:numCache>
                <c:formatCode>General</c:formatCode>
                <c:ptCount val="1"/>
                <c:pt idx="0">
                  <c:v>-0.69897000433601875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060-4963-B2E4-B3C71A75AAB5}"/>
            </c:ext>
          </c:extLst>
        </c:ser>
        <c:ser>
          <c:idx val="18"/>
          <c:order val="18"/>
          <c:tx>
            <c:strRef>
              <c:f>Graph_Data!$B$313</c:f>
              <c:strCache>
                <c:ptCount val="1"/>
                <c:pt idx="0">
                  <c:v>0.3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Graph_Data!$C$313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Graph_Data!$S$313</c:f>
              <c:numCache>
                <c:formatCode>General</c:formatCode>
                <c:ptCount val="1"/>
                <c:pt idx="0">
                  <c:v>-0.52287874528033762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060-4963-B2E4-B3C71A75AAB5}"/>
            </c:ext>
          </c:extLst>
        </c:ser>
        <c:ser>
          <c:idx val="19"/>
          <c:order val="19"/>
          <c:tx>
            <c:strRef>
              <c:f>Graph_Data!$B$316</c:f>
              <c:strCache>
                <c:ptCount val="1"/>
                <c:pt idx="0">
                  <c:v>0.4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Graph_Data!$C$316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Graph_Data!$S$316</c:f>
              <c:numCache>
                <c:formatCode>General</c:formatCode>
                <c:ptCount val="1"/>
                <c:pt idx="0">
                  <c:v>-0.3979400086720376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060-4963-B2E4-B3C71A75AAB5}"/>
            </c:ext>
          </c:extLst>
        </c:ser>
        <c:ser>
          <c:idx val="20"/>
          <c:order val="20"/>
          <c:tx>
            <c:strRef>
              <c:f>Graph_Data!$B$319</c:f>
              <c:strCache>
                <c:ptCount val="1"/>
                <c:pt idx="0">
                  <c:v>0.5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Graph_Data!$C$319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Graph_Data!$S$319</c:f>
              <c:numCache>
                <c:formatCode>General</c:formatCode>
                <c:ptCount val="1"/>
                <c:pt idx="0">
                  <c:v>-0.3010299956639812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060-4963-B2E4-B3C71A75AAB5}"/>
            </c:ext>
          </c:extLst>
        </c:ser>
        <c:ser>
          <c:idx val="21"/>
          <c:order val="21"/>
          <c:tx>
            <c:strRef>
              <c:f>Graph_Data!$B$322</c:f>
              <c:strCache>
                <c:ptCount val="1"/>
                <c:pt idx="0">
                  <c:v>0.6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Graph_Data!$C$322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Graph_Data!$S$322</c:f>
              <c:numCache>
                <c:formatCode>General</c:formatCode>
                <c:ptCount val="1"/>
                <c:pt idx="0">
                  <c:v>-0.22184874961635631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060-4963-B2E4-B3C71A75AAB5}"/>
            </c:ext>
          </c:extLst>
        </c:ser>
        <c:ser>
          <c:idx val="22"/>
          <c:order val="22"/>
          <c:tx>
            <c:strRef>
              <c:f>Graph_Data!$B$325</c:f>
              <c:strCache>
                <c:ptCount val="1"/>
                <c:pt idx="0">
                  <c:v>0.7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Graph_Data!$C$325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Graph_Data!$S$325</c:f>
              <c:numCache>
                <c:formatCode>General</c:formatCode>
                <c:ptCount val="1"/>
                <c:pt idx="0">
                  <c:v>-0.15490195998574313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060-4963-B2E4-B3C71A75AAB5}"/>
            </c:ext>
          </c:extLst>
        </c:ser>
        <c:ser>
          <c:idx val="23"/>
          <c:order val="23"/>
          <c:tx>
            <c:strRef>
              <c:f>Graph_Data!$B$328</c:f>
              <c:strCache>
                <c:ptCount val="1"/>
                <c:pt idx="0">
                  <c:v>0.8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Graph_Data!$C$328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Graph_Data!$S$328</c:f>
              <c:numCache>
                <c:formatCode>General</c:formatCode>
                <c:ptCount val="1"/>
                <c:pt idx="0">
                  <c:v>-9.6910013008056392E-2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060-4963-B2E4-B3C71A75AAB5}"/>
            </c:ext>
          </c:extLst>
        </c:ser>
        <c:ser>
          <c:idx val="24"/>
          <c:order val="24"/>
          <c:tx>
            <c:strRef>
              <c:f>Graph_Data!$B$331</c:f>
              <c:strCache>
                <c:ptCount val="1"/>
                <c:pt idx="0">
                  <c:v>0.9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Graph_Data!$C$331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Graph_Data!$S$331</c:f>
              <c:numCache>
                <c:formatCode>General</c:formatCode>
                <c:ptCount val="1"/>
                <c:pt idx="0">
                  <c:v>-4.5757490560675171E-2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060-4963-B2E4-B3C71A75AAB5}"/>
            </c:ext>
          </c:extLst>
        </c:ser>
        <c:ser>
          <c:idx val="25"/>
          <c:order val="25"/>
          <c:tx>
            <c:strRef>
              <c:f>Graph_Data!$B$334</c:f>
              <c:strCache>
                <c:ptCount val="1"/>
                <c:pt idx="0">
                  <c:v>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Graph_Data!$C$334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060-4963-B2E4-B3C71A75AAB5}"/>
            </c:ext>
          </c:extLst>
        </c:ser>
        <c:ser>
          <c:idx val="26"/>
          <c:order val="26"/>
          <c:tx>
            <c:strRef>
              <c:f>Graph_Data!$B$301</c:f>
              <c:strCache>
                <c:ptCount val="1"/>
                <c:pt idx="0">
                  <c:v>0.09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Graph_Data!$C$301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Graph_Data!$S$301</c:f>
              <c:numCache>
                <c:formatCode>General</c:formatCode>
                <c:ptCount val="1"/>
                <c:pt idx="0">
                  <c:v>-1.0457574905606752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F060-4963-B2E4-B3C71A75AAB5}"/>
            </c:ext>
          </c:extLst>
        </c:ser>
        <c:ser>
          <c:idx val="27"/>
          <c:order val="27"/>
          <c:tx>
            <c:strRef>
              <c:f>Graph_Data!$B$298</c:f>
              <c:strCache>
                <c:ptCount val="1"/>
                <c:pt idx="0">
                  <c:v>0.08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Graph_Data!$C$298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Graph_Data!$S$298</c:f>
              <c:numCache>
                <c:formatCode>General</c:formatCode>
                <c:ptCount val="1"/>
                <c:pt idx="0">
                  <c:v>-1.0969100130080565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060-4963-B2E4-B3C71A75AAB5}"/>
            </c:ext>
          </c:extLst>
        </c:ser>
        <c:ser>
          <c:idx val="31"/>
          <c:order val="28"/>
          <c:tx>
            <c:strRef>
              <c:f>Graph_Data!$B$295</c:f>
              <c:strCache>
                <c:ptCount val="1"/>
                <c:pt idx="0">
                  <c:v>0.07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Graph_Data!$C$295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Graph_Data!$S$295</c:f>
              <c:numCache>
                <c:formatCode>General</c:formatCode>
                <c:ptCount val="1"/>
                <c:pt idx="0">
                  <c:v>-1.1549019599857431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060-4963-B2E4-B3C71A75AAB5}"/>
            </c:ext>
          </c:extLst>
        </c:ser>
        <c:ser>
          <c:idx val="28"/>
          <c:order val="29"/>
          <c:tx>
            <c:strRef>
              <c:f>Graph_Data!$X$6</c:f>
              <c:strCache>
                <c:ptCount val="1"/>
                <c:pt idx="0">
                  <c:v>都路町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Graph_Data!$X$369:$X$739</c:f>
              <c:numCache>
                <c:formatCode>General</c:formatCode>
                <c:ptCount val="371"/>
                <c:pt idx="0">
                  <c:v>-0.46430449870693685</c:v>
                </c:pt>
                <c:pt idx="1">
                  <c:v>-0.47270737191259976</c:v>
                </c:pt>
                <c:pt idx="2">
                  <c:v>-0.48077109372607163</c:v>
                </c:pt>
                <c:pt idx="3">
                  <c:v>-0.48903265072683794</c:v>
                </c:pt>
                <c:pt idx="4">
                  <c:v>-0.49695848707448204</c:v>
                </c:pt>
                <c:pt idx="5">
                  <c:v>-0.50507643376347011</c:v>
                </c:pt>
                <c:pt idx="6">
                  <c:v>-0.51312056721170607</c:v>
                </c:pt>
                <c:pt idx="7">
                  <c:v>-0.52083443077960445</c:v>
                </c:pt>
                <c:pt idx="8">
                  <c:v>-0.52873178458722647</c:v>
                </c:pt>
                <c:pt idx="9">
                  <c:v>-0.53630266625693168</c:v>
                </c:pt>
                <c:pt idx="10">
                  <c:v>-0.54405134721313475</c:v>
                </c:pt>
                <c:pt idx="11">
                  <c:v>-0.55172380409582489</c:v>
                </c:pt>
                <c:pt idx="12">
                  <c:v>-0.55883188603167566</c:v>
                </c:pt>
                <c:pt idx="13">
                  <c:v>-0.56635564402885197</c:v>
                </c:pt>
                <c:pt idx="14">
                  <c:v>-0.5735630246183685</c:v>
                </c:pt>
                <c:pt idx="15">
                  <c:v>-0.58093418389303342</c:v>
                </c:pt>
                <c:pt idx="16">
                  <c:v>-0.5879932657078778</c:v>
                </c:pt>
                <c:pt idx="17">
                  <c:v>-0.59521059033665857</c:v>
                </c:pt>
                <c:pt idx="18">
                  <c:v>-0.60234932854961698</c:v>
                </c:pt>
                <c:pt idx="19">
                  <c:v>-0.60918273502011222</c:v>
                </c:pt>
                <c:pt idx="20">
                  <c:v>-0.61616616443320271</c:v>
                </c:pt>
                <c:pt idx="21">
                  <c:v>-0.62284890181339425</c:v>
                </c:pt>
                <c:pt idx="22">
                  <c:v>-0.62967631140115377</c:v>
                </c:pt>
                <c:pt idx="23">
                  <c:v>-0.63642422921595376</c:v>
                </c:pt>
                <c:pt idx="24">
                  <c:v>-0.64245071511984653</c:v>
                </c:pt>
                <c:pt idx="25">
                  <c:v>-0.64904709337016764</c:v>
                </c:pt>
                <c:pt idx="26">
                  <c:v>-0.65535480193955531</c:v>
                </c:pt>
                <c:pt idx="27">
                  <c:v>-0.66179434020586014</c:v>
                </c:pt>
                <c:pt idx="28">
                  <c:v>-0.66795026688301495</c:v>
                </c:pt>
                <c:pt idx="29">
                  <c:v>-0.67423301832377125</c:v>
                </c:pt>
                <c:pt idx="30">
                  <c:v>-0.68043618258996341</c:v>
                </c:pt>
                <c:pt idx="31">
                  <c:v>-0.68636356105820884</c:v>
                </c:pt>
                <c:pt idx="32">
                  <c:v>-0.69241043708746697</c:v>
                </c:pt>
                <c:pt idx="33">
                  <c:v>-0.69818683532334325</c:v>
                </c:pt>
                <c:pt idx="34">
                  <c:v>-0.70407802835069333</c:v>
                </c:pt>
                <c:pt idx="35">
                  <c:v>-0.70989040484202792</c:v>
                </c:pt>
                <c:pt idx="36">
                  <c:v>-0.71507274767595375</c:v>
                </c:pt>
                <c:pt idx="37">
                  <c:v>-0.72073580377749535</c:v>
                </c:pt>
                <c:pt idx="38">
                  <c:v>-0.72614186835204397</c:v>
                </c:pt>
                <c:pt idx="39">
                  <c:v>-0.73165165520760689</c:v>
                </c:pt>
                <c:pt idx="40">
                  <c:v>-0.73691001456400118</c:v>
                </c:pt>
                <c:pt idx="41">
                  <c:v>-0.74226786306048209</c:v>
                </c:pt>
                <c:pt idx="42">
                  <c:v>-0.74754906964422008</c:v>
                </c:pt>
                <c:pt idx="43">
                  <c:v>-0.75258733571249214</c:v>
                </c:pt>
                <c:pt idx="44">
                  <c:v>-0.75771897644137798</c:v>
                </c:pt>
                <c:pt idx="45">
                  <c:v>-0.76261335218533866</c:v>
                </c:pt>
                <c:pt idx="46">
                  <c:v>-0.76759722997840607</c:v>
                </c:pt>
                <c:pt idx="47">
                  <c:v>-0.77250676168142907</c:v>
                </c:pt>
                <c:pt idx="48">
                  <c:v>-0.77687771740251754</c:v>
                </c:pt>
                <c:pt idx="49">
                  <c:v>-0.78164723875068065</c:v>
                </c:pt>
                <c:pt idx="50">
                  <c:v>-0.78619363611698423</c:v>
                </c:pt>
                <c:pt idx="51">
                  <c:v>-0.79082057731124156</c:v>
                </c:pt>
                <c:pt idx="52">
                  <c:v>-0.79523011732819016</c:v>
                </c:pt>
                <c:pt idx="53">
                  <c:v>-0.79971683549698513</c:v>
                </c:pt>
                <c:pt idx="54">
                  <c:v>-0.80413323976710049</c:v>
                </c:pt>
                <c:pt idx="55">
                  <c:v>-0.80834085301227054</c:v>
                </c:pt>
                <c:pt idx="56">
                  <c:v>-0.81262084055365624</c:v>
                </c:pt>
                <c:pt idx="57">
                  <c:v>-0.81669771752448406</c:v>
                </c:pt>
                <c:pt idx="58">
                  <c:v>-0.82084396141925697</c:v>
                </c:pt>
                <c:pt idx="59">
                  <c:v>-0.82492329577820656</c:v>
                </c:pt>
                <c:pt idx="60">
                  <c:v>-0.82867952035071257</c:v>
                </c:pt>
                <c:pt idx="61">
                  <c:v>-0.83263143743129142</c:v>
                </c:pt>
                <c:pt idx="62">
                  <c:v>-0.83639423109315147</c:v>
                </c:pt>
                <c:pt idx="63">
                  <c:v>-0.84021949635299031</c:v>
                </c:pt>
                <c:pt idx="64">
                  <c:v>-0.84386116094428143</c:v>
                </c:pt>
                <c:pt idx="65">
                  <c:v>-0.8475627620032109</c:v>
                </c:pt>
                <c:pt idx="66">
                  <c:v>-0.85120268301589619</c:v>
                </c:pt>
                <c:pt idx="67">
                  <c:v>-0.85466720863766887</c:v>
                </c:pt>
                <c:pt idx="68">
                  <c:v>-0.8581880874363228</c:v>
                </c:pt>
                <c:pt idx="69">
                  <c:v>-0.86153891795896731</c:v>
                </c:pt>
                <c:pt idx="70">
                  <c:v>-0.8649438792675147</c:v>
                </c:pt>
                <c:pt idx="71">
                  <c:v>-0.86829114081621883</c:v>
                </c:pt>
                <c:pt idx="72">
                  <c:v>-0.87126556145463696</c:v>
                </c:pt>
                <c:pt idx="73">
                  <c:v>-0.87450527446120552</c:v>
                </c:pt>
                <c:pt idx="74">
                  <c:v>-0.8775878072122727</c:v>
                </c:pt>
                <c:pt idx="75">
                  <c:v>-0.88071946594720896</c:v>
                </c:pt>
                <c:pt idx="76">
                  <c:v>-0.88369897868973701</c:v>
                </c:pt>
                <c:pt idx="77">
                  <c:v>-0.88672578488788079</c:v>
                </c:pt>
                <c:pt idx="78">
                  <c:v>-0.88970053279817984</c:v>
                </c:pt>
                <c:pt idx="79">
                  <c:v>-0.89253053290963846</c:v>
                </c:pt>
                <c:pt idx="80">
                  <c:v>-0.89540525470195442</c:v>
                </c:pt>
                <c:pt idx="81">
                  <c:v>-0.89813999891836549</c:v>
                </c:pt>
                <c:pt idx="82">
                  <c:v>-0.90091788038672405</c:v>
                </c:pt>
                <c:pt idx="83">
                  <c:v>-0.90364776244414435</c:v>
                </c:pt>
                <c:pt idx="84">
                  <c:v>-0.90607288304836708</c:v>
                </c:pt>
                <c:pt idx="85">
                  <c:v>-0.90871365713080177</c:v>
                </c:pt>
                <c:pt idx="86">
                  <c:v>-0.91122577442113617</c:v>
                </c:pt>
                <c:pt idx="87">
                  <c:v>-0.91377748946634219</c:v>
                </c:pt>
                <c:pt idx="88">
                  <c:v>-0.91620491743619648</c:v>
                </c:pt>
                <c:pt idx="89">
                  <c:v>-0.91867065663915226</c:v>
                </c:pt>
                <c:pt idx="90">
                  <c:v>-0.92109387097881279</c:v>
                </c:pt>
                <c:pt idx="91">
                  <c:v>-0.92339916137307332</c:v>
                </c:pt>
                <c:pt idx="92">
                  <c:v>-0.92574096552136764</c:v>
                </c:pt>
                <c:pt idx="93">
                  <c:v>-0.92796891247064395</c:v>
                </c:pt>
                <c:pt idx="94">
                  <c:v>-0.93023227018079269</c:v>
                </c:pt>
                <c:pt idx="95">
                  <c:v>-0.93245687973459312</c:v>
                </c:pt>
                <c:pt idx="96">
                  <c:v>-0.93443351809722375</c:v>
                </c:pt>
                <c:pt idx="97">
                  <c:v>-0.93658642822108518</c:v>
                </c:pt>
                <c:pt idx="98">
                  <c:v>-0.93863502251802122</c:v>
                </c:pt>
                <c:pt idx="99">
                  <c:v>-0.94071657448914048</c:v>
                </c:pt>
                <c:pt idx="100">
                  <c:v>-0.94269745320030263</c:v>
                </c:pt>
                <c:pt idx="101">
                  <c:v>-0.94471040123767935</c:v>
                </c:pt>
                <c:pt idx="102">
                  <c:v>-0.94668951909700394</c:v>
                </c:pt>
                <c:pt idx="103">
                  <c:v>-0.94857322889788909</c:v>
                </c:pt>
                <c:pt idx="104">
                  <c:v>-0.95048776926407508</c:v>
                </c:pt>
                <c:pt idx="105">
                  <c:v>-0.95231024280273324</c:v>
                </c:pt>
                <c:pt idx="106">
                  <c:v>-0.95416278790030251</c:v>
                </c:pt>
                <c:pt idx="107">
                  <c:v>-0.9559847939113425</c:v>
                </c:pt>
                <c:pt idx="108">
                  <c:v>-0.9576621700163539</c:v>
                </c:pt>
                <c:pt idx="109">
                  <c:v>-0.95942687468028243</c:v>
                </c:pt>
                <c:pt idx="110">
                  <c:v>-0.96110732966715828</c:v>
                </c:pt>
                <c:pt idx="111">
                  <c:v>-0.96281615984696856</c:v>
                </c:pt>
                <c:pt idx="112">
                  <c:v>-0.96444367834180855</c:v>
                </c:pt>
                <c:pt idx="113">
                  <c:v>-0.96609896236406534</c:v>
                </c:pt>
                <c:pt idx="114">
                  <c:v>-0.96772790301385703</c:v>
                </c:pt>
                <c:pt idx="115">
                  <c:v>-0.96927975413231282</c:v>
                </c:pt>
                <c:pt idx="116">
                  <c:v>-0.97085852042311971</c:v>
                </c:pt>
                <c:pt idx="117">
                  <c:v>-0.97236286165388364</c:v>
                </c:pt>
                <c:pt idx="118">
                  <c:v>-0.9738935967069744</c:v>
                </c:pt>
                <c:pt idx="119">
                  <c:v>-0.97540072023483659</c:v>
                </c:pt>
                <c:pt idx="120">
                  <c:v>-0.97674213535492893</c:v>
                </c:pt>
                <c:pt idx="121">
                  <c:v>-0.97820576328484388</c:v>
                </c:pt>
                <c:pt idx="122">
                  <c:v>-0.97960111716560383</c:v>
                </c:pt>
                <c:pt idx="123">
                  <c:v>-0.98102170496380081</c:v>
                </c:pt>
                <c:pt idx="124">
                  <c:v>-0.98237633095069687</c:v>
                </c:pt>
                <c:pt idx="125">
                  <c:v>-0.9837557700893147</c:v>
                </c:pt>
                <c:pt idx="126">
                  <c:v>-0.98511499991848217</c:v>
                </c:pt>
                <c:pt idx="127">
                  <c:v>-0.98641157616313979</c:v>
                </c:pt>
                <c:pt idx="128">
                  <c:v>-0.98773237750917131</c:v>
                </c:pt>
                <c:pt idx="129">
                  <c:v>-0.98899260421840862</c:v>
                </c:pt>
                <c:pt idx="130">
                  <c:v>-0.99027669466396062</c:v>
                </c:pt>
                <c:pt idx="131">
                  <c:v>-0.9915427654725083</c:v>
                </c:pt>
                <c:pt idx="132">
                  <c:v>-0.99267117259877513</c:v>
                </c:pt>
                <c:pt idx="133">
                  <c:v>-0.99390409469737695</c:v>
                </c:pt>
                <c:pt idx="134">
                  <c:v>-0.99508121606903222</c:v>
                </c:pt>
                <c:pt idx="135">
                  <c:v>-0.99628139425912321</c:v>
                </c:pt>
                <c:pt idx="136">
                  <c:v>-0.997427557293602</c:v>
                </c:pt>
                <c:pt idx="137">
                  <c:v>-0.99859648318990812</c:v>
                </c:pt>
                <c:pt idx="138">
                  <c:v>-0.99975007867638044</c:v>
                </c:pt>
                <c:pt idx="139">
                  <c:v>-1.0008522053407827</c:v>
                </c:pt>
                <c:pt idx="140">
                  <c:v>-1.001976682673152</c:v>
                </c:pt>
                <c:pt idx="141">
                  <c:v>-1.0030512863826526</c:v>
                </c:pt>
                <c:pt idx="142">
                  <c:v>-1.0041479865534282</c:v>
                </c:pt>
                <c:pt idx="143">
                  <c:v>-1.0052310660498256</c:v>
                </c:pt>
                <c:pt idx="144">
                  <c:v>-1.0061978940305227</c:v>
                </c:pt>
                <c:pt idx="145">
                  <c:v>-1.0072559402708123</c:v>
                </c:pt>
                <c:pt idx="146">
                  <c:v>-1.0082677618008111</c:v>
                </c:pt>
                <c:pt idx="147">
                  <c:v>-1.00930110916633</c:v>
                </c:pt>
                <c:pt idx="148">
                  <c:v>-1.0102895916570063</c:v>
                </c:pt>
                <c:pt idx="149">
                  <c:v>-1.0112993909101489</c:v>
                </c:pt>
                <c:pt idx="150">
                  <c:v>-1.0122976477782197</c:v>
                </c:pt>
                <c:pt idx="151">
                  <c:v>-1.0132529744391707</c:v>
                </c:pt>
                <c:pt idx="152">
                  <c:v>-1.0142293234279312</c:v>
                </c:pt>
                <c:pt idx="153">
                  <c:v>-1.0151639515567001</c:v>
                </c:pt>
                <c:pt idx="154">
                  <c:v>-1.0161194196088836</c:v>
                </c:pt>
                <c:pt idx="155">
                  <c:v>-1.0170646547009159</c:v>
                </c:pt>
                <c:pt idx="156">
                  <c:v>-1.0179398621049882</c:v>
                </c:pt>
                <c:pt idx="157">
                  <c:v>-1.0188659889989777</c:v>
                </c:pt>
                <c:pt idx="158">
                  <c:v>-1.0197531710865786</c:v>
                </c:pt>
                <c:pt idx="159">
                  <c:v>-1.0206607784499022</c:v>
                </c:pt>
                <c:pt idx="160">
                  <c:v>-1.0215304657737618</c:v>
                </c:pt>
                <c:pt idx="161">
                  <c:v>-1.0224204264739716</c:v>
                </c:pt>
                <c:pt idx="162">
                  <c:v>-1.0233017407146328</c:v>
                </c:pt>
                <c:pt idx="163">
                  <c:v>-1.0241465905760281</c:v>
                </c:pt>
                <c:pt idx="164">
                  <c:v>-1.025011498809423</c:v>
                </c:pt>
                <c:pt idx="165">
                  <c:v>-1.0258408512644164</c:v>
                </c:pt>
                <c:pt idx="166">
                  <c:v>-1.0266901281953471</c:v>
                </c:pt>
                <c:pt idx="167">
                  <c:v>-1.0275317465256857</c:v>
                </c:pt>
                <c:pt idx="168">
                  <c:v>-1.0282854900264149</c:v>
                </c:pt>
                <c:pt idx="169">
                  <c:v>-1.0291130425191641</c:v>
                </c:pt>
                <c:pt idx="170">
                  <c:v>-1.0299071084106273</c:v>
                </c:pt>
                <c:pt idx="171">
                  <c:v>-1.0307207940420664</c:v>
                </c:pt>
                <c:pt idx="172">
                  <c:v>-1.0315017610767649</c:v>
                </c:pt>
                <c:pt idx="173">
                  <c:v>-1.0323022345558608</c:v>
                </c:pt>
                <c:pt idx="174">
                  <c:v>-1.0330962344828469</c:v>
                </c:pt>
                <c:pt idx="175">
                  <c:v>-1.0338586057402315</c:v>
                </c:pt>
                <c:pt idx="176">
                  <c:v>-1.0346403221733731</c:v>
                </c:pt>
                <c:pt idx="177">
                  <c:v>-1.0353910896991776</c:v>
                </c:pt>
                <c:pt idx="178">
                  <c:v>-1.0361611013873404</c:v>
                </c:pt>
                <c:pt idx="179">
                  <c:v>-1.0369253775417078</c:v>
                </c:pt>
                <c:pt idx="180">
                  <c:v>-1.0376108770935726</c:v>
                </c:pt>
                <c:pt idx="181">
                  <c:v>-1.0383646174720789</c:v>
                </c:pt>
                <c:pt idx="182">
                  <c:v>-1.0390889556043059</c:v>
                </c:pt>
                <c:pt idx="183">
                  <c:v>-1.0398323061404386</c:v>
                </c:pt>
                <c:pt idx="184">
                  <c:v>-1.0405468280865209</c:v>
                </c:pt>
                <c:pt idx="185">
                  <c:v>-1.0412802755460113</c:v>
                </c:pt>
                <c:pt idx="186">
                  <c:v>-1.0420088691543978</c:v>
                </c:pt>
                <c:pt idx="187">
                  <c:v>-1.0427094480006756</c:v>
                </c:pt>
                <c:pt idx="188">
                  <c:v>-1.0434288279225459</c:v>
                </c:pt>
                <c:pt idx="189">
                  <c:v>-1.0441207005224022</c:v>
                </c:pt>
                <c:pt idx="190">
                  <c:v>-1.0448312957689376</c:v>
                </c:pt>
                <c:pt idx="191">
                  <c:v>-1.0455375842550447</c:v>
                </c:pt>
                <c:pt idx="192">
                  <c:v>-1.046171905909262</c:v>
                </c:pt>
                <c:pt idx="193">
                  <c:v>-1.0468702790172966</c:v>
                </c:pt>
                <c:pt idx="194">
                  <c:v>-1.0475422992275865</c:v>
                </c:pt>
                <c:pt idx="195">
                  <c:v>-1.0482328605865006</c:v>
                </c:pt>
                <c:pt idx="196">
                  <c:v>-1.0488974972458343</c:v>
                </c:pt>
                <c:pt idx="197">
                  <c:v>-1.0495806063992317</c:v>
                </c:pt>
                <c:pt idx="198">
                  <c:v>-1.050260060376609</c:v>
                </c:pt>
                <c:pt idx="199">
                  <c:v>-1.0509141972386116</c:v>
                </c:pt>
                <c:pt idx="200">
                  <c:v>-1.0515867076413701</c:v>
                </c:pt>
                <c:pt idx="201">
                  <c:v>-1.0522342798821944</c:v>
                </c:pt>
                <c:pt idx="202">
                  <c:v>-1.0529001628910297</c:v>
                </c:pt>
                <c:pt idx="203">
                  <c:v>-1.0535627939385028</c:v>
                </c:pt>
                <c:pt idx="204">
                  <c:v>-1.0541797975213989</c:v>
                </c:pt>
                <c:pt idx="205">
                  <c:v>-1.0548363473253048</c:v>
                </c:pt>
                <c:pt idx="206">
                  <c:v>-1.055468826980674</c:v>
                </c:pt>
                <c:pt idx="207">
                  <c:v>-1.0561194699007519</c:v>
                </c:pt>
                <c:pt idx="208">
                  <c:v>-1.0567463626469977</c:v>
                </c:pt>
                <c:pt idx="209">
                  <c:v>-1.0573913627349001</c:v>
                </c:pt>
                <c:pt idx="210">
                  <c:v>-1.0580335920466581</c:v>
                </c:pt>
                <c:pt idx="211">
                  <c:v>-1.0586525255386519</c:v>
                </c:pt>
                <c:pt idx="212">
                  <c:v>-1.0592894852394945</c:v>
                </c:pt>
                <c:pt idx="213">
                  <c:v>-1.0599034327435288</c:v>
                </c:pt>
                <c:pt idx="214">
                  <c:v>-1.0605353546483816</c:v>
                </c:pt>
                <c:pt idx="215">
                  <c:v>-1.0611648014081545</c:v>
                </c:pt>
                <c:pt idx="216">
                  <c:v>-1.061731252582957</c:v>
                </c:pt>
                <c:pt idx="217">
                  <c:v>-1.0623561402568618</c:v>
                </c:pt>
                <c:pt idx="218">
                  <c:v>-1.0629586622503415</c:v>
                </c:pt>
                <c:pt idx="219">
                  <c:v>-1.0635790365811768</c:v>
                </c:pt>
                <c:pt idx="220">
                  <c:v>-1.0641772856171068</c:v>
                </c:pt>
                <c:pt idx="221">
                  <c:v>-1.0647933399686065</c:v>
                </c:pt>
                <c:pt idx="222">
                  <c:v>-1.0654072698428609</c:v>
                </c:pt>
                <c:pt idx="223">
                  <c:v>-1.0659994162079152</c:v>
                </c:pt>
                <c:pt idx="224">
                  <c:v>-1.0666092992301326</c:v>
                </c:pt>
                <c:pt idx="225">
                  <c:v>-1.0671976124036393</c:v>
                </c:pt>
                <c:pt idx="226">
                  <c:v>-1.0678036181104387</c:v>
                </c:pt>
                <c:pt idx="227">
                  <c:v>-1.0684077155511023</c:v>
                </c:pt>
                <c:pt idx="228">
                  <c:v>-1.0689517454133981</c:v>
                </c:pt>
                <c:pt idx="229">
                  <c:v>-1.0695523218306446</c:v>
                </c:pt>
                <c:pt idx="230">
                  <c:v>-1.070131816506724</c:v>
                </c:pt>
                <c:pt idx="231">
                  <c:v>-1.0707288988524317</c:v>
                </c:pt>
                <c:pt idx="232">
                  <c:v>-1.071305081392232</c:v>
                </c:pt>
                <c:pt idx="233">
                  <c:v>-1.0718988108552969</c:v>
                </c:pt>
                <c:pt idx="234">
                  <c:v>-1.0724908881611739</c:v>
                </c:pt>
                <c:pt idx="235">
                  <c:v>-1.0730623248425426</c:v>
                </c:pt>
                <c:pt idx="236">
                  <c:v>-1.073651248590427</c:v>
                </c:pt>
                <c:pt idx="237">
                  <c:v>-1.0742196940739313</c:v>
                </c:pt>
                <c:pt idx="238">
                  <c:v>-1.0748055879258813</c:v>
                </c:pt>
                <c:pt idx="239">
                  <c:v>-1.0753899873292638</c:v>
                </c:pt>
                <c:pt idx="240">
                  <c:v>-1.0759165719786608</c:v>
                </c:pt>
                <c:pt idx="241">
                  <c:v>-1.0764982079030976</c:v>
                </c:pt>
                <c:pt idx="242">
                  <c:v>-1.0770597376285627</c:v>
                </c:pt>
                <c:pt idx="243">
                  <c:v>-1.0776386230140407</c:v>
                </c:pt>
                <c:pt idx="244">
                  <c:v>-1.0781975413578788</c:v>
                </c:pt>
                <c:pt idx="245">
                  <c:v>-1.078773779053545</c:v>
                </c:pt>
                <c:pt idx="246">
                  <c:v>-1.079348708900119</c:v>
                </c:pt>
                <c:pt idx="247">
                  <c:v>-1.0799038704680184</c:v>
                </c:pt>
                <c:pt idx="248">
                  <c:v>-1.0804762977583837</c:v>
                </c:pt>
                <c:pt idx="249">
                  <c:v>-1.0810290816302479</c:v>
                </c:pt>
                <c:pt idx="250">
                  <c:v>-1.0815990963666922</c:v>
                </c:pt>
                <c:pt idx="251">
                  <c:v>-1.082167918036645</c:v>
                </c:pt>
                <c:pt idx="252">
                  <c:v>-1.0826989804479927</c:v>
                </c:pt>
                <c:pt idx="253">
                  <c:v>-1.0832655533693829</c:v>
                </c:pt>
                <c:pt idx="254">
                  <c:v>-1.0838127719816841</c:v>
                </c:pt>
                <c:pt idx="255">
                  <c:v>-1.0843771368085358</c:v>
                </c:pt>
                <c:pt idx="256">
                  <c:v>-1.0849222551872291</c:v>
                </c:pt>
                <c:pt idx="257">
                  <c:v>-1.0854844866221889</c:v>
                </c:pt>
                <c:pt idx="258">
                  <c:v>-1.0860456612483687</c:v>
                </c:pt>
                <c:pt idx="259">
                  <c:v>-1.0865877440088016</c:v>
                </c:pt>
                <c:pt idx="260">
                  <c:v>-1.0871468906159345</c:v>
                </c:pt>
                <c:pt idx="261">
                  <c:v>-1.0876870428089684</c:v>
                </c:pt>
                <c:pt idx="262">
                  <c:v>-1.0882442267161361</c:v>
                </c:pt>
                <c:pt idx="263">
                  <c:v>-1.0888004371184636</c:v>
                </c:pt>
                <c:pt idx="264">
                  <c:v>-1.0893019969075859</c:v>
                </c:pt>
                <c:pt idx="265">
                  <c:v>-1.089856397140013</c:v>
                </c:pt>
                <c:pt idx="266">
                  <c:v>-1.0903920283487212</c:v>
                </c:pt>
                <c:pt idx="267">
                  <c:v>-1.0909446132745693</c:v>
                </c:pt>
                <c:pt idx="268">
                  <c:v>-1.0914785143169639</c:v>
                </c:pt>
                <c:pt idx="269">
                  <c:v>-1.0920293381398465</c:v>
                </c:pt>
                <c:pt idx="270">
                  <c:v>-1.0925792868330855</c:v>
                </c:pt>
                <c:pt idx="271">
                  <c:v>-1.0931106741641667</c:v>
                </c:pt>
                <c:pt idx="272">
                  <c:v>-1.0936589381821717</c:v>
                </c:pt>
                <c:pt idx="273">
                  <c:v>-1.0941887184078056</c:v>
                </c:pt>
                <c:pt idx="274">
                  <c:v>-1.0947353451082067</c:v>
                </c:pt>
                <c:pt idx="275">
                  <c:v>-1.0952811570763368</c:v>
                </c:pt>
                <c:pt idx="276">
                  <c:v>-1.0957734576347982</c:v>
                </c:pt>
                <c:pt idx="277">
                  <c:v>-1.0963177498743917</c:v>
                </c:pt>
                <c:pt idx="278">
                  <c:v>-1.0968437388245487</c:v>
                </c:pt>
                <c:pt idx="279">
                  <c:v>-1.0973865005512307</c:v>
                </c:pt>
                <c:pt idx="280">
                  <c:v>-1.0979110276123685</c:v>
                </c:pt>
                <c:pt idx="281">
                  <c:v>-1.0984522980809357</c:v>
                </c:pt>
                <c:pt idx="282">
                  <c:v>-1.09899282507375</c:v>
                </c:pt>
                <c:pt idx="283">
                  <c:v>-1.0995152166247273</c:v>
                </c:pt>
                <c:pt idx="284">
                  <c:v>-1.1000543076862441</c:v>
                </c:pt>
                <c:pt idx="285">
                  <c:v>-1.1005753264336768</c:v>
                </c:pt>
                <c:pt idx="286">
                  <c:v>-1.1011130158319686</c:v>
                </c:pt>
                <c:pt idx="287">
                  <c:v>-1.1016500054584148</c:v>
                </c:pt>
                <c:pt idx="288">
                  <c:v>-1.1021344336641092</c:v>
                </c:pt>
                <c:pt idx="289">
                  <c:v>-1.1026701138065267</c:v>
                </c:pt>
                <c:pt idx="290">
                  <c:v>-1.1031878695481852</c:v>
                </c:pt>
                <c:pt idx="291">
                  <c:v>-1.1037222252652084</c:v>
                </c:pt>
                <c:pt idx="292">
                  <c:v>-1.1042387132201201</c:v>
                </c:pt>
                <c:pt idx="293">
                  <c:v>-1.1047717728815707</c:v>
                </c:pt>
                <c:pt idx="294">
                  <c:v>-1.1053041842787787</c:v>
                </c:pt>
                <c:pt idx="295">
                  <c:v>-1.1058188102376307</c:v>
                </c:pt>
                <c:pt idx="296">
                  <c:v>-1.1063499655457476</c:v>
                </c:pt>
                <c:pt idx="297">
                  <c:v>-1.1068633880709422</c:v>
                </c:pt>
                <c:pt idx="298">
                  <c:v>-1.1073933120321462</c:v>
                </c:pt>
                <c:pt idx="299">
                  <c:v>-1.1079226192843226</c:v>
                </c:pt>
                <c:pt idx="300">
                  <c:v>-1.1084172245842649</c:v>
                </c:pt>
                <c:pt idx="301">
                  <c:v>-1.1089453547754009</c:v>
                </c:pt>
                <c:pt idx="302">
                  <c:v>-1.1094558772734835</c:v>
                </c:pt>
                <c:pt idx="303">
                  <c:v>-1.1099828321904677</c:v>
                </c:pt>
                <c:pt idx="304">
                  <c:v>-1.110492227351098</c:v>
                </c:pt>
                <c:pt idx="305">
                  <c:v>-1.1110180274294963</c:v>
                </c:pt>
                <c:pt idx="306">
                  <c:v>-1.1115432481019223</c:v>
                </c:pt>
                <c:pt idx="307">
                  <c:v>-1.1120509790761812</c:v>
                </c:pt>
                <c:pt idx="308">
                  <c:v>-1.1125750736828361</c:v>
                </c:pt>
                <c:pt idx="309">
                  <c:v>-1.1130817236492214</c:v>
                </c:pt>
                <c:pt idx="310">
                  <c:v>-1.1136047099920996</c:v>
                </c:pt>
                <c:pt idx="311">
                  <c:v>-1.1141271396331336</c:v>
                </c:pt>
                <c:pt idx="312">
                  <c:v>-1.1145985365904687</c:v>
                </c:pt>
                <c:pt idx="313">
                  <c:v>-1.11511991829024</c:v>
                </c:pt>
                <c:pt idx="314">
                  <c:v>-1.1156239625172581</c:v>
                </c:pt>
                <c:pt idx="315">
                  <c:v>-1.1161442760157609</c:v>
                </c:pt>
                <c:pt idx="316">
                  <c:v>-1.1166472937070406</c:v>
                </c:pt>
                <c:pt idx="317">
                  <c:v>-1.1171665536948987</c:v>
                </c:pt>
                <c:pt idx="318">
                  <c:v>-1.1176852836662461</c:v>
                </c:pt>
                <c:pt idx="319">
                  <c:v>-1.1181867790530897</c:v>
                </c:pt>
                <c:pt idx="320">
                  <c:v>-1.1187044761835547</c:v>
                </c:pt>
                <c:pt idx="321">
                  <c:v>-1.1192049783170466</c:v>
                </c:pt>
                <c:pt idx="322">
                  <c:v>-1.1197216553858611</c:v>
                </c:pt>
                <c:pt idx="323">
                  <c:v>-1.120237818736546</c:v>
                </c:pt>
                <c:pt idx="324">
                  <c:v>-1.1207035917684998</c:v>
                </c:pt>
                <c:pt idx="325">
                  <c:v>-1.1212187857076152</c:v>
                </c:pt>
                <c:pt idx="326">
                  <c:v>-1.1217168794941341</c:v>
                </c:pt>
                <c:pt idx="327">
                  <c:v>-1.1222310821001824</c:v>
                </c:pt>
                <c:pt idx="328">
                  <c:v>-1.122728221695428</c:v>
                </c:pt>
                <c:pt idx="329">
                  <c:v>-1.1232414434908058</c:v>
                </c:pt>
                <c:pt idx="330">
                  <c:v>-1.123754170688495</c:v>
                </c:pt>
                <c:pt idx="331">
                  <c:v>-1.1242498897279327</c:v>
                </c:pt>
                <c:pt idx="332">
                  <c:v>-1.1247616509070484</c:v>
                </c:pt>
                <c:pt idx="333">
                  <c:v>-1.1252564395736027</c:v>
                </c:pt>
                <c:pt idx="334">
                  <c:v>-1.1257672438709911</c:v>
                </c:pt>
                <c:pt idx="335">
                  <c:v>-1.1262775652237631</c:v>
                </c:pt>
                <c:pt idx="336">
                  <c:v>-1.1267380873411437</c:v>
                </c:pt>
                <c:pt idx="337">
                  <c:v>-1.1272474954749934</c:v>
                </c:pt>
                <c:pt idx="338">
                  <c:v>-1.127740017067882</c:v>
                </c:pt>
                <c:pt idx="339">
                  <c:v>-1.1282484888325197</c:v>
                </c:pt>
                <c:pt idx="340">
                  <c:v>-1.1287401079436605</c:v>
                </c:pt>
                <c:pt idx="341">
                  <c:v>-1.1292476508410818</c:v>
                </c:pt>
                <c:pt idx="342">
                  <c:v>-1.1297547244319723</c:v>
                </c:pt>
                <c:pt idx="343">
                  <c:v>-1.1302449956422587</c:v>
                </c:pt>
                <c:pt idx="344">
                  <c:v>-1.1307511509001704</c:v>
                </c:pt>
                <c:pt idx="345">
                  <c:v>-1.1312405365912326</c:v>
                </c:pt>
                <c:pt idx="346">
                  <c:v>-1.1317457800152275</c:v>
                </c:pt>
                <c:pt idx="347">
                  <c:v>-1.1322505624216579</c:v>
                </c:pt>
                <c:pt idx="348">
                  <c:v>-1.1327223622223552</c:v>
                </c:pt>
                <c:pt idx="349">
                  <c:v>-1.1332262566679756</c:v>
                </c:pt>
                <c:pt idx="350">
                  <c:v>-1.1337134616701849</c:v>
                </c:pt>
                <c:pt idx="351">
                  <c:v>-1.1342164589366945</c:v>
                </c:pt>
                <c:pt idx="352">
                  <c:v>-1.1347027983087412</c:v>
                </c:pt>
                <c:pt idx="353">
                  <c:v>-1.1352049037077343</c:v>
                </c:pt>
                <c:pt idx="354">
                  <c:v>-1.1357065578012002</c:v>
                </c:pt>
                <c:pt idx="355">
                  <c:v>-1.1361916009849375</c:v>
                </c:pt>
                <c:pt idx="356">
                  <c:v>-1.1366923706584391</c:v>
                </c:pt>
                <c:pt idx="357">
                  <c:v>-1.137176560204441</c:v>
                </c:pt>
                <c:pt idx="358">
                  <c:v>-1.1376764500455445</c:v>
                </c:pt>
                <c:pt idx="359">
                  <c:v>-1.1381758944322482</c:v>
                </c:pt>
                <c:pt idx="360">
                  <c:v>-1.13862662351585</c:v>
                </c:pt>
                <c:pt idx="361">
                  <c:v>-1.1391252230699642</c:v>
                </c:pt>
                <c:pt idx="362">
                  <c:v>-1.139607317537652</c:v>
                </c:pt>
                <c:pt idx="363">
                  <c:v>-1.140105047517106</c:v>
                </c:pt>
                <c:pt idx="364">
                  <c:v>-1.1405863022952321</c:v>
                </c:pt>
                <c:pt idx="365">
                  <c:v>-1.1410831664349332</c:v>
                </c:pt>
                <c:pt idx="366">
                  <c:v>-1.1415795919191316</c:v>
                </c:pt>
                <c:pt idx="367">
                  <c:v>-1.142059586849717</c:v>
                </c:pt>
                <c:pt idx="368">
                  <c:v>-1.142555151720922</c:v>
                </c:pt>
                <c:pt idx="369">
                  <c:v>-1.1430343153784988</c:v>
                </c:pt>
                <c:pt idx="370">
                  <c:v>-1.1435290228497004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F060-4963-B2E4-B3C71A75AAB5}"/>
            </c:ext>
          </c:extLst>
        </c:ser>
        <c:ser>
          <c:idx val="29"/>
          <c:order val="30"/>
          <c:tx>
            <c:strRef>
              <c:f>Graph_Data!$U$7</c:f>
              <c:strCache>
                <c:ptCount val="1"/>
                <c:pt idx="0">
                  <c:v>Cs-137の減衰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Graph_Data!$U$369:$U$739</c:f>
              <c:numCache>
                <c:formatCode>General</c:formatCode>
                <c:ptCount val="371"/>
                <c:pt idx="0">
                  <c:v>-1.0705810742857071</c:v>
                </c:pt>
                <c:pt idx="1">
                  <c:v>-1.0714279687285408</c:v>
                </c:pt>
                <c:pt idx="2">
                  <c:v>-1.0722475439957992</c:v>
                </c:pt>
                <c:pt idx="3">
                  <c:v>-1.0730944384386327</c:v>
                </c:pt>
                <c:pt idx="4">
                  <c:v>-1.0739140137058911</c:v>
                </c:pt>
                <c:pt idx="5">
                  <c:v>-1.0747609081487246</c:v>
                </c:pt>
                <c:pt idx="6">
                  <c:v>-1.0756078025915583</c:v>
                </c:pt>
                <c:pt idx="7">
                  <c:v>-1.0764273778588167</c:v>
                </c:pt>
                <c:pt idx="8">
                  <c:v>-1.0772742723016502</c:v>
                </c:pt>
                <c:pt idx="9">
                  <c:v>-1.0780938475689086</c:v>
                </c:pt>
                <c:pt idx="10">
                  <c:v>-1.0789407420117421</c:v>
                </c:pt>
                <c:pt idx="11">
                  <c:v>-1.0797876364545758</c:v>
                </c:pt>
                <c:pt idx="12">
                  <c:v>-1.0805798925462586</c:v>
                </c:pt>
                <c:pt idx="13">
                  <c:v>-1.0814267869890923</c:v>
                </c:pt>
                <c:pt idx="14">
                  <c:v>-1.0822463622563507</c:v>
                </c:pt>
                <c:pt idx="15">
                  <c:v>-1.0830932566991842</c:v>
                </c:pt>
                <c:pt idx="16">
                  <c:v>-1.0839128319664426</c:v>
                </c:pt>
                <c:pt idx="17">
                  <c:v>-1.0847597264092761</c:v>
                </c:pt>
                <c:pt idx="18">
                  <c:v>-1.0856066208521098</c:v>
                </c:pt>
                <c:pt idx="19">
                  <c:v>-1.0864261961193682</c:v>
                </c:pt>
                <c:pt idx="20">
                  <c:v>-1.0872730905622017</c:v>
                </c:pt>
                <c:pt idx="21">
                  <c:v>-1.0880926658294601</c:v>
                </c:pt>
                <c:pt idx="22">
                  <c:v>-1.0889395602722935</c:v>
                </c:pt>
                <c:pt idx="23">
                  <c:v>-1.0897864547151273</c:v>
                </c:pt>
                <c:pt idx="24">
                  <c:v>-1.090551391631235</c:v>
                </c:pt>
                <c:pt idx="25">
                  <c:v>-1.0913982860740685</c:v>
                </c:pt>
                <c:pt idx="26">
                  <c:v>-1.0922178613413269</c:v>
                </c:pt>
                <c:pt idx="27">
                  <c:v>-1.0930647557841606</c:v>
                </c:pt>
                <c:pt idx="28">
                  <c:v>-1.0938843310514188</c:v>
                </c:pt>
                <c:pt idx="29">
                  <c:v>-1.0947312254942525</c:v>
                </c:pt>
                <c:pt idx="30">
                  <c:v>-1.095578119937086</c:v>
                </c:pt>
                <c:pt idx="31">
                  <c:v>-1.0963976952043444</c:v>
                </c:pt>
                <c:pt idx="32">
                  <c:v>-1.0972445896471779</c:v>
                </c:pt>
                <c:pt idx="33">
                  <c:v>-1.0980641649144363</c:v>
                </c:pt>
                <c:pt idx="34">
                  <c:v>-1.0989110593572697</c:v>
                </c:pt>
                <c:pt idx="35">
                  <c:v>-1.0997579538001034</c:v>
                </c:pt>
                <c:pt idx="36">
                  <c:v>-1.1005228907162112</c:v>
                </c:pt>
                <c:pt idx="37">
                  <c:v>-1.1013697851590447</c:v>
                </c:pt>
                <c:pt idx="38">
                  <c:v>-1.1021893604263031</c:v>
                </c:pt>
                <c:pt idx="39">
                  <c:v>-1.1030362548691366</c:v>
                </c:pt>
                <c:pt idx="40">
                  <c:v>-1.103855830136395</c:v>
                </c:pt>
                <c:pt idx="41">
                  <c:v>-1.1047027245792287</c:v>
                </c:pt>
                <c:pt idx="42">
                  <c:v>-1.1055496190220624</c:v>
                </c:pt>
                <c:pt idx="43">
                  <c:v>-1.1063691942893206</c:v>
                </c:pt>
                <c:pt idx="44">
                  <c:v>-1.107216088732154</c:v>
                </c:pt>
                <c:pt idx="45">
                  <c:v>-1.1080356639994124</c:v>
                </c:pt>
                <c:pt idx="46">
                  <c:v>-1.1088825584422461</c:v>
                </c:pt>
                <c:pt idx="47">
                  <c:v>-1.1097294528850796</c:v>
                </c:pt>
                <c:pt idx="48">
                  <c:v>-1.1104943898011874</c:v>
                </c:pt>
                <c:pt idx="49">
                  <c:v>-1.1113412842440211</c:v>
                </c:pt>
                <c:pt idx="50">
                  <c:v>-1.1121608595112793</c:v>
                </c:pt>
                <c:pt idx="51">
                  <c:v>-1.113007753954113</c:v>
                </c:pt>
                <c:pt idx="52">
                  <c:v>-1.1138273292213712</c:v>
                </c:pt>
                <c:pt idx="53">
                  <c:v>-1.1146742236642049</c:v>
                </c:pt>
                <c:pt idx="54">
                  <c:v>-1.1155211181070384</c:v>
                </c:pt>
                <c:pt idx="55">
                  <c:v>-1.1163406933742968</c:v>
                </c:pt>
                <c:pt idx="56">
                  <c:v>-1.1171875878171305</c:v>
                </c:pt>
                <c:pt idx="57">
                  <c:v>-1.1180071630843886</c:v>
                </c:pt>
                <c:pt idx="58">
                  <c:v>-1.1188540575272223</c:v>
                </c:pt>
                <c:pt idx="59">
                  <c:v>-1.119700951970056</c:v>
                </c:pt>
                <c:pt idx="60">
                  <c:v>-1.1204932080617389</c:v>
                </c:pt>
                <c:pt idx="61">
                  <c:v>-1.1213401025045726</c:v>
                </c:pt>
                <c:pt idx="62">
                  <c:v>-1.122159677771831</c:v>
                </c:pt>
                <c:pt idx="63">
                  <c:v>-1.1230065722146645</c:v>
                </c:pt>
                <c:pt idx="64">
                  <c:v>-1.1238261474819229</c:v>
                </c:pt>
                <c:pt idx="65">
                  <c:v>-1.1246730419247564</c:v>
                </c:pt>
                <c:pt idx="66">
                  <c:v>-1.1255199363675901</c:v>
                </c:pt>
                <c:pt idx="67">
                  <c:v>-1.1263395116348482</c:v>
                </c:pt>
                <c:pt idx="68">
                  <c:v>-1.1271864060776819</c:v>
                </c:pt>
                <c:pt idx="69">
                  <c:v>-1.1280059813449403</c:v>
                </c:pt>
                <c:pt idx="70">
                  <c:v>-1.1288528757877738</c:v>
                </c:pt>
                <c:pt idx="71">
                  <c:v>-1.1296997702306075</c:v>
                </c:pt>
                <c:pt idx="72">
                  <c:v>-1.1304647071467151</c:v>
                </c:pt>
                <c:pt idx="73">
                  <c:v>-1.1313116015895488</c:v>
                </c:pt>
                <c:pt idx="74">
                  <c:v>-1.1321311768568072</c:v>
                </c:pt>
                <c:pt idx="75">
                  <c:v>-1.1329780712996407</c:v>
                </c:pt>
                <c:pt idx="76">
                  <c:v>-1.1337976465668991</c:v>
                </c:pt>
                <c:pt idx="77">
                  <c:v>-1.1346445410097326</c:v>
                </c:pt>
                <c:pt idx="78">
                  <c:v>-1.1354914354525663</c:v>
                </c:pt>
                <c:pt idx="79">
                  <c:v>-1.1363110107198247</c:v>
                </c:pt>
                <c:pt idx="80">
                  <c:v>-1.1371579051626581</c:v>
                </c:pt>
                <c:pt idx="81">
                  <c:v>-1.1379774804299165</c:v>
                </c:pt>
                <c:pt idx="82">
                  <c:v>-1.13882437487275</c:v>
                </c:pt>
                <c:pt idx="83">
                  <c:v>-1.1396712693155837</c:v>
                </c:pt>
                <c:pt idx="84">
                  <c:v>-1.1404362062316915</c:v>
                </c:pt>
                <c:pt idx="85">
                  <c:v>-1.141283100674525</c:v>
                </c:pt>
                <c:pt idx="86">
                  <c:v>-1.1421026759417834</c:v>
                </c:pt>
                <c:pt idx="87">
                  <c:v>-1.1429495703846169</c:v>
                </c:pt>
                <c:pt idx="88">
                  <c:v>-1.1437691456518753</c:v>
                </c:pt>
                <c:pt idx="89">
                  <c:v>-1.144616040094709</c:v>
                </c:pt>
                <c:pt idx="90">
                  <c:v>-1.1454629345375424</c:v>
                </c:pt>
                <c:pt idx="91">
                  <c:v>-1.1462825098048008</c:v>
                </c:pt>
                <c:pt idx="92">
                  <c:v>-1.1471294042476343</c:v>
                </c:pt>
                <c:pt idx="93">
                  <c:v>-1.1479489795148927</c:v>
                </c:pt>
                <c:pt idx="94">
                  <c:v>-1.1487958739577264</c:v>
                </c:pt>
                <c:pt idx="95">
                  <c:v>-1.1496427684005599</c:v>
                </c:pt>
                <c:pt idx="96">
                  <c:v>-1.1504077053166677</c:v>
                </c:pt>
                <c:pt idx="97">
                  <c:v>-1.1512545997595012</c:v>
                </c:pt>
                <c:pt idx="98">
                  <c:v>-1.1520741750267596</c:v>
                </c:pt>
                <c:pt idx="99">
                  <c:v>-1.1529210694695933</c:v>
                </c:pt>
                <c:pt idx="100">
                  <c:v>-1.1537406447368515</c:v>
                </c:pt>
                <c:pt idx="101">
                  <c:v>-1.1545875391796852</c:v>
                </c:pt>
                <c:pt idx="102">
                  <c:v>-1.1554344336225189</c:v>
                </c:pt>
                <c:pt idx="103">
                  <c:v>-1.156254008889777</c:v>
                </c:pt>
                <c:pt idx="104">
                  <c:v>-1.1571009033326105</c:v>
                </c:pt>
                <c:pt idx="105">
                  <c:v>-1.1579204785998689</c:v>
                </c:pt>
                <c:pt idx="106">
                  <c:v>-1.1587673730427026</c:v>
                </c:pt>
                <c:pt idx="107">
                  <c:v>-1.1596142674855361</c:v>
                </c:pt>
                <c:pt idx="108">
                  <c:v>-1.1604065235772192</c:v>
                </c:pt>
                <c:pt idx="109">
                  <c:v>-1.1612534180200529</c:v>
                </c:pt>
                <c:pt idx="110">
                  <c:v>-1.1620729932873111</c:v>
                </c:pt>
                <c:pt idx="111">
                  <c:v>-1.1629198877301448</c:v>
                </c:pt>
                <c:pt idx="112">
                  <c:v>-1.1637394629974029</c:v>
                </c:pt>
                <c:pt idx="113">
                  <c:v>-1.1645863574402366</c:v>
                </c:pt>
                <c:pt idx="114">
                  <c:v>-1.1654332518830701</c:v>
                </c:pt>
                <c:pt idx="115">
                  <c:v>-1.1662528271503285</c:v>
                </c:pt>
                <c:pt idx="116">
                  <c:v>-1.1670997215931622</c:v>
                </c:pt>
                <c:pt idx="117">
                  <c:v>-1.1679192968604204</c:v>
                </c:pt>
                <c:pt idx="118">
                  <c:v>-1.1687661913032541</c:v>
                </c:pt>
                <c:pt idx="119">
                  <c:v>-1.1696130857460876</c:v>
                </c:pt>
                <c:pt idx="120">
                  <c:v>-1.1703780226621954</c:v>
                </c:pt>
                <c:pt idx="121">
                  <c:v>-1.1712249171050291</c:v>
                </c:pt>
                <c:pt idx="122">
                  <c:v>-1.1720444923722875</c:v>
                </c:pt>
                <c:pt idx="123">
                  <c:v>-1.172891386815121</c:v>
                </c:pt>
                <c:pt idx="124">
                  <c:v>-1.1737109620823793</c:v>
                </c:pt>
                <c:pt idx="125">
                  <c:v>-1.1745578565252128</c:v>
                </c:pt>
                <c:pt idx="126">
                  <c:v>-1.1754047509680465</c:v>
                </c:pt>
                <c:pt idx="127">
                  <c:v>-1.1762243262353047</c:v>
                </c:pt>
                <c:pt idx="128">
                  <c:v>-1.1770712206781384</c:v>
                </c:pt>
                <c:pt idx="129">
                  <c:v>-1.1778907959453968</c:v>
                </c:pt>
                <c:pt idx="130">
                  <c:v>-1.1787376903882303</c:v>
                </c:pt>
                <c:pt idx="131">
                  <c:v>-1.1795845848310638</c:v>
                </c:pt>
                <c:pt idx="132">
                  <c:v>-1.1803495217471718</c:v>
                </c:pt>
                <c:pt idx="133">
                  <c:v>-1.1811964161900053</c:v>
                </c:pt>
                <c:pt idx="134">
                  <c:v>-1.1820159914572637</c:v>
                </c:pt>
                <c:pt idx="135">
                  <c:v>-1.1828628859000971</c:v>
                </c:pt>
                <c:pt idx="136">
                  <c:v>-1.1836824611673555</c:v>
                </c:pt>
                <c:pt idx="137">
                  <c:v>-1.184529355610189</c:v>
                </c:pt>
                <c:pt idx="138">
                  <c:v>-1.1853762500530227</c:v>
                </c:pt>
                <c:pt idx="139">
                  <c:v>-1.1861958253202811</c:v>
                </c:pt>
                <c:pt idx="140">
                  <c:v>-1.1870427197631146</c:v>
                </c:pt>
                <c:pt idx="141">
                  <c:v>-1.187862295030373</c:v>
                </c:pt>
                <c:pt idx="142">
                  <c:v>-1.1887091894732065</c:v>
                </c:pt>
                <c:pt idx="143">
                  <c:v>-1.1895560839160402</c:v>
                </c:pt>
                <c:pt idx="144">
                  <c:v>-1.190321020832148</c:v>
                </c:pt>
                <c:pt idx="145">
                  <c:v>-1.1911679152749814</c:v>
                </c:pt>
                <c:pt idx="146">
                  <c:v>-1.1919874905422398</c:v>
                </c:pt>
                <c:pt idx="147">
                  <c:v>-1.1928343849850735</c:v>
                </c:pt>
                <c:pt idx="148">
                  <c:v>-1.1936539602523317</c:v>
                </c:pt>
                <c:pt idx="149">
                  <c:v>-1.1945008546951654</c:v>
                </c:pt>
                <c:pt idx="150">
                  <c:v>-1.1953477491379989</c:v>
                </c:pt>
                <c:pt idx="151">
                  <c:v>-1.1961673244052573</c:v>
                </c:pt>
                <c:pt idx="152">
                  <c:v>-1.1970142188480908</c:v>
                </c:pt>
                <c:pt idx="153">
                  <c:v>-1.1978337941153492</c:v>
                </c:pt>
                <c:pt idx="154">
                  <c:v>-1.1986806885581827</c:v>
                </c:pt>
                <c:pt idx="155">
                  <c:v>-1.1995275830010164</c:v>
                </c:pt>
                <c:pt idx="156">
                  <c:v>-1.2003198390926995</c:v>
                </c:pt>
                <c:pt idx="157">
                  <c:v>-1.2011667335355329</c:v>
                </c:pt>
                <c:pt idx="158">
                  <c:v>-1.2019863088027913</c:v>
                </c:pt>
                <c:pt idx="159">
                  <c:v>-1.2028332032456248</c:v>
                </c:pt>
                <c:pt idx="160">
                  <c:v>-1.2036527785128832</c:v>
                </c:pt>
                <c:pt idx="161">
                  <c:v>-1.2044996729557169</c:v>
                </c:pt>
                <c:pt idx="162">
                  <c:v>-1.2053465673985504</c:v>
                </c:pt>
                <c:pt idx="163">
                  <c:v>-1.2061661426658088</c:v>
                </c:pt>
                <c:pt idx="164">
                  <c:v>-1.2070130371086425</c:v>
                </c:pt>
                <c:pt idx="165">
                  <c:v>-1.2078326123759007</c:v>
                </c:pt>
                <c:pt idx="166">
                  <c:v>-1.2086795068187344</c:v>
                </c:pt>
                <c:pt idx="167">
                  <c:v>-1.2095264012615679</c:v>
                </c:pt>
                <c:pt idx="168">
                  <c:v>-1.2102913381776756</c:v>
                </c:pt>
                <c:pt idx="169">
                  <c:v>-1.2111382326205091</c:v>
                </c:pt>
                <c:pt idx="170">
                  <c:v>-1.2119578078877675</c:v>
                </c:pt>
                <c:pt idx="171">
                  <c:v>-1.2128047023306012</c:v>
                </c:pt>
                <c:pt idx="172">
                  <c:v>-1.2136242775978594</c:v>
                </c:pt>
                <c:pt idx="173">
                  <c:v>-1.2144711720406931</c:v>
                </c:pt>
                <c:pt idx="174">
                  <c:v>-1.2153180664835266</c:v>
                </c:pt>
                <c:pt idx="175">
                  <c:v>-1.216137641750785</c:v>
                </c:pt>
                <c:pt idx="176">
                  <c:v>-1.2169845361936187</c:v>
                </c:pt>
                <c:pt idx="177">
                  <c:v>-1.2178041114608769</c:v>
                </c:pt>
                <c:pt idx="178">
                  <c:v>-1.2186510059037106</c:v>
                </c:pt>
                <c:pt idx="179">
                  <c:v>-1.219497900346544</c:v>
                </c:pt>
                <c:pt idx="180">
                  <c:v>-1.2202628372626518</c:v>
                </c:pt>
                <c:pt idx="181">
                  <c:v>-1.2211097317054855</c:v>
                </c:pt>
                <c:pt idx="182">
                  <c:v>-1.2219293069727437</c:v>
                </c:pt>
                <c:pt idx="183">
                  <c:v>-1.2227762014155774</c:v>
                </c:pt>
                <c:pt idx="184">
                  <c:v>-1.2235957766828356</c:v>
                </c:pt>
                <c:pt idx="185">
                  <c:v>-1.2244426711256693</c:v>
                </c:pt>
                <c:pt idx="186">
                  <c:v>-1.225289565568503</c:v>
                </c:pt>
                <c:pt idx="187">
                  <c:v>-1.2261091408357612</c:v>
                </c:pt>
                <c:pt idx="188">
                  <c:v>-1.2269560352785949</c:v>
                </c:pt>
                <c:pt idx="189">
                  <c:v>-1.227775610545853</c:v>
                </c:pt>
                <c:pt idx="190">
                  <c:v>-1.2286225049886867</c:v>
                </c:pt>
                <c:pt idx="191">
                  <c:v>-1.2294693994315202</c:v>
                </c:pt>
                <c:pt idx="192">
                  <c:v>-1.2302343363476282</c:v>
                </c:pt>
                <c:pt idx="193">
                  <c:v>-1.2310812307904617</c:v>
                </c:pt>
                <c:pt idx="194">
                  <c:v>-1.2319008060577201</c:v>
                </c:pt>
                <c:pt idx="195">
                  <c:v>-1.2327477005005536</c:v>
                </c:pt>
                <c:pt idx="196">
                  <c:v>-1.233567275767812</c:v>
                </c:pt>
                <c:pt idx="197">
                  <c:v>-1.2344141702106455</c:v>
                </c:pt>
                <c:pt idx="198">
                  <c:v>-1.2352610646534792</c:v>
                </c:pt>
                <c:pt idx="199">
                  <c:v>-1.2360806399207374</c:v>
                </c:pt>
                <c:pt idx="200">
                  <c:v>-1.2369275343635711</c:v>
                </c:pt>
                <c:pt idx="201">
                  <c:v>-1.2377471096308295</c:v>
                </c:pt>
                <c:pt idx="202">
                  <c:v>-1.2385940040736629</c:v>
                </c:pt>
                <c:pt idx="203">
                  <c:v>-1.2394408985164966</c:v>
                </c:pt>
                <c:pt idx="204">
                  <c:v>-1.2402331546081797</c:v>
                </c:pt>
                <c:pt idx="205">
                  <c:v>-1.2410800490510132</c:v>
                </c:pt>
                <c:pt idx="206">
                  <c:v>-1.2418996243182716</c:v>
                </c:pt>
                <c:pt idx="207">
                  <c:v>-1.2427465187611051</c:v>
                </c:pt>
                <c:pt idx="208">
                  <c:v>-1.2435660940283635</c:v>
                </c:pt>
                <c:pt idx="209">
                  <c:v>-1.244412988471197</c:v>
                </c:pt>
                <c:pt idx="210">
                  <c:v>-1.2452598829140307</c:v>
                </c:pt>
                <c:pt idx="211">
                  <c:v>-1.2460794581812891</c:v>
                </c:pt>
                <c:pt idx="212">
                  <c:v>-1.2469263526241225</c:v>
                </c:pt>
                <c:pt idx="213">
                  <c:v>-1.2477459278913809</c:v>
                </c:pt>
                <c:pt idx="214">
                  <c:v>-1.2485928223342144</c:v>
                </c:pt>
                <c:pt idx="215">
                  <c:v>-1.2494397167770481</c:v>
                </c:pt>
                <c:pt idx="216">
                  <c:v>-1.2502046536931559</c:v>
                </c:pt>
                <c:pt idx="217">
                  <c:v>-1.2510515481359894</c:v>
                </c:pt>
                <c:pt idx="218">
                  <c:v>-1.2518711234032478</c:v>
                </c:pt>
                <c:pt idx="219">
                  <c:v>-1.2527180178460813</c:v>
                </c:pt>
                <c:pt idx="220">
                  <c:v>-1.2535375931133397</c:v>
                </c:pt>
                <c:pt idx="221">
                  <c:v>-1.2543844875561734</c:v>
                </c:pt>
                <c:pt idx="222">
                  <c:v>-1.2552313819990069</c:v>
                </c:pt>
                <c:pt idx="223">
                  <c:v>-1.2560509572662653</c:v>
                </c:pt>
                <c:pt idx="224">
                  <c:v>-1.2568978517090987</c:v>
                </c:pt>
                <c:pt idx="225">
                  <c:v>-1.2577174269763571</c:v>
                </c:pt>
                <c:pt idx="226">
                  <c:v>-1.2585643214191906</c:v>
                </c:pt>
                <c:pt idx="227">
                  <c:v>-1.2594112158620243</c:v>
                </c:pt>
                <c:pt idx="228">
                  <c:v>-1.2601761527781321</c:v>
                </c:pt>
                <c:pt idx="229">
                  <c:v>-1.2610230472209656</c:v>
                </c:pt>
                <c:pt idx="230">
                  <c:v>-1.261842622488224</c:v>
                </c:pt>
                <c:pt idx="231">
                  <c:v>-1.2626895169310577</c:v>
                </c:pt>
                <c:pt idx="232">
                  <c:v>-1.2635090921983159</c:v>
                </c:pt>
                <c:pt idx="233">
                  <c:v>-1.2643559866411496</c:v>
                </c:pt>
                <c:pt idx="234">
                  <c:v>-1.265202881083983</c:v>
                </c:pt>
                <c:pt idx="235">
                  <c:v>-1.2660224563512414</c:v>
                </c:pt>
                <c:pt idx="236">
                  <c:v>-1.2668693507940751</c:v>
                </c:pt>
                <c:pt idx="237">
                  <c:v>-1.2676889260613333</c:v>
                </c:pt>
                <c:pt idx="238">
                  <c:v>-1.268535820504167</c:v>
                </c:pt>
                <c:pt idx="239">
                  <c:v>-1.2693827149470005</c:v>
                </c:pt>
                <c:pt idx="240">
                  <c:v>-1.2701476518631083</c:v>
                </c:pt>
                <c:pt idx="241">
                  <c:v>-1.270994546305942</c:v>
                </c:pt>
                <c:pt idx="242">
                  <c:v>-1.2718141215732002</c:v>
                </c:pt>
                <c:pt idx="243">
                  <c:v>-1.2726610160160339</c:v>
                </c:pt>
                <c:pt idx="244">
                  <c:v>-1.2734805912832923</c:v>
                </c:pt>
                <c:pt idx="245">
                  <c:v>-1.2743274857261258</c:v>
                </c:pt>
                <c:pt idx="246">
                  <c:v>-1.2751743801689595</c:v>
                </c:pt>
                <c:pt idx="247">
                  <c:v>-1.2759939554362176</c:v>
                </c:pt>
                <c:pt idx="248">
                  <c:v>-1.2768408498790513</c:v>
                </c:pt>
                <c:pt idx="249">
                  <c:v>-1.2776604251463095</c:v>
                </c:pt>
                <c:pt idx="250">
                  <c:v>-1.2785073195891432</c:v>
                </c:pt>
                <c:pt idx="251">
                  <c:v>-1.2793542140319767</c:v>
                </c:pt>
                <c:pt idx="252">
                  <c:v>-1.2801464701236598</c:v>
                </c:pt>
                <c:pt idx="253">
                  <c:v>-1.2809933645664935</c:v>
                </c:pt>
                <c:pt idx="254">
                  <c:v>-1.2818129398337517</c:v>
                </c:pt>
                <c:pt idx="255">
                  <c:v>-1.2826598342765854</c:v>
                </c:pt>
                <c:pt idx="256">
                  <c:v>-1.2834794095438435</c:v>
                </c:pt>
                <c:pt idx="257">
                  <c:v>-1.2843263039866772</c:v>
                </c:pt>
                <c:pt idx="258">
                  <c:v>-1.2851731984295109</c:v>
                </c:pt>
                <c:pt idx="259">
                  <c:v>-1.2859927736967693</c:v>
                </c:pt>
                <c:pt idx="260">
                  <c:v>-1.2868396681396028</c:v>
                </c:pt>
                <c:pt idx="261">
                  <c:v>-1.287659243406861</c:v>
                </c:pt>
                <c:pt idx="262">
                  <c:v>-1.2885061378496947</c:v>
                </c:pt>
                <c:pt idx="263">
                  <c:v>-1.2893530322925284</c:v>
                </c:pt>
                <c:pt idx="264">
                  <c:v>-1.290117969208636</c:v>
                </c:pt>
                <c:pt idx="265">
                  <c:v>-1.2909648636514697</c:v>
                </c:pt>
                <c:pt idx="266">
                  <c:v>-1.2917844389187281</c:v>
                </c:pt>
                <c:pt idx="267">
                  <c:v>-1.2926313333615616</c:v>
                </c:pt>
                <c:pt idx="268">
                  <c:v>-1.29345090862882</c:v>
                </c:pt>
                <c:pt idx="269">
                  <c:v>-1.2942978030716534</c:v>
                </c:pt>
                <c:pt idx="270">
                  <c:v>-1.2951446975144871</c:v>
                </c:pt>
                <c:pt idx="271">
                  <c:v>-1.2959642727817455</c:v>
                </c:pt>
                <c:pt idx="272">
                  <c:v>-1.296811167224579</c:v>
                </c:pt>
                <c:pt idx="273">
                  <c:v>-1.2976307424918374</c:v>
                </c:pt>
                <c:pt idx="274">
                  <c:v>-1.2984776369346709</c:v>
                </c:pt>
                <c:pt idx="275">
                  <c:v>-1.2993245313775046</c:v>
                </c:pt>
                <c:pt idx="276">
                  <c:v>-1.3000894682936124</c:v>
                </c:pt>
                <c:pt idx="277">
                  <c:v>-1.3009363627364459</c:v>
                </c:pt>
                <c:pt idx="278">
                  <c:v>-1.3017559380037043</c:v>
                </c:pt>
                <c:pt idx="279">
                  <c:v>-1.302602832446538</c:v>
                </c:pt>
                <c:pt idx="280">
                  <c:v>-1.3034224077137961</c:v>
                </c:pt>
                <c:pt idx="281">
                  <c:v>-1.3042693021566296</c:v>
                </c:pt>
                <c:pt idx="282">
                  <c:v>-1.3051161965994633</c:v>
                </c:pt>
                <c:pt idx="283">
                  <c:v>-1.3059357718667217</c:v>
                </c:pt>
                <c:pt idx="284">
                  <c:v>-1.3067826663095552</c:v>
                </c:pt>
                <c:pt idx="285">
                  <c:v>-1.3076022415768136</c:v>
                </c:pt>
                <c:pt idx="286">
                  <c:v>-1.3084491360196471</c:v>
                </c:pt>
                <c:pt idx="287">
                  <c:v>-1.3092960304624808</c:v>
                </c:pt>
                <c:pt idx="288">
                  <c:v>-1.3100609673785886</c:v>
                </c:pt>
                <c:pt idx="289">
                  <c:v>-1.310907861821422</c:v>
                </c:pt>
                <c:pt idx="290">
                  <c:v>-1.3117274370886804</c:v>
                </c:pt>
                <c:pt idx="291">
                  <c:v>-1.3125743315315141</c:v>
                </c:pt>
                <c:pt idx="292">
                  <c:v>-1.3133939067987723</c:v>
                </c:pt>
                <c:pt idx="293">
                  <c:v>-1.314240801241606</c:v>
                </c:pt>
                <c:pt idx="294">
                  <c:v>-1.3150876956844397</c:v>
                </c:pt>
                <c:pt idx="295">
                  <c:v>-1.3159072709516979</c:v>
                </c:pt>
                <c:pt idx="296">
                  <c:v>-1.3167541653945314</c:v>
                </c:pt>
                <c:pt idx="297">
                  <c:v>-1.3175737406617898</c:v>
                </c:pt>
                <c:pt idx="298">
                  <c:v>-1.3184206351046235</c:v>
                </c:pt>
                <c:pt idx="299">
                  <c:v>-1.319267529547457</c:v>
                </c:pt>
                <c:pt idx="300">
                  <c:v>-1.3200597856391401</c:v>
                </c:pt>
                <c:pt idx="301">
                  <c:v>-1.3209066800819735</c:v>
                </c:pt>
                <c:pt idx="302">
                  <c:v>-1.3217262553492319</c:v>
                </c:pt>
                <c:pt idx="303">
                  <c:v>-1.3225731497920656</c:v>
                </c:pt>
                <c:pt idx="304">
                  <c:v>-1.323392725059324</c:v>
                </c:pt>
                <c:pt idx="305">
                  <c:v>-1.3242396195021575</c:v>
                </c:pt>
                <c:pt idx="306">
                  <c:v>-1.3250865139449912</c:v>
                </c:pt>
                <c:pt idx="307">
                  <c:v>-1.3259060892122494</c:v>
                </c:pt>
                <c:pt idx="308">
                  <c:v>-1.3267529836550831</c:v>
                </c:pt>
                <c:pt idx="309">
                  <c:v>-1.3275725589223413</c:v>
                </c:pt>
                <c:pt idx="310">
                  <c:v>-1.328419453365175</c:v>
                </c:pt>
                <c:pt idx="311">
                  <c:v>-1.3292663478080085</c:v>
                </c:pt>
                <c:pt idx="312">
                  <c:v>-1.3300312847241162</c:v>
                </c:pt>
                <c:pt idx="313">
                  <c:v>-1.3308781791669499</c:v>
                </c:pt>
                <c:pt idx="314">
                  <c:v>-1.3316977544342081</c:v>
                </c:pt>
                <c:pt idx="315">
                  <c:v>-1.3325446488770418</c:v>
                </c:pt>
                <c:pt idx="316">
                  <c:v>-1.3333642241443</c:v>
                </c:pt>
                <c:pt idx="317">
                  <c:v>-1.3342111185871337</c:v>
                </c:pt>
                <c:pt idx="318">
                  <c:v>-1.3350580130299674</c:v>
                </c:pt>
                <c:pt idx="319">
                  <c:v>-1.3358775882972256</c:v>
                </c:pt>
                <c:pt idx="320">
                  <c:v>-1.3367244827400593</c:v>
                </c:pt>
                <c:pt idx="321">
                  <c:v>-1.3375440580073175</c:v>
                </c:pt>
                <c:pt idx="322">
                  <c:v>-1.3383909524501512</c:v>
                </c:pt>
                <c:pt idx="323">
                  <c:v>-1.3392378468929849</c:v>
                </c:pt>
                <c:pt idx="324">
                  <c:v>-1.3400027838090924</c:v>
                </c:pt>
                <c:pt idx="325">
                  <c:v>-1.3408496782519261</c:v>
                </c:pt>
                <c:pt idx="326">
                  <c:v>-1.3416692535191845</c:v>
                </c:pt>
                <c:pt idx="327">
                  <c:v>-1.342516147962018</c:v>
                </c:pt>
                <c:pt idx="328">
                  <c:v>-1.3433357232292764</c:v>
                </c:pt>
                <c:pt idx="329">
                  <c:v>-1.3441826176721099</c:v>
                </c:pt>
                <c:pt idx="330">
                  <c:v>-1.3450295121149436</c:v>
                </c:pt>
                <c:pt idx="331">
                  <c:v>-1.3458490873822018</c:v>
                </c:pt>
                <c:pt idx="332">
                  <c:v>-1.3466959818250355</c:v>
                </c:pt>
                <c:pt idx="333">
                  <c:v>-1.3475155570922939</c:v>
                </c:pt>
                <c:pt idx="334">
                  <c:v>-1.3483624515351273</c:v>
                </c:pt>
                <c:pt idx="335">
                  <c:v>-1.349209345977961</c:v>
                </c:pt>
                <c:pt idx="336">
                  <c:v>-1.3499742828940688</c:v>
                </c:pt>
                <c:pt idx="337">
                  <c:v>-1.3508211773369023</c:v>
                </c:pt>
                <c:pt idx="338">
                  <c:v>-1.3516407526041607</c:v>
                </c:pt>
                <c:pt idx="339">
                  <c:v>-1.3524876470469942</c:v>
                </c:pt>
                <c:pt idx="340">
                  <c:v>-1.3533072223142526</c:v>
                </c:pt>
                <c:pt idx="341">
                  <c:v>-1.3541541167570861</c:v>
                </c:pt>
                <c:pt idx="342">
                  <c:v>-1.3550010111999198</c:v>
                </c:pt>
                <c:pt idx="343">
                  <c:v>-1.3558205864671782</c:v>
                </c:pt>
                <c:pt idx="344">
                  <c:v>-1.3566674809100117</c:v>
                </c:pt>
                <c:pt idx="345">
                  <c:v>-1.3574870561772701</c:v>
                </c:pt>
                <c:pt idx="346">
                  <c:v>-1.3583339506201038</c:v>
                </c:pt>
                <c:pt idx="347">
                  <c:v>-1.3591808450629372</c:v>
                </c:pt>
                <c:pt idx="348">
                  <c:v>-1.3599731011546203</c:v>
                </c:pt>
                <c:pt idx="349">
                  <c:v>-1.3608199955974538</c:v>
                </c:pt>
                <c:pt idx="350">
                  <c:v>-1.3616395708647122</c:v>
                </c:pt>
                <c:pt idx="351">
                  <c:v>-1.3624864653075459</c:v>
                </c:pt>
                <c:pt idx="352">
                  <c:v>-1.3633060405748041</c:v>
                </c:pt>
                <c:pt idx="353">
                  <c:v>-1.3641529350176376</c:v>
                </c:pt>
                <c:pt idx="354">
                  <c:v>-1.3649998294604713</c:v>
                </c:pt>
                <c:pt idx="355">
                  <c:v>-1.3658194047277297</c:v>
                </c:pt>
                <c:pt idx="356">
                  <c:v>-1.3666662991705631</c:v>
                </c:pt>
                <c:pt idx="357">
                  <c:v>-1.3674858744378215</c:v>
                </c:pt>
                <c:pt idx="358">
                  <c:v>-1.368332768880655</c:v>
                </c:pt>
                <c:pt idx="359">
                  <c:v>-1.3691796633234887</c:v>
                </c:pt>
                <c:pt idx="360">
                  <c:v>-1.3699446002395965</c:v>
                </c:pt>
                <c:pt idx="361">
                  <c:v>-1.37079149468243</c:v>
                </c:pt>
                <c:pt idx="362">
                  <c:v>-1.3716110699496884</c:v>
                </c:pt>
                <c:pt idx="363">
                  <c:v>-1.3724579643925221</c:v>
                </c:pt>
                <c:pt idx="364">
                  <c:v>-1.3732775396597803</c:v>
                </c:pt>
                <c:pt idx="365">
                  <c:v>-1.374124434102614</c:v>
                </c:pt>
                <c:pt idx="366">
                  <c:v>-1.3749713285454475</c:v>
                </c:pt>
                <c:pt idx="367">
                  <c:v>-1.3757909038127059</c:v>
                </c:pt>
                <c:pt idx="368">
                  <c:v>-1.3766377982555393</c:v>
                </c:pt>
                <c:pt idx="369">
                  <c:v>-1.3774573735227977</c:v>
                </c:pt>
                <c:pt idx="370">
                  <c:v>-1.3783042679656314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F060-4963-B2E4-B3C71A75AAB5}"/>
            </c:ext>
          </c:extLst>
        </c:ser>
        <c:ser>
          <c:idx val="30"/>
          <c:order val="31"/>
          <c:tx>
            <c:strRef>
              <c:f>Graph_Data!$V$7</c:f>
              <c:strCache>
                <c:ptCount val="1"/>
                <c:pt idx="0">
                  <c:v>Cs-134の減衰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Graph_Data!$V$369:$V$739</c:f>
              <c:numCache>
                <c:formatCode>General</c:formatCode>
                <c:ptCount val="371"/>
                <c:pt idx="0">
                  <c:v>-0.64146146133446802</c:v>
                </c:pt>
                <c:pt idx="1">
                  <c:v>-0.65383490816561596</c:v>
                </c:pt>
                <c:pt idx="2">
                  <c:v>-0.66580921155059769</c:v>
                </c:pt>
                <c:pt idx="3">
                  <c:v>-0.67818265838174552</c:v>
                </c:pt>
                <c:pt idx="4">
                  <c:v>-0.69015696176672736</c:v>
                </c:pt>
                <c:pt idx="5">
                  <c:v>-0.7025304085978753</c:v>
                </c:pt>
                <c:pt idx="6">
                  <c:v>-0.71490385542902313</c:v>
                </c:pt>
                <c:pt idx="7">
                  <c:v>-0.72687815881400497</c:v>
                </c:pt>
                <c:pt idx="8">
                  <c:v>-0.7392516056451528</c:v>
                </c:pt>
                <c:pt idx="9">
                  <c:v>-0.75122590903013464</c:v>
                </c:pt>
                <c:pt idx="10">
                  <c:v>-0.76359935586128247</c:v>
                </c:pt>
                <c:pt idx="11">
                  <c:v>-0.77597280269243041</c:v>
                </c:pt>
                <c:pt idx="12">
                  <c:v>-0.78754796263124616</c:v>
                </c:pt>
                <c:pt idx="13">
                  <c:v>-0.79992140946239398</c:v>
                </c:pt>
                <c:pt idx="14">
                  <c:v>-0.81189571284737583</c:v>
                </c:pt>
                <c:pt idx="15">
                  <c:v>-0.82426915967852366</c:v>
                </c:pt>
                <c:pt idx="16">
                  <c:v>-0.8362434630635055</c:v>
                </c:pt>
                <c:pt idx="17">
                  <c:v>-0.84861690989465344</c:v>
                </c:pt>
                <c:pt idx="18">
                  <c:v>-0.86099035672580126</c:v>
                </c:pt>
                <c:pt idx="19">
                  <c:v>-0.87296466011078311</c:v>
                </c:pt>
                <c:pt idx="20">
                  <c:v>-0.88533810694193094</c:v>
                </c:pt>
                <c:pt idx="21">
                  <c:v>-0.89731241032691278</c:v>
                </c:pt>
                <c:pt idx="22">
                  <c:v>-0.90968585715806061</c:v>
                </c:pt>
                <c:pt idx="23">
                  <c:v>-0.92205930398920855</c:v>
                </c:pt>
                <c:pt idx="24">
                  <c:v>-0.9332353204818582</c:v>
                </c:pt>
                <c:pt idx="25">
                  <c:v>-0.94560876731300603</c:v>
                </c:pt>
                <c:pt idx="26">
                  <c:v>-0.95758307069798787</c:v>
                </c:pt>
                <c:pt idx="27">
                  <c:v>-0.96995651752913581</c:v>
                </c:pt>
                <c:pt idx="28">
                  <c:v>-0.98193082091411754</c:v>
                </c:pt>
                <c:pt idx="29">
                  <c:v>-0.99430426774526548</c:v>
                </c:pt>
                <c:pt idx="30">
                  <c:v>-1.0066777145764134</c:v>
                </c:pt>
                <c:pt idx="31">
                  <c:v>-1.0186520179613952</c:v>
                </c:pt>
                <c:pt idx="32">
                  <c:v>-1.031025464792543</c:v>
                </c:pt>
                <c:pt idx="33">
                  <c:v>-1.0429997681775247</c:v>
                </c:pt>
                <c:pt idx="34">
                  <c:v>-1.0553732150086728</c:v>
                </c:pt>
                <c:pt idx="35">
                  <c:v>-1.0677466618398206</c:v>
                </c:pt>
                <c:pt idx="36">
                  <c:v>-1.0789226783324704</c:v>
                </c:pt>
                <c:pt idx="37">
                  <c:v>-1.0912961251636182</c:v>
                </c:pt>
                <c:pt idx="38">
                  <c:v>-1.1032704285485999</c:v>
                </c:pt>
                <c:pt idx="39">
                  <c:v>-1.1156438753797477</c:v>
                </c:pt>
                <c:pt idx="40">
                  <c:v>-1.1276181787647297</c:v>
                </c:pt>
                <c:pt idx="41">
                  <c:v>-1.1399916255958775</c:v>
                </c:pt>
                <c:pt idx="42">
                  <c:v>-1.1523650724270253</c:v>
                </c:pt>
                <c:pt idx="43">
                  <c:v>-1.1643393758120073</c:v>
                </c:pt>
                <c:pt idx="44">
                  <c:v>-1.1767128226431551</c:v>
                </c:pt>
                <c:pt idx="45">
                  <c:v>-1.1886871260281369</c:v>
                </c:pt>
                <c:pt idx="46">
                  <c:v>-1.2010605728592847</c:v>
                </c:pt>
                <c:pt idx="47">
                  <c:v>-1.2134340196904327</c:v>
                </c:pt>
                <c:pt idx="48">
                  <c:v>-1.2246100361830825</c:v>
                </c:pt>
                <c:pt idx="49">
                  <c:v>-1.2369834830142303</c:v>
                </c:pt>
                <c:pt idx="50">
                  <c:v>-1.2489577863992121</c:v>
                </c:pt>
                <c:pt idx="51">
                  <c:v>-1.2613312332303599</c:v>
                </c:pt>
                <c:pt idx="52">
                  <c:v>-1.2733055366153416</c:v>
                </c:pt>
                <c:pt idx="53">
                  <c:v>-1.2856789834464897</c:v>
                </c:pt>
                <c:pt idx="54">
                  <c:v>-1.2980524302776375</c:v>
                </c:pt>
                <c:pt idx="55">
                  <c:v>-1.3100267336626192</c:v>
                </c:pt>
                <c:pt idx="56">
                  <c:v>-1.3224001804937671</c:v>
                </c:pt>
                <c:pt idx="57">
                  <c:v>-1.334374483878749</c:v>
                </c:pt>
                <c:pt idx="58">
                  <c:v>-1.3467479307098968</c:v>
                </c:pt>
                <c:pt idx="59">
                  <c:v>-1.3591213775410447</c:v>
                </c:pt>
                <c:pt idx="60">
                  <c:v>-1.3706965374798605</c:v>
                </c:pt>
                <c:pt idx="61">
                  <c:v>-1.3830699843110084</c:v>
                </c:pt>
                <c:pt idx="62">
                  <c:v>-1.3950442876959903</c:v>
                </c:pt>
                <c:pt idx="63">
                  <c:v>-1.4074177345271379</c:v>
                </c:pt>
                <c:pt idx="64">
                  <c:v>-1.4193920379121199</c:v>
                </c:pt>
                <c:pt idx="65">
                  <c:v>-1.4317654847432677</c:v>
                </c:pt>
                <c:pt idx="66">
                  <c:v>-1.4441389315744158</c:v>
                </c:pt>
                <c:pt idx="67">
                  <c:v>-1.4561132349593975</c:v>
                </c:pt>
                <c:pt idx="68">
                  <c:v>-1.4684866817905453</c:v>
                </c:pt>
                <c:pt idx="69">
                  <c:v>-1.4804609851755273</c:v>
                </c:pt>
                <c:pt idx="70">
                  <c:v>-1.4928344320066751</c:v>
                </c:pt>
                <c:pt idx="71">
                  <c:v>-1.5052078788378229</c:v>
                </c:pt>
                <c:pt idx="72">
                  <c:v>-1.5163838953304727</c:v>
                </c:pt>
                <c:pt idx="73">
                  <c:v>-1.5287573421616205</c:v>
                </c:pt>
                <c:pt idx="74">
                  <c:v>-1.5407316455466025</c:v>
                </c:pt>
                <c:pt idx="75">
                  <c:v>-1.5531050923777501</c:v>
                </c:pt>
                <c:pt idx="76">
                  <c:v>-1.565079395762732</c:v>
                </c:pt>
                <c:pt idx="77">
                  <c:v>-1.5774528425938796</c:v>
                </c:pt>
                <c:pt idx="78">
                  <c:v>-1.5898262894250277</c:v>
                </c:pt>
                <c:pt idx="79">
                  <c:v>-1.6018005928100094</c:v>
                </c:pt>
                <c:pt idx="80">
                  <c:v>-1.6141740396411575</c:v>
                </c:pt>
                <c:pt idx="81">
                  <c:v>-1.6261483430261392</c:v>
                </c:pt>
                <c:pt idx="82">
                  <c:v>-1.638521789857287</c:v>
                </c:pt>
                <c:pt idx="83">
                  <c:v>-1.6508952366884351</c:v>
                </c:pt>
                <c:pt idx="84">
                  <c:v>-1.6620712531810848</c:v>
                </c:pt>
                <c:pt idx="85">
                  <c:v>-1.6744447000122327</c:v>
                </c:pt>
                <c:pt idx="86">
                  <c:v>-1.6864190033972144</c:v>
                </c:pt>
                <c:pt idx="87">
                  <c:v>-1.698792450228362</c:v>
                </c:pt>
                <c:pt idx="88">
                  <c:v>-1.710766753613344</c:v>
                </c:pt>
                <c:pt idx="89">
                  <c:v>-1.7231402004444918</c:v>
                </c:pt>
                <c:pt idx="90">
                  <c:v>-1.7355136472756398</c:v>
                </c:pt>
                <c:pt idx="91">
                  <c:v>-1.7474879506606216</c:v>
                </c:pt>
                <c:pt idx="92">
                  <c:v>-1.7598613974917696</c:v>
                </c:pt>
                <c:pt idx="93">
                  <c:v>-1.7718357008767514</c:v>
                </c:pt>
                <c:pt idx="94">
                  <c:v>-1.7842091477078992</c:v>
                </c:pt>
                <c:pt idx="95">
                  <c:v>-1.7965825945390472</c:v>
                </c:pt>
                <c:pt idx="96">
                  <c:v>-1.807758611031697</c:v>
                </c:pt>
                <c:pt idx="97">
                  <c:v>-1.8201320578628446</c:v>
                </c:pt>
                <c:pt idx="98">
                  <c:v>-1.8321063612478263</c:v>
                </c:pt>
                <c:pt idx="99">
                  <c:v>-1.8444798080789744</c:v>
                </c:pt>
                <c:pt idx="100">
                  <c:v>-1.8564541114639563</c:v>
                </c:pt>
                <c:pt idx="101">
                  <c:v>-1.8688275582951042</c:v>
                </c:pt>
                <c:pt idx="102">
                  <c:v>-1.881201005126252</c:v>
                </c:pt>
                <c:pt idx="103">
                  <c:v>-1.8931753085112337</c:v>
                </c:pt>
                <c:pt idx="104">
                  <c:v>-1.9055487553423813</c:v>
                </c:pt>
                <c:pt idx="105">
                  <c:v>-1.9175230587273633</c:v>
                </c:pt>
                <c:pt idx="106">
                  <c:v>-1.9298965055585111</c:v>
                </c:pt>
                <c:pt idx="107">
                  <c:v>-1.9422699523896592</c:v>
                </c:pt>
                <c:pt idx="108">
                  <c:v>-1.9538451123284748</c:v>
                </c:pt>
                <c:pt idx="109">
                  <c:v>-1.9662185591596228</c:v>
                </c:pt>
                <c:pt idx="110">
                  <c:v>-1.9781928625446046</c:v>
                </c:pt>
                <c:pt idx="111">
                  <c:v>-1.9905663093757524</c:v>
                </c:pt>
                <c:pt idx="112">
                  <c:v>-2.0025406127607344</c:v>
                </c:pt>
                <c:pt idx="113">
                  <c:v>-2.0149140595918822</c:v>
                </c:pt>
                <c:pt idx="114">
                  <c:v>-2.02728750642303</c:v>
                </c:pt>
                <c:pt idx="115">
                  <c:v>-2.0392618098080115</c:v>
                </c:pt>
                <c:pt idx="116">
                  <c:v>-2.0516352566391598</c:v>
                </c:pt>
                <c:pt idx="117">
                  <c:v>-2.0636095600241413</c:v>
                </c:pt>
                <c:pt idx="118">
                  <c:v>-2.0759830068552896</c:v>
                </c:pt>
                <c:pt idx="119">
                  <c:v>-2.088356453686437</c:v>
                </c:pt>
                <c:pt idx="120">
                  <c:v>-2.0995324701790872</c:v>
                </c:pt>
                <c:pt idx="121">
                  <c:v>-2.111905917010235</c:v>
                </c:pt>
                <c:pt idx="122">
                  <c:v>-2.123880220395217</c:v>
                </c:pt>
                <c:pt idx="123">
                  <c:v>-2.1362536672263643</c:v>
                </c:pt>
                <c:pt idx="124">
                  <c:v>-2.1482279706113463</c:v>
                </c:pt>
                <c:pt idx="125">
                  <c:v>-2.1606014174424941</c:v>
                </c:pt>
                <c:pt idx="126">
                  <c:v>-2.1729748642736419</c:v>
                </c:pt>
                <c:pt idx="127">
                  <c:v>-2.1849491676586239</c:v>
                </c:pt>
                <c:pt idx="128">
                  <c:v>-2.1973226144897717</c:v>
                </c:pt>
                <c:pt idx="129">
                  <c:v>-2.2092969178747537</c:v>
                </c:pt>
                <c:pt idx="130">
                  <c:v>-2.2216703647059015</c:v>
                </c:pt>
                <c:pt idx="131">
                  <c:v>-2.2340438115370493</c:v>
                </c:pt>
                <c:pt idx="132">
                  <c:v>-2.2452198280296991</c:v>
                </c:pt>
                <c:pt idx="133">
                  <c:v>-2.2575932748608469</c:v>
                </c:pt>
                <c:pt idx="134">
                  <c:v>-2.2695675782458289</c:v>
                </c:pt>
                <c:pt idx="135">
                  <c:v>-2.2819410250769767</c:v>
                </c:pt>
                <c:pt idx="136">
                  <c:v>-2.2939153284619582</c:v>
                </c:pt>
                <c:pt idx="137">
                  <c:v>-2.3062887752931061</c:v>
                </c:pt>
                <c:pt idx="138">
                  <c:v>-2.3186622221242543</c:v>
                </c:pt>
                <c:pt idx="139">
                  <c:v>-2.3306365255092358</c:v>
                </c:pt>
                <c:pt idx="140">
                  <c:v>-2.3430099723403837</c:v>
                </c:pt>
                <c:pt idx="141">
                  <c:v>-2.3549842757253656</c:v>
                </c:pt>
                <c:pt idx="142">
                  <c:v>-2.3673577225565134</c:v>
                </c:pt>
                <c:pt idx="143">
                  <c:v>-2.3797311693876613</c:v>
                </c:pt>
                <c:pt idx="144">
                  <c:v>-2.390907185880311</c:v>
                </c:pt>
                <c:pt idx="145">
                  <c:v>-2.4032806327114589</c:v>
                </c:pt>
                <c:pt idx="146">
                  <c:v>-2.4152549360964408</c:v>
                </c:pt>
                <c:pt idx="147">
                  <c:v>-2.4276283829275886</c:v>
                </c:pt>
                <c:pt idx="148">
                  <c:v>-2.4396026863125702</c:v>
                </c:pt>
                <c:pt idx="149">
                  <c:v>-2.4519761331437184</c:v>
                </c:pt>
                <c:pt idx="150">
                  <c:v>-2.4643495799748663</c:v>
                </c:pt>
                <c:pt idx="151">
                  <c:v>-2.4763238833598482</c:v>
                </c:pt>
                <c:pt idx="152">
                  <c:v>-2.488697330190996</c:v>
                </c:pt>
                <c:pt idx="153">
                  <c:v>-2.500671633575978</c:v>
                </c:pt>
                <c:pt idx="154">
                  <c:v>-2.5130450804071254</c:v>
                </c:pt>
                <c:pt idx="155">
                  <c:v>-2.5254185272382732</c:v>
                </c:pt>
                <c:pt idx="156">
                  <c:v>-2.5369936871770893</c:v>
                </c:pt>
                <c:pt idx="157">
                  <c:v>-2.5493671340082376</c:v>
                </c:pt>
                <c:pt idx="158">
                  <c:v>-2.5613414373932186</c:v>
                </c:pt>
                <c:pt idx="159">
                  <c:v>-2.5737148842243669</c:v>
                </c:pt>
                <c:pt idx="160">
                  <c:v>-2.5856891876093484</c:v>
                </c:pt>
                <c:pt idx="161">
                  <c:v>-2.5980626344404962</c:v>
                </c:pt>
                <c:pt idx="162">
                  <c:v>-2.6104360812716445</c:v>
                </c:pt>
                <c:pt idx="163">
                  <c:v>-2.622410384656626</c:v>
                </c:pt>
                <c:pt idx="164">
                  <c:v>-2.6347838314877743</c:v>
                </c:pt>
                <c:pt idx="165">
                  <c:v>-2.6467581348727558</c:v>
                </c:pt>
                <c:pt idx="166">
                  <c:v>-2.6591315817039041</c:v>
                </c:pt>
                <c:pt idx="167">
                  <c:v>-2.6715050285350515</c:v>
                </c:pt>
                <c:pt idx="168">
                  <c:v>-2.6826810450277017</c:v>
                </c:pt>
                <c:pt idx="169">
                  <c:v>-2.6950544918588495</c:v>
                </c:pt>
                <c:pt idx="170">
                  <c:v>-2.7070287952438314</c:v>
                </c:pt>
                <c:pt idx="171">
                  <c:v>-2.7194022420749793</c:v>
                </c:pt>
                <c:pt idx="172">
                  <c:v>-2.7313765454599608</c:v>
                </c:pt>
                <c:pt idx="173">
                  <c:v>-2.7437499922911086</c:v>
                </c:pt>
                <c:pt idx="174">
                  <c:v>-2.756123439122256</c:v>
                </c:pt>
                <c:pt idx="175">
                  <c:v>-2.7680977425072384</c:v>
                </c:pt>
                <c:pt idx="176">
                  <c:v>-2.7804711893383858</c:v>
                </c:pt>
                <c:pt idx="177">
                  <c:v>-2.7924454927233682</c:v>
                </c:pt>
                <c:pt idx="178">
                  <c:v>-2.8048189395545156</c:v>
                </c:pt>
                <c:pt idx="179">
                  <c:v>-2.8171923863856638</c:v>
                </c:pt>
                <c:pt idx="180">
                  <c:v>-2.8283684028783131</c:v>
                </c:pt>
                <c:pt idx="181">
                  <c:v>-2.8407418497094614</c:v>
                </c:pt>
                <c:pt idx="182">
                  <c:v>-2.8527161530944429</c:v>
                </c:pt>
                <c:pt idx="183">
                  <c:v>-2.8650895999255908</c:v>
                </c:pt>
                <c:pt idx="184">
                  <c:v>-2.8770639033105727</c:v>
                </c:pt>
                <c:pt idx="185">
                  <c:v>-2.8894373501417205</c:v>
                </c:pt>
                <c:pt idx="186">
                  <c:v>-2.9018107969728688</c:v>
                </c:pt>
                <c:pt idx="187">
                  <c:v>-2.9137851003578503</c:v>
                </c:pt>
                <c:pt idx="188">
                  <c:v>-2.9261585471889986</c:v>
                </c:pt>
                <c:pt idx="189">
                  <c:v>-2.9381328505739801</c:v>
                </c:pt>
                <c:pt idx="190">
                  <c:v>-2.9505062974051284</c:v>
                </c:pt>
                <c:pt idx="191">
                  <c:v>-2.9628797442362758</c:v>
                </c:pt>
                <c:pt idx="192">
                  <c:v>-2.974055760728926</c:v>
                </c:pt>
                <c:pt idx="193">
                  <c:v>-2.9864292075600734</c:v>
                </c:pt>
                <c:pt idx="194">
                  <c:v>-2.9984035109450553</c:v>
                </c:pt>
                <c:pt idx="195">
                  <c:v>-3.0107769577762031</c:v>
                </c:pt>
                <c:pt idx="196">
                  <c:v>-3.0227512611611846</c:v>
                </c:pt>
                <c:pt idx="197">
                  <c:v>-3.0351247079923329</c:v>
                </c:pt>
                <c:pt idx="198">
                  <c:v>-3.0474981548234807</c:v>
                </c:pt>
                <c:pt idx="199">
                  <c:v>-3.0594724582084623</c:v>
                </c:pt>
                <c:pt idx="200">
                  <c:v>-3.0718459050396105</c:v>
                </c:pt>
                <c:pt idx="201">
                  <c:v>-3.0838202084245925</c:v>
                </c:pt>
                <c:pt idx="202">
                  <c:v>-3.0961936552557403</c:v>
                </c:pt>
                <c:pt idx="203">
                  <c:v>-3.1085671020868877</c:v>
                </c:pt>
                <c:pt idx="204">
                  <c:v>-3.1201422620257042</c:v>
                </c:pt>
                <c:pt idx="205">
                  <c:v>-3.132515708856852</c:v>
                </c:pt>
                <c:pt idx="206">
                  <c:v>-3.1444900122418336</c:v>
                </c:pt>
                <c:pt idx="207">
                  <c:v>-3.1568634590729809</c:v>
                </c:pt>
                <c:pt idx="208">
                  <c:v>-3.1688377624579629</c:v>
                </c:pt>
                <c:pt idx="209">
                  <c:v>-3.1812112092891112</c:v>
                </c:pt>
                <c:pt idx="210">
                  <c:v>-3.1935846561202585</c:v>
                </c:pt>
                <c:pt idx="211">
                  <c:v>-3.2055589595052405</c:v>
                </c:pt>
                <c:pt idx="212">
                  <c:v>-3.2179324063363883</c:v>
                </c:pt>
                <c:pt idx="213">
                  <c:v>-3.2299067097213707</c:v>
                </c:pt>
                <c:pt idx="214">
                  <c:v>-3.2422801565525181</c:v>
                </c:pt>
                <c:pt idx="215">
                  <c:v>-3.2546536033836659</c:v>
                </c:pt>
                <c:pt idx="216">
                  <c:v>-3.2658296198763157</c:v>
                </c:pt>
                <c:pt idx="217">
                  <c:v>-3.2782030667074635</c:v>
                </c:pt>
                <c:pt idx="218">
                  <c:v>-3.2901773700924455</c:v>
                </c:pt>
                <c:pt idx="219">
                  <c:v>-3.3025508169235933</c:v>
                </c:pt>
                <c:pt idx="220">
                  <c:v>-3.3145251203085753</c:v>
                </c:pt>
                <c:pt idx="221">
                  <c:v>-3.3268985671397231</c:v>
                </c:pt>
                <c:pt idx="222">
                  <c:v>-3.3392720139708709</c:v>
                </c:pt>
                <c:pt idx="223">
                  <c:v>-3.3512463173558529</c:v>
                </c:pt>
                <c:pt idx="224">
                  <c:v>-3.3636197641870003</c:v>
                </c:pt>
                <c:pt idx="225">
                  <c:v>-3.3755940675719818</c:v>
                </c:pt>
                <c:pt idx="226">
                  <c:v>-3.3879675144031305</c:v>
                </c:pt>
                <c:pt idx="227">
                  <c:v>-3.4003409612342783</c:v>
                </c:pt>
                <c:pt idx="228">
                  <c:v>-3.4115169777269281</c:v>
                </c:pt>
                <c:pt idx="229">
                  <c:v>-3.4238904245580755</c:v>
                </c:pt>
                <c:pt idx="230">
                  <c:v>-3.435864727943057</c:v>
                </c:pt>
                <c:pt idx="231">
                  <c:v>-3.4482381747742057</c:v>
                </c:pt>
                <c:pt idx="232">
                  <c:v>-3.4602124781591872</c:v>
                </c:pt>
                <c:pt idx="233">
                  <c:v>-3.472585924990335</c:v>
                </c:pt>
                <c:pt idx="234">
                  <c:v>-3.4849593718214829</c:v>
                </c:pt>
                <c:pt idx="235">
                  <c:v>-3.4969336752064653</c:v>
                </c:pt>
                <c:pt idx="236">
                  <c:v>-3.5093071220376131</c:v>
                </c:pt>
                <c:pt idx="237">
                  <c:v>-3.5212814254225946</c:v>
                </c:pt>
                <c:pt idx="238">
                  <c:v>-3.5336548722537424</c:v>
                </c:pt>
                <c:pt idx="239">
                  <c:v>-3.5460283190848902</c:v>
                </c:pt>
                <c:pt idx="240">
                  <c:v>-3.55720433557754</c:v>
                </c:pt>
                <c:pt idx="241">
                  <c:v>-3.5695777824086878</c:v>
                </c:pt>
                <c:pt idx="242">
                  <c:v>-3.5815520857936698</c:v>
                </c:pt>
                <c:pt idx="243">
                  <c:v>-3.5939255326248176</c:v>
                </c:pt>
                <c:pt idx="244">
                  <c:v>-3.6058998360097996</c:v>
                </c:pt>
                <c:pt idx="245">
                  <c:v>-3.618273282840947</c:v>
                </c:pt>
                <c:pt idx="246">
                  <c:v>-3.6306467296720948</c:v>
                </c:pt>
                <c:pt idx="247">
                  <c:v>-3.6426210330570767</c:v>
                </c:pt>
                <c:pt idx="248">
                  <c:v>-3.654994479888225</c:v>
                </c:pt>
                <c:pt idx="249">
                  <c:v>-3.6669687832732065</c:v>
                </c:pt>
                <c:pt idx="250">
                  <c:v>-3.6793422301043543</c:v>
                </c:pt>
                <c:pt idx="251">
                  <c:v>-3.6917156769355022</c:v>
                </c:pt>
                <c:pt idx="252">
                  <c:v>-3.7032908368743178</c:v>
                </c:pt>
                <c:pt idx="253">
                  <c:v>-3.7156642837054661</c:v>
                </c:pt>
                <c:pt idx="254">
                  <c:v>-3.727638587090448</c:v>
                </c:pt>
                <c:pt idx="255">
                  <c:v>-3.7400120339215959</c:v>
                </c:pt>
                <c:pt idx="256">
                  <c:v>-3.7519863373065774</c:v>
                </c:pt>
                <c:pt idx="257">
                  <c:v>-3.7643597841377257</c:v>
                </c:pt>
                <c:pt idx="258">
                  <c:v>-3.776733230968873</c:v>
                </c:pt>
                <c:pt idx="259">
                  <c:v>-3.7887075343538545</c:v>
                </c:pt>
                <c:pt idx="260">
                  <c:v>-3.8010809811850024</c:v>
                </c:pt>
                <c:pt idx="261">
                  <c:v>-3.8130552845699848</c:v>
                </c:pt>
                <c:pt idx="262">
                  <c:v>-3.8254287314011326</c:v>
                </c:pt>
                <c:pt idx="263">
                  <c:v>-3.8378021782322804</c:v>
                </c:pt>
                <c:pt idx="264">
                  <c:v>-3.8489781947249297</c:v>
                </c:pt>
                <c:pt idx="265">
                  <c:v>-3.8613516415560776</c:v>
                </c:pt>
                <c:pt idx="266">
                  <c:v>-3.87332594494106</c:v>
                </c:pt>
                <c:pt idx="267">
                  <c:v>-3.8856993917722078</c:v>
                </c:pt>
                <c:pt idx="268">
                  <c:v>-3.8976736951571893</c:v>
                </c:pt>
                <c:pt idx="269">
                  <c:v>-3.9100471419883371</c:v>
                </c:pt>
                <c:pt idx="270">
                  <c:v>-3.9224205888194859</c:v>
                </c:pt>
                <c:pt idx="271">
                  <c:v>-3.9343948922044674</c:v>
                </c:pt>
                <c:pt idx="272">
                  <c:v>-3.9467683390356152</c:v>
                </c:pt>
                <c:pt idx="273">
                  <c:v>-3.9587426424205967</c:v>
                </c:pt>
                <c:pt idx="274">
                  <c:v>-3.9711160892517445</c:v>
                </c:pt>
                <c:pt idx="275">
                  <c:v>-3.9834895360828924</c:v>
                </c:pt>
                <c:pt idx="276">
                  <c:v>-3.9946655525755421</c:v>
                </c:pt>
                <c:pt idx="277">
                  <c:v>-4.0070389994066904</c:v>
                </c:pt>
                <c:pt idx="278">
                  <c:v>-4.0190133027916719</c:v>
                </c:pt>
                <c:pt idx="279">
                  <c:v>-4.0313867496228202</c:v>
                </c:pt>
                <c:pt idx="280">
                  <c:v>-4.0433610530078017</c:v>
                </c:pt>
                <c:pt idx="281">
                  <c:v>-4.05573449983895</c:v>
                </c:pt>
                <c:pt idx="282">
                  <c:v>-4.0681079466700973</c:v>
                </c:pt>
                <c:pt idx="283">
                  <c:v>-4.0800822500550797</c:v>
                </c:pt>
                <c:pt idx="284">
                  <c:v>-4.0924556968862271</c:v>
                </c:pt>
                <c:pt idx="285">
                  <c:v>-4.1044300002712086</c:v>
                </c:pt>
                <c:pt idx="286">
                  <c:v>-4.1168034471023569</c:v>
                </c:pt>
                <c:pt idx="287">
                  <c:v>-4.1291768939335043</c:v>
                </c:pt>
                <c:pt idx="288">
                  <c:v>-4.1403529104261541</c:v>
                </c:pt>
                <c:pt idx="289">
                  <c:v>-4.1527263572573014</c:v>
                </c:pt>
                <c:pt idx="290">
                  <c:v>-4.1647006606422838</c:v>
                </c:pt>
                <c:pt idx="291">
                  <c:v>-4.1770741074734321</c:v>
                </c:pt>
                <c:pt idx="292">
                  <c:v>-4.1890484108584136</c:v>
                </c:pt>
                <c:pt idx="293">
                  <c:v>-4.201421857689561</c:v>
                </c:pt>
                <c:pt idx="294">
                  <c:v>-4.2137953045207093</c:v>
                </c:pt>
                <c:pt idx="295">
                  <c:v>-4.2257696079056917</c:v>
                </c:pt>
                <c:pt idx="296">
                  <c:v>-4.2381430547368391</c:v>
                </c:pt>
                <c:pt idx="297">
                  <c:v>-4.2501173581218206</c:v>
                </c:pt>
                <c:pt idx="298">
                  <c:v>-4.2624908049529688</c:v>
                </c:pt>
                <c:pt idx="299">
                  <c:v>-4.2748642517841162</c:v>
                </c:pt>
                <c:pt idx="300">
                  <c:v>-4.2864394117229319</c:v>
                </c:pt>
                <c:pt idx="301">
                  <c:v>-4.2988128585540801</c:v>
                </c:pt>
                <c:pt idx="302">
                  <c:v>-4.3107871619390625</c:v>
                </c:pt>
                <c:pt idx="303">
                  <c:v>-4.3231606087702099</c:v>
                </c:pt>
                <c:pt idx="304">
                  <c:v>-4.3351349121551914</c:v>
                </c:pt>
                <c:pt idx="305">
                  <c:v>-4.3475083589863397</c:v>
                </c:pt>
                <c:pt idx="306">
                  <c:v>-4.359881805817488</c:v>
                </c:pt>
                <c:pt idx="307">
                  <c:v>-4.3718561092024695</c:v>
                </c:pt>
                <c:pt idx="308">
                  <c:v>-4.3842295560336169</c:v>
                </c:pt>
                <c:pt idx="309">
                  <c:v>-4.3962038594185993</c:v>
                </c:pt>
                <c:pt idx="310">
                  <c:v>-4.4085773062497475</c:v>
                </c:pt>
                <c:pt idx="311">
                  <c:v>-4.4209507530808949</c:v>
                </c:pt>
                <c:pt idx="312">
                  <c:v>-4.4321267695735438</c:v>
                </c:pt>
                <c:pt idx="313">
                  <c:v>-4.4445002164046921</c:v>
                </c:pt>
                <c:pt idx="314">
                  <c:v>-4.4564745197896745</c:v>
                </c:pt>
                <c:pt idx="315">
                  <c:v>-4.4688479666208227</c:v>
                </c:pt>
                <c:pt idx="316">
                  <c:v>-4.4808222700058034</c:v>
                </c:pt>
                <c:pt idx="317">
                  <c:v>-4.4931957168369516</c:v>
                </c:pt>
                <c:pt idx="318">
                  <c:v>-4.5055691636680999</c:v>
                </c:pt>
                <c:pt idx="319">
                  <c:v>-4.5175434670530814</c:v>
                </c:pt>
                <c:pt idx="320">
                  <c:v>-4.5299169138842288</c:v>
                </c:pt>
                <c:pt idx="321">
                  <c:v>-4.5418912172692112</c:v>
                </c:pt>
                <c:pt idx="322">
                  <c:v>-4.5542646641003586</c:v>
                </c:pt>
                <c:pt idx="323">
                  <c:v>-4.5666381109315077</c:v>
                </c:pt>
                <c:pt idx="324">
                  <c:v>-4.5778141274241566</c:v>
                </c:pt>
                <c:pt idx="325">
                  <c:v>-4.590187574255304</c:v>
                </c:pt>
                <c:pt idx="326">
                  <c:v>-4.6021618776402864</c:v>
                </c:pt>
                <c:pt idx="327">
                  <c:v>-4.6145353244714347</c:v>
                </c:pt>
                <c:pt idx="328">
                  <c:v>-4.6265096278564162</c:v>
                </c:pt>
                <c:pt idx="329">
                  <c:v>-4.6388830746875636</c:v>
                </c:pt>
                <c:pt idx="330">
                  <c:v>-4.6512565215187118</c:v>
                </c:pt>
                <c:pt idx="331">
                  <c:v>-4.6632308249036933</c:v>
                </c:pt>
                <c:pt idx="332">
                  <c:v>-4.6756042717348416</c:v>
                </c:pt>
                <c:pt idx="333">
                  <c:v>-4.6875785751198231</c:v>
                </c:pt>
                <c:pt idx="334">
                  <c:v>-4.6999520219509714</c:v>
                </c:pt>
                <c:pt idx="335">
                  <c:v>-4.7123254687821188</c:v>
                </c:pt>
                <c:pt idx="336">
                  <c:v>-4.7235014852747685</c:v>
                </c:pt>
                <c:pt idx="337">
                  <c:v>-4.7358749321059168</c:v>
                </c:pt>
                <c:pt idx="338">
                  <c:v>-4.7478492354908983</c:v>
                </c:pt>
                <c:pt idx="339">
                  <c:v>-4.7602226823220457</c:v>
                </c:pt>
                <c:pt idx="340">
                  <c:v>-4.7721969857070281</c:v>
                </c:pt>
                <c:pt idx="341">
                  <c:v>-4.7845704325381755</c:v>
                </c:pt>
                <c:pt idx="342">
                  <c:v>-4.7969438793693238</c:v>
                </c:pt>
                <c:pt idx="343">
                  <c:v>-4.8089181827543053</c:v>
                </c:pt>
                <c:pt idx="344">
                  <c:v>-4.8212916295854535</c:v>
                </c:pt>
                <c:pt idx="345">
                  <c:v>-4.8332659329704351</c:v>
                </c:pt>
                <c:pt idx="346">
                  <c:v>-4.8456393798015833</c:v>
                </c:pt>
                <c:pt idx="347">
                  <c:v>-4.8580128266327307</c:v>
                </c:pt>
                <c:pt idx="348">
                  <c:v>-4.8695879865715463</c:v>
                </c:pt>
                <c:pt idx="349">
                  <c:v>-4.8819614334026946</c:v>
                </c:pt>
                <c:pt idx="350">
                  <c:v>-4.893935736787677</c:v>
                </c:pt>
                <c:pt idx="351">
                  <c:v>-4.9063091836188244</c:v>
                </c:pt>
                <c:pt idx="352">
                  <c:v>-4.9182834870038059</c:v>
                </c:pt>
                <c:pt idx="353">
                  <c:v>-4.9306569338349542</c:v>
                </c:pt>
                <c:pt idx="354">
                  <c:v>-4.9430303806661025</c:v>
                </c:pt>
                <c:pt idx="355">
                  <c:v>-4.9550046840510831</c:v>
                </c:pt>
                <c:pt idx="356">
                  <c:v>-4.9673781308822313</c:v>
                </c:pt>
                <c:pt idx="357">
                  <c:v>-4.9793524342672137</c:v>
                </c:pt>
                <c:pt idx="358">
                  <c:v>-4.991725881098362</c:v>
                </c:pt>
                <c:pt idx="359">
                  <c:v>-5.0040993279295094</c:v>
                </c:pt>
                <c:pt idx="360">
                  <c:v>-5.0152753444221583</c:v>
                </c:pt>
                <c:pt idx="361">
                  <c:v>-5.0276487912533065</c:v>
                </c:pt>
                <c:pt idx="362">
                  <c:v>-5.0396230946382889</c:v>
                </c:pt>
                <c:pt idx="363">
                  <c:v>-5.0519965414694372</c:v>
                </c:pt>
                <c:pt idx="364">
                  <c:v>-5.0639708448544178</c:v>
                </c:pt>
                <c:pt idx="365">
                  <c:v>-5.0763442916855661</c:v>
                </c:pt>
                <c:pt idx="366">
                  <c:v>-5.0887177385167135</c:v>
                </c:pt>
                <c:pt idx="367">
                  <c:v>-5.1006920419016959</c:v>
                </c:pt>
                <c:pt idx="368">
                  <c:v>-5.1130654887328433</c:v>
                </c:pt>
                <c:pt idx="369">
                  <c:v>-5.1250397921178257</c:v>
                </c:pt>
                <c:pt idx="370">
                  <c:v>-5.1374132389489731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060-4963-B2E4-B3C71A75AAB5}"/>
            </c:ext>
          </c:extLst>
        </c:ser>
        <c:ser>
          <c:idx val="32"/>
          <c:order val="32"/>
          <c:tx>
            <c:strRef>
              <c:f>Graph_Data!$B$292</c:f>
              <c:strCache>
                <c:ptCount val="1"/>
                <c:pt idx="0">
                  <c:v>0.06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Graph_Data!$C$292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Graph_Data!$S$292</c:f>
              <c:numCache>
                <c:formatCode>General</c:formatCode>
                <c:ptCount val="1"/>
                <c:pt idx="0">
                  <c:v>-1.2218487496163564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F060-4963-B2E4-B3C71A75AAB5}"/>
            </c:ext>
          </c:extLst>
        </c:ser>
        <c:ser>
          <c:idx val="33"/>
          <c:order val="33"/>
          <c:tx>
            <c:strRef>
              <c:f>Graph_Data!$B$289</c:f>
              <c:strCache>
                <c:ptCount val="1"/>
                <c:pt idx="0">
                  <c:v>0.05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Graph_Data!$C$289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Graph_Data!$S$289</c:f>
              <c:numCache>
                <c:formatCode>General</c:formatCode>
                <c:ptCount val="1"/>
                <c:pt idx="0">
                  <c:v>-1.3010299956639813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F060-4963-B2E4-B3C71A75AAB5}"/>
            </c:ext>
          </c:extLst>
        </c:ser>
        <c:ser>
          <c:idx val="34"/>
          <c:order val="34"/>
          <c:tx>
            <c:strRef>
              <c:f>Graph_Data!$Y$6</c:f>
              <c:strCache>
                <c:ptCount val="1"/>
                <c:pt idx="0">
                  <c:v>船引町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Graph_Data!$AB$369:$AB$739</c:f>
              <c:numCache>
                <c:formatCode>General</c:formatCode>
                <c:ptCount val="371"/>
                <c:pt idx="0">
                  <c:v>-0.64007246516143068</c:v>
                </c:pt>
                <c:pt idx="1">
                  <c:v>-0.64807023118777496</c:v>
                </c:pt>
                <c:pt idx="2">
                  <c:v>-0.65573812185900138</c:v>
                </c:pt>
                <c:pt idx="3">
                  <c:v>-0.66358682634672983</c:v>
                </c:pt>
                <c:pt idx="4">
                  <c:v>-0.67110951581166312</c:v>
                </c:pt>
                <c:pt idx="5">
                  <c:v>-0.67880724425676942</c:v>
                </c:pt>
                <c:pt idx="6">
                  <c:v>-0.68642757191223214</c:v>
                </c:pt>
                <c:pt idx="7">
                  <c:v>-0.69372798885707365</c:v>
                </c:pt>
                <c:pt idx="8">
                  <c:v>-0.70119480318671135</c:v>
                </c:pt>
                <c:pt idx="9">
                  <c:v>-0.70834593908025589</c:v>
                </c:pt>
                <c:pt idx="10">
                  <c:v>-0.71565780315321315</c:v>
                </c:pt>
                <c:pt idx="11">
                  <c:v>-0.72289043674028053</c:v>
                </c:pt>
                <c:pt idx="12">
                  <c:v>-0.72958446301296553</c:v>
                </c:pt>
                <c:pt idx="13">
                  <c:v>-0.73666294637405294</c:v>
                </c:pt>
                <c:pt idx="14">
                  <c:v>-0.74343691950852886</c:v>
                </c:pt>
                <c:pt idx="15">
                  <c:v>-0.75035777835429018</c:v>
                </c:pt>
                <c:pt idx="16">
                  <c:v>-0.7569788488696586</c:v>
                </c:pt>
                <c:pt idx="17">
                  <c:v>-0.76374138930743762</c:v>
                </c:pt>
                <c:pt idx="18">
                  <c:v>-0.7704232785167151</c:v>
                </c:pt>
                <c:pt idx="19">
                  <c:v>-0.77681274552610602</c:v>
                </c:pt>
                <c:pt idx="20">
                  <c:v>-0.7833356940097066</c:v>
                </c:pt>
                <c:pt idx="21">
                  <c:v>-0.78957125778718085</c:v>
                </c:pt>
                <c:pt idx="22">
                  <c:v>-0.79593513760707579</c:v>
                </c:pt>
                <c:pt idx="23">
                  <c:v>-0.80221820329143378</c:v>
                </c:pt>
                <c:pt idx="24">
                  <c:v>-0.80782381466540576</c:v>
                </c:pt>
                <c:pt idx="25">
                  <c:v>-0.81395325164514065</c:v>
                </c:pt>
                <c:pt idx="26">
                  <c:v>-0.81980825010698144</c:v>
                </c:pt>
                <c:pt idx="27">
                  <c:v>-0.82577928095262054</c:v>
                </c:pt>
                <c:pt idx="28">
                  <c:v>-0.83148127504899283</c:v>
                </c:pt>
                <c:pt idx="29">
                  <c:v>-0.83729455893396509</c:v>
                </c:pt>
                <c:pt idx="30">
                  <c:v>-0.84302799973650944</c:v>
                </c:pt>
                <c:pt idx="31">
                  <c:v>-0.84850071020709872</c:v>
                </c:pt>
                <c:pt idx="32">
                  <c:v>-0.85407781346974054</c:v>
                </c:pt>
                <c:pt idx="33">
                  <c:v>-0.85939978574855047</c:v>
                </c:pt>
                <c:pt idx="34">
                  <c:v>-0.86482175354801105</c:v>
                </c:pt>
                <c:pt idx="35">
                  <c:v>-0.87016540887721294</c:v>
                </c:pt>
                <c:pt idx="36">
                  <c:v>-0.87492494886588257</c:v>
                </c:pt>
                <c:pt idx="37">
                  <c:v>-0.88012065658325822</c:v>
                </c:pt>
                <c:pt idx="38">
                  <c:v>-0.88507533729048615</c:v>
                </c:pt>
                <c:pt idx="39">
                  <c:v>-0.89011975320805647</c:v>
                </c:pt>
                <c:pt idx="40">
                  <c:v>-0.89492891100957506</c:v>
                </c:pt>
                <c:pt idx="41">
                  <c:v>-0.89982391661339678</c:v>
                </c:pt>
                <c:pt idx="42">
                  <c:v>-0.90464376984809947</c:v>
                </c:pt>
                <c:pt idx="43">
                  <c:v>-0.90923710971923344</c:v>
                </c:pt>
                <c:pt idx="44">
                  <c:v>-0.91391071753525843</c:v>
                </c:pt>
                <c:pt idx="45">
                  <c:v>-0.91836362370227964</c:v>
                </c:pt>
                <c:pt idx="46">
                  <c:v>-0.92289328570754448</c:v>
                </c:pt>
                <c:pt idx="47">
                  <c:v>-0.92735072377908545</c:v>
                </c:pt>
                <c:pt idx="48">
                  <c:v>-0.9313152593438766</c:v>
                </c:pt>
                <c:pt idx="49">
                  <c:v>-0.93563704972034989</c:v>
                </c:pt>
                <c:pt idx="50">
                  <c:v>-0.93975249582913578</c:v>
                </c:pt>
                <c:pt idx="51">
                  <c:v>-0.94393664008861644</c:v>
                </c:pt>
                <c:pt idx="52">
                  <c:v>-0.94792020170356051</c:v>
                </c:pt>
                <c:pt idx="53">
                  <c:v>-0.95196945865578231</c:v>
                </c:pt>
                <c:pt idx="54">
                  <c:v>-0.95595125758884758</c:v>
                </c:pt>
                <c:pt idx="55">
                  <c:v>-0.95974109078897618</c:v>
                </c:pt>
                <c:pt idx="56">
                  <c:v>-0.96359235709895541</c:v>
                </c:pt>
                <c:pt idx="57">
                  <c:v>-0.96725730917434372</c:v>
                </c:pt>
                <c:pt idx="58">
                  <c:v>-0.97098104045929912</c:v>
                </c:pt>
                <c:pt idx="59">
                  <c:v>-0.97464113165232014</c:v>
                </c:pt>
                <c:pt idx="60">
                  <c:v>-0.97800818423999336</c:v>
                </c:pt>
                <c:pt idx="61">
                  <c:v>-0.98154738550340859</c:v>
                </c:pt>
                <c:pt idx="62">
                  <c:v>-0.98491407765201389</c:v>
                </c:pt>
                <c:pt idx="63">
                  <c:v>-0.98833350673375386</c:v>
                </c:pt>
                <c:pt idx="64">
                  <c:v>-0.99158583502716913</c:v>
                </c:pt>
                <c:pt idx="65">
                  <c:v>-0.99488869388917178</c:v>
                </c:pt>
                <c:pt idx="66">
                  <c:v>-0.99813355007971105</c:v>
                </c:pt>
                <c:pt idx="67">
                  <c:v>-1.0012192971649438</c:v>
                </c:pt>
                <c:pt idx="68">
                  <c:v>-1.004352470289634</c:v>
                </c:pt>
                <c:pt idx="69">
                  <c:v>-1.007331714556442</c:v>
                </c:pt>
                <c:pt idx="70">
                  <c:v>-1.0103564677397574</c:v>
                </c:pt>
                <c:pt idx="71">
                  <c:v>-1.0133273751861316</c:v>
                </c:pt>
                <c:pt idx="72">
                  <c:v>-1.0159651962735237</c:v>
                </c:pt>
                <c:pt idx="73">
                  <c:v>-1.018835955357448</c:v>
                </c:pt>
                <c:pt idx="74">
                  <c:v>-1.021565164073289</c:v>
                </c:pt>
                <c:pt idx="75">
                  <c:v>-1.0243355878626537</c:v>
                </c:pt>
                <c:pt idx="76">
                  <c:v>-1.0269692707048705</c:v>
                </c:pt>
                <c:pt idx="77">
                  <c:v>-1.0296426045572145</c:v>
                </c:pt>
                <c:pt idx="78">
                  <c:v>-1.0322678339034699</c:v>
                </c:pt>
                <c:pt idx="79">
                  <c:v>-1.0347633565766423</c:v>
                </c:pt>
                <c:pt idx="80">
                  <c:v>-1.03729634257074</c:v>
                </c:pt>
                <c:pt idx="81">
                  <c:v>-1.0397041365308142</c:v>
                </c:pt>
                <c:pt idx="82">
                  <c:v>-1.0421480502293827</c:v>
                </c:pt>
                <c:pt idx="83">
                  <c:v>-1.0445478998800535</c:v>
                </c:pt>
                <c:pt idx="84">
                  <c:v>-1.0466782995264636</c:v>
                </c:pt>
                <c:pt idx="85">
                  <c:v>-1.0489964966605843</c:v>
                </c:pt>
                <c:pt idx="86">
                  <c:v>-1.0512001511088342</c:v>
                </c:pt>
                <c:pt idx="87">
                  <c:v>-1.0534369351951893</c:v>
                </c:pt>
                <c:pt idx="88">
                  <c:v>-1.0555632629745253</c:v>
                </c:pt>
                <c:pt idx="89">
                  <c:v>-1.0577216373367466</c:v>
                </c:pt>
                <c:pt idx="90">
                  <c:v>-1.0598412963382633</c:v>
                </c:pt>
                <c:pt idx="91">
                  <c:v>-1.0618564257412049</c:v>
                </c:pt>
                <c:pt idx="92">
                  <c:v>-1.0639020917317925</c:v>
                </c:pt>
                <c:pt idx="93">
                  <c:v>-1.0658470012438097</c:v>
                </c:pt>
                <c:pt idx="94">
                  <c:v>-1.0678215225261352</c:v>
                </c:pt>
                <c:pt idx="95">
                  <c:v>-1.0697609583419532</c:v>
                </c:pt>
                <c:pt idx="96">
                  <c:v>-1.0714831401393272</c:v>
                </c:pt>
                <c:pt idx="97">
                  <c:v>-1.0733577518013022</c:v>
                </c:pt>
                <c:pt idx="98">
                  <c:v>-1.0751404147953405</c:v>
                </c:pt>
                <c:pt idx="99">
                  <c:v>-1.0769506371405539</c:v>
                </c:pt>
                <c:pt idx="100">
                  <c:v>-1.0786722569216185</c:v>
                </c:pt>
                <c:pt idx="101">
                  <c:v>-1.0804206941373964</c:v>
                </c:pt>
                <c:pt idx="102">
                  <c:v>-1.0821387066588646</c:v>
                </c:pt>
                <c:pt idx="103">
                  <c:v>-1.0837729373551219</c:v>
                </c:pt>
                <c:pt idx="104">
                  <c:v>-1.085432951904183</c:v>
                </c:pt>
                <c:pt idx="105">
                  <c:v>-1.08701223407238</c:v>
                </c:pt>
                <c:pt idx="106">
                  <c:v>-1.0886166672748476</c:v>
                </c:pt>
                <c:pt idx="107">
                  <c:v>-1.0901937560481438</c:v>
                </c:pt>
                <c:pt idx="108">
                  <c:v>-1.0916448688868048</c:v>
                </c:pt>
                <c:pt idx="109">
                  <c:v>-1.0931707131587591</c:v>
                </c:pt>
                <c:pt idx="110">
                  <c:v>-1.0946229301239789</c:v>
                </c:pt>
                <c:pt idx="111">
                  <c:v>-1.0960988846373796</c:v>
                </c:pt>
                <c:pt idx="112">
                  <c:v>-1.0975038715873875</c:v>
                </c:pt>
                <c:pt idx="113">
                  <c:v>-1.0989320882114642</c:v>
                </c:pt>
                <c:pt idx="114">
                  <c:v>-1.1003368451778746</c:v>
                </c:pt>
                <c:pt idx="115">
                  <c:v>-1.1016744467312456</c:v>
                </c:pt>
                <c:pt idx="116">
                  <c:v>-1.1030345695021135</c:v>
                </c:pt>
                <c:pt idx="117">
                  <c:v>-1.1043299364481116</c:v>
                </c:pt>
                <c:pt idx="118">
                  <c:v>-1.1056473901251767</c:v>
                </c:pt>
                <c:pt idx="119">
                  <c:v>-1.1069438892312937</c:v>
                </c:pt>
                <c:pt idx="120">
                  <c:v>-1.1080973086200105</c:v>
                </c:pt>
                <c:pt idx="121">
                  <c:v>-1.1093552427561082</c:v>
                </c:pt>
                <c:pt idx="122">
                  <c:v>-1.1105539424654312</c:v>
                </c:pt>
                <c:pt idx="123">
                  <c:v>-1.1117737614999446</c:v>
                </c:pt>
                <c:pt idx="124">
                  <c:v>-1.1129364151345511</c:v>
                </c:pt>
                <c:pt idx="125">
                  <c:v>-1.1141198367615495</c:v>
                </c:pt>
                <c:pt idx="126">
                  <c:v>-1.1152853977688739</c:v>
                </c:pt>
                <c:pt idx="127">
                  <c:v>-1.1163967474310725</c:v>
                </c:pt>
                <c:pt idx="128">
                  <c:v>-1.1175283735560515</c:v>
                </c:pt>
                <c:pt idx="129">
                  <c:v>-1.1186076409854824</c:v>
                </c:pt>
                <c:pt idx="130">
                  <c:v>-1.1197068824529222</c:v>
                </c:pt>
                <c:pt idx="131">
                  <c:v>-1.1207902397222964</c:v>
                </c:pt>
                <c:pt idx="132">
                  <c:v>-1.1217554157924998</c:v>
                </c:pt>
                <c:pt idx="133">
                  <c:v>-1.1228095729719436</c:v>
                </c:pt>
                <c:pt idx="134">
                  <c:v>-1.1238156148359848</c:v>
                </c:pt>
                <c:pt idx="135">
                  <c:v>-1.1248409540827955</c:v>
                </c:pt>
                <c:pt idx="136">
                  <c:v>-1.1258197612658774</c:v>
                </c:pt>
                <c:pt idx="137">
                  <c:v>-1.1268176187512515</c:v>
                </c:pt>
                <c:pt idx="138">
                  <c:v>-1.1278020036604308</c:v>
                </c:pt>
                <c:pt idx="139">
                  <c:v>-1.1287421106696012</c:v>
                </c:pt>
                <c:pt idx="140">
                  <c:v>-1.129700920866691</c:v>
                </c:pt>
                <c:pt idx="141">
                  <c:v>-1.1306168631482347</c:v>
                </c:pt>
                <c:pt idx="142">
                  <c:v>-1.1315512941076626</c:v>
                </c:pt>
                <c:pt idx="143">
                  <c:v>-1.1324737767614306</c:v>
                </c:pt>
                <c:pt idx="144">
                  <c:v>-1.1332969570383471</c:v>
                </c:pt>
                <c:pt idx="145">
                  <c:v>-1.1341974904249057</c:v>
                </c:pt>
                <c:pt idx="146">
                  <c:v>-1.1350583748666154</c:v>
                </c:pt>
                <c:pt idx="147">
                  <c:v>-1.1359372649888042</c:v>
                </c:pt>
                <c:pt idx="148">
                  <c:v>-1.1367777035582636</c:v>
                </c:pt>
                <c:pt idx="149">
                  <c:v>-1.1376359702373708</c:v>
                </c:pt>
                <c:pt idx="150">
                  <c:v>-1.1384841320193513</c:v>
                </c:pt>
                <c:pt idx="151">
                  <c:v>-1.139295543752429</c:v>
                </c:pt>
                <c:pt idx="152">
                  <c:v>-1.1401245328706511</c:v>
                </c:pt>
                <c:pt idx="153">
                  <c:v>-1.1409178343262345</c:v>
                </c:pt>
                <c:pt idx="154">
                  <c:v>-1.1417285574104514</c:v>
                </c:pt>
                <c:pt idx="155">
                  <c:v>-1.1425303316564612</c:v>
                </c:pt>
                <c:pt idx="156">
                  <c:v>-1.1432724701875727</c:v>
                </c:pt>
                <c:pt idx="157">
                  <c:v>-1.1440575384704139</c:v>
                </c:pt>
                <c:pt idx="158">
                  <c:v>-1.1448093543361466</c:v>
                </c:pt>
                <c:pt idx="159">
                  <c:v>-1.1455782363249483</c:v>
                </c:pt>
                <c:pt idx="160">
                  <c:v>-1.1463147636649758</c:v>
                </c:pt>
                <c:pt idx="161">
                  <c:v>-1.1470682263233698</c:v>
                </c:pt>
                <c:pt idx="162">
                  <c:v>-1.1478141351392237</c:v>
                </c:pt>
                <c:pt idx="163">
                  <c:v>-1.1485289634993661</c:v>
                </c:pt>
                <c:pt idx="164">
                  <c:v>-1.1492605414264934</c:v>
                </c:pt>
                <c:pt idx="165">
                  <c:v>-1.149961833612609</c:v>
                </c:pt>
                <c:pt idx="166">
                  <c:v>-1.1506797592922795</c:v>
                </c:pt>
                <c:pt idx="167">
                  <c:v>-1.1513909965189904</c:v>
                </c:pt>
                <c:pt idx="168">
                  <c:v>-1.1520277908749788</c:v>
                </c:pt>
                <c:pt idx="169">
                  <c:v>-1.1527267445707421</c:v>
                </c:pt>
                <c:pt idx="170">
                  <c:v>-1.153397220668847</c:v>
                </c:pt>
                <c:pt idx="171">
                  <c:v>-1.1540840647987329</c:v>
                </c:pt>
                <c:pt idx="172">
                  <c:v>-1.1547431018918881</c:v>
                </c:pt>
                <c:pt idx="173">
                  <c:v>-1.1554184078112475</c:v>
                </c:pt>
                <c:pt idx="174">
                  <c:v>-1.1560880600320749</c:v>
                </c:pt>
                <c:pt idx="175">
                  <c:v>-1.1567308563830072</c:v>
                </c:pt>
                <c:pt idx="176">
                  <c:v>-1.1573897798076802</c:v>
                </c:pt>
                <c:pt idx="177">
                  <c:v>-1.1580224403262855</c:v>
                </c:pt>
                <c:pt idx="178">
                  <c:v>-1.1586711387790758</c:v>
                </c:pt>
                <c:pt idx="179">
                  <c:v>-1.1593148260234512</c:v>
                </c:pt>
                <c:pt idx="180">
                  <c:v>-1.1598920140524585</c:v>
                </c:pt>
                <c:pt idx="181">
                  <c:v>-1.1605264943467739</c:v>
                </c:pt>
                <c:pt idx="182">
                  <c:v>-1.1611360602812009</c:v>
                </c:pt>
                <c:pt idx="183">
                  <c:v>-1.1617614584958469</c:v>
                </c:pt>
                <c:pt idx="184">
                  <c:v>-1.1623624423494707</c:v>
                </c:pt>
                <c:pt idx="185">
                  <c:v>-1.1629791809311025</c:v>
                </c:pt>
                <c:pt idx="186">
                  <c:v>-1.1635916738344894</c:v>
                </c:pt>
                <c:pt idx="187">
                  <c:v>-1.1641804615996283</c:v>
                </c:pt>
                <c:pt idx="188">
                  <c:v>-1.1647848925577124</c:v>
                </c:pt>
                <c:pt idx="189">
                  <c:v>-1.165366060555348</c:v>
                </c:pt>
                <c:pt idx="190">
                  <c:v>-1.1659628011449865</c:v>
                </c:pt>
                <c:pt idx="191">
                  <c:v>-1.1665557699140441</c:v>
                </c:pt>
                <c:pt idx="192">
                  <c:v>-1.1670881865488376</c:v>
                </c:pt>
                <c:pt idx="193">
                  <c:v>-1.1676742200810899</c:v>
                </c:pt>
                <c:pt idx="194">
                  <c:v>-1.1682379966216287</c:v>
                </c:pt>
                <c:pt idx="195">
                  <c:v>-1.1688171813872947</c:v>
                </c:pt>
                <c:pt idx="196">
                  <c:v>-1.1693744823478598</c:v>
                </c:pt>
                <c:pt idx="197">
                  <c:v>-1.1699471289735712</c:v>
                </c:pt>
                <c:pt idx="198">
                  <c:v>-1.1705165669234636</c:v>
                </c:pt>
                <c:pt idx="199">
                  <c:v>-1.1710646507032629</c:v>
                </c:pt>
                <c:pt idx="200">
                  <c:v>-1.171627989577271</c:v>
                </c:pt>
                <c:pt idx="201">
                  <c:v>-1.1721703047101966</c:v>
                </c:pt>
                <c:pt idx="202">
                  <c:v>-1.172727817223685</c:v>
                </c:pt>
                <c:pt idx="203">
                  <c:v>-1.1732824688518215</c:v>
                </c:pt>
                <c:pt idx="204">
                  <c:v>-1.1737988042167267</c:v>
                </c:pt>
                <c:pt idx="205">
                  <c:v>-1.1743481020718316</c:v>
                </c:pt>
                <c:pt idx="206">
                  <c:v>-1.1748771334557473</c:v>
                </c:pt>
                <c:pt idx="207">
                  <c:v>-1.1754212257633725</c:v>
                </c:pt>
                <c:pt idx="208">
                  <c:v>-1.1759453309435197</c:v>
                </c:pt>
                <c:pt idx="209">
                  <c:v>-1.1764844449873006</c:v>
                </c:pt>
                <c:pt idx="210">
                  <c:v>-1.1770211124562333</c:v>
                </c:pt>
                <c:pt idx="211">
                  <c:v>-1.1775381896956849</c:v>
                </c:pt>
                <c:pt idx="212">
                  <c:v>-1.1780701999356922</c:v>
                </c:pt>
                <c:pt idx="213">
                  <c:v>-1.1785828678741046</c:v>
                </c:pt>
                <c:pt idx="214">
                  <c:v>-1.1791104201561156</c:v>
                </c:pt>
                <c:pt idx="215">
                  <c:v>-1.1796357799948169</c:v>
                </c:pt>
                <c:pt idx="216">
                  <c:v>-1.1801084536694699</c:v>
                </c:pt>
                <c:pt idx="217">
                  <c:v>-1.1806297710682749</c:v>
                </c:pt>
                <c:pt idx="218">
                  <c:v>-1.1811323119405877</c:v>
                </c:pt>
                <c:pt idx="219">
                  <c:v>-1.1816496218320116</c:v>
                </c:pt>
                <c:pt idx="220">
                  <c:v>-1.1821483658327845</c:v>
                </c:pt>
                <c:pt idx="221">
                  <c:v>-1.1826618341626656</c:v>
                </c:pt>
                <c:pt idx="222">
                  <c:v>-1.1831734110673038</c:v>
                </c:pt>
                <c:pt idx="223">
                  <c:v>-1.1836667218809216</c:v>
                </c:pt>
                <c:pt idx="224">
                  <c:v>-1.1841746914990698</c:v>
                </c:pt>
                <c:pt idx="225">
                  <c:v>-1.1846645826545663</c:v>
                </c:pt>
                <c:pt idx="226">
                  <c:v>-1.1851690903326411</c:v>
                </c:pt>
                <c:pt idx="227">
                  <c:v>-1.1856718919487914</c:v>
                </c:pt>
                <c:pt idx="228">
                  <c:v>-1.1861245977881454</c:v>
                </c:pt>
                <c:pt idx="229">
                  <c:v>-1.186624247347251</c:v>
                </c:pt>
                <c:pt idx="230">
                  <c:v>-1.1871062478295857</c:v>
                </c:pt>
                <c:pt idx="231">
                  <c:v>-1.1876027638011468</c:v>
                </c:pt>
                <c:pt idx="232">
                  <c:v>-1.1880817910571249</c:v>
                </c:pt>
                <c:pt idx="233">
                  <c:v>-1.1885752943353205</c:v>
                </c:pt>
                <c:pt idx="234">
                  <c:v>-1.189067310886734</c:v>
                </c:pt>
                <c:pt idx="235">
                  <c:v>-1.1895420675200876</c:v>
                </c:pt>
                <c:pt idx="236">
                  <c:v>-1.1900312419862318</c:v>
                </c:pt>
                <c:pt idx="237">
                  <c:v>-1.1905033000966698</c:v>
                </c:pt>
                <c:pt idx="238">
                  <c:v>-1.1909897382860941</c:v>
                </c:pt>
                <c:pt idx="239">
                  <c:v>-1.1914748246897087</c:v>
                </c:pt>
                <c:pt idx="240">
                  <c:v>-1.1919118263459754</c:v>
                </c:pt>
                <c:pt idx="241">
                  <c:v>-1.1923944090967864</c:v>
                </c:pt>
                <c:pt idx="242">
                  <c:v>-1.192860205283953</c:v>
                </c:pt>
                <c:pt idx="243">
                  <c:v>-1.1933402906824051</c:v>
                </c:pt>
                <c:pt idx="244">
                  <c:v>-1.1938037131941235</c:v>
                </c:pt>
                <c:pt idx="245">
                  <c:v>-1.1942813891706408</c:v>
                </c:pt>
                <c:pt idx="246">
                  <c:v>-1.1947578729118602</c:v>
                </c:pt>
                <c:pt idx="247">
                  <c:v>-1.1952178707802417</c:v>
                </c:pt>
                <c:pt idx="248">
                  <c:v>-1.1956920691540709</c:v>
                </c:pt>
                <c:pt idx="249">
                  <c:v>-1.196149893093728</c:v>
                </c:pt>
                <c:pt idx="250">
                  <c:v>-1.1966218830166779</c:v>
                </c:pt>
                <c:pt idx="251">
                  <c:v>-1.1970927787989856</c:v>
                </c:pt>
                <c:pt idx="252">
                  <c:v>-1.1975323199142975</c:v>
                </c:pt>
                <c:pt idx="253">
                  <c:v>-1.1980011496247929</c:v>
                </c:pt>
                <c:pt idx="254">
                  <c:v>-1.1984538637525177</c:v>
                </c:pt>
                <c:pt idx="255">
                  <c:v>-1.1989206597142636</c:v>
                </c:pt>
                <c:pt idx="256">
                  <c:v>-1.1993714369956396</c:v>
                </c:pt>
                <c:pt idx="257">
                  <c:v>-1.1998362630324049</c:v>
                </c:pt>
                <c:pt idx="258">
                  <c:v>-1.2003001113469507</c:v>
                </c:pt>
                <c:pt idx="259">
                  <c:v>-1.2007480802136155</c:v>
                </c:pt>
                <c:pt idx="260">
                  <c:v>-1.2012100486297401</c:v>
                </c:pt>
                <c:pt idx="261">
                  <c:v>-1.2016562256071683</c:v>
                </c:pt>
                <c:pt idx="262">
                  <c:v>-1.202116369933049</c:v>
                </c:pt>
                <c:pt idx="263">
                  <c:v>-1.2025756077114076</c:v>
                </c:pt>
                <c:pt idx="264">
                  <c:v>-1.2029896349912079</c:v>
                </c:pt>
                <c:pt idx="265">
                  <c:v>-1.2034471838321914</c:v>
                </c:pt>
                <c:pt idx="266">
                  <c:v>-1.2038891455655769</c:v>
                </c:pt>
                <c:pt idx="267">
                  <c:v>-1.2043449962666402</c:v>
                </c:pt>
                <c:pt idx="268">
                  <c:v>-1.2047853373581952</c:v>
                </c:pt>
                <c:pt idx="269">
                  <c:v>-1.205239536248722</c:v>
                </c:pt>
                <c:pt idx="270">
                  <c:v>-1.2056929126697531</c:v>
                </c:pt>
                <c:pt idx="271">
                  <c:v>-1.2061308913397022</c:v>
                </c:pt>
                <c:pt idx="272">
                  <c:v>-1.2065826812919462</c:v>
                </c:pt>
                <c:pt idx="273">
                  <c:v>-1.2070191445310383</c:v>
                </c:pt>
                <c:pt idx="274">
                  <c:v>-1.2074693885158392</c:v>
                </c:pt>
                <c:pt idx="275">
                  <c:v>-1.2079188616845216</c:v>
                </c:pt>
                <c:pt idx="276">
                  <c:v>-1.208324182945401</c:v>
                </c:pt>
                <c:pt idx="277">
                  <c:v>-1.2087722155098088</c:v>
                </c:pt>
                <c:pt idx="278">
                  <c:v>-1.2092050873859803</c:v>
                </c:pt>
                <c:pt idx="279">
                  <c:v>-1.2096516653766765</c:v>
                </c:pt>
                <c:pt idx="280">
                  <c:v>-1.2100831460852977</c:v>
                </c:pt>
                <c:pt idx="281">
                  <c:v>-1.2105283031169323</c:v>
                </c:pt>
                <c:pt idx="282">
                  <c:v>-1.2109727503378527</c:v>
                </c:pt>
                <c:pt idx="283">
                  <c:v>-1.2114021922591909</c:v>
                </c:pt>
                <c:pt idx="284">
                  <c:v>-1.2118452659277492</c:v>
                </c:pt>
                <c:pt idx="285">
                  <c:v>-1.2122733930143064</c:v>
                </c:pt>
                <c:pt idx="286">
                  <c:v>-1.212715122513869</c:v>
                </c:pt>
                <c:pt idx="287">
                  <c:v>-1.2131561796768777</c:v>
                </c:pt>
                <c:pt idx="288">
                  <c:v>-1.2135539818254906</c:v>
                </c:pt>
                <c:pt idx="289">
                  <c:v>-1.2139937785565342</c:v>
                </c:pt>
                <c:pt idx="290">
                  <c:v>-1.2144187669282205</c:v>
                </c:pt>
                <c:pt idx="291">
                  <c:v>-1.2148572857940942</c:v>
                </c:pt>
                <c:pt idx="292">
                  <c:v>-1.2152810494811244</c:v>
                </c:pt>
                <c:pt idx="293">
                  <c:v>-1.2157183148685384</c:v>
                </c:pt>
                <c:pt idx="294">
                  <c:v>-1.2161549521774651</c:v>
                </c:pt>
                <c:pt idx="295">
                  <c:v>-1.2165769118692042</c:v>
                </c:pt>
                <c:pt idx="296">
                  <c:v>-1.217012330093199</c:v>
                </c:pt>
                <c:pt idx="297">
                  <c:v>-1.2174331204797393</c:v>
                </c:pt>
                <c:pt idx="298">
                  <c:v>-1.2178673409374201</c:v>
                </c:pt>
                <c:pt idx="299">
                  <c:v>-1.2183009605054163</c:v>
                </c:pt>
                <c:pt idx="300">
                  <c:v>-1.2187060651276009</c:v>
                </c:pt>
                <c:pt idx="301">
                  <c:v>-1.2191385359866107</c:v>
                </c:pt>
                <c:pt idx="302">
                  <c:v>-1.2195564978232207</c:v>
                </c:pt>
                <c:pt idx="303">
                  <c:v>-1.2199878193243188</c:v>
                </c:pt>
                <c:pt idx="304">
                  <c:v>-1.220404677550085</c:v>
                </c:pt>
                <c:pt idx="305">
                  <c:v>-1.2208348673754685</c:v>
                </c:pt>
                <c:pt idx="306">
                  <c:v>-1.2212644885661839</c:v>
                </c:pt>
                <c:pt idx="307">
                  <c:v>-1.2216797135608919</c:v>
                </c:pt>
                <c:pt idx="308">
                  <c:v>-1.22210822801714</c:v>
                </c:pt>
                <c:pt idx="309">
                  <c:v>-1.2225223895607042</c:v>
                </c:pt>
                <c:pt idx="310">
                  <c:v>-1.2229498127446528</c:v>
                </c:pt>
                <c:pt idx="311">
                  <c:v>-1.2233766870136957</c:v>
                </c:pt>
                <c:pt idx="312">
                  <c:v>-1.2237617821314615</c:v>
                </c:pt>
                <c:pt idx="313">
                  <c:v>-1.2241876217860519</c:v>
                </c:pt>
                <c:pt idx="314">
                  <c:v>-1.224599211927343</c:v>
                </c:pt>
                <c:pt idx="315">
                  <c:v>-1.2250239952132014</c:v>
                </c:pt>
                <c:pt idx="316">
                  <c:v>-1.225434569360154</c:v>
                </c:pt>
                <c:pt idx="317">
                  <c:v>-1.225858309121</c:v>
                </c:pt>
                <c:pt idx="318">
                  <c:v>-1.2262815232729931</c:v>
                </c:pt>
                <c:pt idx="319">
                  <c:v>-1.2266905877891474</c:v>
                </c:pt>
                <c:pt idx="320">
                  <c:v>-1.2271127765376548</c:v>
                </c:pt>
                <c:pt idx="321">
                  <c:v>-1.2275208542382403</c:v>
                </c:pt>
                <c:pt idx="322">
                  <c:v>-1.2279420288211722</c:v>
                </c:pt>
                <c:pt idx="323">
                  <c:v>-1.2283626921275774</c:v>
                </c:pt>
                <c:pt idx="324">
                  <c:v>-1.2287422088579543</c:v>
                </c:pt>
                <c:pt idx="325">
                  <c:v>-1.2291619064299804</c:v>
                </c:pt>
                <c:pt idx="326">
                  <c:v>-1.2295675857594996</c:v>
                </c:pt>
                <c:pt idx="327">
                  <c:v>-1.2299862945468081</c:v>
                </c:pt>
                <c:pt idx="328">
                  <c:v>-1.2303910215699236</c:v>
                </c:pt>
                <c:pt idx="329">
                  <c:v>-1.2308087509176904</c:v>
                </c:pt>
                <c:pt idx="330">
                  <c:v>-1.2312259859435417</c:v>
                </c:pt>
                <c:pt idx="331">
                  <c:v>-1.2316292932138053</c:v>
                </c:pt>
                <c:pt idx="332">
                  <c:v>-1.2320455619919355</c:v>
                </c:pt>
                <c:pt idx="333">
                  <c:v>-1.2324479381968596</c:v>
                </c:pt>
                <c:pt idx="334">
                  <c:v>-1.2328632489125388</c:v>
                </c:pt>
                <c:pt idx="335">
                  <c:v>-1.2332780757454065</c:v>
                </c:pt>
                <c:pt idx="336">
                  <c:v>-1.233652343763376</c:v>
                </c:pt>
                <c:pt idx="337">
                  <c:v>-1.2340662550087513</c:v>
                </c:pt>
                <c:pt idx="338">
                  <c:v>-1.234466358801295</c:v>
                </c:pt>
                <c:pt idx="339">
                  <c:v>-1.2348793304864514</c:v>
                </c:pt>
                <c:pt idx="340">
                  <c:v>-1.2352785283701875</c:v>
                </c:pt>
                <c:pt idx="341">
                  <c:v>-1.235690567314319</c:v>
                </c:pt>
                <c:pt idx="342">
                  <c:v>-1.2361021347438201</c:v>
                </c:pt>
                <c:pt idx="343">
                  <c:v>-1.236499978393091</c:v>
                </c:pt>
                <c:pt idx="344">
                  <c:v>-1.2369106227153122</c:v>
                </c:pt>
                <c:pt idx="345">
                  <c:v>-1.2373075759676844</c:v>
                </c:pt>
                <c:pt idx="346">
                  <c:v>-1.237717303165409</c:v>
                </c:pt>
                <c:pt idx="347">
                  <c:v>-1.2381265664786274</c:v>
                </c:pt>
                <c:pt idx="348">
                  <c:v>-1.2385090070152889</c:v>
                </c:pt>
                <c:pt idx="349">
                  <c:v>-1.238917376513055</c:v>
                </c:pt>
                <c:pt idx="350">
                  <c:v>-1.239312135001293</c:v>
                </c:pt>
                <c:pt idx="351">
                  <c:v>-1.2397196010004772</c:v>
                </c:pt>
                <c:pt idx="352">
                  <c:v>-1.2401134875831501</c:v>
                </c:pt>
                <c:pt idx="353">
                  <c:v>-1.2405200550782243</c:v>
                </c:pt>
                <c:pt idx="354">
                  <c:v>-1.2409261677899279</c:v>
                </c:pt>
                <c:pt idx="355">
                  <c:v>-1.2413187482018422</c:v>
                </c:pt>
                <c:pt idx="356">
                  <c:v>-1.2417239694740052</c:v>
                </c:pt>
                <c:pt idx="357">
                  <c:v>-1.2421156893554031</c:v>
                </c:pt>
                <c:pt idx="358">
                  <c:v>-1.2425200235811937</c:v>
                </c:pt>
                <c:pt idx="359">
                  <c:v>-1.2429239086263846</c:v>
                </c:pt>
                <c:pt idx="360">
                  <c:v>-1.2432883228163978</c:v>
                </c:pt>
                <c:pt idx="361">
                  <c:v>-1.2436913558506828</c:v>
                </c:pt>
                <c:pt idx="362">
                  <c:v>-1.2440809629650729</c:v>
                </c:pt>
                <c:pt idx="363">
                  <c:v>-1.2444831189172081</c:v>
                </c:pt>
                <c:pt idx="364">
                  <c:v>-1.2448718790486815</c:v>
                </c:pt>
                <c:pt idx="365">
                  <c:v>-1.245273161605277</c:v>
                </c:pt>
                <c:pt idx="366">
                  <c:v>-1.245674001660112</c:v>
                </c:pt>
                <c:pt idx="367">
                  <c:v>-1.2460614909019427</c:v>
                </c:pt>
                <c:pt idx="368">
                  <c:v>-1.2464614627854085</c:v>
                </c:pt>
                <c:pt idx="369">
                  <c:v>-1.2468481134559646</c:v>
                </c:pt>
                <c:pt idx="370">
                  <c:v>-1.2472472204232172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F060-4963-B2E4-B3C71A75AAB5}"/>
            </c:ext>
          </c:extLst>
        </c:ser>
        <c:ser>
          <c:idx val="35"/>
          <c:order val="35"/>
          <c:tx>
            <c:strRef>
              <c:f>Graph_Data!$AK$6</c:f>
              <c:strCache>
                <c:ptCount val="1"/>
                <c:pt idx="0">
                  <c:v>滝根町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Graph_Data!$AN$369:$AN$739</c:f>
              <c:numCache>
                <c:formatCode>General</c:formatCode>
                <c:ptCount val="371"/>
                <c:pt idx="0">
                  <c:v>-0.75094023354135386</c:v>
                </c:pt>
                <c:pt idx="1">
                  <c:v>-0.75858433411867798</c:v>
                </c:pt>
                <c:pt idx="2">
                  <c:v>-0.76590725356873002</c:v>
                </c:pt>
                <c:pt idx="3">
                  <c:v>-0.77339677865516621</c:v>
                </c:pt>
                <c:pt idx="4">
                  <c:v>-0.78056934793766863</c:v>
                </c:pt>
                <c:pt idx="5">
                  <c:v>-0.78790277581257706</c:v>
                </c:pt>
                <c:pt idx="6">
                  <c:v>-0.7951563583838368</c:v>
                </c:pt>
                <c:pt idx="7">
                  <c:v>-0.80209963713821109</c:v>
                </c:pt>
                <c:pt idx="8">
                  <c:v>-0.80919522097007968</c:v>
                </c:pt>
                <c:pt idx="9">
                  <c:v>-0.81598509209358894</c:v>
                </c:pt>
                <c:pt idx="10">
                  <c:v>-0.82292168763696327</c:v>
                </c:pt>
                <c:pt idx="11">
                  <c:v>-0.82977717789323402</c:v>
                </c:pt>
                <c:pt idx="12">
                  <c:v>-0.83611680375154973</c:v>
                </c:pt>
                <c:pt idx="13">
                  <c:v>-0.84281486445657261</c:v>
                </c:pt>
                <c:pt idx="14">
                  <c:v>-0.84921924739215771</c:v>
                </c:pt>
                <c:pt idx="15">
                  <c:v>-0.85575683331042485</c:v>
                </c:pt>
                <c:pt idx="16">
                  <c:v>-0.86200579561690915</c:v>
                </c:pt>
                <c:pt idx="17">
                  <c:v>-0.86838271207456785</c:v>
                </c:pt>
                <c:pt idx="18">
                  <c:v>-0.87467797674534409</c:v>
                </c:pt>
                <c:pt idx="19">
                  <c:v>-0.88069246273503266</c:v>
                </c:pt>
                <c:pt idx="20">
                  <c:v>-0.88682720420235983</c:v>
                </c:pt>
                <c:pt idx="21">
                  <c:v>-0.89268650470819311</c:v>
                </c:pt>
                <c:pt idx="22">
                  <c:v>-0.89866111072433508</c:v>
                </c:pt>
                <c:pt idx="23">
                  <c:v>-0.90455455865504109</c:v>
                </c:pt>
                <c:pt idx="24">
                  <c:v>-0.90980807261553232</c:v>
                </c:pt>
                <c:pt idx="25">
                  <c:v>-0.91554760572704308</c:v>
                </c:pt>
                <c:pt idx="26">
                  <c:v>-0.92102531700525792</c:v>
                </c:pt>
                <c:pt idx="27">
                  <c:v>-0.92660665338666826</c:v>
                </c:pt>
                <c:pt idx="28">
                  <c:v>-0.93193180953436872</c:v>
                </c:pt>
                <c:pt idx="29">
                  <c:v>-0.93735611612342151</c:v>
                </c:pt>
                <c:pt idx="30">
                  <c:v>-0.94270113599148919</c:v>
                </c:pt>
                <c:pt idx="31">
                  <c:v>-0.94779860507399261</c:v>
                </c:pt>
                <c:pt idx="32">
                  <c:v>-0.95298875297810248</c:v>
                </c:pt>
                <c:pt idx="33">
                  <c:v>-0.95793713650892842</c:v>
                </c:pt>
                <c:pt idx="34">
                  <c:v>-0.96297409530395917</c:v>
                </c:pt>
                <c:pt idx="35">
                  <c:v>-0.96793391022120501</c:v>
                </c:pt>
                <c:pt idx="36">
                  <c:v>-0.97234785830838999</c:v>
                </c:pt>
                <c:pt idx="37">
                  <c:v>-0.97716227385774634</c:v>
                </c:pt>
                <c:pt idx="38">
                  <c:v>-0.98174939360322433</c:v>
                </c:pt>
                <c:pt idx="39">
                  <c:v>-0.98641558356051307</c:v>
                </c:pt>
                <c:pt idx="40">
                  <c:v>-0.9908603528030272</c:v>
                </c:pt>
                <c:pt idx="41">
                  <c:v>-0.99538061716275894</c:v>
                </c:pt>
                <c:pt idx="42">
                  <c:v>-0.99982765340776236</c:v>
                </c:pt>
                <c:pt idx="43">
                  <c:v>-1.0040621283528139</c:v>
                </c:pt>
                <c:pt idx="44">
                  <c:v>-1.0083669926128105</c:v>
                </c:pt>
                <c:pt idx="45">
                  <c:v>-1.0124651531635862</c:v>
                </c:pt>
                <c:pt idx="46">
                  <c:v>-1.0166305051520099</c:v>
                </c:pt>
                <c:pt idx="47">
                  <c:v>-1.0207260162068448</c:v>
                </c:pt>
                <c:pt idx="48">
                  <c:v>-1.024365767313888</c:v>
                </c:pt>
                <c:pt idx="49">
                  <c:v>-1.0283303925306106</c:v>
                </c:pt>
                <c:pt idx="50">
                  <c:v>-1.0321026834260614</c:v>
                </c:pt>
                <c:pt idx="51">
                  <c:v>-1.0359348763417002</c:v>
                </c:pt>
                <c:pt idx="52">
                  <c:v>-1.0395804616544695</c:v>
                </c:pt>
                <c:pt idx="53">
                  <c:v>-1.0432832496850715</c:v>
                </c:pt>
                <c:pt idx="54">
                  <c:v>-1.0469214600377015</c:v>
                </c:pt>
                <c:pt idx="55">
                  <c:v>-1.0503815859725565</c:v>
                </c:pt>
                <c:pt idx="56">
                  <c:v>-1.0538950995774707</c:v>
                </c:pt>
                <c:pt idx="57">
                  <c:v>-1.0572360921640338</c:v>
                </c:pt>
                <c:pt idx="58">
                  <c:v>-1.060628106789409</c:v>
                </c:pt>
                <c:pt idx="59">
                  <c:v>-1.0639596168867254</c:v>
                </c:pt>
                <c:pt idx="60">
                  <c:v>-1.067022162391833</c:v>
                </c:pt>
                <c:pt idx="61">
                  <c:v>-1.0702389655011122</c:v>
                </c:pt>
                <c:pt idx="62">
                  <c:v>-1.0732967505619992</c:v>
                </c:pt>
                <c:pt idx="63">
                  <c:v>-1.0764002002807744</c:v>
                </c:pt>
                <c:pt idx="64">
                  <c:v>-1.0793498888319129</c:v>
                </c:pt>
                <c:pt idx="65">
                  <c:v>-1.082343295777862</c:v>
                </c:pt>
                <c:pt idx="66">
                  <c:v>-1.0852820510313124</c:v>
                </c:pt>
                <c:pt idx="67">
                  <c:v>-1.0880747795235912</c:v>
                </c:pt>
                <c:pt idx="68">
                  <c:v>-1.0909084970099034</c:v>
                </c:pt>
                <c:pt idx="69">
                  <c:v>-1.0936011801176611</c:v>
                </c:pt>
                <c:pt idx="70">
                  <c:v>-1.0963331721009242</c:v>
                </c:pt>
                <c:pt idx="71">
                  <c:v>-1.0990147322408688</c:v>
                </c:pt>
                <c:pt idx="72">
                  <c:v>-1.101394145321392</c:v>
                </c:pt>
                <c:pt idx="73">
                  <c:v>-1.1039820641855211</c:v>
                </c:pt>
                <c:pt idx="74">
                  <c:v>-1.1064408120406211</c:v>
                </c:pt>
                <c:pt idx="75">
                  <c:v>-1.1089351205544893</c:v>
                </c:pt>
                <c:pt idx="76">
                  <c:v>-1.1113048424694472</c:v>
                </c:pt>
                <c:pt idx="77">
                  <c:v>-1.1137087647716313</c:v>
                </c:pt>
                <c:pt idx="78">
                  <c:v>-1.1160679756391281</c:v>
                </c:pt>
                <c:pt idx="79">
                  <c:v>-1.1183092803285877</c:v>
                </c:pt>
                <c:pt idx="80">
                  <c:v>-1.120582887203061</c:v>
                </c:pt>
                <c:pt idx="81">
                  <c:v>-1.1227428600660536</c:v>
                </c:pt>
                <c:pt idx="82">
                  <c:v>-1.1249339718381757</c:v>
                </c:pt>
                <c:pt idx="83">
                  <c:v>-1.1270843337171244</c:v>
                </c:pt>
                <c:pt idx="84">
                  <c:v>-1.128992220399099</c:v>
                </c:pt>
                <c:pt idx="85">
                  <c:v>-1.1310671769120895</c:v>
                </c:pt>
                <c:pt idx="86">
                  <c:v>-1.1330385296865284</c:v>
                </c:pt>
                <c:pt idx="87">
                  <c:v>-1.1350384391401807</c:v>
                </c:pt>
                <c:pt idx="88">
                  <c:v>-1.1369385762530715</c:v>
                </c:pt>
                <c:pt idx="89">
                  <c:v>-1.1388663368627565</c:v>
                </c:pt>
                <c:pt idx="90">
                  <c:v>-1.1407585204916517</c:v>
                </c:pt>
                <c:pt idx="91">
                  <c:v>-1.1425564716334442</c:v>
                </c:pt>
                <c:pt idx="92">
                  <c:v>-1.1443807469809915</c:v>
                </c:pt>
                <c:pt idx="93">
                  <c:v>-1.1461143062185468</c:v>
                </c:pt>
                <c:pt idx="94">
                  <c:v>-1.1478733948279736</c:v>
                </c:pt>
                <c:pt idx="95">
                  <c:v>-1.1496003750434636</c:v>
                </c:pt>
                <c:pt idx="96">
                  <c:v>-1.1511331910223401</c:v>
                </c:pt>
                <c:pt idx="97">
                  <c:v>-1.1528009151940846</c:v>
                </c:pt>
                <c:pt idx="98">
                  <c:v>-1.1543861002479514</c:v>
                </c:pt>
                <c:pt idx="99">
                  <c:v>-1.1559950529210268</c:v>
                </c:pt>
                <c:pt idx="100">
                  <c:v>-1.1575245614234573</c:v>
                </c:pt>
                <c:pt idx="101">
                  <c:v>-1.1590772013190271</c:v>
                </c:pt>
                <c:pt idx="102">
                  <c:v>-1.1606021407243672</c:v>
                </c:pt>
                <c:pt idx="103">
                  <c:v>-1.1620520837589641</c:v>
                </c:pt>
                <c:pt idx="104">
                  <c:v>-1.1635242722413226</c:v>
                </c:pt>
                <c:pt idx="105">
                  <c:v>-1.1649242711372938</c:v>
                </c:pt>
                <c:pt idx="106">
                  <c:v>-1.1663459732108494</c:v>
                </c:pt>
                <c:pt idx="107">
                  <c:v>-1.1677428613464491</c:v>
                </c:pt>
                <c:pt idx="108">
                  <c:v>-1.1690276550673244</c:v>
                </c:pt>
                <c:pt idx="109">
                  <c:v>-1.1703780834893907</c:v>
                </c:pt>
                <c:pt idx="110">
                  <c:v>-1.1716628417609964</c:v>
                </c:pt>
                <c:pt idx="111">
                  <c:v>-1.1729680920859875</c:v>
                </c:pt>
                <c:pt idx="112">
                  <c:v>-1.1742101054931846</c:v>
                </c:pt>
                <c:pt idx="113">
                  <c:v>-1.1754721757124815</c:v>
                </c:pt>
                <c:pt idx="114">
                  <c:v>-1.1767130437859639</c:v>
                </c:pt>
                <c:pt idx="115">
                  <c:v>-1.1778941555290727</c:v>
                </c:pt>
                <c:pt idx="116">
                  <c:v>-1.1790947167474264</c:v>
                </c:pt>
                <c:pt idx="117">
                  <c:v>-1.1802377083446098</c:v>
                </c:pt>
                <c:pt idx="118">
                  <c:v>-1.1813997767715252</c:v>
                </c:pt>
                <c:pt idx="119">
                  <c:v>-1.1825429557128027</c:v>
                </c:pt>
                <c:pt idx="120">
                  <c:v>-1.1835596355347582</c:v>
                </c:pt>
                <c:pt idx="121">
                  <c:v>-1.1846680744057081</c:v>
                </c:pt>
                <c:pt idx="122">
                  <c:v>-1.1857239629752863</c:v>
                </c:pt>
                <c:pt idx="123">
                  <c:v>-1.1867980979257775</c:v>
                </c:pt>
                <c:pt idx="124">
                  <c:v>-1.1878215590586698</c:v>
                </c:pt>
                <c:pt idx="125">
                  <c:v>-1.188862964636497</c:v>
                </c:pt>
                <c:pt idx="126">
                  <c:v>-1.189888319736788</c:v>
                </c:pt>
                <c:pt idx="127">
                  <c:v>-1.1908656760113772</c:v>
                </c:pt>
                <c:pt idx="128">
                  <c:v>-1.1918605539006992</c:v>
                </c:pt>
                <c:pt idx="129">
                  <c:v>-1.1928091081012808</c:v>
                </c:pt>
                <c:pt idx="130">
                  <c:v>-1.1937749234773634</c:v>
                </c:pt>
                <c:pt idx="131">
                  <c:v>-1.1947264920840346</c:v>
                </c:pt>
                <c:pt idx="132">
                  <c:v>-1.195574012604663</c:v>
                </c:pt>
                <c:pt idx="133">
                  <c:v>-1.1964994048187847</c:v>
                </c:pt>
                <c:pt idx="134">
                  <c:v>-1.1973823028878494</c:v>
                </c:pt>
                <c:pt idx="135">
                  <c:v>-1.1982818784358802</c:v>
                </c:pt>
                <c:pt idx="136">
                  <c:v>-1.1991403860971093</c:v>
                </c:pt>
                <c:pt idx="137">
                  <c:v>-1.2000153576933721</c:v>
                </c:pt>
                <c:pt idx="138">
                  <c:v>-1.2008782730631309</c:v>
                </c:pt>
                <c:pt idx="139">
                  <c:v>-1.2017021487668365</c:v>
                </c:pt>
                <c:pt idx="140">
                  <c:v>-1.2025421879593043</c:v>
                </c:pt>
                <c:pt idx="141">
                  <c:v>-1.2033444546975731</c:v>
                </c:pt>
                <c:pt idx="142">
                  <c:v>-1.2041626989591248</c:v>
                </c:pt>
                <c:pt idx="143">
                  <c:v>-1.2049702656655188</c:v>
                </c:pt>
                <c:pt idx="144">
                  <c:v>-1.2056907197849032</c:v>
                </c:pt>
                <c:pt idx="145">
                  <c:v>-1.2064786786459978</c:v>
                </c:pt>
                <c:pt idx="146">
                  <c:v>-1.2072317539242954</c:v>
                </c:pt>
                <c:pt idx="147">
                  <c:v>-1.2080003870246618</c:v>
                </c:pt>
                <c:pt idx="148">
                  <c:v>-1.2087352096780031</c:v>
                </c:pt>
                <c:pt idx="149">
                  <c:v>-1.2094854354617257</c:v>
                </c:pt>
                <c:pt idx="150">
                  <c:v>-1.2102266448921055</c:v>
                </c:pt>
                <c:pt idx="151">
                  <c:v>-1.210935567453719</c:v>
                </c:pt>
                <c:pt idx="152">
                  <c:v>-1.2116596743097241</c:v>
                </c:pt>
                <c:pt idx="153">
                  <c:v>-1.2123524447888954</c:v>
                </c:pt>
                <c:pt idx="154">
                  <c:v>-1.2130602633449168</c:v>
                </c:pt>
                <c:pt idx="155">
                  <c:v>-1.2137601038701891</c:v>
                </c:pt>
                <c:pt idx="156">
                  <c:v>-1.2144077439944463</c:v>
                </c:pt>
                <c:pt idx="157">
                  <c:v>-1.2150926940296098</c:v>
                </c:pt>
                <c:pt idx="158">
                  <c:v>-1.2157484841560373</c:v>
                </c:pt>
                <c:pt idx="159">
                  <c:v>-1.2164190105608603</c:v>
                </c:pt>
                <c:pt idx="160">
                  <c:v>-1.2170611786359768</c:v>
                </c:pt>
                <c:pt idx="161">
                  <c:v>-1.2177179679170784</c:v>
                </c:pt>
                <c:pt idx="162">
                  <c:v>-1.2183680284534872</c:v>
                </c:pt>
                <c:pt idx="163">
                  <c:v>-1.2189908676222572</c:v>
                </c:pt>
                <c:pt idx="164">
                  <c:v>-1.2196281642214963</c:v>
                </c:pt>
                <c:pt idx="165">
                  <c:v>-1.2202389481648337</c:v>
                </c:pt>
                <c:pt idx="166">
                  <c:v>-1.2208640869616962</c:v>
                </c:pt>
                <c:pt idx="167">
                  <c:v>-1.221483269961166</c:v>
                </c:pt>
                <c:pt idx="168">
                  <c:v>-1.222037533684142</c:v>
                </c:pt>
                <c:pt idx="169">
                  <c:v>-1.2226457793700092</c:v>
                </c:pt>
                <c:pt idx="170">
                  <c:v>-1.2232291237405744</c:v>
                </c:pt>
                <c:pt idx="171">
                  <c:v>-1.2238265876088157</c:v>
                </c:pt>
                <c:pt idx="172">
                  <c:v>-1.2243997473591792</c:v>
                </c:pt>
                <c:pt idx="173">
                  <c:v>-1.2249869383541356</c:v>
                </c:pt>
                <c:pt idx="174">
                  <c:v>-1.2255690956418817</c:v>
                </c:pt>
                <c:pt idx="175">
                  <c:v>-1.226127795590314</c:v>
                </c:pt>
                <c:pt idx="176">
                  <c:v>-1.2267004003695645</c:v>
                </c:pt>
                <c:pt idx="177">
                  <c:v>-1.2272500755172939</c:v>
                </c:pt>
                <c:pt idx="178">
                  <c:v>-1.2278135758017523</c:v>
                </c:pt>
                <c:pt idx="179">
                  <c:v>-1.2283726137078637</c:v>
                </c:pt>
                <c:pt idx="180">
                  <c:v>-1.2288738048002767</c:v>
                </c:pt>
                <c:pt idx="181">
                  <c:v>-1.2294246433792306</c:v>
                </c:pt>
                <c:pt idx="182">
                  <c:v>-1.2299537520141344</c:v>
                </c:pt>
                <c:pt idx="183">
                  <c:v>-1.2304965012805542</c:v>
                </c:pt>
                <c:pt idx="184">
                  <c:v>-1.2310179652750446</c:v>
                </c:pt>
                <c:pt idx="185">
                  <c:v>-1.2315530000734285</c:v>
                </c:pt>
                <c:pt idx="186">
                  <c:v>-1.2320842519782038</c:v>
                </c:pt>
                <c:pt idx="187">
                  <c:v>-1.2325948492612628</c:v>
                </c:pt>
                <c:pt idx="188">
                  <c:v>-1.2331189166628691</c:v>
                </c:pt>
                <c:pt idx="189">
                  <c:v>-1.2336227225919558</c:v>
                </c:pt>
                <c:pt idx="190">
                  <c:v>-1.2341399347400743</c:v>
                </c:pt>
                <c:pt idx="191">
                  <c:v>-1.2346537838799345</c:v>
                </c:pt>
                <c:pt idx="192">
                  <c:v>-1.2351150805380446</c:v>
                </c:pt>
                <c:pt idx="193">
                  <c:v>-1.2356227445944483</c:v>
                </c:pt>
                <c:pt idx="194">
                  <c:v>-1.2361110415586265</c:v>
                </c:pt>
                <c:pt idx="195">
                  <c:v>-1.2366125954440199</c:v>
                </c:pt>
                <c:pt idx="196">
                  <c:v>-1.2370951140377697</c:v>
                </c:pt>
                <c:pt idx="197">
                  <c:v>-1.2375908325219334</c:v>
                </c:pt>
                <c:pt idx="198">
                  <c:v>-1.2380836862634408</c:v>
                </c:pt>
                <c:pt idx="199">
                  <c:v>-1.2385579756545499</c:v>
                </c:pt>
                <c:pt idx="200">
                  <c:v>-1.2390453821576006</c:v>
                </c:pt>
                <c:pt idx="201">
                  <c:v>-1.2395145181622593</c:v>
                </c:pt>
                <c:pt idx="202">
                  <c:v>-1.2399967183953688</c:v>
                </c:pt>
                <c:pt idx="203">
                  <c:v>-1.2404763611934724</c:v>
                </c:pt>
                <c:pt idx="204">
                  <c:v>-1.2409227949762403</c:v>
                </c:pt>
                <c:pt idx="205">
                  <c:v>-1.2413976498625361</c:v>
                </c:pt>
                <c:pt idx="206">
                  <c:v>-1.2418549078873393</c:v>
                </c:pt>
                <c:pt idx="207">
                  <c:v>-1.2423251046679831</c:v>
                </c:pt>
                <c:pt idx="208">
                  <c:v>-1.2427779531757137</c:v>
                </c:pt>
                <c:pt idx="209">
                  <c:v>-1.2432436924033632</c:v>
                </c:pt>
                <c:pt idx="210">
                  <c:v>-1.2437072398535001</c:v>
                </c:pt>
                <c:pt idx="211">
                  <c:v>-1.2441537923530062</c:v>
                </c:pt>
                <c:pt idx="212">
                  <c:v>-1.2446131654042343</c:v>
                </c:pt>
                <c:pt idx="213">
                  <c:v>-1.2450557643008906</c:v>
                </c:pt>
                <c:pt idx="214">
                  <c:v>-1.245511138637692</c:v>
                </c:pt>
                <c:pt idx="215">
                  <c:v>-1.2459645452506785</c:v>
                </c:pt>
                <c:pt idx="216">
                  <c:v>-1.2463724173672601</c:v>
                </c:pt>
                <c:pt idx="217">
                  <c:v>-1.2468221937537256</c:v>
                </c:pt>
                <c:pt idx="218">
                  <c:v>-1.2472557001726332</c:v>
                </c:pt>
                <c:pt idx="219">
                  <c:v>-1.247701874770869</c:v>
                </c:pt>
                <c:pt idx="220">
                  <c:v>-1.2481319672512574</c:v>
                </c:pt>
                <c:pt idx="221">
                  <c:v>-1.2485746862164901</c:v>
                </c:pt>
                <c:pt idx="222">
                  <c:v>-1.2490157026162767</c:v>
                </c:pt>
                <c:pt idx="223">
                  <c:v>-1.2494409044316741</c:v>
                </c:pt>
                <c:pt idx="224">
                  <c:v>-1.2498786714686152</c:v>
                </c:pt>
                <c:pt idx="225">
                  <c:v>-1.2503007914697102</c:v>
                </c:pt>
                <c:pt idx="226">
                  <c:v>-1.2507354370778863</c:v>
                </c:pt>
                <c:pt idx="227">
                  <c:v>-1.2511685432788642</c:v>
                </c:pt>
                <c:pt idx="228">
                  <c:v>-1.2515584382007665</c:v>
                </c:pt>
                <c:pt idx="229">
                  <c:v>-1.2519886981204456</c:v>
                </c:pt>
                <c:pt idx="230">
                  <c:v>-1.2524036948354698</c:v>
                </c:pt>
                <c:pt idx="231">
                  <c:v>-1.2528311222399406</c:v>
                </c:pt>
                <c:pt idx="232">
                  <c:v>-1.253243429954422</c:v>
                </c:pt>
                <c:pt idx="233">
                  <c:v>-1.2536681311830209</c:v>
                </c:pt>
                <c:pt idx="234">
                  <c:v>-1.254091485951808</c:v>
                </c:pt>
                <c:pt idx="235">
                  <c:v>-1.2544999259779801</c:v>
                </c:pt>
                <c:pt idx="236">
                  <c:v>-1.254920704610359</c:v>
                </c:pt>
                <c:pt idx="237">
                  <c:v>-1.2553266972223307</c:v>
                </c:pt>
                <c:pt idx="238">
                  <c:v>-1.2557449927551187</c:v>
                </c:pt>
                <c:pt idx="239">
                  <c:v>-1.2561620604815835</c:v>
                </c:pt>
                <c:pt idx="240">
                  <c:v>-1.2565377299401781</c:v>
                </c:pt>
                <c:pt idx="241">
                  <c:v>-1.2569525216234656</c:v>
                </c:pt>
                <c:pt idx="242">
                  <c:v>-1.2573528234129161</c:v>
                </c:pt>
                <c:pt idx="243">
                  <c:v>-1.2577653420453909</c:v>
                </c:pt>
                <c:pt idx="244">
                  <c:v>-1.2581634820101928</c:v>
                </c:pt>
                <c:pt idx="245">
                  <c:v>-1.2585738048857498</c:v>
                </c:pt>
                <c:pt idx="246">
                  <c:v>-1.2589830402107689</c:v>
                </c:pt>
                <c:pt idx="247">
                  <c:v>-1.25937805625211</c:v>
                </c:pt>
                <c:pt idx="248">
                  <c:v>-1.2597852048636344</c:v>
                </c:pt>
                <c:pt idx="249">
                  <c:v>-1.2601782346575712</c:v>
                </c:pt>
                <c:pt idx="250">
                  <c:v>-1.2605833641640583</c:v>
                </c:pt>
                <c:pt idx="251">
                  <c:v>-1.2609874923441025</c:v>
                </c:pt>
                <c:pt idx="252">
                  <c:v>-1.261364655505022</c:v>
                </c:pt>
                <c:pt idx="253">
                  <c:v>-1.2617668910087343</c:v>
                </c:pt>
                <c:pt idx="254">
                  <c:v>-1.2621552414865835</c:v>
                </c:pt>
                <c:pt idx="255">
                  <c:v>-1.2625556114534255</c:v>
                </c:pt>
                <c:pt idx="256">
                  <c:v>-1.2629421840870749</c:v>
                </c:pt>
                <c:pt idx="257">
                  <c:v>-1.2633407446264908</c:v>
                </c:pt>
                <c:pt idx="258">
                  <c:v>-1.2637384061829848</c:v>
                </c:pt>
                <c:pt idx="259">
                  <c:v>-1.2641223965895403</c:v>
                </c:pt>
                <c:pt idx="260">
                  <c:v>-1.2645183278745729</c:v>
                </c:pt>
                <c:pt idx="261">
                  <c:v>-1.2649006678909585</c:v>
                </c:pt>
                <c:pt idx="262">
                  <c:v>-1.2652949179827431</c:v>
                </c:pt>
                <c:pt idx="263">
                  <c:v>-1.2656883316834222</c:v>
                </c:pt>
                <c:pt idx="264">
                  <c:v>-1.2660429639269712</c:v>
                </c:pt>
                <c:pt idx="265">
                  <c:v>-1.2664348178309233</c:v>
                </c:pt>
                <c:pt idx="266">
                  <c:v>-1.2668132663255862</c:v>
                </c:pt>
                <c:pt idx="267">
                  <c:v>-1.267203549834591</c:v>
                </c:pt>
                <c:pt idx="268">
                  <c:v>-1.2675804985854919</c:v>
                </c:pt>
                <c:pt idx="269">
                  <c:v>-1.2679692524726318</c:v>
                </c:pt>
                <c:pt idx="270">
                  <c:v>-1.268357243953909</c:v>
                </c:pt>
                <c:pt idx="271">
                  <c:v>-1.2687320028217055</c:v>
                </c:pt>
                <c:pt idx="272">
                  <c:v>-1.2691185222077153</c:v>
                </c:pt>
                <c:pt idx="273">
                  <c:v>-1.2694918739590846</c:v>
                </c:pt>
                <c:pt idx="274">
                  <c:v>-1.2698769569223041</c:v>
                </c:pt>
                <c:pt idx="275">
                  <c:v>-1.2702613229745436</c:v>
                </c:pt>
                <c:pt idx="276">
                  <c:v>-1.2706078831872509</c:v>
                </c:pt>
                <c:pt idx="277">
                  <c:v>-1.2709909080927764</c:v>
                </c:pt>
                <c:pt idx="278">
                  <c:v>-1.271360917587226</c:v>
                </c:pt>
                <c:pt idx="279">
                  <c:v>-1.2717425866230001</c:v>
                </c:pt>
                <c:pt idx="280">
                  <c:v>-1.272111298524691</c:v>
                </c:pt>
                <c:pt idx="281">
                  <c:v>-1.2724916413425922</c:v>
                </c:pt>
                <c:pt idx="282">
                  <c:v>-1.2728713210498688</c:v>
                </c:pt>
                <c:pt idx="283">
                  <c:v>-1.2732381283132987</c:v>
                </c:pt>
                <c:pt idx="284">
                  <c:v>-1.2736165236491428</c:v>
                </c:pt>
                <c:pt idx="285">
                  <c:v>-1.2739821006994934</c:v>
                </c:pt>
                <c:pt idx="286">
                  <c:v>-1.2743592376206105</c:v>
                </c:pt>
                <c:pt idx="287">
                  <c:v>-1.2747357445349627</c:v>
                </c:pt>
                <c:pt idx="288">
                  <c:v>-1.2750752789425006</c:v>
                </c:pt>
                <c:pt idx="289">
                  <c:v>-1.2754506037708837</c:v>
                </c:pt>
                <c:pt idx="290">
                  <c:v>-1.2758132381142704</c:v>
                </c:pt>
                <c:pt idx="291">
                  <c:v>-1.2761873631687095</c:v>
                </c:pt>
                <c:pt idx="292">
                  <c:v>-1.2765488470296562</c:v>
                </c:pt>
                <c:pt idx="293">
                  <c:v>-1.2769217939077711</c:v>
                </c:pt>
                <c:pt idx="294">
                  <c:v>-1.277294149959485</c:v>
                </c:pt>
                <c:pt idx="295">
                  <c:v>-1.2776539368325461</c:v>
                </c:pt>
                <c:pt idx="296">
                  <c:v>-1.2780251452012086</c:v>
                </c:pt>
                <c:pt idx="297">
                  <c:v>-1.278383830690953</c:v>
                </c:pt>
                <c:pt idx="298">
                  <c:v>-1.278753910300318</c:v>
                </c:pt>
                <c:pt idx="299">
                  <c:v>-1.2791234232176187</c:v>
                </c:pt>
                <c:pt idx="300">
                  <c:v>-1.2794685875622227</c:v>
                </c:pt>
                <c:pt idx="301">
                  <c:v>-1.2798370163751136</c:v>
                </c:pt>
                <c:pt idx="302">
                  <c:v>-1.2801930330771769</c:v>
                </c:pt>
                <c:pt idx="303">
                  <c:v>-1.2805603761803688</c:v>
                </c:pt>
                <c:pt idx="304">
                  <c:v>-1.2809153499204844</c:v>
                </c:pt>
                <c:pt idx="305">
                  <c:v>-1.2812816230716941</c:v>
                </c:pt>
                <c:pt idx="306">
                  <c:v>-1.281647358257135</c:v>
                </c:pt>
                <c:pt idx="307">
                  <c:v>-1.2820007868615333</c:v>
                </c:pt>
                <c:pt idx="308">
                  <c:v>-1.2823654743583472</c:v>
                </c:pt>
                <c:pt idx="309">
                  <c:v>-1.2827178958482881</c:v>
                </c:pt>
                <c:pt idx="310">
                  <c:v>-1.2830815494832393</c:v>
                </c:pt>
                <c:pt idx="311">
                  <c:v>-1.283444682786252</c:v>
                </c:pt>
                <c:pt idx="312">
                  <c:v>-1.2837722296683558</c:v>
                </c:pt>
                <c:pt idx="313">
                  <c:v>-1.2841343817125479</c:v>
                </c:pt>
                <c:pt idx="314">
                  <c:v>-1.2844843648790285</c:v>
                </c:pt>
                <c:pt idx="315">
                  <c:v>-1.2848455143577802</c:v>
                </c:pt>
                <c:pt idx="316">
                  <c:v>-1.2851945329613694</c:v>
                </c:pt>
                <c:pt idx="317">
                  <c:v>-1.2855546914261125</c:v>
                </c:pt>
                <c:pt idx="318">
                  <c:v>-1.2859143505009754</c:v>
                </c:pt>
                <c:pt idx="319">
                  <c:v>-1.2862619347851325</c:v>
                </c:pt>
                <c:pt idx="320">
                  <c:v>-1.2866206191830361</c:v>
                </c:pt>
                <c:pt idx="321">
                  <c:v>-1.286967265209358</c:v>
                </c:pt>
                <c:pt idx="322">
                  <c:v>-1.2873249850876682</c:v>
                </c:pt>
                <c:pt idx="323">
                  <c:v>-1.2876822185301025</c:v>
                </c:pt>
                <c:pt idx="324">
                  <c:v>-1.2880044649138596</c:v>
                </c:pt>
                <c:pt idx="325">
                  <c:v>-1.2883607792180924</c:v>
                </c:pt>
                <c:pt idx="326">
                  <c:v>-1.2887051428905105</c:v>
                </c:pt>
                <c:pt idx="327">
                  <c:v>-1.2890605157041042</c:v>
                </c:pt>
                <c:pt idx="328">
                  <c:v>-1.2894039724292137</c:v>
                </c:pt>
                <c:pt idx="329">
                  <c:v>-1.289758412267872</c:v>
                </c:pt>
                <c:pt idx="330">
                  <c:v>-1.2901123811005863</c:v>
                </c:pt>
                <c:pt idx="331">
                  <c:v>-1.2904544850440067</c:v>
                </c:pt>
                <c:pt idx="332">
                  <c:v>-1.2908075329629001</c:v>
                </c:pt>
                <c:pt idx="333">
                  <c:v>-1.2911487493790095</c:v>
                </c:pt>
                <c:pt idx="334">
                  <c:v>-1.2915008838946527</c:v>
                </c:pt>
                <c:pt idx="335">
                  <c:v>-1.2918525569827108</c:v>
                </c:pt>
                <c:pt idx="336">
                  <c:v>-1.2921698020822767</c:v>
                </c:pt>
                <c:pt idx="337">
                  <c:v>-1.2925206019043856</c:v>
                </c:pt>
                <c:pt idx="338">
                  <c:v>-1.2928596511039849</c:v>
                </c:pt>
                <c:pt idx="339">
                  <c:v>-1.2932095545907252</c:v>
                </c:pt>
                <c:pt idx="340">
                  <c:v>-1.2935477394684027</c:v>
                </c:pt>
                <c:pt idx="341">
                  <c:v>-1.2938967529475749</c:v>
                </c:pt>
                <c:pt idx="342">
                  <c:v>-1.2942453164558938</c:v>
                </c:pt>
                <c:pt idx="343">
                  <c:v>-1.2945822089784798</c:v>
                </c:pt>
                <c:pt idx="344">
                  <c:v>-1.2949298914595935</c:v>
                </c:pt>
                <c:pt idx="345">
                  <c:v>-1.2952659341196513</c:v>
                </c:pt>
                <c:pt idx="346">
                  <c:v>-1.295612741177798</c:v>
                </c:pt>
                <c:pt idx="347">
                  <c:v>-1.2959591054121589</c:v>
                </c:pt>
                <c:pt idx="348">
                  <c:v>-1.2962827238687675</c:v>
                </c:pt>
                <c:pt idx="349">
                  <c:v>-1.2966282348219051</c:v>
                </c:pt>
                <c:pt idx="350">
                  <c:v>-1.2969621822981452</c:v>
                </c:pt>
                <c:pt idx="351">
                  <c:v>-1.2973068306846138</c:v>
                </c:pt>
                <c:pt idx="352">
                  <c:v>-1.2976399457442547</c:v>
                </c:pt>
                <c:pt idx="353">
                  <c:v>-1.2979837363140063</c:v>
                </c:pt>
                <c:pt idx="354">
                  <c:v>-1.2983270926948427</c:v>
                </c:pt>
                <c:pt idx="355">
                  <c:v>-1.2986589607351444</c:v>
                </c:pt>
                <c:pt idx="356">
                  <c:v>-1.2990014660587805</c:v>
                </c:pt>
                <c:pt idx="357">
                  <c:v>-1.2993325125658715</c:v>
                </c:pt>
                <c:pt idx="358">
                  <c:v>-1.2996741710628981</c:v>
                </c:pt>
                <c:pt idx="359">
                  <c:v>-1.3000154007661546</c:v>
                </c:pt>
                <c:pt idx="360">
                  <c:v>-1.3003232405318539</c:v>
                </c:pt>
                <c:pt idx="361">
                  <c:v>-1.3006636569435848</c:v>
                </c:pt>
                <c:pt idx="362">
                  <c:v>-1.3009926866627286</c:v>
                </c:pt>
                <c:pt idx="363">
                  <c:v>-1.3013322659341524</c:v>
                </c:pt>
                <c:pt idx="364">
                  <c:v>-1.3016604872888298</c:v>
                </c:pt>
                <c:pt idx="365">
                  <c:v>-1.301999233040692</c:v>
                </c:pt>
                <c:pt idx="366">
                  <c:v>-1.3023375565383328</c:v>
                </c:pt>
                <c:pt idx="367">
                  <c:v>-1.3026645651573416</c:v>
                </c:pt>
                <c:pt idx="368">
                  <c:v>-1.3030020603063934</c:v>
                </c:pt>
                <c:pt idx="369">
                  <c:v>-1.30332826888644</c:v>
                </c:pt>
                <c:pt idx="370">
                  <c:v>-1.3036649389354893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F060-4963-B2E4-B3C71A75AAB5}"/>
            </c:ext>
          </c:extLst>
        </c:ser>
        <c:ser>
          <c:idx val="36"/>
          <c:order val="36"/>
          <c:tx>
            <c:strRef>
              <c:f>Graph_Data!$AC$6</c:f>
              <c:strCache>
                <c:ptCount val="1"/>
                <c:pt idx="0">
                  <c:v>常葉町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Graph_Data!$AF$369:$AF$739</c:f>
              <c:numCache>
                <c:formatCode>General</c:formatCode>
                <c:ptCount val="371"/>
                <c:pt idx="0">
                  <c:v>-0.69197808963147822</c:v>
                </c:pt>
                <c:pt idx="1">
                  <c:v>-0.69982143687410303</c:v>
                </c:pt>
                <c:pt idx="2">
                  <c:v>-0.70733863661207619</c:v>
                </c:pt>
                <c:pt idx="3">
                  <c:v>-0.71503037208778386</c:v>
                </c:pt>
                <c:pt idx="4">
                  <c:v>-0.72239998126376759</c:v>
                </c:pt>
                <c:pt idx="5">
                  <c:v>-0.72993835570780452</c:v>
                </c:pt>
                <c:pt idx="6">
                  <c:v>-0.7373981841089835</c:v>
                </c:pt>
                <c:pt idx="7">
                  <c:v>-0.74454223282435206</c:v>
                </c:pt>
                <c:pt idx="8">
                  <c:v>-0.75184643216796543</c:v>
                </c:pt>
                <c:pt idx="9">
                  <c:v>-0.75883924349497478</c:v>
                </c:pt>
                <c:pt idx="10">
                  <c:v>-0.76598656749842697</c:v>
                </c:pt>
                <c:pt idx="11">
                  <c:v>-0.77305375854975478</c:v>
                </c:pt>
                <c:pt idx="12">
                  <c:v>-0.77959224548441808</c:v>
                </c:pt>
                <c:pt idx="13">
                  <c:v>-0.78650368959894534</c:v>
                </c:pt>
                <c:pt idx="14">
                  <c:v>-0.79311530129129892</c:v>
                </c:pt>
                <c:pt idx="15">
                  <c:v>-0.7998677060226288</c:v>
                </c:pt>
                <c:pt idx="16">
                  <c:v>-0.80632514975975667</c:v>
                </c:pt>
                <c:pt idx="17">
                  <c:v>-0.81291803725826561</c:v>
                </c:pt>
                <c:pt idx="18">
                  <c:v>-0.81942974863850704</c:v>
                </c:pt>
                <c:pt idx="19">
                  <c:v>-0.82565408183968481</c:v>
                </c:pt>
                <c:pt idx="20">
                  <c:v>-0.83200598799573622</c:v>
                </c:pt>
                <c:pt idx="21">
                  <c:v>-0.83807569018207639</c:v>
                </c:pt>
                <c:pt idx="22">
                  <c:v>-0.84426788862949886</c:v>
                </c:pt>
                <c:pt idx="23">
                  <c:v>-0.8503790351139483</c:v>
                </c:pt>
                <c:pt idx="24">
                  <c:v>-0.85582920904071869</c:v>
                </c:pt>
                <c:pt idx="25">
                  <c:v>-0.86178643634691843</c:v>
                </c:pt>
                <c:pt idx="26">
                  <c:v>-0.86747471539197452</c:v>
                </c:pt>
                <c:pt idx="27">
                  <c:v>-0.87327345929873401</c:v>
                </c:pt>
                <c:pt idx="28">
                  <c:v>-0.878808768391525</c:v>
                </c:pt>
                <c:pt idx="29">
                  <c:v>-0.88444991312940024</c:v>
                </c:pt>
                <c:pt idx="30">
                  <c:v>-0.89001137523151053</c:v>
                </c:pt>
                <c:pt idx="31">
                  <c:v>-0.89531786102552324</c:v>
                </c:pt>
                <c:pt idx="32">
                  <c:v>-0.90072346675959269</c:v>
                </c:pt>
                <c:pt idx="33">
                  <c:v>-0.90587978482618381</c:v>
                </c:pt>
                <c:pt idx="34">
                  <c:v>-0.9111309515290138</c:v>
                </c:pt>
                <c:pt idx="35">
                  <c:v>-0.91630424031733815</c:v>
                </c:pt>
                <c:pt idx="36">
                  <c:v>-0.92091031861991335</c:v>
                </c:pt>
                <c:pt idx="37">
                  <c:v>-0.92593663300560713</c:v>
                </c:pt>
                <c:pt idx="38">
                  <c:v>-0.93072794238160039</c:v>
                </c:pt>
                <c:pt idx="39">
                  <c:v>-0.93560416646163247</c:v>
                </c:pt>
                <c:pt idx="40">
                  <c:v>-0.94025120879057644</c:v>
                </c:pt>
                <c:pt idx="41">
                  <c:v>-0.94497941428315324</c:v>
                </c:pt>
                <c:pt idx="42">
                  <c:v>-0.94963324465263388</c:v>
                </c:pt>
                <c:pt idx="43">
                  <c:v>-0.95406670011692551</c:v>
                </c:pt>
                <c:pt idx="44">
                  <c:v>-0.95857594600876117</c:v>
                </c:pt>
                <c:pt idx="45">
                  <c:v>-0.96287065661956106</c:v>
                </c:pt>
                <c:pt idx="46">
                  <c:v>-0.96723778339193456</c:v>
                </c:pt>
                <c:pt idx="47">
                  <c:v>-0.97153367461659368</c:v>
                </c:pt>
                <c:pt idx="48">
                  <c:v>-0.97535317853216097</c:v>
                </c:pt>
                <c:pt idx="49">
                  <c:v>-0.97951540843528018</c:v>
                </c:pt>
                <c:pt idx="50">
                  <c:v>-0.98347748450679973</c:v>
                </c:pt>
                <c:pt idx="51">
                  <c:v>-0.98750425775600037</c:v>
                </c:pt>
                <c:pt idx="52">
                  <c:v>-0.99133663077343048</c:v>
                </c:pt>
                <c:pt idx="53">
                  <c:v>-0.99523083258335643</c:v>
                </c:pt>
                <c:pt idx="54">
                  <c:v>-0.99905879791946106</c:v>
                </c:pt>
                <c:pt idx="55">
                  <c:v>-1.0027009493524366</c:v>
                </c:pt>
                <c:pt idx="56">
                  <c:v>-1.006400866014858</c:v>
                </c:pt>
                <c:pt idx="57">
                  <c:v>-1.0099205882536675</c:v>
                </c:pt>
                <c:pt idx="58">
                  <c:v>-1.0134955502570009</c:v>
                </c:pt>
                <c:pt idx="59">
                  <c:v>-1.0170082166295051</c:v>
                </c:pt>
                <c:pt idx="60">
                  <c:v>-1.0202385908053009</c:v>
                </c:pt>
                <c:pt idx="61">
                  <c:v>-1.0236330256591979</c:v>
                </c:pt>
                <c:pt idx="62">
                  <c:v>-1.026860953741948</c:v>
                </c:pt>
                <c:pt idx="63">
                  <c:v>-1.0301383855763888</c:v>
                </c:pt>
                <c:pt idx="64">
                  <c:v>-1.0332546579486572</c:v>
                </c:pt>
                <c:pt idx="65">
                  <c:v>-1.0364183444170674</c:v>
                </c:pt>
                <c:pt idx="66">
                  <c:v>-1.0395254815918524</c:v>
                </c:pt>
                <c:pt idx="67">
                  <c:v>-1.0424793455646901</c:v>
                </c:pt>
                <c:pt idx="68">
                  <c:v>-1.0454776878046306</c:v>
                </c:pt>
                <c:pt idx="69">
                  <c:v>-1.0483278591111824</c:v>
                </c:pt>
                <c:pt idx="70">
                  <c:v>-1.0512206983726622</c:v>
                </c:pt>
                <c:pt idx="71">
                  <c:v>-1.0540611821412418</c:v>
                </c:pt>
                <c:pt idx="72">
                  <c:v>-1.0565824851349639</c:v>
                </c:pt>
                <c:pt idx="73">
                  <c:v>-1.0593256658200607</c:v>
                </c:pt>
                <c:pt idx="74">
                  <c:v>-1.0619328373318213</c:v>
                </c:pt>
                <c:pt idx="75">
                  <c:v>-1.0645786295095474</c:v>
                </c:pt>
                <c:pt idx="76">
                  <c:v>-1.0670931262676009</c:v>
                </c:pt>
                <c:pt idx="77">
                  <c:v>-1.0696447719482358</c:v>
                </c:pt>
                <c:pt idx="78">
                  <c:v>-1.0721498050956049</c:v>
                </c:pt>
                <c:pt idx="79">
                  <c:v>-1.0745304257215735</c:v>
                </c:pt>
                <c:pt idx="80">
                  <c:v>-1.0769461389358113</c:v>
                </c:pt>
                <c:pt idx="81">
                  <c:v>-1.0792418499840535</c:v>
                </c:pt>
                <c:pt idx="82">
                  <c:v>-1.0815713919781653</c:v>
                </c:pt>
                <c:pt idx="83">
                  <c:v>-1.0838583335589878</c:v>
                </c:pt>
                <c:pt idx="84">
                  <c:v>-1.085888002884162</c:v>
                </c:pt>
                <c:pt idx="85">
                  <c:v>-1.0880960540912643</c:v>
                </c:pt>
                <c:pt idx="86">
                  <c:v>-1.0901944845500746</c:v>
                </c:pt>
                <c:pt idx="87">
                  <c:v>-1.0923239415620423</c:v>
                </c:pt>
                <c:pt idx="88">
                  <c:v>-1.0943477532526882</c:v>
                </c:pt>
                <c:pt idx="89">
                  <c:v>-1.0964015768006501</c:v>
                </c:pt>
                <c:pt idx="90">
                  <c:v>-1.0984180780685362</c:v>
                </c:pt>
                <c:pt idx="91">
                  <c:v>-1.1003346918166517</c:v>
                </c:pt>
                <c:pt idx="92">
                  <c:v>-1.1022799036398916</c:v>
                </c:pt>
                <c:pt idx="93">
                  <c:v>-1.1041288886189393</c:v>
                </c:pt>
                <c:pt idx="94">
                  <c:v>-1.1060056062711277</c:v>
                </c:pt>
                <c:pt idx="95">
                  <c:v>-1.1078485640648048</c:v>
                </c:pt>
                <c:pt idx="96">
                  <c:v>-1.1094847314033776</c:v>
                </c:pt>
                <c:pt idx="97">
                  <c:v>-1.1112653464480815</c:v>
                </c:pt>
                <c:pt idx="98">
                  <c:v>-1.1129582651380858</c:v>
                </c:pt>
                <c:pt idx="99">
                  <c:v>-1.1146769971096848</c:v>
                </c:pt>
                <c:pt idx="100">
                  <c:v>-1.1163112680400491</c:v>
                </c:pt>
                <c:pt idx="101">
                  <c:v>-1.117970658760187</c:v>
                </c:pt>
                <c:pt idx="102">
                  <c:v>-1.1196008422908246</c:v>
                </c:pt>
                <c:pt idx="103">
                  <c:v>-1.1211512206472665</c:v>
                </c:pt>
                <c:pt idx="104">
                  <c:v>-1.1227257529000843</c:v>
                </c:pt>
                <c:pt idx="105">
                  <c:v>-1.1242234219272642</c:v>
                </c:pt>
                <c:pt idx="106">
                  <c:v>-1.1257446535715492</c:v>
                </c:pt>
                <c:pt idx="107">
                  <c:v>-1.1272396743019089</c:v>
                </c:pt>
                <c:pt idx="108">
                  <c:v>-1.1286150246452156</c:v>
                </c:pt>
                <c:pt idx="109">
                  <c:v>-1.1300609455165054</c:v>
                </c:pt>
                <c:pt idx="110">
                  <c:v>-1.1314368481440242</c:v>
                </c:pt>
                <c:pt idx="111">
                  <c:v>-1.1328349927968311</c:v>
                </c:pt>
                <c:pt idx="112">
                  <c:v>-1.1341656781154081</c:v>
                </c:pt>
                <c:pt idx="113">
                  <c:v>-1.1355181309448104</c:v>
                </c:pt>
                <c:pt idx="114">
                  <c:v>-1.1368481381081694</c:v>
                </c:pt>
                <c:pt idx="115">
                  <c:v>-1.1381143502643658</c:v>
                </c:pt>
                <c:pt idx="116">
                  <c:v>-1.1394016679302386</c:v>
                </c:pt>
                <c:pt idx="117">
                  <c:v>-1.140627495132184</c:v>
                </c:pt>
                <c:pt idx="118">
                  <c:v>-1.1418740217729166</c:v>
                </c:pt>
                <c:pt idx="119">
                  <c:v>-1.1431005229502214</c:v>
                </c:pt>
                <c:pt idx="120">
                  <c:v>-1.144191502909969</c:v>
                </c:pt>
                <c:pt idx="121">
                  <c:v>-1.1453811607550735</c:v>
                </c:pt>
                <c:pt idx="122">
                  <c:v>-1.146514624968928</c:v>
                </c:pt>
                <c:pt idx="123">
                  <c:v>-1.147667884152948</c:v>
                </c:pt>
                <c:pt idx="124">
                  <c:v>-1.1487669324698648</c:v>
                </c:pt>
                <c:pt idx="125">
                  <c:v>-1.1498854471231841</c:v>
                </c:pt>
                <c:pt idx="126">
                  <c:v>-1.1509869171586566</c:v>
                </c:pt>
                <c:pt idx="127">
                  <c:v>-1.1520370052207476</c:v>
                </c:pt>
                <c:pt idx="128">
                  <c:v>-1.1531060996544675</c:v>
                </c:pt>
                <c:pt idx="129">
                  <c:v>-1.1541255850674614</c:v>
                </c:pt>
                <c:pt idx="130">
                  <c:v>-1.1551637937140242</c:v>
                </c:pt>
                <c:pt idx="131">
                  <c:v>-1.1561868571808438</c:v>
                </c:pt>
                <c:pt idx="132">
                  <c:v>-1.1570981970139724</c:v>
                </c:pt>
                <c:pt idx="133">
                  <c:v>-1.1580934254984452</c:v>
                </c:pt>
                <c:pt idx="134">
                  <c:v>-1.1590431023057051</c:v>
                </c:pt>
                <c:pt idx="135">
                  <c:v>-1.16001086837464</c:v>
                </c:pt>
                <c:pt idx="136">
                  <c:v>-1.160934595358017</c:v>
                </c:pt>
                <c:pt idx="137">
                  <c:v>-1.1618761799122459</c:v>
                </c:pt>
                <c:pt idx="138">
                  <c:v>-1.162804931994236</c:v>
                </c:pt>
                <c:pt idx="139">
                  <c:v>-1.1636917973817669</c:v>
                </c:pt>
                <c:pt idx="140">
                  <c:v>-1.1645961946299632</c:v>
                </c:pt>
                <c:pt idx="141">
                  <c:v>-1.1654600508109372</c:v>
                </c:pt>
                <c:pt idx="142">
                  <c:v>-1.1663412374262596</c:v>
                </c:pt>
                <c:pt idx="143">
                  <c:v>-1.1672110504862578</c:v>
                </c:pt>
                <c:pt idx="144">
                  <c:v>-1.167987141743172</c:v>
                </c:pt>
                <c:pt idx="145">
                  <c:v>-1.1688360647523983</c:v>
                </c:pt>
                <c:pt idx="146">
                  <c:v>-1.1696475167304614</c:v>
                </c:pt>
                <c:pt idx="147">
                  <c:v>-1.1704758451287027</c:v>
                </c:pt>
                <c:pt idx="148">
                  <c:v>-1.1712678437776551</c:v>
                </c:pt>
                <c:pt idx="149">
                  <c:v>-1.1720765517397038</c:v>
                </c:pt>
                <c:pt idx="150">
                  <c:v>-1.1728756475501354</c:v>
                </c:pt>
                <c:pt idx="151">
                  <c:v>-1.1736400347251923</c:v>
                </c:pt>
                <c:pt idx="152">
                  <c:v>-1.1744208950587298</c:v>
                </c:pt>
                <c:pt idx="153">
                  <c:v>-1.1751680585612332</c:v>
                </c:pt>
                <c:pt idx="154">
                  <c:v>-1.1759315483833723</c:v>
                </c:pt>
                <c:pt idx="155">
                  <c:v>-1.1766865289993418</c:v>
                </c:pt>
                <c:pt idx="156">
                  <c:v>-1.1773852818439983</c:v>
                </c:pt>
                <c:pt idx="157">
                  <c:v>-1.1781243787134723</c:v>
                </c:pt>
                <c:pt idx="158">
                  <c:v>-1.1788320969427002</c:v>
                </c:pt>
                <c:pt idx="159">
                  <c:v>-1.1795558059006253</c:v>
                </c:pt>
                <c:pt idx="160">
                  <c:v>-1.1802489904512663</c:v>
                </c:pt>
                <c:pt idx="161">
                  <c:v>-1.1809580420803385</c:v>
                </c:pt>
                <c:pt idx="162">
                  <c:v>-1.1816599136344965</c:v>
                </c:pt>
                <c:pt idx="163">
                  <c:v>-1.1823324728410558</c:v>
                </c:pt>
                <c:pt idx="164">
                  <c:v>-1.1830207233532941</c:v>
                </c:pt>
                <c:pt idx="165">
                  <c:v>-1.1836804172806392</c:v>
                </c:pt>
                <c:pt idx="166">
                  <c:v>-1.1843556925584904</c:v>
                </c:pt>
                <c:pt idx="167">
                  <c:v>-1.1850246112901177</c:v>
                </c:pt>
                <c:pt idx="168">
                  <c:v>-1.1856234611477678</c:v>
                </c:pt>
                <c:pt idx="169">
                  <c:v>-1.1862807061995069</c:v>
                </c:pt>
                <c:pt idx="170">
                  <c:v>-1.1869111136404435</c:v>
                </c:pt>
                <c:pt idx="171">
                  <c:v>-1.1875568505838627</c:v>
                </c:pt>
                <c:pt idx="172">
                  <c:v>-1.1881763872260052</c:v>
                </c:pt>
                <c:pt idx="173">
                  <c:v>-1.1888111591038282</c:v>
                </c:pt>
                <c:pt idx="174">
                  <c:v>-1.1894405580932581</c:v>
                </c:pt>
                <c:pt idx="175">
                  <c:v>-1.1900446606260251</c:v>
                </c:pt>
                <c:pt idx="176">
                  <c:v>-1.1906638635434985</c:v>
                </c:pt>
                <c:pt idx="177">
                  <c:v>-1.1912583333809239</c:v>
                </c:pt>
                <c:pt idx="178">
                  <c:v>-1.1918678187033425</c:v>
                </c:pt>
                <c:pt idx="179">
                  <c:v>-1.1924725413086636</c:v>
                </c:pt>
                <c:pt idx="180">
                  <c:v>-1.1930147439633814</c:v>
                </c:pt>
                <c:pt idx="181">
                  <c:v>-1.1936107157719318</c:v>
                </c:pt>
                <c:pt idx="182">
                  <c:v>-1.1941832355432467</c:v>
                </c:pt>
                <c:pt idx="183">
                  <c:v>-1.1947705746052812</c:v>
                </c:pt>
                <c:pt idx="184">
                  <c:v>-1.1953349365372545</c:v>
                </c:pt>
                <c:pt idx="185">
                  <c:v>-1.1959140436492761</c:v>
                </c:pt>
                <c:pt idx="186">
                  <c:v>-1.1964891144478382</c:v>
                </c:pt>
                <c:pt idx="187">
                  <c:v>-1.1970418817041812</c:v>
                </c:pt>
                <c:pt idx="188">
                  <c:v>-1.1976092874246316</c:v>
                </c:pt>
                <c:pt idx="189">
                  <c:v>-1.1981548095450132</c:v>
                </c:pt>
                <c:pt idx="190">
                  <c:v>-1.1987149024953729</c:v>
                </c:pt>
                <c:pt idx="191">
                  <c:v>-1.1992714084200287</c:v>
                </c:pt>
                <c:pt idx="192">
                  <c:v>-1.1997710458506612</c:v>
                </c:pt>
                <c:pt idx="193">
                  <c:v>-1.2003209555325143</c:v>
                </c:pt>
                <c:pt idx="194">
                  <c:v>-1.2008499369792283</c:v>
                </c:pt>
                <c:pt idx="195">
                  <c:v>-1.2013933315279175</c:v>
                </c:pt>
                <c:pt idx="196">
                  <c:v>-1.20191615226293</c:v>
                </c:pt>
                <c:pt idx="197">
                  <c:v>-1.2024533259627685</c:v>
                </c:pt>
                <c:pt idx="198">
                  <c:v>-1.2029874462170609</c:v>
                </c:pt>
                <c:pt idx="199">
                  <c:v>-1.2035014956842063</c:v>
                </c:pt>
                <c:pt idx="200">
                  <c:v>-1.2040298109456575</c:v>
                </c:pt>
                <c:pt idx="201">
                  <c:v>-1.204538369270362</c:v>
                </c:pt>
                <c:pt idx="202">
                  <c:v>-1.2050611377741345</c:v>
                </c:pt>
                <c:pt idx="203">
                  <c:v>-1.2055811821581541</c:v>
                </c:pt>
                <c:pt idx="204">
                  <c:v>-1.2060652637403997</c:v>
                </c:pt>
                <c:pt idx="205">
                  <c:v>-1.2065802092651601</c:v>
                </c:pt>
                <c:pt idx="206">
                  <c:v>-1.2070761172298321</c:v>
                </c:pt>
                <c:pt idx="207">
                  <c:v>-1.2075861036574682</c:v>
                </c:pt>
                <c:pt idx="208">
                  <c:v>-1.2080773179401272</c:v>
                </c:pt>
                <c:pt idx="209">
                  <c:v>-1.2085825603499756</c:v>
                </c:pt>
                <c:pt idx="210">
                  <c:v>-1.2090854707408067</c:v>
                </c:pt>
                <c:pt idx="211">
                  <c:v>-1.2095699861573157</c:v>
                </c:pt>
                <c:pt idx="212">
                  <c:v>-1.2100684562647619</c:v>
                </c:pt>
                <c:pt idx="213">
                  <c:v>-1.2105487670481412</c:v>
                </c:pt>
                <c:pt idx="214">
                  <c:v>-1.2110429853675611</c:v>
                </c:pt>
                <c:pt idx="215">
                  <c:v>-1.2115351120583928</c:v>
                </c:pt>
                <c:pt idx="216">
                  <c:v>-1.2119778532011447</c:v>
                </c:pt>
                <c:pt idx="217">
                  <c:v>-1.2124661222509534</c:v>
                </c:pt>
                <c:pt idx="218">
                  <c:v>-1.212936769901376</c:v>
                </c:pt>
                <c:pt idx="219">
                  <c:v>-1.2134212131507762</c:v>
                </c:pt>
                <c:pt idx="220">
                  <c:v>-1.2138882353409568</c:v>
                </c:pt>
                <c:pt idx="221">
                  <c:v>-1.214369009686924</c:v>
                </c:pt>
                <c:pt idx="222">
                  <c:v>-1.2148479770282443</c:v>
                </c:pt>
                <c:pt idx="223">
                  <c:v>-1.2153098085404119</c:v>
                </c:pt>
                <c:pt idx="224">
                  <c:v>-1.2157853284451308</c:v>
                </c:pt>
                <c:pt idx="225">
                  <c:v>-1.2162438910887319</c:v>
                </c:pt>
                <c:pt idx="226">
                  <c:v>-1.2167161009374701</c:v>
                </c:pt>
                <c:pt idx="227">
                  <c:v>-1.2171866789865571</c:v>
                </c:pt>
                <c:pt idx="228">
                  <c:v>-1.2176103419137498</c:v>
                </c:pt>
                <c:pt idx="229">
                  <c:v>-1.2180779040239407</c:v>
                </c:pt>
                <c:pt idx="230">
                  <c:v>-1.2185289177268412</c:v>
                </c:pt>
                <c:pt idx="231">
                  <c:v>-1.2189934800847049</c:v>
                </c:pt>
                <c:pt idx="232">
                  <c:v>-1.2194416468131868</c:v>
                </c:pt>
                <c:pt idx="233">
                  <c:v>-1.2199033236497177</c:v>
                </c:pt>
                <c:pt idx="234">
                  <c:v>-1.2203635759427185</c:v>
                </c:pt>
                <c:pt idx="235">
                  <c:v>-1.2208076506788206</c:v>
                </c:pt>
                <c:pt idx="236">
                  <c:v>-1.2212651786401045</c:v>
                </c:pt>
                <c:pt idx="237">
                  <c:v>-1.221706665940806</c:v>
                </c:pt>
                <c:pt idx="238">
                  <c:v>-1.2221615695293584</c:v>
                </c:pt>
                <c:pt idx="239">
                  <c:v>-1.2226151760555788</c:v>
                </c:pt>
                <c:pt idx="240">
                  <c:v>-1.2230237901483105</c:v>
                </c:pt>
                <c:pt idx="241">
                  <c:v>-1.2234749933467888</c:v>
                </c:pt>
                <c:pt idx="242">
                  <c:v>-1.2239104705797648</c:v>
                </c:pt>
                <c:pt idx="243">
                  <c:v>-1.2243592751007466</c:v>
                </c:pt>
                <c:pt idx="244">
                  <c:v>-1.2247924717601806</c:v>
                </c:pt>
                <c:pt idx="245">
                  <c:v>-1.2252389606596628</c:v>
                </c:pt>
                <c:pt idx="246">
                  <c:v>-1.2256843032058404</c:v>
                </c:pt>
                <c:pt idx="247">
                  <c:v>-1.2261142070248305</c:v>
                </c:pt>
                <c:pt idx="248">
                  <c:v>-1.2265573511235726</c:v>
                </c:pt>
                <c:pt idx="249">
                  <c:v>-1.2269851630374899</c:v>
                </c:pt>
                <c:pt idx="250">
                  <c:v>-1.227426181338106</c:v>
                </c:pt>
                <c:pt idx="251">
                  <c:v>-1.2278661459381333</c:v>
                </c:pt>
                <c:pt idx="252">
                  <c:v>-1.2282767871410849</c:v>
                </c:pt>
                <c:pt idx="253">
                  <c:v>-1.2287147610768046</c:v>
                </c:pt>
                <c:pt idx="254">
                  <c:v>-1.2291376505234828</c:v>
                </c:pt>
                <c:pt idx="255">
                  <c:v>-1.2295736636722958</c:v>
                </c:pt>
                <c:pt idx="256">
                  <c:v>-1.2299946851456036</c:v>
                </c:pt>
                <c:pt idx="257">
                  <c:v>-1.2304287977931345</c:v>
                </c:pt>
                <c:pt idx="258">
                  <c:v>-1.2308619667035292</c:v>
                </c:pt>
                <c:pt idx="259">
                  <c:v>-1.2312802773894058</c:v>
                </c:pt>
                <c:pt idx="260">
                  <c:v>-1.2317116308386382</c:v>
                </c:pt>
                <c:pt idx="261">
                  <c:v>-1.2321282104794615</c:v>
                </c:pt>
                <c:pt idx="262">
                  <c:v>-1.2325578011882221</c:v>
                </c:pt>
                <c:pt idx="263">
                  <c:v>-1.2329865153970136</c:v>
                </c:pt>
                <c:pt idx="264">
                  <c:v>-1.2333729982166397</c:v>
                </c:pt>
                <c:pt idx="265">
                  <c:v>-1.2338000786643308</c:v>
                </c:pt>
                <c:pt idx="266">
                  <c:v>-1.2342125814959741</c:v>
                </c:pt>
                <c:pt idx="267">
                  <c:v>-1.2346380182012358</c:v>
                </c:pt>
                <c:pt idx="268">
                  <c:v>-1.2350489517828112</c:v>
                </c:pt>
                <c:pt idx="269">
                  <c:v>-1.235472788525275</c:v>
                </c:pt>
                <c:pt idx="270">
                  <c:v>-1.2358958282144612</c:v>
                </c:pt>
                <c:pt idx="271">
                  <c:v>-1.2363044723861825</c:v>
                </c:pt>
                <c:pt idx="272">
                  <c:v>-1.236725973867747</c:v>
                </c:pt>
                <c:pt idx="273">
                  <c:v>-1.2371331482254355</c:v>
                </c:pt>
                <c:pt idx="274">
                  <c:v>-1.237553149784512</c:v>
                </c:pt>
                <c:pt idx="275">
                  <c:v>-1.2379724031172543</c:v>
                </c:pt>
                <c:pt idx="276">
                  <c:v>-1.2383504480214356</c:v>
                </c:pt>
                <c:pt idx="277">
                  <c:v>-1.2387683023039964</c:v>
                </c:pt>
                <c:pt idx="278">
                  <c:v>-1.2391719894912037</c:v>
                </c:pt>
                <c:pt idx="279">
                  <c:v>-1.239588430269482</c:v>
                </c:pt>
                <c:pt idx="280">
                  <c:v>-1.2399907651409723</c:v>
                </c:pt>
                <c:pt idx="281">
                  <c:v>-1.2404058242108298</c:v>
                </c:pt>
                <c:pt idx="282">
                  <c:v>-1.2408201927528693</c:v>
                </c:pt>
                <c:pt idx="283">
                  <c:v>-1.2412205442296451</c:v>
                </c:pt>
                <c:pt idx="284">
                  <c:v>-1.2416335759180532</c:v>
                </c:pt>
                <c:pt idx="285">
                  <c:v>-1.2420326473028236</c:v>
                </c:pt>
                <c:pt idx="286">
                  <c:v>-1.24244436994837</c:v>
                </c:pt>
                <c:pt idx="287">
                  <c:v>-1.2428554375346026</c:v>
                </c:pt>
                <c:pt idx="288">
                  <c:v>-1.2432261668644018</c:v>
                </c:pt>
                <c:pt idx="289">
                  <c:v>-1.2436360058837637</c:v>
                </c:pt>
                <c:pt idx="290">
                  <c:v>-1.2440320183769737</c:v>
                </c:pt>
                <c:pt idx="291">
                  <c:v>-1.2444406111409561</c:v>
                </c:pt>
                <c:pt idx="292">
                  <c:v>-1.2448354289111054</c:v>
                </c:pt>
                <c:pt idx="293">
                  <c:v>-1.2452427985268317</c:v>
                </c:pt>
                <c:pt idx="294">
                  <c:v>-1.2456495550116149</c:v>
                </c:pt>
                <c:pt idx="295">
                  <c:v>-1.2460426117247321</c:v>
                </c:pt>
                <c:pt idx="296">
                  <c:v>-1.2464481776657494</c:v>
                </c:pt>
                <c:pt idx="297">
                  <c:v>-1.2468400921544924</c:v>
                </c:pt>
                <c:pt idx="298">
                  <c:v>-1.2472444877720952</c:v>
                </c:pt>
                <c:pt idx="299">
                  <c:v>-1.2476482960468043</c:v>
                </c:pt>
                <c:pt idx="300">
                  <c:v>-1.2480255247201097</c:v>
                </c:pt>
                <c:pt idx="301">
                  <c:v>-1.2484282097791279</c:v>
                </c:pt>
                <c:pt idx="302">
                  <c:v>-1.2488173588489002</c:v>
                </c:pt>
                <c:pt idx="303">
                  <c:v>-1.2492189195363921</c:v>
                </c:pt>
                <c:pt idx="304">
                  <c:v>-1.2496069887421599</c:v>
                </c:pt>
                <c:pt idx="305">
                  <c:v>-1.2500074418585818</c:v>
                </c:pt>
                <c:pt idx="306">
                  <c:v>-1.2504073382701151</c:v>
                </c:pt>
                <c:pt idx="307">
                  <c:v>-1.250793808513704</c:v>
                </c:pt>
                <c:pt idx="308">
                  <c:v>-1.2511926210690354</c:v>
                </c:pt>
                <c:pt idx="309">
                  <c:v>-1.2515780496334825</c:v>
                </c:pt>
                <c:pt idx="310">
                  <c:v>-1.2519757930462203</c:v>
                </c:pt>
                <c:pt idx="311">
                  <c:v>-1.2523729985190557</c:v>
                </c:pt>
                <c:pt idx="312">
                  <c:v>-1.2527313053022959</c:v>
                </c:pt>
                <c:pt idx="313">
                  <c:v>-1.2531274965710326</c:v>
                </c:pt>
                <c:pt idx="314">
                  <c:v>-1.2535104047100827</c:v>
                </c:pt>
                <c:pt idx="315">
                  <c:v>-1.2539055600901825</c:v>
                </c:pt>
                <c:pt idx="316">
                  <c:v>-1.2542874717636388</c:v>
                </c:pt>
                <c:pt idx="317">
                  <c:v>-1.2546816035084807</c:v>
                </c:pt>
                <c:pt idx="318">
                  <c:v>-1.2550752195391994</c:v>
                </c:pt>
                <c:pt idx="319">
                  <c:v>-1.2554556500043368</c:v>
                </c:pt>
                <c:pt idx="320">
                  <c:v>-1.2558482597069112</c:v>
                </c:pt>
                <c:pt idx="321">
                  <c:v>-1.2562277215736926</c:v>
                </c:pt>
                <c:pt idx="322">
                  <c:v>-1.2566193356934268</c:v>
                </c:pt>
                <c:pt idx="323">
                  <c:v>-1.2570104478030011</c:v>
                </c:pt>
                <c:pt idx="324">
                  <c:v>-1.2573632809999102</c:v>
                </c:pt>
                <c:pt idx="325">
                  <c:v>-1.2577534447010881</c:v>
                </c:pt>
                <c:pt idx="326">
                  <c:v>-1.25813055138672</c:v>
                </c:pt>
                <c:pt idx="327">
                  <c:v>-1.2585197438156597</c:v>
                </c:pt>
                <c:pt idx="328">
                  <c:v>-1.2588959149565175</c:v>
                </c:pt>
                <c:pt idx="329">
                  <c:v>-1.2592841450817918</c:v>
                </c:pt>
                <c:pt idx="330">
                  <c:v>-1.2596718894587877</c:v>
                </c:pt>
                <c:pt idx="331">
                  <c:v>-1.26004666547382</c:v>
                </c:pt>
                <c:pt idx="332">
                  <c:v>-1.2604334602266118</c:v>
                </c:pt>
                <c:pt idx="333">
                  <c:v>-1.2608073211127431</c:v>
                </c:pt>
                <c:pt idx="334">
                  <c:v>-1.2611931741215867</c:v>
                </c:pt>
                <c:pt idx="335">
                  <c:v>-1.2615785514321296</c:v>
                </c:pt>
                <c:pt idx="336">
                  <c:v>-1.2619262268590605</c:v>
                </c:pt>
                <c:pt idx="337">
                  <c:v>-1.2623107039718111</c:v>
                </c:pt>
                <c:pt idx="338">
                  <c:v>-1.2626823307315476</c:v>
                </c:pt>
                <c:pt idx="339">
                  <c:v>-1.2630658839567108</c:v>
                </c:pt>
                <c:pt idx="340">
                  <c:v>-1.2634366198654807</c:v>
                </c:pt>
                <c:pt idx="341">
                  <c:v>-1.2638192558021217</c:v>
                </c:pt>
                <c:pt idx="342">
                  <c:v>-1.2642014279996783</c:v>
                </c:pt>
                <c:pt idx="343">
                  <c:v>-1.2645708320079496</c:v>
                </c:pt>
                <c:pt idx="344">
                  <c:v>-1.2649520962594012</c:v>
                </c:pt>
                <c:pt idx="345">
                  <c:v>-1.26532062445931</c:v>
                </c:pt>
                <c:pt idx="346">
                  <c:v>-1.2657009865796358</c:v>
                </c:pt>
                <c:pt idx="347">
                  <c:v>-1.2660808923768598</c:v>
                </c:pt>
                <c:pt idx="348">
                  <c:v>-1.2664358762442709</c:v>
                </c:pt>
                <c:pt idx="349">
                  <c:v>-1.2668149027607736</c:v>
                </c:pt>
                <c:pt idx="350">
                  <c:v>-1.2671812719208979</c:v>
                </c:pt>
                <c:pt idx="351">
                  <c:v>-1.2675594095946534</c:v>
                </c:pt>
                <c:pt idx="352">
                  <c:v>-1.267924920979222</c:v>
                </c:pt>
                <c:pt idx="353">
                  <c:v>-1.2683021746991301</c:v>
                </c:pt>
                <c:pt idx="354">
                  <c:v>-1.2686789809947012</c:v>
                </c:pt>
                <c:pt idx="355">
                  <c:v>-1.2690432073455633</c:v>
                </c:pt>
                <c:pt idx="356">
                  <c:v>-1.2694191366222618</c:v>
                </c:pt>
                <c:pt idx="357">
                  <c:v>-1.2697825163637209</c:v>
                </c:pt>
                <c:pt idx="358">
                  <c:v>-1.2701575729472503</c:v>
                </c:pt>
                <c:pt idx="359">
                  <c:v>-1.2705321876230373</c:v>
                </c:pt>
                <c:pt idx="360">
                  <c:v>-1.27087017030112</c:v>
                </c:pt>
                <c:pt idx="361">
                  <c:v>-1.2712439467758825</c:v>
                </c:pt>
                <c:pt idx="362">
                  <c:v>-1.2716052479865307</c:v>
                </c:pt>
                <c:pt idx="363">
                  <c:v>-1.2719781616233297</c:v>
                </c:pt>
                <c:pt idx="364">
                  <c:v>-1.2723386296234793</c:v>
                </c:pt>
                <c:pt idx="365">
                  <c:v>-1.2727106840865143</c:v>
                </c:pt>
                <c:pt idx="366">
                  <c:v>-1.2730823032703635</c:v>
                </c:pt>
                <c:pt idx="367">
                  <c:v>-1.2734415211255068</c:v>
                </c:pt>
                <c:pt idx="368">
                  <c:v>-1.2738122863474906</c:v>
                </c:pt>
                <c:pt idx="369">
                  <c:v>-1.2741706793837861</c:v>
                </c:pt>
                <c:pt idx="370">
                  <c:v>-1.2745405939043257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F060-4963-B2E4-B3C71A75AAB5}"/>
            </c:ext>
          </c:extLst>
        </c:ser>
        <c:ser>
          <c:idx val="37"/>
          <c:order val="37"/>
          <c:tx>
            <c:strRef>
              <c:f>Graph_Data!$AG$6</c:f>
              <c:strCache>
                <c:ptCount val="1"/>
                <c:pt idx="0">
                  <c:v>大越町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Graph_Data!$AJ$369:$AJ$739</c:f>
              <c:numCache>
                <c:formatCode>General</c:formatCode>
                <c:ptCount val="371"/>
                <c:pt idx="0">
                  <c:v>-0.76005698661008847</c:v>
                </c:pt>
                <c:pt idx="1">
                  <c:v>-0.76766780164365034</c:v>
                </c:pt>
                <c:pt idx="2">
                  <c:v>-0.7749582823738409</c:v>
                </c:pt>
                <c:pt idx="3">
                  <c:v>-0.78241406264172964</c:v>
                </c:pt>
                <c:pt idx="4">
                  <c:v>-0.7895537675879295</c:v>
                </c:pt>
                <c:pt idx="5">
                  <c:v>-0.79685303082297321</c:v>
                </c:pt>
                <c:pt idx="6">
                  <c:v>-0.80407225115070802</c:v>
                </c:pt>
                <c:pt idx="7">
                  <c:v>-0.81098209826638878</c:v>
                </c:pt>
                <c:pt idx="8">
                  <c:v>-0.81804296313407565</c:v>
                </c:pt>
                <c:pt idx="9">
                  <c:v>-0.82479907847054457</c:v>
                </c:pt>
                <c:pt idx="10">
                  <c:v>-0.83170064224136564</c:v>
                </c:pt>
                <c:pt idx="11">
                  <c:v>-0.8385209590377154</c:v>
                </c:pt>
                <c:pt idx="12">
                  <c:v>-0.84482756292376116</c:v>
                </c:pt>
                <c:pt idx="13">
                  <c:v>-0.85149020974700473</c:v>
                </c:pt>
                <c:pt idx="14">
                  <c:v>-0.85786021966147963</c:v>
                </c:pt>
                <c:pt idx="15">
                  <c:v>-0.864362193775291</c:v>
                </c:pt>
                <c:pt idx="16">
                  <c:v>-0.87057661449225376</c:v>
                </c:pt>
                <c:pt idx="17">
                  <c:v>-0.87691776884410111</c:v>
                </c:pt>
                <c:pt idx="18">
                  <c:v>-0.88317721343496658</c:v>
                </c:pt>
                <c:pt idx="19">
                  <c:v>-0.88915699136351534</c:v>
                </c:pt>
                <c:pt idx="20">
                  <c:v>-0.89525583505408246</c:v>
                </c:pt>
                <c:pt idx="21">
                  <c:v>-0.9010803756666157</c:v>
                </c:pt>
                <c:pt idx="22">
                  <c:v>-0.90701905445767006</c:v>
                </c:pt>
                <c:pt idx="23">
                  <c:v>-0.91287657862203564</c:v>
                </c:pt>
                <c:pt idx="24">
                  <c:v>-0.91809765855204994</c:v>
                </c:pt>
                <c:pt idx="25">
                  <c:v>-0.92380130852079534</c:v>
                </c:pt>
                <c:pt idx="26">
                  <c:v>-0.92924433125276862</c:v>
                </c:pt>
                <c:pt idx="27">
                  <c:v>-0.93478987286618953</c:v>
                </c:pt>
                <c:pt idx="28">
                  <c:v>-0.94008044849612626</c:v>
                </c:pt>
                <c:pt idx="29">
                  <c:v>-0.94546909494169251</c:v>
                </c:pt>
                <c:pt idx="30">
                  <c:v>-0.95077854044565335</c:v>
                </c:pt>
                <c:pt idx="31">
                  <c:v>-0.95584167520705798</c:v>
                </c:pt>
                <c:pt idx="32">
                  <c:v>-0.96099645086450147</c:v>
                </c:pt>
                <c:pt idx="33">
                  <c:v>-0.96591071663224348</c:v>
                </c:pt>
                <c:pt idx="34">
                  <c:v>-0.97091254821154271</c:v>
                </c:pt>
                <c:pt idx="35">
                  <c:v>-0.97583737634218226</c:v>
                </c:pt>
                <c:pt idx="36">
                  <c:v>-0.98021985281883162</c:v>
                </c:pt>
                <c:pt idx="37">
                  <c:v>-0.98499957737168298</c:v>
                </c:pt>
                <c:pt idx="38">
                  <c:v>-0.98955328686206701</c:v>
                </c:pt>
                <c:pt idx="39">
                  <c:v>-0.99418512933179126</c:v>
                </c:pt>
                <c:pt idx="40">
                  <c:v>-0.998596838535317</c:v>
                </c:pt>
                <c:pt idx="41">
                  <c:v>-1.0030831351243614</c:v>
                </c:pt>
                <c:pt idx="42">
                  <c:v>-1.0074964097241184</c:v>
                </c:pt>
                <c:pt idx="43">
                  <c:v>-1.011698416338215</c:v>
                </c:pt>
                <c:pt idx="44">
                  <c:v>-1.0159699489579608</c:v>
                </c:pt>
                <c:pt idx="45">
                  <c:v>-1.0200360722865132</c:v>
                </c:pt>
                <c:pt idx="46">
                  <c:v>-1.0241685529698357</c:v>
                </c:pt>
                <c:pt idx="47">
                  <c:v>-1.0282314374883963</c:v>
                </c:pt>
                <c:pt idx="48">
                  <c:v>-1.0318419355619977</c:v>
                </c:pt>
                <c:pt idx="49">
                  <c:v>-1.0357744187646092</c:v>
                </c:pt>
                <c:pt idx="50">
                  <c:v>-1.0395158555559123</c:v>
                </c:pt>
                <c:pt idx="51">
                  <c:v>-1.0433164310696863</c:v>
                </c:pt>
                <c:pt idx="52">
                  <c:v>-1.0469316806936748</c:v>
                </c:pt>
                <c:pt idx="53">
                  <c:v>-1.0506033974568454</c:v>
                </c:pt>
                <c:pt idx="54">
                  <c:v>-1.0542108215129518</c:v>
                </c:pt>
                <c:pt idx="55">
                  <c:v>-1.057641429888579</c:v>
                </c:pt>
                <c:pt idx="56">
                  <c:v>-1.0611247309584164</c:v>
                </c:pt>
                <c:pt idx="57">
                  <c:v>-1.0644367688765446</c:v>
                </c:pt>
                <c:pt idx="58">
                  <c:v>-1.067799159887405</c:v>
                </c:pt>
                <c:pt idx="59">
                  <c:v>-1.0711013506766176</c:v>
                </c:pt>
                <c:pt idx="60">
                  <c:v>-1.0741367465612968</c:v>
                </c:pt>
                <c:pt idx="61">
                  <c:v>-1.0773248274824136</c:v>
                </c:pt>
                <c:pt idx="62">
                  <c:v>-1.0803551140381544</c:v>
                </c:pt>
                <c:pt idx="63">
                  <c:v>-1.0834304577152021</c:v>
                </c:pt>
                <c:pt idx="64">
                  <c:v>-1.0863532476393016</c:v>
                </c:pt>
                <c:pt idx="65">
                  <c:v>-1.0893191715879837</c:v>
                </c:pt>
                <c:pt idx="66">
                  <c:v>-1.0922307624188852</c:v>
                </c:pt>
                <c:pt idx="67">
                  <c:v>-1.094997506979694</c:v>
                </c:pt>
                <c:pt idx="68">
                  <c:v>-1.097804689429952</c:v>
                </c:pt>
                <c:pt idx="69">
                  <c:v>-1.100471998735576</c:v>
                </c:pt>
                <c:pt idx="70">
                  <c:v>-1.10317808674202</c:v>
                </c:pt>
                <c:pt idx="71">
                  <c:v>-1.1058340636405031</c:v>
                </c:pt>
                <c:pt idx="72">
                  <c:v>-1.1081906447184151</c:v>
                </c:pt>
                <c:pt idx="73">
                  <c:v>-1.1107535897796672</c:v>
                </c:pt>
                <c:pt idx="74">
                  <c:v>-1.113188473435375</c:v>
                </c:pt>
                <c:pt idx="75">
                  <c:v>-1.1156584355082739</c:v>
                </c:pt>
                <c:pt idx="76">
                  <c:v>-1.1180048984331254</c:v>
                </c:pt>
                <c:pt idx="77">
                  <c:v>-1.1203850973183374</c:v>
                </c:pt>
                <c:pt idx="78">
                  <c:v>-1.122720899256225</c:v>
                </c:pt>
                <c:pt idx="79">
                  <c:v>-1.1249398480013935</c:v>
                </c:pt>
                <c:pt idx="80">
                  <c:v>-1.1271906597294088</c:v>
                </c:pt>
                <c:pt idx="81">
                  <c:v>-1.1293288670362229</c:v>
                </c:pt>
                <c:pt idx="82">
                  <c:v>-1.131497789713602</c:v>
                </c:pt>
                <c:pt idx="83">
                  <c:v>-1.1336262671601167</c:v>
                </c:pt>
                <c:pt idx="84">
                  <c:v>-1.1355146471043047</c:v>
                </c:pt>
                <c:pt idx="85">
                  <c:v>-1.1375682922092132</c:v>
                </c:pt>
                <c:pt idx="86">
                  <c:v>-1.1395193041015417</c:v>
                </c:pt>
                <c:pt idx="87">
                  <c:v>-1.1414984844347635</c:v>
                </c:pt>
                <c:pt idx="88">
                  <c:v>-1.1433788388637398</c:v>
                </c:pt>
                <c:pt idx="89">
                  <c:v>-1.1452864414770825</c:v>
                </c:pt>
                <c:pt idx="90">
                  <c:v>-1.1471587528357268</c:v>
                </c:pt>
                <c:pt idx="91">
                  <c:v>-1.1489377418218887</c:v>
                </c:pt>
                <c:pt idx="92">
                  <c:v>-1.1507426978336128</c:v>
                </c:pt>
                <c:pt idx="93">
                  <c:v>-1.1524578238811898</c:v>
                </c:pt>
                <c:pt idx="94">
                  <c:v>-1.1541981332833511</c:v>
                </c:pt>
                <c:pt idx="95">
                  <c:v>-1.1559066037178465</c:v>
                </c:pt>
                <c:pt idx="96">
                  <c:v>-1.1574229298630674</c:v>
                </c:pt>
                <c:pt idx="97">
                  <c:v>-1.1590726473591444</c:v>
                </c:pt>
                <c:pt idx="98">
                  <c:v>-1.1606406534033591</c:v>
                </c:pt>
                <c:pt idx="99">
                  <c:v>-1.1622321059510212</c:v>
                </c:pt>
                <c:pt idx="100">
                  <c:v>-1.1637449188586575</c:v>
                </c:pt>
                <c:pt idx="101">
                  <c:v>-1.1652805510783424</c:v>
                </c:pt>
                <c:pt idx="102">
                  <c:v>-1.1667887276007196</c:v>
                </c:pt>
                <c:pt idx="103">
                  <c:v>-1.1682226780709295</c:v>
                </c:pt>
                <c:pt idx="104">
                  <c:v>-1.1696785745115768</c:v>
                </c:pt>
                <c:pt idx="105">
                  <c:v>-1.1710630295092299</c:v>
                </c:pt>
                <c:pt idx="106">
                  <c:v>-1.1724688959283205</c:v>
                </c:pt>
                <c:pt idx="107">
                  <c:v>-1.1738501747931369</c:v>
                </c:pt>
                <c:pt idx="108">
                  <c:v>-1.1751205679269039</c:v>
                </c:pt>
                <c:pt idx="109">
                  <c:v>-1.1764558146212067</c:v>
                </c:pt>
                <c:pt idx="110">
                  <c:v>-1.1777260860484444</c:v>
                </c:pt>
                <c:pt idx="111">
                  <c:v>-1.1790165750067929</c:v>
                </c:pt>
                <c:pt idx="112">
                  <c:v>-1.1802445014231067</c:v>
                </c:pt>
                <c:pt idx="113">
                  <c:v>-1.1814922163086521</c:v>
                </c:pt>
                <c:pt idx="114">
                  <c:v>-1.1827189299452932</c:v>
                </c:pt>
                <c:pt idx="115">
                  <c:v>-1.1838865316956662</c:v>
                </c:pt>
                <c:pt idx="116">
                  <c:v>-1.1850733231772106</c:v>
                </c:pt>
                <c:pt idx="117">
                  <c:v>-1.1862031703166955</c:v>
                </c:pt>
                <c:pt idx="118">
                  <c:v>-1.1873518397987575</c:v>
                </c:pt>
                <c:pt idx="119">
                  <c:v>-1.1884818029714361</c:v>
                </c:pt>
                <c:pt idx="120">
                  <c:v>-1.189486700500392</c:v>
                </c:pt>
                <c:pt idx="121">
                  <c:v>-1.1905822625814311</c:v>
                </c:pt>
                <c:pt idx="122">
                  <c:v>-1.1916258545942882</c:v>
                </c:pt>
                <c:pt idx="123">
                  <c:v>-1.19268745014137</c:v>
                </c:pt>
                <c:pt idx="124">
                  <c:v>-1.1936989348847888</c:v>
                </c:pt>
                <c:pt idx="125">
                  <c:v>-1.1947281254253284</c:v>
                </c:pt>
                <c:pt idx="126">
                  <c:v>-1.1957414254362122</c:v>
                </c:pt>
                <c:pt idx="127">
                  <c:v>-1.1967072647309893</c:v>
                </c:pt>
                <c:pt idx="128">
                  <c:v>-1.1976903928340603</c:v>
                </c:pt>
                <c:pt idx="129">
                  <c:v>-1.1986277195477293</c:v>
                </c:pt>
                <c:pt idx="130">
                  <c:v>-1.1995820782020223</c:v>
                </c:pt>
                <c:pt idx="131">
                  <c:v>-1.2005223344371072</c:v>
                </c:pt>
                <c:pt idx="132">
                  <c:v>-1.2013597588819638</c:v>
                </c:pt>
                <c:pt idx="133">
                  <c:v>-1.2022741051194887</c:v>
                </c:pt>
                <c:pt idx="134">
                  <c:v>-1.2031464427445249</c:v>
                </c:pt>
                <c:pt idx="135">
                  <c:v>-1.2040352365285227</c:v>
                </c:pt>
                <c:pt idx="136">
                  <c:v>-1.2048834340430588</c:v>
                </c:pt>
                <c:pt idx="137">
                  <c:v>-1.2057478770315404</c:v>
                </c:pt>
                <c:pt idx="138">
                  <c:v>-1.2066003883215626</c:v>
                </c:pt>
                <c:pt idx="139">
                  <c:v>-1.2074143115667975</c:v>
                </c:pt>
                <c:pt idx="140">
                  <c:v>-1.2082441838223799</c:v>
                </c:pt>
                <c:pt idx="141">
                  <c:v>-1.2090367226277734</c:v>
                </c:pt>
                <c:pt idx="142">
                  <c:v>-1.2098450269171055</c:v>
                </c:pt>
                <c:pt idx="143">
                  <c:v>-1.2106427652052882</c:v>
                </c:pt>
                <c:pt idx="144">
                  <c:v>-1.2113544358522395</c:v>
                </c:pt>
                <c:pt idx="145">
                  <c:v>-1.2121327717579871</c:v>
                </c:pt>
                <c:pt idx="146">
                  <c:v>-1.2128766339654209</c:v>
                </c:pt>
                <c:pt idx="147">
                  <c:v>-1.2136358473750672</c:v>
                </c:pt>
                <c:pt idx="148">
                  <c:v>-1.2143616492793865</c:v>
                </c:pt>
                <c:pt idx="149">
                  <c:v>-1.2151026496578596</c:v>
                </c:pt>
                <c:pt idx="150">
                  <c:v>-1.2158347290847893</c:v>
                </c:pt>
                <c:pt idx="151">
                  <c:v>-1.2165349049323926</c:v>
                </c:pt>
                <c:pt idx="152">
                  <c:v>-1.2172500631603427</c:v>
                </c:pt>
                <c:pt idx="153">
                  <c:v>-1.217934258467448</c:v>
                </c:pt>
                <c:pt idx="154">
                  <c:v>-1.2186333016211712</c:v>
                </c:pt>
                <c:pt idx="155">
                  <c:v>-1.2193244517562918</c:v>
                </c:pt>
                <c:pt idx="156">
                  <c:v>-1.2199640373673852</c:v>
                </c:pt>
                <c:pt idx="157">
                  <c:v>-1.2206404559604556</c:v>
                </c:pt>
                <c:pt idx="158">
                  <c:v>-1.2212880653874043</c:v>
                </c:pt>
                <c:pt idx="159">
                  <c:v>-1.2219502146414689</c:v>
                </c:pt>
                <c:pt idx="160">
                  <c:v>-1.222584347875431</c:v>
                </c:pt>
                <c:pt idx="161">
                  <c:v>-1.2232329072294239</c:v>
                </c:pt>
                <c:pt idx="162">
                  <c:v>-1.2238748100426462</c:v>
                </c:pt>
                <c:pt idx="163">
                  <c:v>-1.2244898217752793</c:v>
                </c:pt>
                <c:pt idx="164">
                  <c:v>-1.2251190977651887</c:v>
                </c:pt>
                <c:pt idx="165">
                  <c:v>-1.2257221838566237</c:v>
                </c:pt>
                <c:pt idx="166">
                  <c:v>-1.2263394328068435</c:v>
                </c:pt>
                <c:pt idx="167">
                  <c:v>-1.2269507900659464</c:v>
                </c:pt>
                <c:pt idx="168">
                  <c:v>-1.2274980392010173</c:v>
                </c:pt>
                <c:pt idx="169">
                  <c:v>-1.2280985769412254</c:v>
                </c:pt>
                <c:pt idx="170">
                  <c:v>-1.2286745189065755</c:v>
                </c:pt>
                <c:pt idx="171">
                  <c:v>-1.2292643910160621</c:v>
                </c:pt>
                <c:pt idx="172">
                  <c:v>-1.2298302581343328</c:v>
                </c:pt>
                <c:pt idx="173">
                  <c:v>-1.230409968109625</c:v>
                </c:pt>
                <c:pt idx="174">
                  <c:v>-1.2309846986445847</c:v>
                </c:pt>
                <c:pt idx="175">
                  <c:v>-1.2315362618443131</c:v>
                </c:pt>
                <c:pt idx="176">
                  <c:v>-1.232101542845659</c:v>
                </c:pt>
                <c:pt idx="177">
                  <c:v>-1.2326441785186488</c:v>
                </c:pt>
                <c:pt idx="178">
                  <c:v>-1.2332004531393288</c:v>
                </c:pt>
                <c:pt idx="179">
                  <c:v>-1.2337523134507054</c:v>
                </c:pt>
                <c:pt idx="180">
                  <c:v>-1.2342470618963794</c:v>
                </c:pt>
                <c:pt idx="181">
                  <c:v>-1.2347908111553638</c:v>
                </c:pt>
                <c:pt idx="182">
                  <c:v>-1.2353131017730146</c:v>
                </c:pt>
                <c:pt idx="183">
                  <c:v>-1.2358488487265569</c:v>
                </c:pt>
                <c:pt idx="184">
                  <c:v>-1.2363635768800116</c:v>
                </c:pt>
                <c:pt idx="185">
                  <c:v>-1.2368916922382869</c:v>
                </c:pt>
                <c:pt idx="186">
                  <c:v>-1.2374160652957533</c:v>
                </c:pt>
                <c:pt idx="187">
                  <c:v>-1.2379200433431674</c:v>
                </c:pt>
                <c:pt idx="188">
                  <c:v>-1.238437308893805</c:v>
                </c:pt>
                <c:pt idx="189">
                  <c:v>-1.2389345683028683</c:v>
                </c:pt>
                <c:pt idx="190">
                  <c:v>-1.2394450519268281</c:v>
                </c:pt>
                <c:pt idx="191">
                  <c:v>-1.2399522084561521</c:v>
                </c:pt>
                <c:pt idx="192">
                  <c:v>-1.2404074903107931</c:v>
                </c:pt>
                <c:pt idx="193">
                  <c:v>-1.2409085276915677</c:v>
                </c:pt>
                <c:pt idx="194">
                  <c:v>-1.2413904435668319</c:v>
                </c:pt>
                <c:pt idx="195">
                  <c:v>-1.2418854357453406</c:v>
                </c:pt>
                <c:pt idx="196">
                  <c:v>-1.2423616346039947</c:v>
                </c:pt>
                <c:pt idx="197">
                  <c:v>-1.2428508532484919</c:v>
                </c:pt>
                <c:pt idx="198">
                  <c:v>-1.2433372374501852</c:v>
                </c:pt>
                <c:pt idx="199">
                  <c:v>-1.2438052941450568</c:v>
                </c:pt>
                <c:pt idx="200">
                  <c:v>-1.2442862885760109</c:v>
                </c:pt>
                <c:pt idx="201">
                  <c:v>-1.2447492461551339</c:v>
                </c:pt>
                <c:pt idx="202">
                  <c:v>-1.2452250890419416</c:v>
                </c:pt>
                <c:pt idx="203">
                  <c:v>-1.2456984012971117</c:v>
                </c:pt>
                <c:pt idx="204">
                  <c:v>-1.2461389366420965</c:v>
                </c:pt>
                <c:pt idx="205">
                  <c:v>-1.246607511011036</c:v>
                </c:pt>
                <c:pt idx="206">
                  <c:v>-1.2470587148502166</c:v>
                </c:pt>
                <c:pt idx="207">
                  <c:v>-1.2475226795707577</c:v>
                </c:pt>
                <c:pt idx="208">
                  <c:v>-1.247969519657927</c:v>
                </c:pt>
                <c:pt idx="209">
                  <c:v>-1.2484290729783958</c:v>
                </c:pt>
                <c:pt idx="210">
                  <c:v>-1.2488864571294138</c:v>
                </c:pt>
                <c:pt idx="211">
                  <c:v>-1.2493270661521616</c:v>
                </c:pt>
                <c:pt idx="212">
                  <c:v>-1.2497803187937548</c:v>
                </c:pt>
                <c:pt idx="213">
                  <c:v>-1.2502170147244909</c:v>
                </c:pt>
                <c:pt idx="214">
                  <c:v>-1.2506663095104162</c:v>
                </c:pt>
                <c:pt idx="215">
                  <c:v>-1.2511136565909435</c:v>
                </c:pt>
                <c:pt idx="216">
                  <c:v>-1.2515160723834078</c:v>
                </c:pt>
                <c:pt idx="217">
                  <c:v>-1.2519598260053582</c:v>
                </c:pt>
                <c:pt idx="218">
                  <c:v>-1.2523875216970537</c:v>
                </c:pt>
                <c:pt idx="219">
                  <c:v>-1.2528277097849148</c:v>
                </c:pt>
                <c:pt idx="220">
                  <c:v>-1.2532520257889683</c:v>
                </c:pt>
                <c:pt idx="221">
                  <c:v>-1.2536887927967457</c:v>
                </c:pt>
                <c:pt idx="222">
                  <c:v>-1.2541238741742318</c:v>
                </c:pt>
                <c:pt idx="223">
                  <c:v>-1.254543348161183</c:v>
                </c:pt>
                <c:pt idx="224">
                  <c:v>-1.2549752123226858</c:v>
                </c:pt>
                <c:pt idx="225">
                  <c:v>-1.2553916348723098</c:v>
                </c:pt>
                <c:pt idx="226">
                  <c:v>-1.2558204082566873</c:v>
                </c:pt>
                <c:pt idx="227">
                  <c:v>-1.256247657262221</c:v>
                </c:pt>
                <c:pt idx="228">
                  <c:v>-1.256632274434023</c:v>
                </c:pt>
                <c:pt idx="229">
                  <c:v>-1.2570567047818093</c:v>
                </c:pt>
                <c:pt idx="230">
                  <c:v>-1.2574660733252647</c:v>
                </c:pt>
                <c:pt idx="231">
                  <c:v>-1.2578876984250513</c:v>
                </c:pt>
                <c:pt idx="232">
                  <c:v>-1.2582944037436843</c:v>
                </c:pt>
                <c:pt idx="233">
                  <c:v>-1.2587133286866017</c:v>
                </c:pt>
                <c:pt idx="234">
                  <c:v>-1.2591309199346392</c:v>
                </c:pt>
                <c:pt idx="235">
                  <c:v>-1.2595337942334071</c:v>
                </c:pt>
                <c:pt idx="236">
                  <c:v>-1.2599488336008644</c:v>
                </c:pt>
                <c:pt idx="237">
                  <c:v>-1.2603492834222803</c:v>
                </c:pt>
                <c:pt idx="238">
                  <c:v>-1.2607618628516211</c:v>
                </c:pt>
                <c:pt idx="239">
                  <c:v>-1.2611732258439541</c:v>
                </c:pt>
                <c:pt idx="240">
                  <c:v>-1.2615437521944213</c:v>
                </c:pt>
                <c:pt idx="241">
                  <c:v>-1.2619528600667365</c:v>
                </c:pt>
                <c:pt idx="242">
                  <c:v>-1.2623476715182571</c:v>
                </c:pt>
                <c:pt idx="243">
                  <c:v>-1.2627545270283318</c:v>
                </c:pt>
                <c:pt idx="244">
                  <c:v>-1.263147196229971</c:v>
                </c:pt>
                <c:pt idx="245">
                  <c:v>-1.2635518757612565</c:v>
                </c:pt>
                <c:pt idx="246">
                  <c:v>-1.2639554774595132</c:v>
                </c:pt>
                <c:pt idx="247">
                  <c:v>-1.2643450506519938</c:v>
                </c:pt>
                <c:pt idx="248">
                  <c:v>-1.2647465841304233</c:v>
                </c:pt>
                <c:pt idx="249">
                  <c:v>-1.265134188582135</c:v>
                </c:pt>
                <c:pt idx="250">
                  <c:v>-1.265533720652982</c:v>
                </c:pt>
                <c:pt idx="251">
                  <c:v>-1.2659322600994769</c:v>
                </c:pt>
                <c:pt idx="252">
                  <c:v>-1.2663042028003626</c:v>
                </c:pt>
                <c:pt idx="253">
                  <c:v>-1.2667008658792971</c:v>
                </c:pt>
                <c:pt idx="254">
                  <c:v>-1.2670838314592825</c:v>
                </c:pt>
                <c:pt idx="255">
                  <c:v>-1.2674786448917035</c:v>
                </c:pt>
                <c:pt idx="256">
                  <c:v>-1.2678598476818357</c:v>
                </c:pt>
                <c:pt idx="257">
                  <c:v>-1.2682528669177953</c:v>
                </c:pt>
                <c:pt idx="258">
                  <c:v>-1.2686449946697227</c:v>
                </c:pt>
                <c:pt idx="259">
                  <c:v>-1.269023636773722</c:v>
                </c:pt>
                <c:pt idx="260">
                  <c:v>-1.269414048556176</c:v>
                </c:pt>
                <c:pt idx="261">
                  <c:v>-1.2697910538285693</c:v>
                </c:pt>
                <c:pt idx="262">
                  <c:v>-1.2701797981447462</c:v>
                </c:pt>
                <c:pt idx="263">
                  <c:v>-1.2705677128353685</c:v>
                </c:pt>
                <c:pt idx="264">
                  <c:v>-1.2709173839325123</c:v>
                </c:pt>
                <c:pt idx="265">
                  <c:v>-1.2713037513283776</c:v>
                </c:pt>
                <c:pt idx="266">
                  <c:v>-1.2716768963742087</c:v>
                </c:pt>
                <c:pt idx="267">
                  <c:v>-1.2720617058077501</c:v>
                </c:pt>
                <c:pt idx="268">
                  <c:v>-1.2724333629085471</c:v>
                </c:pt>
                <c:pt idx="269">
                  <c:v>-1.2728166546782766</c:v>
                </c:pt>
                <c:pt idx="270">
                  <c:v>-1.2731991899456179</c:v>
                </c:pt>
                <c:pt idx="271">
                  <c:v>-1.2735686741211503</c:v>
                </c:pt>
                <c:pt idx="272">
                  <c:v>-1.2739497485838149</c:v>
                </c:pt>
                <c:pt idx="273">
                  <c:v>-1.2743178363669216</c:v>
                </c:pt>
                <c:pt idx="274">
                  <c:v>-1.2746974852849791</c:v>
                </c:pt>
                <c:pt idx="275">
                  <c:v>-1.2750764226695646</c:v>
                </c:pt>
                <c:pt idx="276">
                  <c:v>-1.2754180841102389</c:v>
                </c:pt>
                <c:pt idx="277">
                  <c:v>-1.2757956903148744</c:v>
                </c:pt>
                <c:pt idx="278">
                  <c:v>-1.2761604607632202</c:v>
                </c:pt>
                <c:pt idx="279">
                  <c:v>-1.2765367210503917</c:v>
                </c:pt>
                <c:pt idx="280">
                  <c:v>-1.2769002033710699</c:v>
                </c:pt>
                <c:pt idx="281">
                  <c:v>-1.277275147054151</c:v>
                </c:pt>
                <c:pt idx="282">
                  <c:v>-1.2776494323886753</c:v>
                </c:pt>
                <c:pt idx="283">
                  <c:v>-1.278011023750006</c:v>
                </c:pt>
                <c:pt idx="284">
                  <c:v>-1.2783840338518322</c:v>
                </c:pt>
                <c:pt idx="285">
                  <c:v>-1.2787444037002538</c:v>
                </c:pt>
                <c:pt idx="286">
                  <c:v>-1.2791161642332576</c:v>
                </c:pt>
                <c:pt idx="287">
                  <c:v>-1.2794872991480937</c:v>
                </c:pt>
                <c:pt idx="288">
                  <c:v>-1.2798219851415074</c:v>
                </c:pt>
                <c:pt idx="289">
                  <c:v>-1.2801919461333167</c:v>
                </c:pt>
                <c:pt idx="290">
                  <c:v>-1.2805493936602765</c:v>
                </c:pt>
                <c:pt idx="291">
                  <c:v>-1.2809181630688991</c:v>
                </c:pt>
                <c:pt idx="292">
                  <c:v>-1.2812744679227783</c:v>
                </c:pt>
                <c:pt idx="293">
                  <c:v>-1.2816420671072406</c:v>
                </c:pt>
                <c:pt idx="294">
                  <c:v>-1.2820090794196042</c:v>
                </c:pt>
                <c:pt idx="295">
                  <c:v>-1.2823636986440083</c:v>
                </c:pt>
                <c:pt idx="296">
                  <c:v>-1.2827295708916584</c:v>
                </c:pt>
                <c:pt idx="297">
                  <c:v>-1.2830830960045647</c:v>
                </c:pt>
                <c:pt idx="298">
                  <c:v>-1.2834478469061463</c:v>
                </c:pt>
                <c:pt idx="299">
                  <c:v>-1.2838120348083639</c:v>
                </c:pt>
                <c:pt idx="300">
                  <c:v>-1.2841522209874809</c:v>
                </c:pt>
                <c:pt idx="301">
                  <c:v>-1.284515331796618</c:v>
                </c:pt>
                <c:pt idx="302">
                  <c:v>-1.2848662054288988</c:v>
                </c:pt>
                <c:pt idx="303">
                  <c:v>-1.2852282374821127</c:v>
                </c:pt>
                <c:pt idx="304">
                  <c:v>-1.2855780748006937</c:v>
                </c:pt>
                <c:pt idx="305">
                  <c:v>-1.2859390436904798</c:v>
                </c:pt>
                <c:pt idx="306">
                  <c:v>-1.2862994780043711</c:v>
                </c:pt>
                <c:pt idx="307">
                  <c:v>-1.2866477799241667</c:v>
                </c:pt>
                <c:pt idx="308">
                  <c:v>-1.2870071731078174</c:v>
                </c:pt>
                <c:pt idx="309">
                  <c:v>-1.2873544741907672</c:v>
                </c:pt>
                <c:pt idx="310">
                  <c:v>-1.2877128399301923</c:v>
                </c:pt>
                <c:pt idx="311">
                  <c:v>-1.2880706885480289</c:v>
                </c:pt>
                <c:pt idx="312">
                  <c:v>-1.2883934648980582</c:v>
                </c:pt>
                <c:pt idx="313">
                  <c:v>-1.2887503382770404</c:v>
                </c:pt>
                <c:pt idx="314">
                  <c:v>-1.2890952160266591</c:v>
                </c:pt>
                <c:pt idx="315">
                  <c:v>-1.2894510929467193</c:v>
                </c:pt>
                <c:pt idx="316">
                  <c:v>-1.2897950119879817</c:v>
                </c:pt>
                <c:pt idx="317">
                  <c:v>-1.2901499038887974</c:v>
                </c:pt>
                <c:pt idx="318">
                  <c:v>-1.2905042994058129</c:v>
                </c:pt>
                <c:pt idx="319">
                  <c:v>-1.290846792761994</c:v>
                </c:pt>
                <c:pt idx="320">
                  <c:v>-1.2912002194421506</c:v>
                </c:pt>
                <c:pt idx="321">
                  <c:v>-1.2915417801459639</c:v>
                </c:pt>
                <c:pt idx="322">
                  <c:v>-1.2918942480527331</c:v>
                </c:pt>
                <c:pt idx="323">
                  <c:v>-1.2922462324099373</c:v>
                </c:pt>
                <c:pt idx="324">
                  <c:v>-1.2925637401471921</c:v>
                </c:pt>
                <c:pt idx="325">
                  <c:v>-1.2929148108000663</c:v>
                </c:pt>
                <c:pt idx="326">
                  <c:v>-1.2932541026614746</c:v>
                </c:pt>
                <c:pt idx="327">
                  <c:v>-1.2936042373646832</c:v>
                </c:pt>
                <c:pt idx="328">
                  <c:v>-1.2939426276051362</c:v>
                </c:pt>
                <c:pt idx="329">
                  <c:v>-1.294291834801625</c:v>
                </c:pt>
                <c:pt idx="330">
                  <c:v>-1.2946405737449547</c:v>
                </c:pt>
                <c:pt idx="331">
                  <c:v>-1.2949776191103703</c:v>
                </c:pt>
                <c:pt idx="332">
                  <c:v>-1.2953254425084704</c:v>
                </c:pt>
                <c:pt idx="333">
                  <c:v>-1.2956616055124819</c:v>
                </c:pt>
                <c:pt idx="334">
                  <c:v>-1.2960085208161669</c:v>
                </c:pt>
                <c:pt idx="335">
                  <c:v>-1.2963549773688194</c:v>
                </c:pt>
                <c:pt idx="336">
                  <c:v>-1.2966675130482035</c:v>
                </c:pt>
                <c:pt idx="337">
                  <c:v>-1.2970131013918549</c:v>
                </c:pt>
                <c:pt idx="338">
                  <c:v>-1.2973471097376348</c:v>
                </c:pt>
                <c:pt idx="339">
                  <c:v>-1.2976918069266041</c:v>
                </c:pt>
                <c:pt idx="340">
                  <c:v>-1.2980249559420607</c:v>
                </c:pt>
                <c:pt idx="341">
                  <c:v>-1.2983687682597556</c:v>
                </c:pt>
                <c:pt idx="342">
                  <c:v>-1.2987121332010942</c:v>
                </c:pt>
                <c:pt idx="343">
                  <c:v>-1.2990439973133336</c:v>
                </c:pt>
                <c:pt idx="344">
                  <c:v>-1.2993864863041455</c:v>
                </c:pt>
                <c:pt idx="345">
                  <c:v>-1.2997175054494281</c:v>
                </c:pt>
                <c:pt idx="346">
                  <c:v>-1.300059124058992</c:v>
                </c:pt>
                <c:pt idx="347">
                  <c:v>-1.3004003023946609</c:v>
                </c:pt>
                <c:pt idx="348">
                  <c:v>-1.3007190718282831</c:v>
                </c:pt>
                <c:pt idx="349">
                  <c:v>-1.3010594017964641</c:v>
                </c:pt>
                <c:pt idx="350">
                  <c:v>-1.3013883378237669</c:v>
                </c:pt>
                <c:pt idx="351">
                  <c:v>-1.3017278101943754</c:v>
                </c:pt>
                <c:pt idx="352">
                  <c:v>-1.3020559186020202</c:v>
                </c:pt>
                <c:pt idx="353">
                  <c:v>-1.3023945381012239</c:v>
                </c:pt>
                <c:pt idx="354">
                  <c:v>-1.3027327259165014</c:v>
                </c:pt>
                <c:pt idx="355">
                  <c:v>-1.3030595944994856</c:v>
                </c:pt>
                <c:pt idx="356">
                  <c:v>-1.3033969361723043</c:v>
                </c:pt>
                <c:pt idx="357">
                  <c:v>-1.3037229879697587</c:v>
                </c:pt>
                <c:pt idx="358">
                  <c:v>-1.3040594877137373</c:v>
                </c:pt>
                <c:pt idx="359">
                  <c:v>-1.3043955611472664</c:v>
                </c:pt>
                <c:pt idx="360">
                  <c:v>-1.3046987457686874</c:v>
                </c:pt>
                <c:pt idx="361">
                  <c:v>-1.3050340106277738</c:v>
                </c:pt>
                <c:pt idx="362">
                  <c:v>-1.3053580573291639</c:v>
                </c:pt>
                <c:pt idx="363">
                  <c:v>-1.3056924899140239</c:v>
                </c:pt>
                <c:pt idx="364">
                  <c:v>-1.3060157329554674</c:v>
                </c:pt>
                <c:pt idx="365">
                  <c:v>-1.306349336877886</c:v>
                </c:pt>
                <c:pt idx="366">
                  <c:v>-1.3066825210116781</c:v>
                </c:pt>
                <c:pt idx="367">
                  <c:v>-1.3070045583988996</c:v>
                </c:pt>
                <c:pt idx="368">
                  <c:v>-1.3073369190315207</c:v>
                </c:pt>
                <c:pt idx="369">
                  <c:v>-1.3076581610686411</c:v>
                </c:pt>
                <c:pt idx="370">
                  <c:v>-1.3079897014446116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F060-4963-B2E4-B3C71A75AAB5}"/>
            </c:ext>
          </c:extLst>
        </c:ser>
        <c:ser>
          <c:idx val="38"/>
          <c:order val="38"/>
          <c:tx>
            <c:strRef>
              <c:f>Graph_Data!$AO$6</c:f>
              <c:strCache>
                <c:ptCount val="1"/>
                <c:pt idx="0">
                  <c:v>田村市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Graph_Data!$C$369:$C$739</c:f>
              <c:numCache>
                <c:formatCode>\'yy/m/d;@</c:formatCode>
                <c:ptCount val="371"/>
                <c:pt idx="0">
                  <c:v>40613</c:v>
                </c:pt>
                <c:pt idx="1">
                  <c:v>40644</c:v>
                </c:pt>
                <c:pt idx="2">
                  <c:v>40674</c:v>
                </c:pt>
                <c:pt idx="3">
                  <c:v>40705</c:v>
                </c:pt>
                <c:pt idx="4">
                  <c:v>40735</c:v>
                </c:pt>
                <c:pt idx="5">
                  <c:v>40766</c:v>
                </c:pt>
                <c:pt idx="6">
                  <c:v>40797</c:v>
                </c:pt>
                <c:pt idx="7">
                  <c:v>40827</c:v>
                </c:pt>
                <c:pt idx="8">
                  <c:v>40858</c:v>
                </c:pt>
                <c:pt idx="9">
                  <c:v>40888</c:v>
                </c:pt>
                <c:pt idx="10">
                  <c:v>40919</c:v>
                </c:pt>
                <c:pt idx="11">
                  <c:v>40950</c:v>
                </c:pt>
                <c:pt idx="12">
                  <c:v>40979</c:v>
                </c:pt>
                <c:pt idx="13">
                  <c:v>41010</c:v>
                </c:pt>
                <c:pt idx="14">
                  <c:v>41040</c:v>
                </c:pt>
                <c:pt idx="15">
                  <c:v>41071</c:v>
                </c:pt>
                <c:pt idx="16">
                  <c:v>41101</c:v>
                </c:pt>
                <c:pt idx="17">
                  <c:v>41132</c:v>
                </c:pt>
                <c:pt idx="18">
                  <c:v>41163</c:v>
                </c:pt>
                <c:pt idx="19">
                  <c:v>41193</c:v>
                </c:pt>
                <c:pt idx="20">
                  <c:v>41224</c:v>
                </c:pt>
                <c:pt idx="21">
                  <c:v>41254</c:v>
                </c:pt>
                <c:pt idx="22">
                  <c:v>41285</c:v>
                </c:pt>
                <c:pt idx="23">
                  <c:v>41316</c:v>
                </c:pt>
                <c:pt idx="24">
                  <c:v>41344</c:v>
                </c:pt>
                <c:pt idx="25">
                  <c:v>41375</c:v>
                </c:pt>
                <c:pt idx="26">
                  <c:v>41405</c:v>
                </c:pt>
                <c:pt idx="27">
                  <c:v>41436</c:v>
                </c:pt>
                <c:pt idx="28">
                  <c:v>41466</c:v>
                </c:pt>
                <c:pt idx="29">
                  <c:v>41497</c:v>
                </c:pt>
                <c:pt idx="30">
                  <c:v>41528</c:v>
                </c:pt>
                <c:pt idx="31">
                  <c:v>41558</c:v>
                </c:pt>
                <c:pt idx="32">
                  <c:v>41589</c:v>
                </c:pt>
                <c:pt idx="33">
                  <c:v>41619</c:v>
                </c:pt>
                <c:pt idx="34">
                  <c:v>41650</c:v>
                </c:pt>
                <c:pt idx="35">
                  <c:v>41681</c:v>
                </c:pt>
                <c:pt idx="36">
                  <c:v>41709</c:v>
                </c:pt>
                <c:pt idx="37">
                  <c:v>41740</c:v>
                </c:pt>
                <c:pt idx="38">
                  <c:v>41770</c:v>
                </c:pt>
                <c:pt idx="39">
                  <c:v>41801</c:v>
                </c:pt>
                <c:pt idx="40">
                  <c:v>41831</c:v>
                </c:pt>
                <c:pt idx="41">
                  <c:v>41862</c:v>
                </c:pt>
                <c:pt idx="42">
                  <c:v>41893</c:v>
                </c:pt>
                <c:pt idx="43">
                  <c:v>41923</c:v>
                </c:pt>
                <c:pt idx="44">
                  <c:v>41954</c:v>
                </c:pt>
                <c:pt idx="45">
                  <c:v>41984</c:v>
                </c:pt>
                <c:pt idx="46">
                  <c:v>42015</c:v>
                </c:pt>
                <c:pt idx="47">
                  <c:v>42046</c:v>
                </c:pt>
                <c:pt idx="48">
                  <c:v>42074</c:v>
                </c:pt>
                <c:pt idx="49">
                  <c:v>42105</c:v>
                </c:pt>
                <c:pt idx="50">
                  <c:v>42135</c:v>
                </c:pt>
                <c:pt idx="51">
                  <c:v>42166</c:v>
                </c:pt>
                <c:pt idx="52">
                  <c:v>42196</c:v>
                </c:pt>
                <c:pt idx="53">
                  <c:v>42227</c:v>
                </c:pt>
                <c:pt idx="54">
                  <c:v>42258</c:v>
                </c:pt>
                <c:pt idx="55">
                  <c:v>42288</c:v>
                </c:pt>
                <c:pt idx="56">
                  <c:v>42319</c:v>
                </c:pt>
                <c:pt idx="57">
                  <c:v>42349</c:v>
                </c:pt>
                <c:pt idx="58">
                  <c:v>42380</c:v>
                </c:pt>
                <c:pt idx="59">
                  <c:v>42411</c:v>
                </c:pt>
                <c:pt idx="60">
                  <c:v>42440</c:v>
                </c:pt>
                <c:pt idx="61">
                  <c:v>42471</c:v>
                </c:pt>
                <c:pt idx="62">
                  <c:v>42501</c:v>
                </c:pt>
                <c:pt idx="63">
                  <c:v>42532</c:v>
                </c:pt>
                <c:pt idx="64">
                  <c:v>42562</c:v>
                </c:pt>
                <c:pt idx="65">
                  <c:v>42593</c:v>
                </c:pt>
                <c:pt idx="66">
                  <c:v>42624</c:v>
                </c:pt>
                <c:pt idx="67">
                  <c:v>42654</c:v>
                </c:pt>
                <c:pt idx="68">
                  <c:v>42685</c:v>
                </c:pt>
                <c:pt idx="69">
                  <c:v>42715</c:v>
                </c:pt>
                <c:pt idx="70">
                  <c:v>42746</c:v>
                </c:pt>
                <c:pt idx="71">
                  <c:v>42777</c:v>
                </c:pt>
                <c:pt idx="72">
                  <c:v>42805</c:v>
                </c:pt>
                <c:pt idx="73">
                  <c:v>42836</c:v>
                </c:pt>
                <c:pt idx="74">
                  <c:v>42866</c:v>
                </c:pt>
                <c:pt idx="75">
                  <c:v>42897</c:v>
                </c:pt>
                <c:pt idx="76">
                  <c:v>42927</c:v>
                </c:pt>
                <c:pt idx="77">
                  <c:v>42958</c:v>
                </c:pt>
                <c:pt idx="78">
                  <c:v>42989</c:v>
                </c:pt>
                <c:pt idx="79">
                  <c:v>43019</c:v>
                </c:pt>
                <c:pt idx="80">
                  <c:v>43050</c:v>
                </c:pt>
                <c:pt idx="81">
                  <c:v>43080</c:v>
                </c:pt>
                <c:pt idx="82">
                  <c:v>43111</c:v>
                </c:pt>
                <c:pt idx="83">
                  <c:v>43142</c:v>
                </c:pt>
                <c:pt idx="84">
                  <c:v>43170</c:v>
                </c:pt>
                <c:pt idx="85">
                  <c:v>43201</c:v>
                </c:pt>
                <c:pt idx="86">
                  <c:v>43231</c:v>
                </c:pt>
                <c:pt idx="87">
                  <c:v>43262</c:v>
                </c:pt>
                <c:pt idx="88">
                  <c:v>43292</c:v>
                </c:pt>
                <c:pt idx="89">
                  <c:v>43323</c:v>
                </c:pt>
                <c:pt idx="90">
                  <c:v>43354</c:v>
                </c:pt>
                <c:pt idx="91">
                  <c:v>43384</c:v>
                </c:pt>
                <c:pt idx="92">
                  <c:v>43415</c:v>
                </c:pt>
                <c:pt idx="93">
                  <c:v>43445</c:v>
                </c:pt>
                <c:pt idx="94">
                  <c:v>43476</c:v>
                </c:pt>
                <c:pt idx="95">
                  <c:v>43507</c:v>
                </c:pt>
                <c:pt idx="96">
                  <c:v>43535</c:v>
                </c:pt>
                <c:pt idx="97">
                  <c:v>43566</c:v>
                </c:pt>
                <c:pt idx="98">
                  <c:v>43596</c:v>
                </c:pt>
                <c:pt idx="99">
                  <c:v>43627</c:v>
                </c:pt>
                <c:pt idx="100">
                  <c:v>43657</c:v>
                </c:pt>
                <c:pt idx="101">
                  <c:v>43688</c:v>
                </c:pt>
                <c:pt idx="102">
                  <c:v>43719</c:v>
                </c:pt>
                <c:pt idx="103">
                  <c:v>43749</c:v>
                </c:pt>
                <c:pt idx="104">
                  <c:v>43780</c:v>
                </c:pt>
                <c:pt idx="105">
                  <c:v>43810</c:v>
                </c:pt>
                <c:pt idx="106">
                  <c:v>43841</c:v>
                </c:pt>
                <c:pt idx="107">
                  <c:v>43872</c:v>
                </c:pt>
                <c:pt idx="108">
                  <c:v>43901</c:v>
                </c:pt>
                <c:pt idx="109">
                  <c:v>43932</c:v>
                </c:pt>
                <c:pt idx="110">
                  <c:v>43962</c:v>
                </c:pt>
                <c:pt idx="111">
                  <c:v>43993</c:v>
                </c:pt>
                <c:pt idx="112">
                  <c:v>44023</c:v>
                </c:pt>
                <c:pt idx="113">
                  <c:v>44054</c:v>
                </c:pt>
                <c:pt idx="114">
                  <c:v>44085</c:v>
                </c:pt>
                <c:pt idx="115">
                  <c:v>44115</c:v>
                </c:pt>
                <c:pt idx="116">
                  <c:v>44146</c:v>
                </c:pt>
                <c:pt idx="117">
                  <c:v>44176</c:v>
                </c:pt>
                <c:pt idx="118">
                  <c:v>44207</c:v>
                </c:pt>
                <c:pt idx="119">
                  <c:v>44238</c:v>
                </c:pt>
                <c:pt idx="120">
                  <c:v>44266</c:v>
                </c:pt>
                <c:pt idx="121">
                  <c:v>44297</c:v>
                </c:pt>
                <c:pt idx="122">
                  <c:v>44327</c:v>
                </c:pt>
                <c:pt idx="123">
                  <c:v>44358</c:v>
                </c:pt>
                <c:pt idx="124">
                  <c:v>44388</c:v>
                </c:pt>
                <c:pt idx="125">
                  <c:v>44419</c:v>
                </c:pt>
                <c:pt idx="126">
                  <c:v>44450</c:v>
                </c:pt>
                <c:pt idx="127">
                  <c:v>44480</c:v>
                </c:pt>
                <c:pt idx="128">
                  <c:v>44511</c:v>
                </c:pt>
                <c:pt idx="129">
                  <c:v>44541</c:v>
                </c:pt>
                <c:pt idx="130">
                  <c:v>44572</c:v>
                </c:pt>
                <c:pt idx="131">
                  <c:v>44603</c:v>
                </c:pt>
                <c:pt idx="132">
                  <c:v>44631</c:v>
                </c:pt>
                <c:pt idx="133">
                  <c:v>44662</c:v>
                </c:pt>
                <c:pt idx="134">
                  <c:v>44692</c:v>
                </c:pt>
                <c:pt idx="135">
                  <c:v>44723</c:v>
                </c:pt>
                <c:pt idx="136">
                  <c:v>44753</c:v>
                </c:pt>
                <c:pt idx="137">
                  <c:v>44784</c:v>
                </c:pt>
                <c:pt idx="138">
                  <c:v>44815</c:v>
                </c:pt>
                <c:pt idx="139">
                  <c:v>44845</c:v>
                </c:pt>
                <c:pt idx="140">
                  <c:v>44876</c:v>
                </c:pt>
                <c:pt idx="141">
                  <c:v>44906</c:v>
                </c:pt>
                <c:pt idx="142">
                  <c:v>44937</c:v>
                </c:pt>
                <c:pt idx="143">
                  <c:v>44968</c:v>
                </c:pt>
                <c:pt idx="144">
                  <c:v>44996</c:v>
                </c:pt>
                <c:pt idx="145">
                  <c:v>45027</c:v>
                </c:pt>
                <c:pt idx="146">
                  <c:v>45057</c:v>
                </c:pt>
                <c:pt idx="147">
                  <c:v>45088</c:v>
                </c:pt>
                <c:pt idx="148">
                  <c:v>45118</c:v>
                </c:pt>
                <c:pt idx="149">
                  <c:v>45149</c:v>
                </c:pt>
                <c:pt idx="150">
                  <c:v>45180</c:v>
                </c:pt>
                <c:pt idx="151">
                  <c:v>45210</c:v>
                </c:pt>
                <c:pt idx="152">
                  <c:v>45241</c:v>
                </c:pt>
                <c:pt idx="153">
                  <c:v>45271</c:v>
                </c:pt>
                <c:pt idx="154">
                  <c:v>45302</c:v>
                </c:pt>
                <c:pt idx="155">
                  <c:v>45333</c:v>
                </c:pt>
                <c:pt idx="156">
                  <c:v>45362</c:v>
                </c:pt>
                <c:pt idx="157">
                  <c:v>45393</c:v>
                </c:pt>
                <c:pt idx="158">
                  <c:v>45423</c:v>
                </c:pt>
                <c:pt idx="159">
                  <c:v>45454</c:v>
                </c:pt>
                <c:pt idx="160">
                  <c:v>45484</c:v>
                </c:pt>
                <c:pt idx="161">
                  <c:v>45515</c:v>
                </c:pt>
                <c:pt idx="162">
                  <c:v>45546</c:v>
                </c:pt>
                <c:pt idx="163">
                  <c:v>45576</c:v>
                </c:pt>
                <c:pt idx="164">
                  <c:v>45607</c:v>
                </c:pt>
                <c:pt idx="165">
                  <c:v>45637</c:v>
                </c:pt>
                <c:pt idx="166">
                  <c:v>45668</c:v>
                </c:pt>
                <c:pt idx="167">
                  <c:v>45699</c:v>
                </c:pt>
                <c:pt idx="168">
                  <c:v>45727</c:v>
                </c:pt>
                <c:pt idx="169">
                  <c:v>45758</c:v>
                </c:pt>
                <c:pt idx="170">
                  <c:v>45788</c:v>
                </c:pt>
                <c:pt idx="171">
                  <c:v>45819</c:v>
                </c:pt>
                <c:pt idx="172">
                  <c:v>45849</c:v>
                </c:pt>
                <c:pt idx="173">
                  <c:v>45880</c:v>
                </c:pt>
                <c:pt idx="174">
                  <c:v>45911</c:v>
                </c:pt>
                <c:pt idx="175">
                  <c:v>45941</c:v>
                </c:pt>
                <c:pt idx="176">
                  <c:v>45972</c:v>
                </c:pt>
                <c:pt idx="177">
                  <c:v>46002</c:v>
                </c:pt>
                <c:pt idx="178">
                  <c:v>46033</c:v>
                </c:pt>
                <c:pt idx="179">
                  <c:v>46064</c:v>
                </c:pt>
                <c:pt idx="180">
                  <c:v>46092</c:v>
                </c:pt>
                <c:pt idx="181">
                  <c:v>46123</c:v>
                </c:pt>
                <c:pt idx="182">
                  <c:v>46153</c:v>
                </c:pt>
                <c:pt idx="183">
                  <c:v>46184</c:v>
                </c:pt>
                <c:pt idx="184">
                  <c:v>46214</c:v>
                </c:pt>
                <c:pt idx="185">
                  <c:v>46245</c:v>
                </c:pt>
                <c:pt idx="186">
                  <c:v>46276</c:v>
                </c:pt>
                <c:pt idx="187">
                  <c:v>46306</c:v>
                </c:pt>
                <c:pt idx="188">
                  <c:v>46337</c:v>
                </c:pt>
                <c:pt idx="189">
                  <c:v>46367</c:v>
                </c:pt>
                <c:pt idx="190">
                  <c:v>46398</c:v>
                </c:pt>
                <c:pt idx="191">
                  <c:v>46429</c:v>
                </c:pt>
                <c:pt idx="192">
                  <c:v>46457</c:v>
                </c:pt>
                <c:pt idx="193">
                  <c:v>46488</c:v>
                </c:pt>
                <c:pt idx="194">
                  <c:v>46518</c:v>
                </c:pt>
                <c:pt idx="195">
                  <c:v>46549</c:v>
                </c:pt>
                <c:pt idx="196">
                  <c:v>46579</c:v>
                </c:pt>
                <c:pt idx="197">
                  <c:v>46610</c:v>
                </c:pt>
                <c:pt idx="198">
                  <c:v>46641</c:v>
                </c:pt>
                <c:pt idx="199">
                  <c:v>46671</c:v>
                </c:pt>
                <c:pt idx="200">
                  <c:v>46702</c:v>
                </c:pt>
                <c:pt idx="201">
                  <c:v>46732</c:v>
                </c:pt>
                <c:pt idx="202">
                  <c:v>46763</c:v>
                </c:pt>
                <c:pt idx="203">
                  <c:v>46794</c:v>
                </c:pt>
                <c:pt idx="204">
                  <c:v>46823</c:v>
                </c:pt>
                <c:pt idx="205">
                  <c:v>46854</c:v>
                </c:pt>
                <c:pt idx="206">
                  <c:v>46884</c:v>
                </c:pt>
                <c:pt idx="207">
                  <c:v>46915</c:v>
                </c:pt>
                <c:pt idx="208">
                  <c:v>46945</c:v>
                </c:pt>
                <c:pt idx="209">
                  <c:v>46976</c:v>
                </c:pt>
                <c:pt idx="210">
                  <c:v>47007</c:v>
                </c:pt>
                <c:pt idx="211">
                  <c:v>47037</c:v>
                </c:pt>
                <c:pt idx="212">
                  <c:v>47068</c:v>
                </c:pt>
                <c:pt idx="213">
                  <c:v>47098</c:v>
                </c:pt>
                <c:pt idx="214">
                  <c:v>47129</c:v>
                </c:pt>
                <c:pt idx="215">
                  <c:v>47160</c:v>
                </c:pt>
                <c:pt idx="216">
                  <c:v>47188</c:v>
                </c:pt>
                <c:pt idx="217">
                  <c:v>47219</c:v>
                </c:pt>
                <c:pt idx="218">
                  <c:v>47249</c:v>
                </c:pt>
                <c:pt idx="219">
                  <c:v>47280</c:v>
                </c:pt>
                <c:pt idx="220">
                  <c:v>47310</c:v>
                </c:pt>
                <c:pt idx="221">
                  <c:v>47341</c:v>
                </c:pt>
                <c:pt idx="222">
                  <c:v>47372</c:v>
                </c:pt>
                <c:pt idx="223">
                  <c:v>47402</c:v>
                </c:pt>
                <c:pt idx="224">
                  <c:v>47433</c:v>
                </c:pt>
                <c:pt idx="225">
                  <c:v>47463</c:v>
                </c:pt>
                <c:pt idx="226">
                  <c:v>47494</c:v>
                </c:pt>
                <c:pt idx="227">
                  <c:v>47525</c:v>
                </c:pt>
                <c:pt idx="228">
                  <c:v>47553</c:v>
                </c:pt>
                <c:pt idx="229">
                  <c:v>47584</c:v>
                </c:pt>
                <c:pt idx="230">
                  <c:v>47614</c:v>
                </c:pt>
                <c:pt idx="231">
                  <c:v>47645</c:v>
                </c:pt>
                <c:pt idx="232">
                  <c:v>47675</c:v>
                </c:pt>
                <c:pt idx="233">
                  <c:v>47706</c:v>
                </c:pt>
                <c:pt idx="234">
                  <c:v>47737</c:v>
                </c:pt>
                <c:pt idx="235">
                  <c:v>47767</c:v>
                </c:pt>
                <c:pt idx="236">
                  <c:v>47798</c:v>
                </c:pt>
                <c:pt idx="237">
                  <c:v>47828</c:v>
                </c:pt>
                <c:pt idx="238">
                  <c:v>47859</c:v>
                </c:pt>
                <c:pt idx="239">
                  <c:v>47890</c:v>
                </c:pt>
                <c:pt idx="240">
                  <c:v>47918</c:v>
                </c:pt>
                <c:pt idx="241">
                  <c:v>47949</c:v>
                </c:pt>
                <c:pt idx="242">
                  <c:v>47979</c:v>
                </c:pt>
                <c:pt idx="243">
                  <c:v>48010</c:v>
                </c:pt>
                <c:pt idx="244">
                  <c:v>48040</c:v>
                </c:pt>
                <c:pt idx="245">
                  <c:v>48071</c:v>
                </c:pt>
                <c:pt idx="246">
                  <c:v>48102</c:v>
                </c:pt>
                <c:pt idx="247">
                  <c:v>48132</c:v>
                </c:pt>
                <c:pt idx="248">
                  <c:v>48163</c:v>
                </c:pt>
                <c:pt idx="249">
                  <c:v>48193</c:v>
                </c:pt>
                <c:pt idx="250">
                  <c:v>48224</c:v>
                </c:pt>
                <c:pt idx="251">
                  <c:v>48255</c:v>
                </c:pt>
                <c:pt idx="252">
                  <c:v>48284</c:v>
                </c:pt>
                <c:pt idx="253">
                  <c:v>48315</c:v>
                </c:pt>
                <c:pt idx="254">
                  <c:v>48345</c:v>
                </c:pt>
                <c:pt idx="255">
                  <c:v>48376</c:v>
                </c:pt>
                <c:pt idx="256">
                  <c:v>48406</c:v>
                </c:pt>
                <c:pt idx="257">
                  <c:v>48437</c:v>
                </c:pt>
                <c:pt idx="258">
                  <c:v>48468</c:v>
                </c:pt>
                <c:pt idx="259">
                  <c:v>48498</c:v>
                </c:pt>
                <c:pt idx="260">
                  <c:v>48529</c:v>
                </c:pt>
                <c:pt idx="261">
                  <c:v>48559</c:v>
                </c:pt>
                <c:pt idx="262">
                  <c:v>48590</c:v>
                </c:pt>
                <c:pt idx="263">
                  <c:v>48621</c:v>
                </c:pt>
                <c:pt idx="264">
                  <c:v>48649</c:v>
                </c:pt>
                <c:pt idx="265">
                  <c:v>48680</c:v>
                </c:pt>
                <c:pt idx="266">
                  <c:v>48710</c:v>
                </c:pt>
                <c:pt idx="267">
                  <c:v>48741</c:v>
                </c:pt>
                <c:pt idx="268">
                  <c:v>48771</c:v>
                </c:pt>
                <c:pt idx="269">
                  <c:v>48802</c:v>
                </c:pt>
                <c:pt idx="270">
                  <c:v>48833</c:v>
                </c:pt>
                <c:pt idx="271">
                  <c:v>48863</c:v>
                </c:pt>
                <c:pt idx="272">
                  <c:v>48894</c:v>
                </c:pt>
                <c:pt idx="273">
                  <c:v>48924</c:v>
                </c:pt>
                <c:pt idx="274">
                  <c:v>48955</c:v>
                </c:pt>
                <c:pt idx="275">
                  <c:v>48986</c:v>
                </c:pt>
                <c:pt idx="276">
                  <c:v>49014</c:v>
                </c:pt>
                <c:pt idx="277">
                  <c:v>49045</c:v>
                </c:pt>
                <c:pt idx="278">
                  <c:v>49075</c:v>
                </c:pt>
                <c:pt idx="279">
                  <c:v>49106</c:v>
                </c:pt>
                <c:pt idx="280">
                  <c:v>49136</c:v>
                </c:pt>
                <c:pt idx="281">
                  <c:v>49167</c:v>
                </c:pt>
                <c:pt idx="282">
                  <c:v>49198</c:v>
                </c:pt>
                <c:pt idx="283">
                  <c:v>49228</c:v>
                </c:pt>
                <c:pt idx="284">
                  <c:v>49259</c:v>
                </c:pt>
                <c:pt idx="285">
                  <c:v>49289</c:v>
                </c:pt>
                <c:pt idx="286">
                  <c:v>49320</c:v>
                </c:pt>
                <c:pt idx="287">
                  <c:v>49351</c:v>
                </c:pt>
                <c:pt idx="288">
                  <c:v>49379</c:v>
                </c:pt>
                <c:pt idx="289">
                  <c:v>49410</c:v>
                </c:pt>
                <c:pt idx="290">
                  <c:v>49440</c:v>
                </c:pt>
                <c:pt idx="291">
                  <c:v>49471</c:v>
                </c:pt>
                <c:pt idx="292">
                  <c:v>49501</c:v>
                </c:pt>
                <c:pt idx="293">
                  <c:v>49532</c:v>
                </c:pt>
                <c:pt idx="294">
                  <c:v>49563</c:v>
                </c:pt>
                <c:pt idx="295">
                  <c:v>49593</c:v>
                </c:pt>
                <c:pt idx="296">
                  <c:v>49624</c:v>
                </c:pt>
                <c:pt idx="297">
                  <c:v>49654</c:v>
                </c:pt>
                <c:pt idx="298">
                  <c:v>49685</c:v>
                </c:pt>
                <c:pt idx="299">
                  <c:v>49716</c:v>
                </c:pt>
                <c:pt idx="300">
                  <c:v>49745</c:v>
                </c:pt>
                <c:pt idx="301">
                  <c:v>49776</c:v>
                </c:pt>
                <c:pt idx="302">
                  <c:v>49806</c:v>
                </c:pt>
                <c:pt idx="303">
                  <c:v>49837</c:v>
                </c:pt>
                <c:pt idx="304">
                  <c:v>49867</c:v>
                </c:pt>
                <c:pt idx="305">
                  <c:v>49898</c:v>
                </c:pt>
                <c:pt idx="306">
                  <c:v>49929</c:v>
                </c:pt>
                <c:pt idx="307">
                  <c:v>49959</c:v>
                </c:pt>
                <c:pt idx="308">
                  <c:v>49990</c:v>
                </c:pt>
                <c:pt idx="309">
                  <c:v>50020</c:v>
                </c:pt>
                <c:pt idx="310">
                  <c:v>50051</c:v>
                </c:pt>
                <c:pt idx="311">
                  <c:v>50082</c:v>
                </c:pt>
                <c:pt idx="312">
                  <c:v>50110</c:v>
                </c:pt>
                <c:pt idx="313">
                  <c:v>50141</c:v>
                </c:pt>
                <c:pt idx="314">
                  <c:v>50171</c:v>
                </c:pt>
                <c:pt idx="315">
                  <c:v>50202</c:v>
                </c:pt>
                <c:pt idx="316">
                  <c:v>50232</c:v>
                </c:pt>
                <c:pt idx="317">
                  <c:v>50263</c:v>
                </c:pt>
                <c:pt idx="318">
                  <c:v>50294</c:v>
                </c:pt>
                <c:pt idx="319">
                  <c:v>50324</c:v>
                </c:pt>
                <c:pt idx="320">
                  <c:v>50355</c:v>
                </c:pt>
                <c:pt idx="321">
                  <c:v>50385</c:v>
                </c:pt>
                <c:pt idx="322">
                  <c:v>50416</c:v>
                </c:pt>
                <c:pt idx="323">
                  <c:v>50447</c:v>
                </c:pt>
                <c:pt idx="324">
                  <c:v>50475</c:v>
                </c:pt>
                <c:pt idx="325">
                  <c:v>50506</c:v>
                </c:pt>
                <c:pt idx="326">
                  <c:v>50536</c:v>
                </c:pt>
                <c:pt idx="327">
                  <c:v>50567</c:v>
                </c:pt>
                <c:pt idx="328">
                  <c:v>50597</c:v>
                </c:pt>
                <c:pt idx="329">
                  <c:v>50628</c:v>
                </c:pt>
                <c:pt idx="330">
                  <c:v>50659</c:v>
                </c:pt>
                <c:pt idx="331">
                  <c:v>50689</c:v>
                </c:pt>
                <c:pt idx="332">
                  <c:v>50720</c:v>
                </c:pt>
                <c:pt idx="333">
                  <c:v>50750</c:v>
                </c:pt>
                <c:pt idx="334">
                  <c:v>50781</c:v>
                </c:pt>
                <c:pt idx="335">
                  <c:v>50812</c:v>
                </c:pt>
                <c:pt idx="336">
                  <c:v>50840</c:v>
                </c:pt>
                <c:pt idx="337">
                  <c:v>50871</c:v>
                </c:pt>
                <c:pt idx="338">
                  <c:v>50901</c:v>
                </c:pt>
                <c:pt idx="339">
                  <c:v>50932</c:v>
                </c:pt>
                <c:pt idx="340">
                  <c:v>50962</c:v>
                </c:pt>
                <c:pt idx="341">
                  <c:v>50993</c:v>
                </c:pt>
                <c:pt idx="342">
                  <c:v>51024</c:v>
                </c:pt>
                <c:pt idx="343">
                  <c:v>51054</c:v>
                </c:pt>
                <c:pt idx="344">
                  <c:v>51085</c:v>
                </c:pt>
                <c:pt idx="345">
                  <c:v>51115</c:v>
                </c:pt>
                <c:pt idx="346">
                  <c:v>51146</c:v>
                </c:pt>
                <c:pt idx="347">
                  <c:v>51177</c:v>
                </c:pt>
                <c:pt idx="348">
                  <c:v>51206</c:v>
                </c:pt>
                <c:pt idx="349">
                  <c:v>51237</c:v>
                </c:pt>
                <c:pt idx="350">
                  <c:v>51267</c:v>
                </c:pt>
                <c:pt idx="351">
                  <c:v>51298</c:v>
                </c:pt>
                <c:pt idx="352">
                  <c:v>51328</c:v>
                </c:pt>
                <c:pt idx="353">
                  <c:v>51359</c:v>
                </c:pt>
                <c:pt idx="354">
                  <c:v>51390</c:v>
                </c:pt>
                <c:pt idx="355">
                  <c:v>51420</c:v>
                </c:pt>
                <c:pt idx="356">
                  <c:v>51451</c:v>
                </c:pt>
                <c:pt idx="357">
                  <c:v>51481</c:v>
                </c:pt>
                <c:pt idx="358">
                  <c:v>51512</c:v>
                </c:pt>
                <c:pt idx="359">
                  <c:v>51543</c:v>
                </c:pt>
                <c:pt idx="360">
                  <c:v>51571</c:v>
                </c:pt>
                <c:pt idx="361">
                  <c:v>51602</c:v>
                </c:pt>
                <c:pt idx="362">
                  <c:v>51632</c:v>
                </c:pt>
                <c:pt idx="363">
                  <c:v>51663</c:v>
                </c:pt>
                <c:pt idx="364">
                  <c:v>51693</c:v>
                </c:pt>
                <c:pt idx="365">
                  <c:v>51724</c:v>
                </c:pt>
                <c:pt idx="366">
                  <c:v>51755</c:v>
                </c:pt>
                <c:pt idx="367">
                  <c:v>51785</c:v>
                </c:pt>
                <c:pt idx="368">
                  <c:v>51816</c:v>
                </c:pt>
                <c:pt idx="369">
                  <c:v>51846</c:v>
                </c:pt>
                <c:pt idx="370">
                  <c:v>51877</c:v>
                </c:pt>
              </c:numCache>
            </c:numRef>
          </c:xVal>
          <c:yVal>
            <c:numRef>
              <c:f>Graph_Data!$AR$369:$AR$739</c:f>
              <c:numCache>
                <c:formatCode>General</c:formatCode>
                <c:ptCount val="371"/>
                <c:pt idx="0">
                  <c:v>-0.65428058824838276</c:v>
                </c:pt>
                <c:pt idx="1">
                  <c:v>-0.66223789747134831</c:v>
                </c:pt>
                <c:pt idx="2">
                  <c:v>-0.66986629777818674</c:v>
                </c:pt>
                <c:pt idx="3">
                  <c:v>-0.6776738559027311</c:v>
                </c:pt>
                <c:pt idx="4">
                  <c:v>-0.685156407787476</c:v>
                </c:pt>
                <c:pt idx="5">
                  <c:v>-0.69281234259841662</c:v>
                </c:pt>
                <c:pt idx="6">
                  <c:v>-0.70039056481866935</c:v>
                </c:pt>
                <c:pt idx="7">
                  <c:v>-0.70764994902287881</c:v>
                </c:pt>
                <c:pt idx="8">
                  <c:v>-0.71507407983460813</c:v>
                </c:pt>
                <c:pt idx="9">
                  <c:v>-0.72218364704266513</c:v>
                </c:pt>
                <c:pt idx="10">
                  <c:v>-0.72945229868434625</c:v>
                </c:pt>
                <c:pt idx="11">
                  <c:v>-0.73664147065668295</c:v>
                </c:pt>
                <c:pt idx="12">
                  <c:v>-0.74329462574242688</c:v>
                </c:pt>
                <c:pt idx="13">
                  <c:v>-0.75032920405838255</c:v>
                </c:pt>
                <c:pt idx="14">
                  <c:v>-0.75706048974312723</c:v>
                </c:pt>
                <c:pt idx="15">
                  <c:v>-0.76393704684258457</c:v>
                </c:pt>
                <c:pt idx="16">
                  <c:v>-0.77051507302625111</c:v>
                </c:pt>
                <c:pt idx="17">
                  <c:v>-0.77723297124487722</c:v>
                </c:pt>
                <c:pt idx="18">
                  <c:v>-0.78387006720523933</c:v>
                </c:pt>
                <c:pt idx="19">
                  <c:v>-0.7902160562603997</c:v>
                </c:pt>
                <c:pt idx="20">
                  <c:v>-0.79669395829841494</c:v>
                </c:pt>
                <c:pt idx="21">
                  <c:v>-0.8028858275693268</c:v>
                </c:pt>
                <c:pt idx="22">
                  <c:v>-0.80920446677500535</c:v>
                </c:pt>
                <c:pt idx="23">
                  <c:v>-0.81544221597405675</c:v>
                </c:pt>
                <c:pt idx="24">
                  <c:v>-0.8210068439446343</c:v>
                </c:pt>
                <c:pt idx="25">
                  <c:v>-0.82709086266016429</c:v>
                </c:pt>
                <c:pt idx="26">
                  <c:v>-0.83290187821450812</c:v>
                </c:pt>
                <c:pt idx="27">
                  <c:v>-0.83882744430181666</c:v>
                </c:pt>
                <c:pt idx="28">
                  <c:v>-0.84448543929599074</c:v>
                </c:pt>
                <c:pt idx="29">
                  <c:v>-0.85025327132521555</c:v>
                </c:pt>
                <c:pt idx="30">
                  <c:v>-0.85594128939518055</c:v>
                </c:pt>
                <c:pt idx="31">
                  <c:v>-0.86137008429582851</c:v>
                </c:pt>
                <c:pt idx="32">
                  <c:v>-0.86690186596870666</c:v>
                </c:pt>
                <c:pt idx="33">
                  <c:v>-0.8721800483657115</c:v>
                </c:pt>
                <c:pt idx="34">
                  <c:v>-0.87755685286226792</c:v>
                </c:pt>
                <c:pt idx="35">
                  <c:v>-0.88285544677724015</c:v>
                </c:pt>
                <c:pt idx="36">
                  <c:v>-0.88757438550137913</c:v>
                </c:pt>
                <c:pt idx="37">
                  <c:v>-0.89272526467641444</c:v>
                </c:pt>
                <c:pt idx="38">
                  <c:v>-0.89763669833251036</c:v>
                </c:pt>
                <c:pt idx="39">
                  <c:v>-0.90263657863470448</c:v>
                </c:pt>
                <c:pt idx="40">
                  <c:v>-0.90740279778234778</c:v>
                </c:pt>
                <c:pt idx="41">
                  <c:v>-0.91225361163746976</c:v>
                </c:pt>
                <c:pt idx="42">
                  <c:v>-0.91702946665566909</c:v>
                </c:pt>
                <c:pt idx="43">
                  <c:v>-0.92158042339540025</c:v>
                </c:pt>
                <c:pt idx="44">
                  <c:v>-0.92621044919819395</c:v>
                </c:pt>
                <c:pt idx="45">
                  <c:v>-0.93062139697095481</c:v>
                </c:pt>
                <c:pt idx="46">
                  <c:v>-0.93510793786705326</c:v>
                </c:pt>
                <c:pt idx="47">
                  <c:v>-0.93952250530162207</c:v>
                </c:pt>
                <c:pt idx="48">
                  <c:v>-0.94344854298408976</c:v>
                </c:pt>
                <c:pt idx="49">
                  <c:v>-0.9477279679679077</c:v>
                </c:pt>
                <c:pt idx="50">
                  <c:v>-0.95180268154921754</c:v>
                </c:pt>
                <c:pt idx="51">
                  <c:v>-0.95594501970723655</c:v>
                </c:pt>
                <c:pt idx="52">
                  <c:v>-0.95988840711959922</c:v>
                </c:pt>
                <c:pt idx="53">
                  <c:v>-0.96389645177401417</c:v>
                </c:pt>
                <c:pt idx="54">
                  <c:v>-0.96783735240865898</c:v>
                </c:pt>
                <c:pt idx="55">
                  <c:v>-0.97158791283310075</c:v>
                </c:pt>
                <c:pt idx="56">
                  <c:v>-0.97539892080146362</c:v>
                </c:pt>
                <c:pt idx="57">
                  <c:v>-0.97902523269552066</c:v>
                </c:pt>
                <c:pt idx="58">
                  <c:v>-0.98270937225251476</c:v>
                </c:pt>
                <c:pt idx="59">
                  <c:v>-0.98633021969757506</c:v>
                </c:pt>
                <c:pt idx="60">
                  <c:v>-0.98966088044414491</c:v>
                </c:pt>
                <c:pt idx="61">
                  <c:v>-0.99316152720036643</c:v>
                </c:pt>
                <c:pt idx="62">
                  <c:v>-0.99649125454776555</c:v>
                </c:pt>
                <c:pt idx="63">
                  <c:v>-0.99987284858364134</c:v>
                </c:pt>
                <c:pt idx="64">
                  <c:v>-1.0030889163790033</c:v>
                </c:pt>
                <c:pt idx="65">
                  <c:v>-1.006354675545192</c:v>
                </c:pt>
                <c:pt idx="66">
                  <c:v>-1.0095628108880761</c:v>
                </c:pt>
                <c:pt idx="67">
                  <c:v>-1.0126133851824697</c:v>
                </c:pt>
                <c:pt idx="68">
                  <c:v>-1.0157105912576168</c:v>
                </c:pt>
                <c:pt idx="69">
                  <c:v>-1.0186553967689913</c:v>
                </c:pt>
                <c:pt idx="70">
                  <c:v>-1.0216449454278871</c:v>
                </c:pt>
                <c:pt idx="71">
                  <c:v>-1.0245810383510825</c:v>
                </c:pt>
                <c:pt idx="72">
                  <c:v>-1.0271877503068712</c:v>
                </c:pt>
                <c:pt idx="73">
                  <c:v>-1.0300244402544638</c:v>
                </c:pt>
                <c:pt idx="74">
                  <c:v>-1.0327210527157182</c:v>
                </c:pt>
                <c:pt idx="75">
                  <c:v>-1.0354581803526464</c:v>
                </c:pt>
                <c:pt idx="76">
                  <c:v>-1.0380600153001966</c:v>
                </c:pt>
                <c:pt idx="77">
                  <c:v>-1.0407008260630097</c:v>
                </c:pt>
                <c:pt idx="78">
                  <c:v>-1.0432939245176356</c:v>
                </c:pt>
                <c:pt idx="79">
                  <c:v>-1.0457587254420659</c:v>
                </c:pt>
                <c:pt idx="80">
                  <c:v>-1.0482603496758029</c:v>
                </c:pt>
                <c:pt idx="81">
                  <c:v>-1.0506381639813294</c:v>
                </c:pt>
                <c:pt idx="82">
                  <c:v>-1.0530514799820845</c:v>
                </c:pt>
                <c:pt idx="83">
                  <c:v>-1.0554211177092716</c:v>
                </c:pt>
                <c:pt idx="84">
                  <c:v>-1.0575245590964195</c:v>
                </c:pt>
                <c:pt idx="85">
                  <c:v>-1.0598132728494061</c:v>
                </c:pt>
                <c:pt idx="86">
                  <c:v>-1.0619887562845676</c:v>
                </c:pt>
                <c:pt idx="87">
                  <c:v>-1.0641968011617384</c:v>
                </c:pt>
                <c:pt idx="88">
                  <c:v>-1.0662956731238877</c:v>
                </c:pt>
                <c:pt idx="89">
                  <c:v>-1.0684260418418041</c:v>
                </c:pt>
                <c:pt idx="90">
                  <c:v>-1.0705180635203344</c:v>
                </c:pt>
                <c:pt idx="91">
                  <c:v>-1.072506794788056</c:v>
                </c:pt>
                <c:pt idx="92">
                  <c:v>-1.0745255386879</c:v>
                </c:pt>
                <c:pt idx="93">
                  <c:v>-1.0764447358132181</c:v>
                </c:pt>
                <c:pt idx="94">
                  <c:v>-1.0783930367403864</c:v>
                </c:pt>
                <c:pt idx="95">
                  <c:v>-1.0803066033511719</c:v>
                </c:pt>
                <c:pt idx="96">
                  <c:v>-1.0820057180521563</c:v>
                </c:pt>
                <c:pt idx="97">
                  <c:v>-1.0838551181633538</c:v>
                </c:pt>
                <c:pt idx="98">
                  <c:v>-1.0856137064256375</c:v>
                </c:pt>
                <c:pt idx="99">
                  <c:v>-1.0873993818924892</c:v>
                </c:pt>
                <c:pt idx="100">
                  <c:v>-1.0890975624354367</c:v>
                </c:pt>
                <c:pt idx="101">
                  <c:v>-1.0908221013155006</c:v>
                </c:pt>
                <c:pt idx="102">
                  <c:v>-1.0925165387437588</c:v>
                </c:pt>
                <c:pt idx="103">
                  <c:v>-1.0941282585063048</c:v>
                </c:pt>
                <c:pt idx="104">
                  <c:v>-1.0957653212718372</c:v>
                </c:pt>
                <c:pt idx="105">
                  <c:v>-1.0973226874312467</c:v>
                </c:pt>
                <c:pt idx="106">
                  <c:v>-1.0989047749776766</c:v>
                </c:pt>
                <c:pt idx="107">
                  <c:v>-1.1004598194583921</c:v>
                </c:pt>
                <c:pt idx="108">
                  <c:v>-1.1018905790325613</c:v>
                </c:pt>
                <c:pt idx="109">
                  <c:v>-1.1033949494162123</c:v>
                </c:pt>
                <c:pt idx="110">
                  <c:v>-1.1048266594819194</c:v>
                </c:pt>
                <c:pt idx="111">
                  <c:v>-1.1062817025113212</c:v>
                </c:pt>
                <c:pt idx="112">
                  <c:v>-1.1076667182604194</c:v>
                </c:pt>
                <c:pt idx="113">
                  <c:v>-1.109074568102572</c:v>
                </c:pt>
                <c:pt idx="114">
                  <c:v>-1.1104592283216399</c:v>
                </c:pt>
                <c:pt idx="115">
                  <c:v>-1.1117776342234555</c:v>
                </c:pt>
                <c:pt idx="116">
                  <c:v>-1.1131181783018087</c:v>
                </c:pt>
                <c:pt idx="117">
                  <c:v>-1.1143948424330317</c:v>
                </c:pt>
                <c:pt idx="118">
                  <c:v>-1.1156932179257393</c:v>
                </c:pt>
                <c:pt idx="119">
                  <c:v>-1.1169708865286543</c:v>
                </c:pt>
                <c:pt idx="120">
                  <c:v>-1.1181075068929125</c:v>
                </c:pt>
                <c:pt idx="121">
                  <c:v>-1.1193470696044743</c:v>
                </c:pt>
                <c:pt idx="122">
                  <c:v>-1.1205282141182975</c:v>
                </c:pt>
                <c:pt idx="123">
                  <c:v>-1.1217301195802962</c:v>
                </c:pt>
                <c:pt idx="124">
                  <c:v>-1.1228756529350266</c:v>
                </c:pt>
                <c:pt idx="125">
                  <c:v>-1.1240416020336628</c:v>
                </c:pt>
                <c:pt idx="126">
                  <c:v>-1.1251899083023151</c:v>
                </c:pt>
                <c:pt idx="127">
                  <c:v>-1.1262847632172102</c:v>
                </c:pt>
                <c:pt idx="128">
                  <c:v>-1.1273995508679997</c:v>
                </c:pt>
                <c:pt idx="129">
                  <c:v>-1.1284627185965241</c:v>
                </c:pt>
                <c:pt idx="130">
                  <c:v>-1.1295455218423973</c:v>
                </c:pt>
                <c:pt idx="131">
                  <c:v>-1.130612638275617</c:v>
                </c:pt>
                <c:pt idx="132">
                  <c:v>-1.1315633115377142</c:v>
                </c:pt>
                <c:pt idx="133">
                  <c:v>-1.1326015925588748</c:v>
                </c:pt>
                <c:pt idx="134">
                  <c:v>-1.1335924474694972</c:v>
                </c:pt>
                <c:pt idx="135">
                  <c:v>-1.13460227276112</c:v>
                </c:pt>
                <c:pt idx="136">
                  <c:v>-1.1355662363530128</c:v>
                </c:pt>
                <c:pt idx="137">
                  <c:v>-1.1365489273971254</c:v>
                </c:pt>
                <c:pt idx="138">
                  <c:v>-1.1375183169719789</c:v>
                </c:pt>
                <c:pt idx="139">
                  <c:v>-1.1384440718610329</c:v>
                </c:pt>
                <c:pt idx="140">
                  <c:v>-1.1393882128603019</c:v>
                </c:pt>
                <c:pt idx="141">
                  <c:v>-1.1402901119819504</c:v>
                </c:pt>
                <c:pt idx="142">
                  <c:v>-1.1412101862308985</c:v>
                </c:pt>
                <c:pt idx="143">
                  <c:v>-1.1421184658840227</c:v>
                </c:pt>
                <c:pt idx="144">
                  <c:v>-1.142928946965168</c:v>
                </c:pt>
                <c:pt idx="145">
                  <c:v>-1.1438155606592475</c:v>
                </c:pt>
                <c:pt idx="146">
                  <c:v>-1.1446631116748958</c:v>
                </c:pt>
                <c:pt idx="147">
                  <c:v>-1.1455283626288817</c:v>
                </c:pt>
                <c:pt idx="148">
                  <c:v>-1.1463557333050003</c:v>
                </c:pt>
                <c:pt idx="149">
                  <c:v>-1.1472006291655799</c:v>
                </c:pt>
                <c:pt idx="150">
                  <c:v>-1.1480355519729446</c:v>
                </c:pt>
                <c:pt idx="151">
                  <c:v>-1.1488342745204043</c:v>
                </c:pt>
                <c:pt idx="152">
                  <c:v>-1.1496502754477858</c:v>
                </c:pt>
                <c:pt idx="153">
                  <c:v>-1.1504311249781944</c:v>
                </c:pt>
                <c:pt idx="154">
                  <c:v>-1.1512290995296313</c:v>
                </c:pt>
                <c:pt idx="155">
                  <c:v>-1.1520182429038905</c:v>
                </c:pt>
                <c:pt idx="156">
                  <c:v>-1.1527486695720996</c:v>
                </c:pt>
                <c:pt idx="157">
                  <c:v>-1.1535213270491407</c:v>
                </c:pt>
                <c:pt idx="158">
                  <c:v>-1.1542612370674317</c:v>
                </c:pt>
                <c:pt idx="159">
                  <c:v>-1.1550179219497767</c:v>
                </c:pt>
                <c:pt idx="160">
                  <c:v>-1.1557427454936544</c:v>
                </c:pt>
                <c:pt idx="161">
                  <c:v>-1.1564842150160404</c:v>
                </c:pt>
                <c:pt idx="162">
                  <c:v>-1.15721823074733</c:v>
                </c:pt>
                <c:pt idx="163">
                  <c:v>-1.1579216427055319</c:v>
                </c:pt>
                <c:pt idx="164">
                  <c:v>-1.1586415175650044</c:v>
                </c:pt>
                <c:pt idx="165">
                  <c:v>-1.1593315729399458</c:v>
                </c:pt>
                <c:pt idx="166">
                  <c:v>-1.1600379767806022</c:v>
                </c:pt>
                <c:pt idx="167">
                  <c:v>-1.1607377810153592</c:v>
                </c:pt>
                <c:pt idx="168">
                  <c:v>-1.1613643233904765</c:v>
                </c:pt>
                <c:pt idx="169">
                  <c:v>-1.1620520073407472</c:v>
                </c:pt>
                <c:pt idx="170">
                  <c:v>-1.1627116560766406</c:v>
                </c:pt>
                <c:pt idx="171">
                  <c:v>-1.163387391455061</c:v>
                </c:pt>
                <c:pt idx="172">
                  <c:v>-1.1640357532758667</c:v>
                </c:pt>
                <c:pt idx="173">
                  <c:v>-1.1647001038512175</c:v>
                </c:pt>
                <c:pt idx="174">
                  <c:v>-1.1653588758856166</c:v>
                </c:pt>
                <c:pt idx="175">
                  <c:v>-1.1659912128556922</c:v>
                </c:pt>
                <c:pt idx="176">
                  <c:v>-1.1666393986664341</c:v>
                </c:pt>
                <c:pt idx="177">
                  <c:v>-1.167261734452063</c:v>
                </c:pt>
                <c:pt idx="178">
                  <c:v>-1.1678998310665603</c:v>
                </c:pt>
                <c:pt idx="179">
                  <c:v>-1.1685329829640347</c:v>
                </c:pt>
                <c:pt idx="180">
                  <c:v>-1.1691007109810998</c:v>
                </c:pt>
                <c:pt idx="181">
                  <c:v>-1.1697247779746558</c:v>
                </c:pt>
                <c:pt idx="182">
                  <c:v>-1.1703243254076094</c:v>
                </c:pt>
                <c:pt idx="183">
                  <c:v>-1.1709394305257854</c:v>
                </c:pt>
                <c:pt idx="184">
                  <c:v>-1.1715305093607205</c:v>
                </c:pt>
                <c:pt idx="185">
                  <c:v>-1.1721370692395503</c:v>
                </c:pt>
                <c:pt idx="186">
                  <c:v>-1.1727394394318451</c:v>
                </c:pt>
                <c:pt idx="187">
                  <c:v>-1.173318483017791</c:v>
                </c:pt>
                <c:pt idx="188">
                  <c:v>-1.17391289738545</c:v>
                </c:pt>
                <c:pt idx="189">
                  <c:v>-1.174484421368158</c:v>
                </c:pt>
                <c:pt idx="190">
                  <c:v>-1.1750712463135302</c:v>
                </c:pt>
                <c:pt idx="191">
                  <c:v>-1.1756543488319913</c:v>
                </c:pt>
                <c:pt idx="192">
                  <c:v>-1.1761778954333688</c:v>
                </c:pt>
                <c:pt idx="193">
                  <c:v>-1.1767541533072818</c:v>
                </c:pt>
                <c:pt idx="194">
                  <c:v>-1.1773085132102687</c:v>
                </c:pt>
                <c:pt idx="195">
                  <c:v>-1.1778780114529095</c:v>
                </c:pt>
                <c:pt idx="196">
                  <c:v>-1.1784259798853449</c:v>
                </c:pt>
                <c:pt idx="197">
                  <c:v>-1.178989024731514</c:v>
                </c:pt>
                <c:pt idx="198">
                  <c:v>-1.1795489023512091</c:v>
                </c:pt>
                <c:pt idx="199">
                  <c:v>-1.1800877726699104</c:v>
                </c:pt>
                <c:pt idx="200">
                  <c:v>-1.1806416297187436</c:v>
                </c:pt>
                <c:pt idx="201">
                  <c:v>-1.181174805456418</c:v>
                </c:pt>
                <c:pt idx="202">
                  <c:v>-1.1817229107564597</c:v>
                </c:pt>
                <c:pt idx="203">
                  <c:v>-1.1822681916559175</c:v>
                </c:pt>
                <c:pt idx="204">
                  <c:v>-1.1827757930571685</c:v>
                </c:pt>
                <c:pt idx="205">
                  <c:v>-1.183315788165201</c:v>
                </c:pt>
                <c:pt idx="206">
                  <c:v>-1.1838358490879053</c:v>
                </c:pt>
                <c:pt idx="207">
                  <c:v>-1.184370704343678</c:v>
                </c:pt>
                <c:pt idx="208">
                  <c:v>-1.1848859010302357</c:v>
                </c:pt>
                <c:pt idx="209">
                  <c:v>-1.1854158404339692</c:v>
                </c:pt>
                <c:pt idx="210">
                  <c:v>-1.1859433637729202</c:v>
                </c:pt>
                <c:pt idx="211">
                  <c:v>-1.1864516201625173</c:v>
                </c:pt>
                <c:pt idx="212">
                  <c:v>-1.1869745440288859</c:v>
                </c:pt>
                <c:pt idx="213">
                  <c:v>-1.1874784455897933</c:v>
                </c:pt>
                <c:pt idx="214">
                  <c:v>-1.1879969663542747</c:v>
                </c:pt>
                <c:pt idx="215">
                  <c:v>-1.1885133214871204</c:v>
                </c:pt>
                <c:pt idx="216">
                  <c:v>-1.1889778843461312</c:v>
                </c:pt>
                <c:pt idx="217">
                  <c:v>-1.18949024616321</c:v>
                </c:pt>
                <c:pt idx="218">
                  <c:v>-1.1899841440039565</c:v>
                </c:pt>
                <c:pt idx="219">
                  <c:v>-1.1904925465838048</c:v>
                </c:pt>
                <c:pt idx="220">
                  <c:v>-1.1909826930720169</c:v>
                </c:pt>
                <c:pt idx="221">
                  <c:v>-1.1914872999236792</c:v>
                </c:pt>
                <c:pt idx="222">
                  <c:v>-1.1919900377473052</c:v>
                </c:pt>
                <c:pt idx="223">
                  <c:v>-1.1924748153874227</c:v>
                </c:pt>
                <c:pt idx="224">
                  <c:v>-1.1929739883081287</c:v>
                </c:pt>
                <c:pt idx="225">
                  <c:v>-1.1934553862548529</c:v>
                </c:pt>
                <c:pt idx="226">
                  <c:v>-1.1939511374731531</c:v>
                </c:pt>
                <c:pt idx="227">
                  <c:v>-1.1944452022901975</c:v>
                </c:pt>
                <c:pt idx="228">
                  <c:v>-1.1948900332988752</c:v>
                </c:pt>
                <c:pt idx="229">
                  <c:v>-1.1953809820711074</c:v>
                </c:pt>
                <c:pt idx="230">
                  <c:v>-1.1958545797778237</c:v>
                </c:pt>
                <c:pt idx="231">
                  <c:v>-1.1963424303368628</c:v>
                </c:pt>
                <c:pt idx="232">
                  <c:v>-1.1968130881702541</c:v>
                </c:pt>
                <c:pt idx="233">
                  <c:v>-1.1972979596144513</c:v>
                </c:pt>
                <c:pt idx="234">
                  <c:v>-1.197781360737284</c:v>
                </c:pt>
                <c:pt idx="235">
                  <c:v>-1.1982477950751509</c:v>
                </c:pt>
                <c:pt idx="236">
                  <c:v>-1.1987283851524142</c:v>
                </c:pt>
                <c:pt idx="237">
                  <c:v>-1.1991921502327219</c:v>
                </c:pt>
                <c:pt idx="238">
                  <c:v>-1.1996700334959256</c:v>
                </c:pt>
                <c:pt idx="239">
                  <c:v>-1.2001465793675923</c:v>
                </c:pt>
                <c:pt idx="240">
                  <c:v>-1.2005758790538874</c:v>
                </c:pt>
                <c:pt idx="241">
                  <c:v>-1.2010499476365899</c:v>
                </c:pt>
                <c:pt idx="242">
                  <c:v>-1.2015075170003895</c:v>
                </c:pt>
                <c:pt idx="243">
                  <c:v>-1.2019791141261025</c:v>
                </c:pt>
                <c:pt idx="244">
                  <c:v>-1.2024343342299315</c:v>
                </c:pt>
                <c:pt idx="245">
                  <c:v>-1.2029035465144053</c:v>
                </c:pt>
                <c:pt idx="246">
                  <c:v>-1.2033715785733745</c:v>
                </c:pt>
                <c:pt idx="247">
                  <c:v>-1.2038234085340158</c:v>
                </c:pt>
                <c:pt idx="248">
                  <c:v>-1.2042891779503138</c:v>
                </c:pt>
                <c:pt idx="249">
                  <c:v>-1.2047388554094089</c:v>
                </c:pt>
                <c:pt idx="250">
                  <c:v>-1.2052024379483359</c:v>
                </c:pt>
                <c:pt idx="251">
                  <c:v>-1.2056649368882852</c:v>
                </c:pt>
                <c:pt idx="252">
                  <c:v>-1.2060966321933668</c:v>
                </c:pt>
                <c:pt idx="253">
                  <c:v>-1.2065570846920599</c:v>
                </c:pt>
                <c:pt idx="254">
                  <c:v>-1.2070017011334415</c:v>
                </c:pt>
                <c:pt idx="255">
                  <c:v>-1.2074601388420168</c:v>
                </c:pt>
                <c:pt idx="256">
                  <c:v>-1.2079028363158231</c:v>
                </c:pt>
                <c:pt idx="257">
                  <c:v>-1.2083593221031979</c:v>
                </c:pt>
                <c:pt idx="258">
                  <c:v>-1.2088148389680833</c:v>
                </c:pt>
                <c:pt idx="259">
                  <c:v>-1.2092547533059614</c:v>
                </c:pt>
                <c:pt idx="260">
                  <c:v>-1.2097084069303479</c:v>
                </c:pt>
                <c:pt idx="261">
                  <c:v>-1.2101465450907669</c:v>
                </c:pt>
                <c:pt idx="262">
                  <c:v>-1.210598390449418</c:v>
                </c:pt>
                <c:pt idx="263">
                  <c:v>-1.211049336997412</c:v>
                </c:pt>
                <c:pt idx="264">
                  <c:v>-1.2114558819090449</c:v>
                </c:pt>
                <c:pt idx="265">
                  <c:v>-1.2119051537017564</c:v>
                </c:pt>
                <c:pt idx="266">
                  <c:v>-1.21233911222334</c:v>
                </c:pt>
                <c:pt idx="267">
                  <c:v>-1.2127866998237384</c:v>
                </c:pt>
                <c:pt idx="268">
                  <c:v>-1.2132190508634149</c:v>
                </c:pt>
                <c:pt idx="269">
                  <c:v>-1.2136649999124416</c:v>
                </c:pt>
                <c:pt idx="270">
                  <c:v>-1.2141101329784081</c:v>
                </c:pt>
                <c:pt idx="271">
                  <c:v>-1.2145401402299354</c:v>
                </c:pt>
                <c:pt idx="272">
                  <c:v>-1.2149836991178133</c:v>
                </c:pt>
                <c:pt idx="273">
                  <c:v>-1.2154122025390295</c:v>
                </c:pt>
                <c:pt idx="274">
                  <c:v>-1.2158542271516855</c:v>
                </c:pt>
                <c:pt idx="275">
                  <c:v>-1.2162954866713944</c:v>
                </c:pt>
                <c:pt idx="276">
                  <c:v>-1.2166933939536144</c:v>
                </c:pt>
                <c:pt idx="277">
                  <c:v>-1.21713322337281</c:v>
                </c:pt>
                <c:pt idx="278">
                  <c:v>-1.2175581617901656</c:v>
                </c:pt>
                <c:pt idx="279">
                  <c:v>-1.2179965469841387</c:v>
                </c:pt>
                <c:pt idx="280">
                  <c:v>-1.2184201040074851</c:v>
                </c:pt>
                <c:pt idx="281">
                  <c:v>-1.2188570780996542</c:v>
                </c:pt>
                <c:pt idx="282">
                  <c:v>-1.2192933472111516</c:v>
                </c:pt>
                <c:pt idx="283">
                  <c:v>-1.2197148793223587</c:v>
                </c:pt>
                <c:pt idx="284">
                  <c:v>-1.2201497840494886</c:v>
                </c:pt>
                <c:pt idx="285">
                  <c:v>-1.2205700099896144</c:v>
                </c:pt>
                <c:pt idx="286">
                  <c:v>-1.2210035792909792</c:v>
                </c:pt>
                <c:pt idx="287">
                  <c:v>-1.2214364805440994</c:v>
                </c:pt>
                <c:pt idx="288">
                  <c:v>-1.2218269196667748</c:v>
                </c:pt>
                <c:pt idx="289">
                  <c:v>-1.2222585683747458</c:v>
                </c:pt>
                <c:pt idx="290">
                  <c:v>-1.2226756753771475</c:v>
                </c:pt>
                <c:pt idx="291">
                  <c:v>-1.2231060540133958</c:v>
                </c:pt>
                <c:pt idx="292">
                  <c:v>-1.2235219437034215</c:v>
                </c:pt>
                <c:pt idx="293">
                  <c:v>-1.2239510763090409</c:v>
                </c:pt>
                <c:pt idx="294">
                  <c:v>-1.2243795844952268</c:v>
                </c:pt>
                <c:pt idx="295">
                  <c:v>-1.2247936807011706</c:v>
                </c:pt>
                <c:pt idx="296">
                  <c:v>-1.2252209767670537</c:v>
                </c:pt>
                <c:pt idx="297">
                  <c:v>-1.2256339102620115</c:v>
                </c:pt>
                <c:pt idx="298">
                  <c:v>-1.2260600152295948</c:v>
                </c:pt>
                <c:pt idx="299">
                  <c:v>-1.2264855225882401</c:v>
                </c:pt>
                <c:pt idx="300">
                  <c:v>-1.2268830412777034</c:v>
                </c:pt>
                <c:pt idx="301">
                  <c:v>-1.2273074060810605</c:v>
                </c:pt>
                <c:pt idx="302">
                  <c:v>-1.2277175262830531</c:v>
                </c:pt>
                <c:pt idx="303">
                  <c:v>-1.2281407477331499</c:v>
                </c:pt>
                <c:pt idx="304">
                  <c:v>-1.2285497700181958</c:v>
                </c:pt>
                <c:pt idx="305">
                  <c:v>-1.2289718655591622</c:v>
                </c:pt>
                <c:pt idx="306">
                  <c:v>-1.229393395309597</c:v>
                </c:pt>
                <c:pt idx="307">
                  <c:v>-1.2298007925337142</c:v>
                </c:pt>
                <c:pt idx="308">
                  <c:v>-1.2302212209852019</c:v>
                </c:pt>
                <c:pt idx="309">
                  <c:v>-1.2306275599189604</c:v>
                </c:pt>
                <c:pt idx="310">
                  <c:v>-1.2310469023316333</c:v>
                </c:pt>
                <c:pt idx="311">
                  <c:v>-1.2314656984158443</c:v>
                </c:pt>
                <c:pt idx="312">
                  <c:v>-1.2318434992924741</c:v>
                </c:pt>
                <c:pt idx="313">
                  <c:v>-1.2322612655559697</c:v>
                </c:pt>
                <c:pt idx="314">
                  <c:v>-1.2326650450751628</c:v>
                </c:pt>
                <c:pt idx="315">
                  <c:v>-1.2330817597583381</c:v>
                </c:pt>
                <c:pt idx="316">
                  <c:v>-1.2334845278387367</c:v>
                </c:pt>
                <c:pt idx="317">
                  <c:v>-1.2339002036261058</c:v>
                </c:pt>
                <c:pt idx="318">
                  <c:v>-1.2343153560996938</c:v>
                </c:pt>
                <c:pt idx="319">
                  <c:v>-1.2347166211420402</c:v>
                </c:pt>
                <c:pt idx="320">
                  <c:v>-1.2351307526218014</c:v>
                </c:pt>
                <c:pt idx="321">
                  <c:v>-1.2355310350505637</c:v>
                </c:pt>
                <c:pt idx="322">
                  <c:v>-1.2359441566416767</c:v>
                </c:pt>
                <c:pt idx="323">
                  <c:v>-1.2363567690820221</c:v>
                </c:pt>
                <c:pt idx="324">
                  <c:v>-1.2367290158640944</c:v>
                </c:pt>
                <c:pt idx="325">
                  <c:v>-1.2371406665323939</c:v>
                </c:pt>
                <c:pt idx="326">
                  <c:v>-1.2375385604786053</c:v>
                </c:pt>
                <c:pt idx="327">
                  <c:v>-1.2379492263509655</c:v>
                </c:pt>
                <c:pt idx="328">
                  <c:v>-1.2383461718008655</c:v>
                </c:pt>
                <c:pt idx="329">
                  <c:v>-1.2387558621211723</c:v>
                </c:pt>
                <c:pt idx="330">
                  <c:v>-1.239165060058949</c:v>
                </c:pt>
                <c:pt idx="331">
                  <c:v>-1.239560591326869</c:v>
                </c:pt>
                <c:pt idx="332">
                  <c:v>-1.2399688267667344</c:v>
                </c:pt>
                <c:pt idx="333">
                  <c:v>-1.2403634305576661</c:v>
                </c:pt>
                <c:pt idx="334">
                  <c:v>-1.2407707116030176</c:v>
                </c:pt>
                <c:pt idx="335">
                  <c:v>-1.2411775106004919</c:v>
                </c:pt>
                <c:pt idx="336">
                  <c:v>-1.2415445292321872</c:v>
                </c:pt>
                <c:pt idx="337">
                  <c:v>-1.241950416084286</c:v>
                </c:pt>
                <c:pt idx="338">
                  <c:v>-1.2423427560335529</c:v>
                </c:pt>
                <c:pt idx="339">
                  <c:v>-1.2427477068203274</c:v>
                </c:pt>
                <c:pt idx="340">
                  <c:v>-1.2431391442137416</c:v>
                </c:pt>
                <c:pt idx="341">
                  <c:v>-1.2435431656955556</c:v>
                </c:pt>
                <c:pt idx="342">
                  <c:v>-1.2439467173882899</c:v>
                </c:pt>
                <c:pt idx="343">
                  <c:v>-1.2443368055037225</c:v>
                </c:pt>
                <c:pt idx="344">
                  <c:v>-1.2447394374475595</c:v>
                </c:pt>
                <c:pt idx="345">
                  <c:v>-1.2451286383939086</c:v>
                </c:pt>
                <c:pt idx="346">
                  <c:v>-1.2455303565270166</c:v>
                </c:pt>
                <c:pt idx="347">
                  <c:v>-1.2459316124442323</c:v>
                </c:pt>
                <c:pt idx="348">
                  <c:v>-1.2463065636932398</c:v>
                </c:pt>
                <c:pt idx="349">
                  <c:v>-1.2467069289980626</c:v>
                </c:pt>
                <c:pt idx="350">
                  <c:v>-1.2470939430570134</c:v>
                </c:pt>
                <c:pt idx="351">
                  <c:v>-1.2474934080877611</c:v>
                </c:pt>
                <c:pt idx="352">
                  <c:v>-1.2478795533477005</c:v>
                </c:pt>
                <c:pt idx="353">
                  <c:v>-1.2482781230711526</c:v>
                </c:pt>
                <c:pt idx="354">
                  <c:v>-1.2486762396266184</c:v>
                </c:pt>
                <c:pt idx="355">
                  <c:v>-1.2490610833557003</c:v>
                </c:pt>
                <c:pt idx="356">
                  <c:v>-1.2494583116347378</c:v>
                </c:pt>
                <c:pt idx="357">
                  <c:v>-1.2498422978855284</c:v>
                </c:pt>
                <c:pt idx="358">
                  <c:v>-1.2502386422639862</c:v>
                </c:pt>
                <c:pt idx="359">
                  <c:v>-1.2506345390551035</c:v>
                </c:pt>
                <c:pt idx="360">
                  <c:v>-1.2509917394148067</c:v>
                </c:pt>
                <c:pt idx="361">
                  <c:v>-1.2513867872193869</c:v>
                </c:pt>
                <c:pt idx="362">
                  <c:v>-1.2517686682019944</c:v>
                </c:pt>
                <c:pt idx="363">
                  <c:v>-1.2521628420431434</c:v>
                </c:pt>
                <c:pt idx="364">
                  <c:v>-1.2525438790581187</c:v>
                </c:pt>
                <c:pt idx="365">
                  <c:v>-1.2529371826174056</c:v>
                </c:pt>
                <c:pt idx="366">
                  <c:v>-1.2533300452563712</c:v>
                </c:pt>
                <c:pt idx="367">
                  <c:v>-1.2537098159239763</c:v>
                </c:pt>
                <c:pt idx="368">
                  <c:v>-1.2541018135035209</c:v>
                </c:pt>
                <c:pt idx="369">
                  <c:v>-1.2544807486122869</c:v>
                </c:pt>
                <c:pt idx="370">
                  <c:v>-1.2548718843900775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F060-4963-B2E4-B3C71A75AAB5}"/>
            </c:ext>
          </c:extLst>
        </c:ser>
        <c:ser>
          <c:idx val="39"/>
          <c:order val="39"/>
          <c:tx>
            <c:strRef>
              <c:f>Graph_Data!$B$283</c:f>
              <c:strCache>
                <c:ptCount val="1"/>
                <c:pt idx="0">
                  <c:v>0.03</c:v>
                </c:pt>
              </c:strCache>
            </c:strRef>
          </c:tx>
          <c:spPr>
            <a:ln w="38100">
              <a:pattFill prst="pct2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altLang="ja-JP" sz="975" b="0" i="0" u="none" strike="noStrike" baseline="0">
                        <a:solidFill>
                          <a:srgbClr val="FF0000"/>
                        </a:solidFill>
                        <a:latin typeface="Arial"/>
                        <a:cs typeface="Arial"/>
                      </a:rPr>
                      <a:t>BG</a:t>
                    </a:r>
                    <a:r>
                      <a:rPr lang="ja-JP" altLang="en-US" sz="975" b="0" i="0" u="none" strike="noStrike" baseline="0">
                        <a:solidFill>
                          <a:srgbClr val="FF0000"/>
                        </a:solidFill>
                        <a:latin typeface="ａｒｉａｌ"/>
                        <a:cs typeface="Arial"/>
                      </a:rPr>
                      <a:t>線量率 </a:t>
                    </a:r>
                    <a:r>
                      <a:rPr lang="en-US" altLang="ja-JP" sz="975" b="0" i="0" u="none" strike="noStrike" baseline="0">
                        <a:solidFill>
                          <a:srgbClr val="FF0000"/>
                        </a:solidFill>
                        <a:latin typeface="Arial"/>
                        <a:cs typeface="Arial"/>
                      </a:rPr>
                      <a:t>0.03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F060-4963-B2E4-B3C71A75AA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ａｒｉａｌ"/>
                    <a:ea typeface="ａｒｉａｌ"/>
                    <a:cs typeface="ａｒｉａｌ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Graph_Data!$C$283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Graph_Data!$S$283</c:f>
              <c:numCache>
                <c:formatCode>General</c:formatCode>
                <c:ptCount val="1"/>
                <c:pt idx="0">
                  <c:v>-1.5228787452803376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F060-4963-B2E4-B3C71A75AAB5}"/>
            </c:ext>
          </c:extLst>
        </c:ser>
        <c:ser>
          <c:idx val="40"/>
          <c:order val="40"/>
          <c:tx>
            <c:strRef>
              <c:f>Graph_Data!$B$286</c:f>
              <c:strCache>
                <c:ptCount val="1"/>
                <c:pt idx="0">
                  <c:v>0.04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Graph_Data!$C$286</c:f>
              <c:numCache>
                <c:formatCode>\'yy/m/d;@</c:formatCode>
                <c:ptCount val="1"/>
                <c:pt idx="0">
                  <c:v>40544</c:v>
                </c:pt>
              </c:numCache>
            </c:numRef>
          </c:xVal>
          <c:yVal>
            <c:numRef>
              <c:f>Graph_Data!$S$286</c:f>
              <c:numCache>
                <c:formatCode>General</c:formatCode>
                <c:ptCount val="1"/>
                <c:pt idx="0">
                  <c:v>-1.3979400086720375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060-4963-B2E4-B3C71A75AAB5}"/>
            </c:ext>
          </c:extLst>
        </c:ser>
        <c:ser>
          <c:idx val="41"/>
          <c:order val="41"/>
          <c:spPr>
            <a:ln w="381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Graph_Data!$C$283:$C$284</c:f>
              <c:numCache>
                <c:formatCode>\'yy/m/d;@</c:formatCode>
                <c:ptCount val="2"/>
                <c:pt idx="0">
                  <c:v>40544</c:v>
                </c:pt>
                <c:pt idx="1">
                  <c:v>51864</c:v>
                </c:pt>
              </c:numCache>
            </c:numRef>
          </c:xVal>
          <c:yVal>
            <c:numRef>
              <c:f>Graph_Data!$P$283:$P$284</c:f>
              <c:numCache>
                <c:formatCode>General</c:formatCode>
                <c:ptCount val="2"/>
                <c:pt idx="0">
                  <c:v>-1.5228787452803376</c:v>
                </c:pt>
                <c:pt idx="1">
                  <c:v>-1.5228787452803376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F060-4963-B2E4-B3C71A75AAB5}"/>
            </c:ext>
          </c:extLst>
        </c:ser>
        <c:ser>
          <c:idx val="42"/>
          <c:order val="42"/>
          <c:tx>
            <c:strRef>
              <c:f>Graph_Data!$A$746</c:f>
              <c:strCache>
                <c:ptCount val="1"/>
                <c:pt idx="0">
                  <c:v>10年後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Graph_Data!$C$746:$C$747</c:f>
              <c:numCache>
                <c:formatCode>\'yy/m/d;@</c:formatCode>
                <c:ptCount val="2"/>
                <c:pt idx="0">
                  <c:v>44266</c:v>
                </c:pt>
                <c:pt idx="1">
                  <c:v>44266</c:v>
                </c:pt>
              </c:numCache>
            </c:numRef>
          </c:xVal>
          <c:yVal>
            <c:numRef>
              <c:f>Graph_Data!$Q$746:$Q$747</c:f>
              <c:numCache>
                <c:formatCode>General</c:formatCode>
                <c:ptCount val="2"/>
                <c:pt idx="0">
                  <c:v>-1.5228787452803376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F060-4963-B2E4-B3C71A75AAB5}"/>
            </c:ext>
          </c:extLst>
        </c:ser>
        <c:ser>
          <c:idx val="43"/>
          <c:order val="43"/>
          <c:tx>
            <c:strRef>
              <c:f>Graph_Data!$A$749</c:f>
              <c:strCache>
                <c:ptCount val="1"/>
                <c:pt idx="0">
                  <c:v>20年後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Graph_Data!$C$749:$C$750</c:f>
              <c:numCache>
                <c:formatCode>\'yy/m/d;@</c:formatCode>
                <c:ptCount val="2"/>
                <c:pt idx="0">
                  <c:v>47918</c:v>
                </c:pt>
                <c:pt idx="1">
                  <c:v>47918</c:v>
                </c:pt>
              </c:numCache>
            </c:numRef>
          </c:xVal>
          <c:yVal>
            <c:numRef>
              <c:f>Graph_Data!$Q$749:$Q$750</c:f>
              <c:numCache>
                <c:formatCode>General</c:formatCode>
                <c:ptCount val="2"/>
                <c:pt idx="0">
                  <c:v>-1.5228787452803376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F060-4963-B2E4-B3C71A75AAB5}"/>
            </c:ext>
          </c:extLst>
        </c:ser>
        <c:ser>
          <c:idx val="44"/>
          <c:order val="44"/>
          <c:tx>
            <c:strRef>
              <c:f>Graph_Data!$A$752</c:f>
              <c:strCache>
                <c:ptCount val="1"/>
                <c:pt idx="0">
                  <c:v>30年後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Graph_Data!$C$752:$C$753</c:f>
              <c:numCache>
                <c:formatCode>\'yy/m/d;@</c:formatCode>
                <c:ptCount val="2"/>
                <c:pt idx="0">
                  <c:v>51571</c:v>
                </c:pt>
                <c:pt idx="1">
                  <c:v>51571</c:v>
                </c:pt>
              </c:numCache>
            </c:numRef>
          </c:xVal>
          <c:yVal>
            <c:numRef>
              <c:f>Graph_Data!$Q$752:$Q$753</c:f>
              <c:numCache>
                <c:formatCode>General</c:formatCode>
                <c:ptCount val="2"/>
                <c:pt idx="0">
                  <c:v>-1.5228787452803376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F060-4963-B2E4-B3C71A75AAB5}"/>
            </c:ext>
          </c:extLst>
        </c:ser>
        <c:ser>
          <c:idx val="45"/>
          <c:order val="45"/>
          <c:tx>
            <c:strRef>
              <c:f>Graph_Data!$A$743</c:f>
              <c:strCache>
                <c:ptCount val="1"/>
                <c:pt idx="0">
                  <c:v>0年後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Graph_Data!$C$743:$C$744</c:f>
              <c:numCache>
                <c:formatCode>\'yy/m/d;@</c:formatCode>
                <c:ptCount val="2"/>
                <c:pt idx="0">
                  <c:v>40613</c:v>
                </c:pt>
                <c:pt idx="1">
                  <c:v>40613</c:v>
                </c:pt>
              </c:numCache>
            </c:numRef>
          </c:xVal>
          <c:yVal>
            <c:numRef>
              <c:f>Graph_Data!$Q$743:$Q$744</c:f>
              <c:numCache>
                <c:formatCode>General</c:formatCode>
                <c:ptCount val="2"/>
                <c:pt idx="0">
                  <c:v>-1.5228787452803376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F060-4963-B2E4-B3C71A75A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799424"/>
        <c:axId val="439792408"/>
      </c:scatterChart>
      <c:valAx>
        <c:axId val="440799424"/>
        <c:scaling>
          <c:orientation val="minMax"/>
          <c:max val="45750"/>
          <c:min val="40544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dash"/>
            </a:ln>
          </c:spPr>
        </c:minorGridlines>
        <c:numFmt formatCode="\'yy/m/d" sourceLinked="0"/>
        <c:majorTickMark val="none"/>
        <c:minorTickMark val="none"/>
        <c:tickLblPos val="high"/>
        <c:spPr>
          <a:ln w="6350">
            <a:noFill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39792408"/>
        <c:crosses val="autoZero"/>
        <c:crossBetween val="midCat"/>
        <c:majorUnit val="365.25"/>
        <c:minorUnit val="182.625"/>
      </c:valAx>
      <c:valAx>
        <c:axId val="439792408"/>
        <c:scaling>
          <c:orientation val="minMax"/>
          <c:max val="0"/>
          <c:min val="-1.5228787452803401"/>
        </c:scaling>
        <c:delete val="1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μSv/hr</a:t>
                </a:r>
              </a:p>
            </c:rich>
          </c:tx>
          <c:layout>
            <c:manualLayout>
              <c:xMode val="edge"/>
              <c:yMode val="edge"/>
              <c:x val="3.4398034398034398E-2"/>
              <c:y val="0.505017307619156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40799424"/>
        <c:crosses val="autoZero"/>
        <c:crossBetween val="midCat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12</xdr:col>
      <xdr:colOff>9525</xdr:colOff>
      <xdr:row>4</xdr:row>
      <xdr:rowOff>0</xdr:rowOff>
    </xdr:to>
    <xdr:sp macro="" textlink="">
      <xdr:nvSpPr>
        <xdr:cNvPr id="1946" name="Line 54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ShapeType="1"/>
        </xdr:cNvSpPr>
      </xdr:nvSpPr>
      <xdr:spPr bwMode="auto">
        <a:xfrm>
          <a:off x="9525" y="59055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5</xdr:row>
      <xdr:rowOff>0</xdr:rowOff>
    </xdr:from>
    <xdr:to>
      <xdr:col>11</xdr:col>
      <xdr:colOff>190500</xdr:colOff>
      <xdr:row>5</xdr:row>
      <xdr:rowOff>0</xdr:rowOff>
    </xdr:to>
    <xdr:sp macro="" textlink="">
      <xdr:nvSpPr>
        <xdr:cNvPr id="1947" name="Line 54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ShapeType="1"/>
        </xdr:cNvSpPr>
      </xdr:nvSpPr>
      <xdr:spPr bwMode="auto">
        <a:xfrm>
          <a:off x="190500" y="733425"/>
          <a:ext cx="3876675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948" name="Line 54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ShapeType="1"/>
        </xdr:cNvSpPr>
      </xdr:nvSpPr>
      <xdr:spPr bwMode="auto">
        <a:xfrm>
          <a:off x="352425" y="876300"/>
          <a:ext cx="35242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563" name="Rectangle 53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/>
        </xdr:cNvSpPr>
      </xdr:nvSpPr>
      <xdr:spPr bwMode="auto">
        <a:xfrm>
          <a:off x="704850" y="304800"/>
          <a:ext cx="2819400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26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田村市環境放射線</a:t>
          </a:r>
        </a:p>
        <a:p>
          <a:pPr algn="ctr" rtl="0">
            <a:lnSpc>
              <a:spcPts val="25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モニタリング 結果</a:t>
          </a:r>
        </a:p>
      </xdr:txBody>
    </xdr:sp>
    <xdr:clientData/>
  </xdr:twoCellAnchor>
  <xdr:twoCellAnchor>
    <xdr:from>
      <xdr:col>0</xdr:col>
      <xdr:colOff>9525</xdr:colOff>
      <xdr:row>4</xdr:row>
      <xdr:rowOff>0</xdr:rowOff>
    </xdr:from>
    <xdr:to>
      <xdr:col>12</xdr:col>
      <xdr:colOff>9525</xdr:colOff>
      <xdr:row>4</xdr:row>
      <xdr:rowOff>0</xdr:rowOff>
    </xdr:to>
    <xdr:sp macro="" textlink="">
      <xdr:nvSpPr>
        <xdr:cNvPr id="1950" name="Line 54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ShapeType="1"/>
        </xdr:cNvSpPr>
      </xdr:nvSpPr>
      <xdr:spPr bwMode="auto">
        <a:xfrm>
          <a:off x="9525" y="59055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5</xdr:row>
      <xdr:rowOff>0</xdr:rowOff>
    </xdr:from>
    <xdr:to>
      <xdr:col>11</xdr:col>
      <xdr:colOff>190500</xdr:colOff>
      <xdr:row>5</xdr:row>
      <xdr:rowOff>0</xdr:rowOff>
    </xdr:to>
    <xdr:sp macro="" textlink="">
      <xdr:nvSpPr>
        <xdr:cNvPr id="1951" name="Line 54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ShapeType="1"/>
        </xdr:cNvSpPr>
      </xdr:nvSpPr>
      <xdr:spPr bwMode="auto">
        <a:xfrm>
          <a:off x="190500" y="733425"/>
          <a:ext cx="3876675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952" name="Line 54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ShapeType="1"/>
        </xdr:cNvSpPr>
      </xdr:nvSpPr>
      <xdr:spPr bwMode="auto">
        <a:xfrm>
          <a:off x="352425" y="876300"/>
          <a:ext cx="35242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573" name="Rectangle 54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/>
        </xdr:cNvSpPr>
      </xdr:nvSpPr>
      <xdr:spPr bwMode="auto">
        <a:xfrm>
          <a:off x="704850" y="304800"/>
          <a:ext cx="2819400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26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田村市環境放射線</a:t>
          </a:r>
        </a:p>
        <a:p>
          <a:pPr algn="ctr" rtl="0">
            <a:lnSpc>
              <a:spcPts val="25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モニタリング 結果</a:t>
          </a:r>
        </a:p>
      </xdr:txBody>
    </xdr:sp>
    <xdr:clientData/>
  </xdr:twoCellAnchor>
  <xdr:twoCellAnchor>
    <xdr:from>
      <xdr:col>0</xdr:col>
      <xdr:colOff>0</xdr:colOff>
      <xdr:row>17</xdr:row>
      <xdr:rowOff>66675</xdr:rowOff>
    </xdr:from>
    <xdr:to>
      <xdr:col>22</xdr:col>
      <xdr:colOff>0</xdr:colOff>
      <xdr:row>130</xdr:row>
      <xdr:rowOff>0</xdr:rowOff>
    </xdr:to>
    <xdr:graphicFrame macro="">
      <xdr:nvGraphicFramePr>
        <xdr:cNvPr id="1954" name="グラフ 87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1914" name="SpinButton1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28575</xdr:colOff>
      <xdr:row>51</xdr:row>
      <xdr:rowOff>9525</xdr:rowOff>
    </xdr:from>
    <xdr:to>
      <xdr:col>20</xdr:col>
      <xdr:colOff>66675</xdr:colOff>
      <xdr:row>83</xdr:row>
      <xdr:rowOff>28575</xdr:rowOff>
    </xdr:to>
    <xdr:sp macro="" textlink="">
      <xdr:nvSpPr>
        <xdr:cNvPr id="1915" name="Text Box 89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4610100" y="4514850"/>
          <a:ext cx="2505075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99001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都路町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船引町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6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常葉町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600" b="0" i="0" u="none" strike="noStrike" baseline="0">
              <a:solidFill>
                <a:srgbClr val="00CCFF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00CCFF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00CCFF"/>
              </a:solidFill>
              <a:latin typeface="ＭＳ Ｐゴシック"/>
              <a:ea typeface="ＭＳ Ｐゴシック"/>
            </a:rPr>
            <a:t>大越町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滝根町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田村市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１点鎖線：都路町の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Cs-137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Arial"/>
            </a:rPr>
            <a:t>の減衰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Arial"/>
            </a:rPr>
            <a:t>２点鎖線：都路町の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Cs-134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Arial"/>
            </a:rPr>
            <a:t>の減衰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BG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Arial"/>
            </a:rPr>
            <a:t>線量率：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0.03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Arial"/>
            </a:rPr>
            <a:t>μ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Sv/hr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Arial"/>
            <a:ea typeface="ＭＳ Ｐゴシック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３つの線量率の合計線量率を計算して、減衰曲線を表示している。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12</xdr:col>
      <xdr:colOff>9525</xdr:colOff>
      <xdr:row>4</xdr:row>
      <xdr:rowOff>0</xdr:rowOff>
    </xdr:to>
    <xdr:sp macro="" textlink="">
      <xdr:nvSpPr>
        <xdr:cNvPr id="29741" name="Line 1">
          <a:extLst>
            <a:ext uri="{FF2B5EF4-FFF2-40B4-BE49-F238E27FC236}">
              <a16:creationId xmlns:a16="http://schemas.microsoft.com/office/drawing/2014/main" id="{00000000-0008-0000-0100-00002D740000}"/>
            </a:ext>
          </a:extLst>
        </xdr:cNvPr>
        <xdr:cNvSpPr>
          <a:spLocks noChangeShapeType="1"/>
        </xdr:cNvSpPr>
      </xdr:nvSpPr>
      <xdr:spPr bwMode="auto">
        <a:xfrm>
          <a:off x="9525" y="59055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5</xdr:row>
      <xdr:rowOff>0</xdr:rowOff>
    </xdr:from>
    <xdr:to>
      <xdr:col>11</xdr:col>
      <xdr:colOff>190500</xdr:colOff>
      <xdr:row>5</xdr:row>
      <xdr:rowOff>0</xdr:rowOff>
    </xdr:to>
    <xdr:sp macro="" textlink="">
      <xdr:nvSpPr>
        <xdr:cNvPr id="29742" name="Line 2">
          <a:extLst>
            <a:ext uri="{FF2B5EF4-FFF2-40B4-BE49-F238E27FC236}">
              <a16:creationId xmlns:a16="http://schemas.microsoft.com/office/drawing/2014/main" id="{00000000-0008-0000-0100-00002E740000}"/>
            </a:ext>
          </a:extLst>
        </xdr:cNvPr>
        <xdr:cNvSpPr>
          <a:spLocks noChangeShapeType="1"/>
        </xdr:cNvSpPr>
      </xdr:nvSpPr>
      <xdr:spPr bwMode="auto">
        <a:xfrm>
          <a:off x="190500" y="733425"/>
          <a:ext cx="3876675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29743" name="Line 3">
          <a:extLst>
            <a:ext uri="{FF2B5EF4-FFF2-40B4-BE49-F238E27FC236}">
              <a16:creationId xmlns:a16="http://schemas.microsoft.com/office/drawing/2014/main" id="{00000000-0008-0000-0100-00002F740000}"/>
            </a:ext>
          </a:extLst>
        </xdr:cNvPr>
        <xdr:cNvSpPr>
          <a:spLocks noChangeShapeType="1"/>
        </xdr:cNvSpPr>
      </xdr:nvSpPr>
      <xdr:spPr bwMode="auto">
        <a:xfrm>
          <a:off x="352425" y="876300"/>
          <a:ext cx="35242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9700" name="Rectangle 4">
          <a:extLst>
            <a:ext uri="{FF2B5EF4-FFF2-40B4-BE49-F238E27FC236}">
              <a16:creationId xmlns:a16="http://schemas.microsoft.com/office/drawing/2014/main" id="{00000000-0008-0000-0100-000004740000}"/>
            </a:ext>
          </a:extLst>
        </xdr:cNvPr>
        <xdr:cNvSpPr>
          <a:spLocks noChangeArrowheads="1"/>
        </xdr:cNvSpPr>
      </xdr:nvSpPr>
      <xdr:spPr bwMode="auto">
        <a:xfrm>
          <a:off x="704850" y="304800"/>
          <a:ext cx="2819400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26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田村市環境放射線</a:t>
          </a:r>
        </a:p>
        <a:p>
          <a:pPr algn="ctr" rtl="0">
            <a:lnSpc>
              <a:spcPts val="25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モニタリング 結果</a:t>
          </a:r>
        </a:p>
      </xdr:txBody>
    </xdr:sp>
    <xdr:clientData/>
  </xdr:twoCellAnchor>
  <xdr:twoCellAnchor>
    <xdr:from>
      <xdr:col>0</xdr:col>
      <xdr:colOff>9525</xdr:colOff>
      <xdr:row>4</xdr:row>
      <xdr:rowOff>0</xdr:rowOff>
    </xdr:from>
    <xdr:to>
      <xdr:col>12</xdr:col>
      <xdr:colOff>9525</xdr:colOff>
      <xdr:row>4</xdr:row>
      <xdr:rowOff>0</xdr:rowOff>
    </xdr:to>
    <xdr:sp macro="" textlink="">
      <xdr:nvSpPr>
        <xdr:cNvPr id="29745" name="Line 5">
          <a:extLst>
            <a:ext uri="{FF2B5EF4-FFF2-40B4-BE49-F238E27FC236}">
              <a16:creationId xmlns:a16="http://schemas.microsoft.com/office/drawing/2014/main" id="{00000000-0008-0000-0100-000031740000}"/>
            </a:ext>
          </a:extLst>
        </xdr:cNvPr>
        <xdr:cNvSpPr>
          <a:spLocks noChangeShapeType="1"/>
        </xdr:cNvSpPr>
      </xdr:nvSpPr>
      <xdr:spPr bwMode="auto">
        <a:xfrm>
          <a:off x="9525" y="59055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5</xdr:row>
      <xdr:rowOff>0</xdr:rowOff>
    </xdr:from>
    <xdr:to>
      <xdr:col>11</xdr:col>
      <xdr:colOff>190500</xdr:colOff>
      <xdr:row>5</xdr:row>
      <xdr:rowOff>0</xdr:rowOff>
    </xdr:to>
    <xdr:sp macro="" textlink="">
      <xdr:nvSpPr>
        <xdr:cNvPr id="29746" name="Line 6">
          <a:extLst>
            <a:ext uri="{FF2B5EF4-FFF2-40B4-BE49-F238E27FC236}">
              <a16:creationId xmlns:a16="http://schemas.microsoft.com/office/drawing/2014/main" id="{00000000-0008-0000-0100-000032740000}"/>
            </a:ext>
          </a:extLst>
        </xdr:cNvPr>
        <xdr:cNvSpPr>
          <a:spLocks noChangeShapeType="1"/>
        </xdr:cNvSpPr>
      </xdr:nvSpPr>
      <xdr:spPr bwMode="auto">
        <a:xfrm>
          <a:off x="190500" y="733425"/>
          <a:ext cx="3876675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29747" name="Line 7">
          <a:extLst>
            <a:ext uri="{FF2B5EF4-FFF2-40B4-BE49-F238E27FC236}">
              <a16:creationId xmlns:a16="http://schemas.microsoft.com/office/drawing/2014/main" id="{00000000-0008-0000-0100-000033740000}"/>
            </a:ext>
          </a:extLst>
        </xdr:cNvPr>
        <xdr:cNvSpPr>
          <a:spLocks noChangeShapeType="1"/>
        </xdr:cNvSpPr>
      </xdr:nvSpPr>
      <xdr:spPr bwMode="auto">
        <a:xfrm>
          <a:off x="352425" y="876300"/>
          <a:ext cx="35242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29704" name="Rectangle 8">
          <a:extLst>
            <a:ext uri="{FF2B5EF4-FFF2-40B4-BE49-F238E27FC236}">
              <a16:creationId xmlns:a16="http://schemas.microsoft.com/office/drawing/2014/main" id="{00000000-0008-0000-0100-000008740000}"/>
            </a:ext>
          </a:extLst>
        </xdr:cNvPr>
        <xdr:cNvSpPr>
          <a:spLocks noChangeArrowheads="1"/>
        </xdr:cNvSpPr>
      </xdr:nvSpPr>
      <xdr:spPr bwMode="auto">
        <a:xfrm>
          <a:off x="704850" y="304800"/>
          <a:ext cx="2819400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26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田村市環境放射線</a:t>
          </a:r>
        </a:p>
        <a:p>
          <a:pPr algn="ctr" rtl="0">
            <a:lnSpc>
              <a:spcPts val="25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モニタリング 結果</a:t>
          </a:r>
        </a:p>
      </xdr:txBody>
    </xdr:sp>
    <xdr:clientData/>
  </xdr:twoCellAnchor>
  <xdr:twoCellAnchor>
    <xdr:from>
      <xdr:col>0</xdr:col>
      <xdr:colOff>0</xdr:colOff>
      <xdr:row>17</xdr:row>
      <xdr:rowOff>66675</xdr:rowOff>
    </xdr:from>
    <xdr:to>
      <xdr:col>22</xdr:col>
      <xdr:colOff>0</xdr:colOff>
      <xdr:row>130</xdr:row>
      <xdr:rowOff>0</xdr:rowOff>
    </xdr:to>
    <xdr:graphicFrame macro="">
      <xdr:nvGraphicFramePr>
        <xdr:cNvPr id="29749" name="グラフ 9">
          <a:extLst>
            <a:ext uri="{FF2B5EF4-FFF2-40B4-BE49-F238E27FC236}">
              <a16:creationId xmlns:a16="http://schemas.microsoft.com/office/drawing/2014/main" id="{00000000-0008-0000-0100-000035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29750" name="SpinButton1">
          <a:extLst>
            <a:ext uri="{FF2B5EF4-FFF2-40B4-BE49-F238E27FC236}">
              <a16:creationId xmlns:a16="http://schemas.microsoft.com/office/drawing/2014/main" id="{00000000-0008-0000-0100-0000367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704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35</xdr:row>
      <xdr:rowOff>47625</xdr:rowOff>
    </xdr:from>
    <xdr:to>
      <xdr:col>20</xdr:col>
      <xdr:colOff>38100</xdr:colOff>
      <xdr:row>67</xdr:row>
      <xdr:rowOff>66675</xdr:rowOff>
    </xdr:to>
    <xdr:sp macro="" textlink="">
      <xdr:nvSpPr>
        <xdr:cNvPr id="29707" name="Text Box 11">
          <a:extLst>
            <a:ext uri="{FF2B5EF4-FFF2-40B4-BE49-F238E27FC236}">
              <a16:creationId xmlns:a16="http://schemas.microsoft.com/office/drawing/2014/main" id="{00000000-0008-0000-0100-00000B740000}"/>
            </a:ext>
          </a:extLst>
        </xdr:cNvPr>
        <xdr:cNvSpPr txBox="1">
          <a:spLocks noChangeArrowheads="1"/>
        </xdr:cNvSpPr>
      </xdr:nvSpPr>
      <xdr:spPr bwMode="auto">
        <a:xfrm>
          <a:off x="4581525" y="3333750"/>
          <a:ext cx="2505075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99001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都路町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船引町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6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常葉町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600" b="0" i="0" u="none" strike="noStrike" baseline="0">
              <a:solidFill>
                <a:srgbClr val="00CCFF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00CCFF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00CCFF"/>
              </a:solidFill>
              <a:latin typeface="ＭＳ Ｐゴシック"/>
              <a:ea typeface="ＭＳ Ｐゴシック"/>
            </a:rPr>
            <a:t>大越町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滝根町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━  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田村市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１点鎖線：都路町の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Cs-137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Arial"/>
            </a:rPr>
            <a:t>の減衰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Arial"/>
            </a:rPr>
            <a:t>２点鎖線：都路町の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Cs-134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Arial"/>
            </a:rPr>
            <a:t>の減衰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BG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Arial"/>
            </a:rPr>
            <a:t>線量率：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0.03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Arial"/>
            </a:rPr>
            <a:t>μ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Arial"/>
              <a:ea typeface="ＭＳ Ｐゴシック"/>
              <a:cs typeface="Arial"/>
            </a:rPr>
            <a:t>Sv/hr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Arial"/>
            <a:ea typeface="ＭＳ Ｐゴシック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３つの線量率の合計線量率を計算して、減衰曲線を表示している。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1400175</xdr:colOff>
      <xdr:row>8</xdr:row>
      <xdr:rowOff>0</xdr:rowOff>
    </xdr:from>
    <xdr:to>
      <xdr:col>4</xdr:col>
      <xdr:colOff>0</xdr:colOff>
      <xdr:row>8</xdr:row>
      <xdr:rowOff>171450</xdr:rowOff>
    </xdr:to>
    <xdr:sp macro="" textlink="">
      <xdr:nvSpPr>
        <xdr:cNvPr id="7169" name="Rectangle 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>
          <a:spLocks noChangeArrowheads="1"/>
        </xdr:cNvSpPr>
      </xdr:nvSpPr>
      <xdr:spPr bwMode="auto">
        <a:xfrm>
          <a:off x="2667000" y="180975"/>
          <a:ext cx="6858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発行日</a:t>
          </a:r>
        </a:p>
      </xdr:txBody>
    </xdr:sp>
    <xdr:clientData/>
  </xdr:twoCellAnchor>
  <xdr:twoCellAnchor>
    <xdr:from>
      <xdr:col>3</xdr:col>
      <xdr:colOff>1400175</xdr:colOff>
      <xdr:row>9</xdr:row>
      <xdr:rowOff>0</xdr:rowOff>
    </xdr:from>
    <xdr:to>
      <xdr:col>4</xdr:col>
      <xdr:colOff>0</xdr:colOff>
      <xdr:row>9</xdr:row>
      <xdr:rowOff>171450</xdr:rowOff>
    </xdr:to>
    <xdr:sp macro="" textlink="">
      <xdr:nvSpPr>
        <xdr:cNvPr id="7170" name="Rectangle 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>
          <a:spLocks noChangeArrowheads="1"/>
        </xdr:cNvSpPr>
      </xdr:nvSpPr>
      <xdr:spPr bwMode="auto">
        <a:xfrm>
          <a:off x="2667000" y="361950"/>
          <a:ext cx="6858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報告日</a:t>
          </a:r>
        </a:p>
      </xdr:txBody>
    </xdr:sp>
    <xdr:clientData/>
  </xdr:twoCellAnchor>
  <xdr:twoCellAnchor>
    <xdr:from>
      <xdr:col>3</xdr:col>
      <xdr:colOff>1400175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7171" name="Rectangle 3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>
          <a:spLocks noChangeArrowheads="1"/>
        </xdr:cNvSpPr>
      </xdr:nvSpPr>
      <xdr:spPr bwMode="auto">
        <a:xfrm>
          <a:off x="2667000" y="0"/>
          <a:ext cx="685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号数</a:t>
          </a:r>
        </a:p>
      </xdr:txBody>
    </xdr:sp>
    <xdr:clientData/>
  </xdr:twoCellAnchor>
  <xdr:twoCellAnchor>
    <xdr:from>
      <xdr:col>3</xdr:col>
      <xdr:colOff>1400175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173" name="Rectangle 5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>
          <a:spLocks noChangeArrowheads="1"/>
        </xdr:cNvSpPr>
      </xdr:nvSpPr>
      <xdr:spPr bwMode="auto">
        <a:xfrm>
          <a:off x="2667000" y="180975"/>
          <a:ext cx="685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測定日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1400175</xdr:colOff>
      <xdr:row>8</xdr:row>
      <xdr:rowOff>0</xdr:rowOff>
    </xdr:from>
    <xdr:to>
      <xdr:col>4</xdr:col>
      <xdr:colOff>0</xdr:colOff>
      <xdr:row>8</xdr:row>
      <xdr:rowOff>171450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2667000" y="180975"/>
          <a:ext cx="6858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発行日</a:t>
          </a:r>
        </a:p>
      </xdr:txBody>
    </xdr:sp>
    <xdr:clientData/>
  </xdr:twoCellAnchor>
  <xdr:twoCellAnchor>
    <xdr:from>
      <xdr:col>3</xdr:col>
      <xdr:colOff>1400175</xdr:colOff>
      <xdr:row>9</xdr:row>
      <xdr:rowOff>0</xdr:rowOff>
    </xdr:from>
    <xdr:to>
      <xdr:col>4</xdr:col>
      <xdr:colOff>0</xdr:colOff>
      <xdr:row>9</xdr:row>
      <xdr:rowOff>171450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2667000" y="361950"/>
          <a:ext cx="6858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報告日</a:t>
          </a:r>
        </a:p>
      </xdr:txBody>
    </xdr:sp>
    <xdr:clientData/>
  </xdr:twoCellAnchor>
  <xdr:twoCellAnchor>
    <xdr:from>
      <xdr:col>3</xdr:col>
      <xdr:colOff>1400175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2667000" y="0"/>
          <a:ext cx="685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号数</a:t>
          </a:r>
        </a:p>
      </xdr:txBody>
    </xdr:sp>
    <xdr:clientData/>
  </xdr:twoCellAnchor>
  <xdr:twoCellAnchor>
    <xdr:from>
      <xdr:col>3</xdr:col>
      <xdr:colOff>1400175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" name="Rectangle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2667000" y="180975"/>
          <a:ext cx="685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測定日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rms.nsr.go.jp/nra-ramis-webg/general/mapdisplaydoserate/initialize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rms.nsr.go.jp/nra-ramis-webg/general/mapdisplaydoserate/initializ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04"/>
  <sheetViews>
    <sheetView tabSelected="1" view="pageBreakPreview" zoomScaleNormal="50" workbookViewId="0">
      <selection activeCell="AC15" sqref="AC15"/>
    </sheetView>
  </sheetViews>
  <sheetFormatPr defaultRowHeight="13.5"/>
  <cols>
    <col min="1" max="22" width="4.625" customWidth="1"/>
  </cols>
  <sheetData>
    <row r="1" spans="1:22" ht="20.100000000000001" customHeight="1" thickTop="1" thickBot="1">
      <c r="A1" s="53" t="s">
        <v>67</v>
      </c>
      <c r="B1" s="54"/>
      <c r="C1" s="29">
        <v>1</v>
      </c>
      <c r="F1" s="56" t="s">
        <v>68</v>
      </c>
      <c r="G1" s="57"/>
      <c r="H1" s="30">
        <f>(INT(COUNT(測定結果!H10:IV10)/18)+(MOD(COUNT(測定結果!H10:IV10),18)&lt;&gt;0))*2</f>
        <v>16</v>
      </c>
      <c r="J1" s="31">
        <f ca="1">INDEX(INDIRECT("測定結果!10:10"),1,K1+U1-1)</f>
        <v>45399.618055555598</v>
      </c>
      <c r="K1" s="19">
        <f ca="1">MOD(ABS(M1),L1)+1</f>
        <v>131</v>
      </c>
      <c r="L1" s="19">
        <f ca="1">COUNT(INDIRECT("測定結果!"&amp;CHAR(U1+64)&amp;"10:IV10"))</f>
        <v>131</v>
      </c>
      <c r="M1" s="19">
        <f>INDEX(測定結果!G8:IV8,1,COUNT(測定結果!G10:IV10))</f>
        <v>130</v>
      </c>
      <c r="T1" s="25" t="s">
        <v>69</v>
      </c>
      <c r="U1" s="19">
        <f>MATCH(T1,測定結果!1:1,0)</f>
        <v>7</v>
      </c>
    </row>
    <row r="2" spans="1:22" ht="5.0999999999999996" customHeight="1" thickTop="1">
      <c r="F2" s="12"/>
      <c r="G2" s="12"/>
      <c r="H2" s="12"/>
      <c r="I2" s="12"/>
      <c r="J2" s="12"/>
    </row>
    <row r="3" spans="1:22" ht="11.25" customHeight="1">
      <c r="O3" s="1"/>
      <c r="P3" s="60" t="str">
        <f ca="1">IF(
   INDEX(測定結果!$1:$1048576,9,K1+U1-1)=0,
   "",
   IF(
     INDEX(測定結果!$1:$1048576,9,K1+U1-1)&lt;43586,
     TEXT(INDEX(測定結果!$1:$1048576,9,K1+U1-1),"ggge"),
     "令和"
     &amp;IF(
         INDEX(測定結果!$1:$1048576,9,K1+U1-1)&lt;43831,
         "元",
         YEAR(INDEX(測定結果!$1:$1048576,9,K1+U1-1))-2018
         )
     )
   &amp;TEXT(INDEX(測定結果!$1:$1048576,9,K1+U1-1),"年m月d日発行")
   )
&amp;IF(
   INDEX(測定結果!$1:$1048576,8,K1+U1-1)=0,
   "",
   "　第"&amp;INDEX(測定結果!$1:$1048576,8,K1+U1-1)&amp;"号"
   )</f>
        <v>令和6年4月17日発行　第130号</v>
      </c>
      <c r="Q3" s="63"/>
      <c r="R3" s="63"/>
      <c r="S3" s="63"/>
      <c r="T3" s="63"/>
      <c r="U3" s="63"/>
      <c r="V3" s="10"/>
    </row>
    <row r="4" spans="1:22" ht="11.25" customHeight="1">
      <c r="O4" s="1"/>
      <c r="P4" s="63"/>
      <c r="Q4" s="63"/>
      <c r="R4" s="63"/>
      <c r="S4" s="63"/>
      <c r="T4" s="63"/>
      <c r="U4" s="63"/>
      <c r="V4" s="10"/>
    </row>
    <row r="5" spans="1:22" ht="11.25" customHeight="1">
      <c r="L5" s="60" t="s">
        <v>65</v>
      </c>
      <c r="M5" s="60"/>
      <c r="N5" s="60"/>
      <c r="O5" s="60"/>
      <c r="P5" s="60"/>
      <c r="Q5" s="60"/>
      <c r="R5" s="60"/>
      <c r="S5" s="60"/>
      <c r="T5" s="60"/>
      <c r="U5" s="60"/>
      <c r="V5" s="10"/>
    </row>
    <row r="6" spans="1:22" ht="11.25" customHeight="1">
      <c r="L6" s="60"/>
      <c r="M6" s="60"/>
      <c r="N6" s="60"/>
      <c r="O6" s="60"/>
      <c r="P6" s="60"/>
      <c r="Q6" s="60"/>
      <c r="R6" s="60"/>
      <c r="S6" s="60"/>
      <c r="T6" s="60"/>
      <c r="U6" s="60"/>
      <c r="V6" s="10"/>
    </row>
    <row r="7" spans="1:22" ht="11.25" customHeight="1">
      <c r="Q7" s="59" t="s">
        <v>20</v>
      </c>
      <c r="R7" s="59"/>
      <c r="S7" s="59"/>
      <c r="T7" s="59"/>
      <c r="U7" s="59"/>
      <c r="V7" s="11"/>
    </row>
    <row r="8" spans="1:22" ht="11.25" customHeight="1">
      <c r="A8" s="9"/>
      <c r="C8" s="9"/>
      <c r="D8" s="9"/>
      <c r="E8" s="9"/>
      <c r="F8" s="9"/>
      <c r="G8" s="9"/>
      <c r="H8" s="9"/>
      <c r="I8" s="9"/>
      <c r="J8" s="9"/>
      <c r="K8" s="9"/>
      <c r="L8" s="9"/>
      <c r="Q8" s="59"/>
      <c r="R8" s="59"/>
      <c r="S8" s="59"/>
      <c r="T8" s="59"/>
      <c r="U8" s="59"/>
      <c r="V8" s="11"/>
    </row>
    <row r="9" spans="1:22" ht="11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22" ht="6.6" customHeight="1"/>
    <row r="11" spans="1:22" ht="6.6" customHeight="1">
      <c r="B11" s="61" t="s">
        <v>301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spans="1:22" ht="6.6" customHeight="1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1:22" ht="6.6" customHeight="1">
      <c r="H13" s="52" t="s">
        <v>306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2" ht="6.6" customHeight="1"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2" ht="6.6" customHeight="1">
      <c r="L15" s="41"/>
      <c r="M15" s="64" t="s">
        <v>308</v>
      </c>
      <c r="N15" s="64"/>
      <c r="O15" s="64"/>
      <c r="P15" s="64"/>
      <c r="Q15" s="64"/>
      <c r="R15" s="64"/>
      <c r="S15" s="64"/>
      <c r="T15" s="64"/>
      <c r="U15" s="64"/>
    </row>
    <row r="16" spans="1:22" ht="6.6" customHeight="1">
      <c r="B16" s="58" t="s">
        <v>38</v>
      </c>
      <c r="C16" s="58"/>
      <c r="D16" s="58"/>
      <c r="E16" s="58"/>
      <c r="F16" s="58"/>
      <c r="G16" s="58"/>
      <c r="H16" s="58"/>
      <c r="I16" s="58"/>
      <c r="J16" s="58"/>
      <c r="K16" s="58"/>
      <c r="L16" s="41"/>
      <c r="M16" s="64"/>
      <c r="N16" s="64"/>
      <c r="O16" s="64"/>
      <c r="P16" s="64"/>
      <c r="Q16" s="64"/>
      <c r="R16" s="64"/>
      <c r="S16" s="64"/>
      <c r="T16" s="64"/>
      <c r="U16" s="64"/>
    </row>
    <row r="17" spans="2:21" ht="6.6" customHeight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41"/>
      <c r="M17" s="64"/>
      <c r="N17" s="64"/>
      <c r="O17" s="64"/>
      <c r="P17" s="64"/>
      <c r="Q17" s="64"/>
      <c r="R17" s="64"/>
      <c r="S17" s="64"/>
      <c r="T17" s="64"/>
      <c r="U17" s="64"/>
    </row>
    <row r="18" spans="2:21" ht="6.6" customHeight="1">
      <c r="M18" s="64"/>
      <c r="N18" s="64"/>
      <c r="O18" s="64"/>
      <c r="P18" s="64"/>
      <c r="Q18" s="64"/>
      <c r="R18" s="64"/>
      <c r="S18" s="64"/>
      <c r="T18" s="64"/>
      <c r="U18" s="64"/>
    </row>
    <row r="19" spans="2:21" ht="6.6" customHeight="1"/>
    <row r="20" spans="2:21" ht="6.6" customHeight="1"/>
    <row r="21" spans="2:21" ht="6.6" customHeight="1"/>
    <row r="22" spans="2:21" ht="6.6" customHeight="1"/>
    <row r="23" spans="2:21" ht="6.6" customHeight="1"/>
    <row r="24" spans="2:21" ht="6.6" customHeight="1"/>
    <row r="25" spans="2:21" ht="6.6" customHeight="1"/>
    <row r="26" spans="2:21" ht="6.6" customHeight="1"/>
    <row r="27" spans="2:21" ht="6.6" customHeight="1"/>
    <row r="28" spans="2:21" ht="6.6" customHeight="1"/>
    <row r="29" spans="2:21" ht="6.6" customHeight="1"/>
    <row r="30" spans="2:21" ht="6.6" customHeight="1"/>
    <row r="31" spans="2:21" ht="6.6" customHeight="1"/>
    <row r="32" spans="2:21" ht="6.6" customHeight="1"/>
    <row r="33" ht="6.6" customHeight="1"/>
    <row r="34" ht="6.6" customHeight="1"/>
    <row r="35" ht="6.6" customHeight="1"/>
    <row r="36" ht="6.6" customHeight="1"/>
    <row r="37" ht="6.6" customHeight="1"/>
    <row r="38" ht="6.6" customHeight="1"/>
    <row r="39" ht="6.6" customHeight="1"/>
    <row r="40" ht="6.6" customHeight="1"/>
    <row r="41" ht="6.6" customHeight="1"/>
    <row r="42" ht="6.6" customHeight="1"/>
    <row r="43" ht="6.6" customHeight="1"/>
    <row r="44" ht="6.6" customHeight="1"/>
    <row r="45" ht="6.6" customHeight="1"/>
    <row r="46" ht="6.6" customHeight="1"/>
    <row r="47" ht="6.6" customHeight="1"/>
    <row r="48" ht="6.6" customHeight="1"/>
    <row r="49" ht="6.6" customHeight="1"/>
    <row r="50" ht="6.6" customHeight="1"/>
    <row r="51" ht="6.6" customHeight="1"/>
    <row r="52" ht="6.6" customHeight="1"/>
    <row r="53" ht="6.6" customHeight="1"/>
    <row r="54" ht="6.6" customHeight="1"/>
    <row r="55" ht="6.6" customHeight="1"/>
    <row r="56" ht="6.6" customHeight="1"/>
    <row r="57" ht="6.6" customHeight="1"/>
    <row r="58" ht="6.6" customHeight="1"/>
    <row r="59" ht="6.6" customHeight="1"/>
    <row r="60" ht="6.6" customHeight="1"/>
    <row r="61" ht="6.6" customHeight="1"/>
    <row r="62" ht="6.6" customHeight="1"/>
    <row r="63" ht="6.6" customHeight="1"/>
    <row r="64" ht="6.6" customHeight="1"/>
    <row r="65" spans="2:2" ht="6.6" customHeight="1"/>
    <row r="66" spans="2:2" ht="6.6" customHeight="1"/>
    <row r="67" spans="2:2" ht="6.6" customHeight="1"/>
    <row r="68" spans="2:2" ht="6.6" customHeight="1"/>
    <row r="69" spans="2:2" ht="6.6" customHeight="1"/>
    <row r="70" spans="2:2" ht="6.6" customHeight="1"/>
    <row r="71" spans="2:2" ht="6.6" customHeight="1"/>
    <row r="72" spans="2:2" ht="6.6" customHeight="1"/>
    <row r="73" spans="2:2" ht="6.6" customHeight="1"/>
    <row r="74" spans="2:2" ht="6.6" customHeight="1">
      <c r="B74" s="26"/>
    </row>
    <row r="75" spans="2:2" ht="6.6" customHeight="1"/>
    <row r="76" spans="2:2" ht="6.6" customHeight="1">
      <c r="B76" s="26"/>
    </row>
    <row r="77" spans="2:2" ht="6.6" customHeight="1">
      <c r="B77" s="26"/>
    </row>
    <row r="78" spans="2:2" ht="6.6" customHeight="1">
      <c r="B78" s="26"/>
    </row>
    <row r="79" spans="2:2" ht="6.6" customHeight="1">
      <c r="B79" s="26"/>
    </row>
    <row r="80" spans="2:2" ht="6.6" customHeight="1">
      <c r="B80" s="28"/>
    </row>
    <row r="81" spans="2:2" ht="6.6" customHeight="1">
      <c r="B81" s="28"/>
    </row>
    <row r="82" spans="2:2" ht="6.6" customHeight="1">
      <c r="B82" s="28"/>
    </row>
    <row r="83" spans="2:2" ht="6.6" customHeight="1">
      <c r="B83" s="28"/>
    </row>
    <row r="84" spans="2:2" ht="6.6" customHeight="1">
      <c r="B84" s="28"/>
    </row>
    <row r="85" spans="2:2" ht="6.6" customHeight="1">
      <c r="B85" s="28"/>
    </row>
    <row r="86" spans="2:2" ht="6.6" customHeight="1">
      <c r="B86" s="28"/>
    </row>
    <row r="87" spans="2:2" ht="6.6" customHeight="1">
      <c r="B87" s="28"/>
    </row>
    <row r="88" spans="2:2" ht="6.6" customHeight="1">
      <c r="B88" s="28"/>
    </row>
    <row r="89" spans="2:2" ht="6.6" customHeight="1">
      <c r="B89" s="26"/>
    </row>
    <row r="90" spans="2:2" ht="6.6" customHeight="1">
      <c r="B90" s="26"/>
    </row>
    <row r="91" spans="2:2" ht="6.6" customHeight="1">
      <c r="B91" s="26"/>
    </row>
    <row r="92" spans="2:2" ht="6.6" customHeight="1">
      <c r="B92" s="26"/>
    </row>
    <row r="93" spans="2:2" ht="6.6" customHeight="1">
      <c r="B93" s="26"/>
    </row>
    <row r="94" spans="2:2" ht="6.6" customHeight="1">
      <c r="B94" s="26"/>
    </row>
    <row r="95" spans="2:2" ht="6.6" customHeight="1">
      <c r="B95" s="28"/>
    </row>
    <row r="96" spans="2:2" ht="6.6" customHeight="1">
      <c r="B96" s="28"/>
    </row>
    <row r="97" spans="2:2" ht="6.6" customHeight="1">
      <c r="B97" s="28"/>
    </row>
    <row r="98" spans="2:2" ht="6.6" customHeight="1">
      <c r="B98" s="26"/>
    </row>
    <row r="99" spans="2:2" ht="6.6" customHeight="1">
      <c r="B99" s="26"/>
    </row>
    <row r="100" spans="2:2" ht="6.6" customHeight="1">
      <c r="B100" s="26"/>
    </row>
    <row r="101" spans="2:2" ht="6.6" customHeight="1">
      <c r="B101" s="28"/>
    </row>
    <row r="102" spans="2:2" ht="6.6" customHeight="1">
      <c r="B102" s="28"/>
    </row>
    <row r="103" spans="2:2" ht="6.6" customHeight="1">
      <c r="B103" s="28"/>
    </row>
    <row r="104" spans="2:2" ht="6.6" customHeight="1">
      <c r="B104" s="26"/>
    </row>
    <row r="105" spans="2:2" ht="6.6" customHeight="1">
      <c r="B105" s="26"/>
    </row>
    <row r="106" spans="2:2" ht="6.6" customHeight="1">
      <c r="B106" s="26"/>
    </row>
    <row r="107" spans="2:2" ht="6" customHeight="1">
      <c r="B107" s="26"/>
    </row>
    <row r="108" spans="2:2" ht="6.6" customHeight="1">
      <c r="B108" s="26"/>
    </row>
    <row r="109" spans="2:2" ht="6.6" customHeight="1">
      <c r="B109" s="26"/>
    </row>
    <row r="110" spans="2:2" ht="6.6" customHeight="1">
      <c r="B110" s="28"/>
    </row>
    <row r="111" spans="2:2" ht="6.6" customHeight="1">
      <c r="B111" s="28"/>
    </row>
    <row r="112" spans="2:2" ht="6.6" customHeight="1">
      <c r="B112" s="28"/>
    </row>
    <row r="113" spans="2:2" ht="6.6" customHeight="1">
      <c r="B113" s="26"/>
    </row>
    <row r="114" spans="2:2" ht="6.6" customHeight="1">
      <c r="B114" s="26"/>
    </row>
    <row r="115" spans="2:2" ht="6.6" customHeight="1">
      <c r="B115" s="26"/>
    </row>
    <row r="116" spans="2:2" ht="6.6" customHeight="1">
      <c r="B116" s="28"/>
    </row>
    <row r="117" spans="2:2" ht="6.6" customHeight="1">
      <c r="B117" s="28"/>
    </row>
    <row r="118" spans="2:2" ht="6.6" customHeight="1">
      <c r="B118" s="28"/>
    </row>
    <row r="119" spans="2:2" ht="6.6" customHeight="1">
      <c r="B119" s="26"/>
    </row>
    <row r="120" spans="2:2" ht="6.6" customHeight="1">
      <c r="B120" s="26"/>
    </row>
    <row r="121" spans="2:2" ht="6.6" customHeight="1">
      <c r="B121" s="26"/>
    </row>
    <row r="122" spans="2:2" ht="6.6" customHeight="1">
      <c r="B122" s="26"/>
    </row>
    <row r="123" spans="2:2" ht="6.6" customHeight="1">
      <c r="B123" s="26"/>
    </row>
    <row r="124" spans="2:2" ht="6.6" customHeight="1">
      <c r="B124" s="26"/>
    </row>
    <row r="125" spans="2:2" ht="6.6" customHeight="1">
      <c r="B125" s="26"/>
    </row>
    <row r="126" spans="2:2" ht="6.6" customHeight="1">
      <c r="B126" s="26"/>
    </row>
    <row r="127" spans="2:2" ht="6.6" customHeight="1"/>
    <row r="128" spans="2:2" ht="6.6" customHeight="1"/>
    <row r="129" spans="1:22" ht="6.6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ht="6.6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ht="6.6" customHeight="1"/>
    <row r="132" spans="1:22" ht="6.6" customHeight="1"/>
    <row r="133" spans="1:22" ht="6.6" customHeight="1"/>
    <row r="134" spans="1:22" ht="6.6" customHeight="1"/>
    <row r="135" spans="1:22" ht="6.6" customHeight="1"/>
    <row r="136" spans="1:22" ht="6.6" customHeight="1"/>
    <row r="137" spans="1:22" ht="6.6" customHeight="1"/>
    <row r="138" spans="1:22" ht="6.6" customHeight="1"/>
    <row r="139" spans="1:22" ht="6.6" customHeight="1"/>
    <row r="140" spans="1:22" ht="6.6" customHeight="1"/>
    <row r="141" spans="1:22" ht="6.6" customHeight="1"/>
    <row r="142" spans="1:22" ht="6.6" customHeight="1"/>
    <row r="143" spans="1:22" ht="6.6" customHeight="1"/>
    <row r="144" spans="1:22" ht="6.6" customHeight="1"/>
    <row r="145" ht="6.6" customHeight="1"/>
    <row r="146" ht="6.6" customHeight="1"/>
    <row r="147" ht="6.6" customHeight="1"/>
    <row r="148" ht="6.6" customHeight="1"/>
    <row r="149" ht="6.6" customHeight="1"/>
    <row r="150" ht="6.6" customHeight="1"/>
    <row r="151" ht="6.6" customHeight="1"/>
    <row r="152" ht="6.6" customHeight="1"/>
    <row r="153" ht="6.6" customHeight="1"/>
    <row r="154" ht="6.6" customHeight="1"/>
    <row r="155" ht="6.6" customHeight="1"/>
    <row r="156" ht="6.6" customHeight="1"/>
    <row r="157" ht="6.6" customHeight="1"/>
    <row r="158" ht="6.6" customHeight="1"/>
    <row r="159" ht="6.6" customHeight="1"/>
    <row r="160" ht="6.6" customHeight="1"/>
    <row r="161" ht="6.6" customHeight="1"/>
    <row r="162" ht="6.6" customHeight="1"/>
    <row r="163" ht="6.6" customHeight="1"/>
    <row r="164" ht="6.6" customHeight="1"/>
    <row r="165" ht="6.6" customHeight="1"/>
    <row r="166" ht="6.6" customHeight="1"/>
    <row r="167" ht="6.6" customHeight="1"/>
    <row r="168" ht="6.6" customHeight="1"/>
    <row r="169" ht="6.6" customHeight="1"/>
    <row r="170" ht="6.6" customHeight="1"/>
    <row r="171" ht="6.6" customHeight="1"/>
    <row r="172" ht="6.6" customHeight="1"/>
    <row r="173" ht="6.6" customHeight="1"/>
    <row r="174" ht="6.6" customHeight="1"/>
    <row r="175" ht="6.6" customHeight="1"/>
    <row r="176" ht="6.6" customHeight="1"/>
    <row r="177" ht="6.6" customHeight="1"/>
    <row r="178" ht="6.6" customHeight="1"/>
    <row r="179" ht="6.6" customHeight="1"/>
    <row r="180" ht="6.6" customHeight="1"/>
    <row r="181" ht="6.6" customHeight="1"/>
    <row r="182" ht="6.6" customHeight="1"/>
    <row r="183" ht="6.6" customHeight="1"/>
    <row r="184" ht="6.6" customHeight="1"/>
    <row r="185" ht="6.6" customHeight="1"/>
    <row r="186" ht="6.6" customHeight="1"/>
    <row r="187" ht="6.6" customHeight="1"/>
    <row r="188" ht="6.6" customHeight="1"/>
    <row r="189" ht="6.6" customHeight="1"/>
    <row r="190" ht="6.6" customHeight="1"/>
    <row r="191" ht="6.6" customHeight="1"/>
    <row r="192" ht="6.6" customHeight="1"/>
    <row r="193" ht="6.6" customHeight="1"/>
    <row r="194" ht="6.6" customHeight="1"/>
    <row r="195" ht="6.6" customHeight="1"/>
    <row r="196" ht="6.6" customHeight="1"/>
    <row r="197" ht="6.6" customHeight="1"/>
    <row r="198" ht="6.6" customHeight="1"/>
    <row r="199" ht="6.6" customHeight="1"/>
    <row r="200" ht="6.6" customHeight="1"/>
    <row r="201" ht="6.6" customHeight="1"/>
    <row r="202" ht="6.6" customHeight="1"/>
    <row r="203" ht="6.6" customHeight="1"/>
    <row r="204" ht="6.6" customHeight="1"/>
    <row r="205" ht="6.6" customHeight="1"/>
    <row r="206" ht="6.6" customHeight="1"/>
    <row r="207" ht="6.6" customHeight="1"/>
    <row r="208" ht="6.6" customHeight="1"/>
    <row r="209" ht="6.6" customHeight="1"/>
    <row r="210" ht="6.6" customHeight="1"/>
    <row r="211" ht="6.6" customHeight="1"/>
    <row r="212" ht="6.6" customHeight="1"/>
    <row r="213" ht="6.6" customHeight="1"/>
    <row r="214" ht="6.6" customHeight="1"/>
    <row r="215" ht="6.6" customHeight="1"/>
    <row r="216" ht="6.6" customHeight="1"/>
    <row r="217" ht="6.6" customHeight="1"/>
    <row r="218" ht="6.6" customHeight="1"/>
    <row r="219" ht="6.6" customHeight="1"/>
    <row r="220" ht="6.6" customHeight="1"/>
    <row r="221" ht="6.6" customHeight="1"/>
    <row r="222" ht="6.6" customHeight="1"/>
    <row r="223" ht="6.6" customHeight="1"/>
    <row r="224" ht="6.6" customHeight="1"/>
    <row r="225" ht="6.6" customHeight="1"/>
    <row r="226" ht="6.6" customHeight="1"/>
    <row r="227" ht="6.6" customHeight="1"/>
    <row r="228" ht="6.6" customHeight="1"/>
    <row r="229" ht="6.6" customHeight="1"/>
    <row r="230" ht="6.6" customHeight="1"/>
    <row r="231" ht="6.6" customHeight="1"/>
    <row r="232" ht="6.6" customHeight="1"/>
    <row r="233" ht="6.6" customHeight="1"/>
    <row r="234" ht="6.6" customHeight="1"/>
    <row r="235" ht="6.6" customHeight="1"/>
    <row r="236" ht="6.6" customHeight="1"/>
    <row r="237" ht="6.6" customHeight="1"/>
    <row r="238" ht="6.6" customHeight="1"/>
    <row r="239" ht="6.6" customHeight="1"/>
    <row r="240" ht="6.6" customHeight="1"/>
    <row r="241" ht="6.6" customHeight="1"/>
    <row r="242" ht="6.6" customHeight="1"/>
    <row r="243" ht="6.6" customHeight="1"/>
    <row r="244" ht="6.6" customHeight="1"/>
    <row r="245" ht="6.6" customHeight="1"/>
    <row r="246" ht="6.6" customHeight="1"/>
    <row r="247" ht="6.6" customHeight="1"/>
    <row r="248" ht="6.6" customHeight="1"/>
    <row r="249" ht="6.6" customHeight="1"/>
    <row r="250" ht="6.6" customHeight="1"/>
    <row r="251" ht="6.6" customHeight="1"/>
    <row r="252" ht="6.6" customHeight="1"/>
    <row r="253" ht="6.6" customHeight="1"/>
    <row r="254" ht="6.6" customHeight="1"/>
    <row r="255" ht="6.6" customHeight="1"/>
    <row r="256" ht="6.6" customHeight="1"/>
    <row r="257" ht="6.6" customHeight="1"/>
    <row r="258" ht="6.6" customHeight="1"/>
    <row r="259" ht="6.6" customHeight="1"/>
    <row r="260" ht="6.6" customHeight="1"/>
    <row r="261" ht="6.6" customHeight="1"/>
    <row r="262" ht="6.6" customHeight="1"/>
    <row r="263" ht="6.6" customHeight="1"/>
    <row r="264" ht="6.6" customHeight="1"/>
    <row r="265" ht="6.6" customHeight="1"/>
    <row r="266" ht="6.6" customHeight="1"/>
    <row r="267" ht="6.6" customHeight="1"/>
    <row r="268" ht="6.6" customHeight="1"/>
    <row r="269" ht="6.6" customHeight="1"/>
    <row r="270" ht="6.6" customHeight="1"/>
    <row r="271" ht="6.6" customHeight="1"/>
    <row r="272" ht="6.6" customHeight="1"/>
    <row r="273" ht="6.6" customHeight="1"/>
    <row r="274" ht="6.6" customHeight="1"/>
    <row r="275" ht="6.6" customHeight="1"/>
    <row r="276" ht="6.6" customHeight="1"/>
    <row r="277" ht="6.6" customHeight="1"/>
    <row r="278" ht="6.6" customHeight="1"/>
    <row r="279" ht="6.6" customHeight="1"/>
    <row r="280" ht="6.6" customHeight="1"/>
    <row r="281" ht="6.6" customHeight="1"/>
    <row r="282" ht="6.6" customHeight="1"/>
    <row r="283" ht="6.6" customHeight="1"/>
    <row r="284" ht="6.6" customHeight="1"/>
    <row r="285" ht="6.6" customHeight="1"/>
    <row r="286" ht="6.6" customHeight="1"/>
    <row r="287" ht="6.6" customHeight="1"/>
    <row r="288" ht="6.6" customHeight="1"/>
    <row r="289" ht="6.6" customHeight="1"/>
    <row r="290" ht="6.6" customHeight="1"/>
    <row r="291" ht="6.6" customHeight="1"/>
    <row r="292" ht="6.6" customHeight="1"/>
    <row r="293" ht="6.6" customHeight="1"/>
    <row r="294" ht="6.6" customHeight="1"/>
    <row r="295" ht="6.6" customHeight="1"/>
    <row r="296" ht="6.6" customHeight="1"/>
    <row r="297" ht="6.6" customHeight="1"/>
    <row r="298" ht="6.6" customHeight="1"/>
    <row r="299" ht="6.6" customHeight="1"/>
    <row r="300" ht="6.6" customHeight="1"/>
    <row r="301" ht="6.6" customHeight="1"/>
    <row r="302" ht="6.6" customHeight="1"/>
    <row r="303" ht="6.6" customHeight="1"/>
    <row r="304" ht="6.6" customHeight="1"/>
    <row r="305" ht="6.6" customHeight="1"/>
    <row r="306" ht="6.6" customHeight="1"/>
    <row r="307" ht="6.6" customHeight="1"/>
    <row r="308" ht="6.6" customHeight="1"/>
    <row r="309" ht="6.6" customHeight="1"/>
    <row r="310" ht="6.6" customHeight="1"/>
    <row r="311" ht="6.6" customHeight="1"/>
    <row r="312" ht="6.6" customHeight="1"/>
    <row r="313" ht="6.6" customHeight="1"/>
    <row r="314" ht="6.6" customHeight="1"/>
    <row r="315" ht="6.6" customHeight="1"/>
    <row r="316" ht="6.6" customHeight="1"/>
    <row r="317" ht="6.6" customHeight="1"/>
    <row r="318" ht="6.6" customHeight="1"/>
    <row r="319" ht="6.6" customHeight="1"/>
    <row r="320" ht="6.6" customHeight="1"/>
    <row r="321" ht="6.6" customHeight="1"/>
    <row r="322" ht="6.6" customHeight="1"/>
    <row r="323" ht="6.6" customHeight="1"/>
    <row r="324" ht="6.6" customHeight="1"/>
    <row r="325" ht="6.6" customHeight="1"/>
    <row r="326" ht="6.6" customHeight="1"/>
    <row r="327" ht="6.6" customHeight="1"/>
    <row r="328" ht="6.6" customHeight="1"/>
    <row r="329" ht="6.6" customHeight="1"/>
    <row r="330" ht="6.6" customHeight="1"/>
    <row r="331" ht="6.6" customHeight="1"/>
    <row r="332" ht="6.6" customHeight="1"/>
    <row r="333" ht="6.6" customHeight="1"/>
    <row r="334" ht="6.6" customHeight="1"/>
    <row r="335" ht="6.6" customHeight="1"/>
    <row r="336" ht="6.6" customHeight="1"/>
    <row r="337" ht="6.6" customHeight="1"/>
    <row r="338" ht="6.6" customHeight="1"/>
    <row r="339" ht="6.6" customHeight="1"/>
    <row r="340" ht="6.6" customHeight="1"/>
    <row r="341" ht="6.6" customHeight="1"/>
    <row r="342" ht="6.6" customHeight="1"/>
    <row r="343" ht="6.6" customHeight="1"/>
    <row r="344" ht="6.6" customHeight="1"/>
    <row r="345" ht="6.6" customHeight="1"/>
    <row r="346" ht="6.6" customHeight="1"/>
    <row r="347" ht="6.6" customHeight="1"/>
    <row r="348" ht="6.6" customHeight="1"/>
    <row r="349" ht="6.6" customHeight="1"/>
    <row r="350" ht="6.6" customHeight="1"/>
    <row r="351" ht="6.6" customHeight="1"/>
    <row r="352" ht="6.6" customHeight="1"/>
    <row r="353" ht="6.6" customHeight="1"/>
    <row r="354" ht="6.6" customHeight="1"/>
    <row r="355" ht="6.6" customHeight="1"/>
    <row r="356" ht="6.6" customHeight="1"/>
    <row r="357" ht="6.6" customHeight="1"/>
    <row r="358" ht="6.6" customHeight="1"/>
    <row r="359" ht="6.6" customHeight="1"/>
    <row r="360" ht="6.6" customHeight="1"/>
    <row r="361" ht="6.6" customHeight="1"/>
    <row r="362" ht="6.6" customHeight="1"/>
    <row r="363" ht="6.6" customHeight="1"/>
    <row r="364" ht="6.6" customHeight="1"/>
    <row r="365" ht="6.6" customHeight="1"/>
    <row r="366" ht="6.6" customHeight="1"/>
    <row r="367" ht="6.6" customHeight="1"/>
    <row r="368" ht="6.6" customHeight="1"/>
    <row r="369" ht="6.6" customHeight="1"/>
    <row r="370" ht="6.6" customHeight="1"/>
    <row r="371" ht="6.6" customHeight="1"/>
    <row r="372" ht="6.6" customHeight="1"/>
    <row r="373" ht="6.6" customHeight="1"/>
    <row r="374" ht="6.6" customHeight="1"/>
    <row r="375" ht="6.6" customHeight="1"/>
    <row r="376" ht="6.6" customHeight="1"/>
    <row r="377" ht="6.6" customHeight="1"/>
    <row r="378" ht="6.6" customHeight="1"/>
    <row r="379" ht="6.6" customHeight="1"/>
    <row r="380" ht="6.6" customHeight="1"/>
    <row r="381" ht="6.6" customHeight="1"/>
    <row r="382" ht="6.6" customHeight="1"/>
    <row r="383" ht="6.6" customHeight="1"/>
    <row r="384" ht="6.6" customHeight="1"/>
    <row r="385" ht="6.6" customHeight="1"/>
    <row r="386" ht="6.6" customHeight="1"/>
    <row r="387" ht="6.6" customHeight="1"/>
    <row r="388" ht="6.6" customHeight="1"/>
    <row r="389" ht="6.6" customHeight="1"/>
    <row r="390" ht="6.6" customHeight="1"/>
    <row r="391" ht="6.6" customHeight="1"/>
    <row r="392" ht="6.6" customHeight="1"/>
    <row r="393" ht="6.6" customHeight="1"/>
    <row r="394" ht="6.6" customHeight="1"/>
    <row r="395" ht="6.6" customHeight="1"/>
    <row r="396" ht="6.6" customHeight="1"/>
    <row r="397" ht="6.6" customHeight="1"/>
    <row r="398" ht="6.6" customHeight="1"/>
    <row r="399" ht="6.6" customHeight="1"/>
    <row r="400" ht="6.6" customHeight="1"/>
    <row r="401" ht="6.6" customHeight="1"/>
    <row r="402" ht="6.6" customHeight="1"/>
    <row r="403" ht="6.6" customHeight="1"/>
    <row r="404" ht="6.6" customHeight="1"/>
  </sheetData>
  <mergeCells count="10">
    <mergeCell ref="H13:U14"/>
    <mergeCell ref="A1:B1"/>
    <mergeCell ref="A129:V130"/>
    <mergeCell ref="F1:G1"/>
    <mergeCell ref="B16:K17"/>
    <mergeCell ref="Q7:U8"/>
    <mergeCell ref="L5:U6"/>
    <mergeCell ref="B11:U12"/>
    <mergeCell ref="P3:U4"/>
    <mergeCell ref="M15:U18"/>
  </mergeCells>
  <phoneticPr fontId="4"/>
  <hyperlinks>
    <hyperlink ref="M15" r:id="rId1" xr:uid="{00000000-0004-0000-0000-000000000000}"/>
  </hyperlinks>
  <printOptions horizontalCentered="1"/>
  <pageMargins left="0" right="0" top="0.59055118110236227" bottom="0" header="0" footer="0.39370078740157483"/>
  <pageSetup paperSize="9" pageOrder="overThenDown" orientation="portrait" verticalDpi="12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914" r:id="rId5" name="SpinButton1">
          <controlPr defaultSize="0" autoLine="0" linkedCell="C1" r:id="rId6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914" r:id="rId5" name="Spi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V404"/>
  <sheetViews>
    <sheetView view="pageBreakPreview" zoomScaleNormal="50" workbookViewId="0">
      <selection activeCell="F1" sqref="F1:G1"/>
    </sheetView>
  </sheetViews>
  <sheetFormatPr defaultRowHeight="13.5"/>
  <cols>
    <col min="1" max="22" width="4.625" customWidth="1"/>
  </cols>
  <sheetData>
    <row r="1" spans="1:22" ht="20.100000000000001" customHeight="1" thickTop="1" thickBot="1">
      <c r="A1" s="53" t="s">
        <v>302</v>
      </c>
      <c r="B1" s="54"/>
      <c r="C1" s="29">
        <v>1</v>
      </c>
      <c r="F1" s="56" t="s">
        <v>68</v>
      </c>
      <c r="G1" s="57"/>
      <c r="H1" s="30">
        <f>(INT(COUNT(測定結果!H10:IV10)/18)+(MOD(COUNT(測定結果!H10:IV10),18)&lt;&gt;0))*2</f>
        <v>16</v>
      </c>
      <c r="J1" s="31">
        <f ca="1">INDEX(INDIRECT("測定結果!10:10"),1,K1+U1-1)</f>
        <v>45399.618055555598</v>
      </c>
      <c r="K1" s="19">
        <f ca="1">MOD(ABS(M1),L1)+1</f>
        <v>131</v>
      </c>
      <c r="L1" s="19">
        <f ca="1">COUNT(INDIRECT("測定結果!"&amp;CHAR(U1+64)&amp;"10:IV10"))</f>
        <v>131</v>
      </c>
      <c r="M1" s="19">
        <f>INDEX(測定結果!G8:IV8,1,COUNT(測定結果!G10:IV10))</f>
        <v>130</v>
      </c>
      <c r="T1" s="25" t="s">
        <v>303</v>
      </c>
      <c r="U1" s="19">
        <f>MATCH(T1,測定結果!1:1,0)</f>
        <v>7</v>
      </c>
    </row>
    <row r="2" spans="1:22" ht="5.0999999999999996" customHeight="1" thickTop="1">
      <c r="F2" s="12"/>
      <c r="G2" s="12"/>
      <c r="H2" s="12"/>
      <c r="I2" s="12"/>
      <c r="J2" s="12"/>
    </row>
    <row r="3" spans="1:22" ht="11.25" customHeight="1">
      <c r="O3" s="1"/>
      <c r="P3" s="60" t="str">
        <f ca="1">IF(
   INDEX(測定結果!$1:$1048576,9,K1+U1-1)=0,
   "",
   IF(
     INDEX(測定結果!$1:$1048576,9,K1+U1-1)&lt;43586,
     TEXT(INDEX(測定結果!$1:$1048576,9,K1+U1-1),"ggge"),
     "令和"
     &amp;IF(
         INDEX(測定結果!$1:$1048576,9,K1+U1-1)&lt;43831,
         "元",
         YEAR(INDEX(測定結果!$1:$1048576,9,K1+U1-1))-2018
         )
     )
   &amp;TEXT(INDEX(測定結果!$1:$1048576,9,K1+U1-1),"年m月d日発行")
   )
&amp;IF(
   INDEX(測定結果!$1:$1048576,8,K1+U1-1)=0,
   "",
   "　第"&amp;INDEX(測定結果!$1:$1048576,8,K1+U1-1)&amp;"号"
   )</f>
        <v>令和6年4月17日発行　第130号</v>
      </c>
      <c r="Q3" s="63"/>
      <c r="R3" s="63"/>
      <c r="S3" s="63"/>
      <c r="T3" s="63"/>
      <c r="U3" s="63"/>
      <c r="V3" s="10"/>
    </row>
    <row r="4" spans="1:22" ht="11.25" customHeight="1">
      <c r="O4" s="1"/>
      <c r="P4" s="63"/>
      <c r="Q4" s="63"/>
      <c r="R4" s="63"/>
      <c r="S4" s="63"/>
      <c r="T4" s="63"/>
      <c r="U4" s="63"/>
      <c r="V4" s="10"/>
    </row>
    <row r="5" spans="1:22" ht="11.25" customHeight="1">
      <c r="L5" s="60" t="s">
        <v>65</v>
      </c>
      <c r="M5" s="60"/>
      <c r="N5" s="60"/>
      <c r="O5" s="60"/>
      <c r="P5" s="60"/>
      <c r="Q5" s="60"/>
      <c r="R5" s="60"/>
      <c r="S5" s="60"/>
      <c r="T5" s="60"/>
      <c r="U5" s="60"/>
      <c r="V5" s="10"/>
    </row>
    <row r="6" spans="1:22" ht="11.25" customHeight="1">
      <c r="L6" s="60"/>
      <c r="M6" s="60"/>
      <c r="N6" s="60"/>
      <c r="O6" s="60"/>
      <c r="P6" s="60"/>
      <c r="Q6" s="60"/>
      <c r="R6" s="60"/>
      <c r="S6" s="60"/>
      <c r="T6" s="60"/>
      <c r="U6" s="60"/>
      <c r="V6" s="10"/>
    </row>
    <row r="7" spans="1:22" ht="11.25" customHeight="1">
      <c r="Q7" s="59" t="s">
        <v>304</v>
      </c>
      <c r="R7" s="59"/>
      <c r="S7" s="59"/>
      <c r="T7" s="59"/>
      <c r="U7" s="59"/>
      <c r="V7" s="11"/>
    </row>
    <row r="8" spans="1:22" ht="11.25" customHeight="1">
      <c r="A8" s="9"/>
      <c r="C8" s="9"/>
      <c r="D8" s="9"/>
      <c r="E8" s="9"/>
      <c r="F8" s="9"/>
      <c r="G8" s="9"/>
      <c r="H8" s="9"/>
      <c r="I8" s="9"/>
      <c r="J8" s="9"/>
      <c r="K8" s="9"/>
      <c r="L8" s="9"/>
      <c r="Q8" s="59"/>
      <c r="R8" s="59"/>
      <c r="S8" s="59"/>
      <c r="T8" s="59"/>
      <c r="U8" s="59"/>
      <c r="V8" s="11"/>
    </row>
    <row r="9" spans="1:22" ht="11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22" ht="6.6" customHeight="1"/>
    <row r="11" spans="1:22" ht="6.6" customHeight="1">
      <c r="B11" s="61" t="s">
        <v>307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spans="1:22" ht="6.6" customHeight="1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1:22" ht="6.6" customHeight="1">
      <c r="H13" s="52" t="s">
        <v>306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2" ht="6.6" customHeight="1"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2" ht="6.6" customHeight="1">
      <c r="L15" s="41"/>
      <c r="M15" s="64" t="s">
        <v>308</v>
      </c>
      <c r="N15" s="64"/>
      <c r="O15" s="64"/>
      <c r="P15" s="64"/>
      <c r="Q15" s="64"/>
      <c r="R15" s="64"/>
      <c r="S15" s="64"/>
      <c r="T15" s="64"/>
      <c r="U15" s="64"/>
    </row>
    <row r="16" spans="1:22" ht="6.6" customHeight="1">
      <c r="B16" s="58" t="s">
        <v>38</v>
      </c>
      <c r="C16" s="58"/>
      <c r="D16" s="58"/>
      <c r="E16" s="58"/>
      <c r="F16" s="58"/>
      <c r="G16" s="58"/>
      <c r="H16" s="58"/>
      <c r="I16" s="58"/>
      <c r="J16" s="58"/>
      <c r="K16" s="58"/>
      <c r="L16" s="41"/>
      <c r="M16" s="64"/>
      <c r="N16" s="64"/>
      <c r="O16" s="64"/>
      <c r="P16" s="64"/>
      <c r="Q16" s="64"/>
      <c r="R16" s="64"/>
      <c r="S16" s="64"/>
      <c r="T16" s="64"/>
      <c r="U16" s="64"/>
    </row>
    <row r="17" spans="2:21" ht="6.6" customHeight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41"/>
      <c r="M17" s="64"/>
      <c r="N17" s="64"/>
      <c r="O17" s="64"/>
      <c r="P17" s="64"/>
      <c r="Q17" s="64"/>
      <c r="R17" s="64"/>
      <c r="S17" s="64"/>
      <c r="T17" s="64"/>
      <c r="U17" s="64"/>
    </row>
    <row r="18" spans="2:21" ht="6.6" customHeight="1">
      <c r="M18" s="64"/>
      <c r="N18" s="64"/>
      <c r="O18" s="64"/>
      <c r="P18" s="64"/>
      <c r="Q18" s="64"/>
      <c r="R18" s="64"/>
      <c r="S18" s="64"/>
      <c r="T18" s="64"/>
      <c r="U18" s="64"/>
    </row>
    <row r="19" spans="2:21" ht="6.6" customHeight="1"/>
    <row r="20" spans="2:21" ht="6.6" customHeight="1"/>
    <row r="21" spans="2:21" ht="6.6" customHeight="1"/>
    <row r="22" spans="2:21" ht="6.6" customHeight="1"/>
    <row r="23" spans="2:21" ht="6.6" customHeight="1"/>
    <row r="24" spans="2:21" ht="6.6" customHeight="1"/>
    <row r="25" spans="2:21" ht="6.6" customHeight="1"/>
    <row r="26" spans="2:21" ht="6.6" customHeight="1"/>
    <row r="27" spans="2:21" ht="6.6" customHeight="1"/>
    <row r="28" spans="2:21" ht="6.6" customHeight="1"/>
    <row r="29" spans="2:21" ht="6.6" customHeight="1"/>
    <row r="30" spans="2:21" ht="6.6" customHeight="1"/>
    <row r="31" spans="2:21" ht="6.6" customHeight="1"/>
    <row r="32" spans="2:21" ht="6.6" customHeight="1"/>
    <row r="33" ht="6.6" customHeight="1"/>
    <row r="34" ht="6.6" customHeight="1"/>
    <row r="35" ht="6.6" customHeight="1"/>
    <row r="36" ht="6.6" customHeight="1"/>
    <row r="37" ht="6.6" customHeight="1"/>
    <row r="38" ht="6.6" customHeight="1"/>
    <row r="39" ht="6.6" customHeight="1"/>
    <row r="40" ht="6.6" customHeight="1"/>
    <row r="41" ht="6.6" customHeight="1"/>
    <row r="42" ht="6.6" customHeight="1"/>
    <row r="43" ht="6.6" customHeight="1"/>
    <row r="44" ht="6.6" customHeight="1"/>
    <row r="45" ht="6.6" customHeight="1"/>
    <row r="46" ht="6.6" customHeight="1"/>
    <row r="47" ht="6.6" customHeight="1"/>
    <row r="48" ht="6.6" customHeight="1"/>
    <row r="49" ht="6.6" customHeight="1"/>
    <row r="50" ht="6.6" customHeight="1"/>
    <row r="51" ht="6.6" customHeight="1"/>
    <row r="52" ht="6.6" customHeight="1"/>
    <row r="53" ht="6.6" customHeight="1"/>
    <row r="54" ht="6.6" customHeight="1"/>
    <row r="55" ht="6.6" customHeight="1"/>
    <row r="56" ht="6.6" customHeight="1"/>
    <row r="57" ht="6.6" customHeight="1"/>
    <row r="58" ht="6.6" customHeight="1"/>
    <row r="59" ht="6.6" customHeight="1"/>
    <row r="60" ht="6.6" customHeight="1"/>
    <row r="61" ht="6.6" customHeight="1"/>
    <row r="62" ht="6.6" customHeight="1"/>
    <row r="63" ht="6.6" customHeight="1"/>
    <row r="64" ht="6.6" customHeight="1"/>
    <row r="65" spans="2:2" ht="6.6" customHeight="1"/>
    <row r="66" spans="2:2" ht="6.6" customHeight="1"/>
    <row r="67" spans="2:2" ht="6.6" customHeight="1"/>
    <row r="68" spans="2:2" ht="6.6" customHeight="1"/>
    <row r="69" spans="2:2" ht="6.6" customHeight="1"/>
    <row r="70" spans="2:2" ht="6.6" customHeight="1"/>
    <row r="71" spans="2:2" ht="6.6" customHeight="1"/>
    <row r="72" spans="2:2" ht="6.6" customHeight="1"/>
    <row r="73" spans="2:2" ht="6.6" customHeight="1"/>
    <row r="74" spans="2:2" ht="6.6" customHeight="1">
      <c r="B74" s="26"/>
    </row>
    <row r="75" spans="2:2" ht="6.6" customHeight="1"/>
    <row r="76" spans="2:2" ht="6.6" customHeight="1">
      <c r="B76" s="26"/>
    </row>
    <row r="77" spans="2:2" ht="6.6" customHeight="1">
      <c r="B77" s="26"/>
    </row>
    <row r="78" spans="2:2" ht="6.6" customHeight="1">
      <c r="B78" s="26"/>
    </row>
    <row r="79" spans="2:2" ht="6.6" customHeight="1">
      <c r="B79" s="26"/>
    </row>
    <row r="80" spans="2:2" ht="6.6" customHeight="1">
      <c r="B80" s="28"/>
    </row>
    <row r="81" spans="2:2" ht="6.6" customHeight="1">
      <c r="B81" s="28"/>
    </row>
    <row r="82" spans="2:2" ht="6.6" customHeight="1">
      <c r="B82" s="28"/>
    </row>
    <row r="83" spans="2:2" ht="6.6" customHeight="1">
      <c r="B83" s="28"/>
    </row>
    <row r="84" spans="2:2" ht="6.6" customHeight="1">
      <c r="B84" s="28"/>
    </row>
    <row r="85" spans="2:2" ht="6.6" customHeight="1">
      <c r="B85" s="28"/>
    </row>
    <row r="86" spans="2:2" ht="6.6" customHeight="1">
      <c r="B86" s="28"/>
    </row>
    <row r="87" spans="2:2" ht="6.6" customHeight="1">
      <c r="B87" s="28"/>
    </row>
    <row r="88" spans="2:2" ht="6.6" customHeight="1">
      <c r="B88" s="28"/>
    </row>
    <row r="89" spans="2:2" ht="6.6" customHeight="1">
      <c r="B89" s="26"/>
    </row>
    <row r="90" spans="2:2" ht="6.6" customHeight="1">
      <c r="B90" s="26"/>
    </row>
    <row r="91" spans="2:2" ht="6.6" customHeight="1">
      <c r="B91" s="26"/>
    </row>
    <row r="92" spans="2:2" ht="6.6" customHeight="1">
      <c r="B92" s="26"/>
    </row>
    <row r="93" spans="2:2" ht="6.6" customHeight="1">
      <c r="B93" s="26"/>
    </row>
    <row r="94" spans="2:2" ht="6.6" customHeight="1">
      <c r="B94" s="26"/>
    </row>
    <row r="95" spans="2:2" ht="6.6" customHeight="1">
      <c r="B95" s="28"/>
    </row>
    <row r="96" spans="2:2" ht="6.6" customHeight="1">
      <c r="B96" s="28"/>
    </row>
    <row r="97" spans="2:2" ht="6.6" customHeight="1">
      <c r="B97" s="28"/>
    </row>
    <row r="98" spans="2:2" ht="6.6" customHeight="1">
      <c r="B98" s="26"/>
    </row>
    <row r="99" spans="2:2" ht="6.6" customHeight="1">
      <c r="B99" s="26"/>
    </row>
    <row r="100" spans="2:2" ht="6.6" customHeight="1">
      <c r="B100" s="26"/>
    </row>
    <row r="101" spans="2:2" ht="6.6" customHeight="1">
      <c r="B101" s="28"/>
    </row>
    <row r="102" spans="2:2" ht="6.6" customHeight="1">
      <c r="B102" s="28"/>
    </row>
    <row r="103" spans="2:2" ht="6.6" customHeight="1">
      <c r="B103" s="28"/>
    </row>
    <row r="104" spans="2:2" ht="6.6" customHeight="1">
      <c r="B104" s="26"/>
    </row>
    <row r="105" spans="2:2" ht="6.6" customHeight="1">
      <c r="B105" s="26"/>
    </row>
    <row r="106" spans="2:2" ht="6.6" customHeight="1">
      <c r="B106" s="26"/>
    </row>
    <row r="107" spans="2:2" ht="6" customHeight="1">
      <c r="B107" s="26"/>
    </row>
    <row r="108" spans="2:2" ht="6.6" customHeight="1">
      <c r="B108" s="26"/>
    </row>
    <row r="109" spans="2:2" ht="6.6" customHeight="1">
      <c r="B109" s="26"/>
    </row>
    <row r="110" spans="2:2" ht="6.6" customHeight="1">
      <c r="B110" s="28"/>
    </row>
    <row r="111" spans="2:2" ht="6.6" customHeight="1">
      <c r="B111" s="28"/>
    </row>
    <row r="112" spans="2:2" ht="6.6" customHeight="1">
      <c r="B112" s="28"/>
    </row>
    <row r="113" spans="2:2" ht="6.6" customHeight="1">
      <c r="B113" s="26"/>
    </row>
    <row r="114" spans="2:2" ht="6.6" customHeight="1">
      <c r="B114" s="26"/>
    </row>
    <row r="115" spans="2:2" ht="6.6" customHeight="1">
      <c r="B115" s="26"/>
    </row>
    <row r="116" spans="2:2" ht="6.6" customHeight="1">
      <c r="B116" s="28"/>
    </row>
    <row r="117" spans="2:2" ht="6.6" customHeight="1">
      <c r="B117" s="28"/>
    </row>
    <row r="118" spans="2:2" ht="6.6" customHeight="1">
      <c r="B118" s="28"/>
    </row>
    <row r="119" spans="2:2" ht="6.6" customHeight="1">
      <c r="B119" s="26"/>
    </row>
    <row r="120" spans="2:2" ht="6.6" customHeight="1">
      <c r="B120" s="26"/>
    </row>
    <row r="121" spans="2:2" ht="6.6" customHeight="1">
      <c r="B121" s="26"/>
    </row>
    <row r="122" spans="2:2" ht="6.6" customHeight="1">
      <c r="B122" s="26"/>
    </row>
    <row r="123" spans="2:2" ht="6.6" customHeight="1">
      <c r="B123" s="26"/>
    </row>
    <row r="124" spans="2:2" ht="6.6" customHeight="1">
      <c r="B124" s="26"/>
    </row>
    <row r="125" spans="2:2" ht="6.6" customHeight="1">
      <c r="B125" s="26"/>
    </row>
    <row r="126" spans="2:2" ht="6.6" customHeight="1">
      <c r="B126" s="26"/>
    </row>
    <row r="127" spans="2:2" ht="6.6" customHeight="1"/>
    <row r="128" spans="2:2" ht="6.6" customHeight="1"/>
    <row r="129" spans="1:22" ht="6.6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ht="6.6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ht="6.6" customHeight="1"/>
    <row r="132" spans="1:22" ht="6.6" customHeight="1"/>
    <row r="133" spans="1:22" ht="6.6" customHeight="1"/>
    <row r="134" spans="1:22" ht="6.6" customHeight="1"/>
    <row r="135" spans="1:22" ht="6.6" customHeight="1"/>
    <row r="136" spans="1:22" ht="6.6" customHeight="1"/>
    <row r="137" spans="1:22" ht="6.6" customHeight="1"/>
    <row r="138" spans="1:22" ht="6.6" customHeight="1"/>
    <row r="139" spans="1:22" ht="6.6" customHeight="1"/>
    <row r="140" spans="1:22" ht="6.6" customHeight="1"/>
    <row r="141" spans="1:22" ht="6.6" customHeight="1"/>
    <row r="142" spans="1:22" ht="6.6" customHeight="1"/>
    <row r="143" spans="1:22" ht="6.6" customHeight="1"/>
    <row r="144" spans="1:22" ht="6.6" customHeight="1"/>
    <row r="145" ht="6.6" customHeight="1"/>
    <row r="146" ht="6.6" customHeight="1"/>
    <row r="147" ht="6.6" customHeight="1"/>
    <row r="148" ht="6.6" customHeight="1"/>
    <row r="149" ht="6.6" customHeight="1"/>
    <row r="150" ht="6.6" customHeight="1"/>
    <row r="151" ht="6.6" customHeight="1"/>
    <row r="152" ht="6.6" customHeight="1"/>
    <row r="153" ht="6.6" customHeight="1"/>
    <row r="154" ht="6.6" customHeight="1"/>
    <row r="155" ht="6.6" customHeight="1"/>
    <row r="156" ht="6.6" customHeight="1"/>
    <row r="157" ht="6.6" customHeight="1"/>
    <row r="158" ht="6.6" customHeight="1"/>
    <row r="159" ht="6.6" customHeight="1"/>
    <row r="160" ht="6.6" customHeight="1"/>
    <row r="161" ht="6.6" customHeight="1"/>
    <row r="162" ht="6.6" customHeight="1"/>
    <row r="163" ht="6.6" customHeight="1"/>
    <row r="164" ht="6.6" customHeight="1"/>
    <row r="165" ht="6.6" customHeight="1"/>
    <row r="166" ht="6.6" customHeight="1"/>
    <row r="167" ht="6.6" customHeight="1"/>
    <row r="168" ht="6.6" customHeight="1"/>
    <row r="169" ht="6.6" customHeight="1"/>
    <row r="170" ht="6.6" customHeight="1"/>
    <row r="171" ht="6.6" customHeight="1"/>
    <row r="172" ht="6.6" customHeight="1"/>
    <row r="173" ht="6.6" customHeight="1"/>
    <row r="174" ht="6.6" customHeight="1"/>
    <row r="175" ht="6.6" customHeight="1"/>
    <row r="176" ht="6.6" customHeight="1"/>
    <row r="177" ht="6.6" customHeight="1"/>
    <row r="178" ht="6.6" customHeight="1"/>
    <row r="179" ht="6.6" customHeight="1"/>
    <row r="180" ht="6.6" customHeight="1"/>
    <row r="181" ht="6.6" customHeight="1"/>
    <row r="182" ht="6.6" customHeight="1"/>
    <row r="183" ht="6.6" customHeight="1"/>
    <row r="184" ht="6.6" customHeight="1"/>
    <row r="185" ht="6.6" customHeight="1"/>
    <row r="186" ht="6.6" customHeight="1"/>
    <row r="187" ht="6.6" customHeight="1"/>
    <row r="188" ht="6.6" customHeight="1"/>
    <row r="189" ht="6.6" customHeight="1"/>
    <row r="190" ht="6.6" customHeight="1"/>
    <row r="191" ht="6.6" customHeight="1"/>
    <row r="192" ht="6.6" customHeight="1"/>
    <row r="193" ht="6.6" customHeight="1"/>
    <row r="194" ht="6.6" customHeight="1"/>
    <row r="195" ht="6.6" customHeight="1"/>
    <row r="196" ht="6.6" customHeight="1"/>
    <row r="197" ht="6.6" customHeight="1"/>
    <row r="198" ht="6.6" customHeight="1"/>
    <row r="199" ht="6.6" customHeight="1"/>
    <row r="200" ht="6.6" customHeight="1"/>
    <row r="201" ht="6.6" customHeight="1"/>
    <row r="202" ht="6.6" customHeight="1"/>
    <row r="203" ht="6.6" customHeight="1"/>
    <row r="204" ht="6.6" customHeight="1"/>
    <row r="205" ht="6.6" customHeight="1"/>
    <row r="206" ht="6.6" customHeight="1"/>
    <row r="207" ht="6.6" customHeight="1"/>
    <row r="208" ht="6.6" customHeight="1"/>
    <row r="209" ht="6.6" customHeight="1"/>
    <row r="210" ht="6.6" customHeight="1"/>
    <row r="211" ht="6.6" customHeight="1"/>
    <row r="212" ht="6.6" customHeight="1"/>
    <row r="213" ht="6.6" customHeight="1"/>
    <row r="214" ht="6.6" customHeight="1"/>
    <row r="215" ht="6.6" customHeight="1"/>
    <row r="216" ht="6.6" customHeight="1"/>
    <row r="217" ht="6.6" customHeight="1"/>
    <row r="218" ht="6.6" customHeight="1"/>
    <row r="219" ht="6.6" customHeight="1"/>
    <row r="220" ht="6.6" customHeight="1"/>
    <row r="221" ht="6.6" customHeight="1"/>
    <row r="222" ht="6.6" customHeight="1"/>
    <row r="223" ht="6.6" customHeight="1"/>
    <row r="224" ht="6.6" customHeight="1"/>
    <row r="225" ht="6.6" customHeight="1"/>
    <row r="226" ht="6.6" customHeight="1"/>
    <row r="227" ht="6.6" customHeight="1"/>
    <row r="228" ht="6.6" customHeight="1"/>
    <row r="229" ht="6.6" customHeight="1"/>
    <row r="230" ht="6.6" customHeight="1"/>
    <row r="231" ht="6.6" customHeight="1"/>
    <row r="232" ht="6.6" customHeight="1"/>
    <row r="233" ht="6.6" customHeight="1"/>
    <row r="234" ht="6.6" customHeight="1"/>
    <row r="235" ht="6.6" customHeight="1"/>
    <row r="236" ht="6.6" customHeight="1"/>
    <row r="237" ht="6.6" customHeight="1"/>
    <row r="238" ht="6.6" customHeight="1"/>
    <row r="239" ht="6.6" customHeight="1"/>
    <row r="240" ht="6.6" customHeight="1"/>
    <row r="241" ht="6.6" customHeight="1"/>
    <row r="242" ht="6.6" customHeight="1"/>
    <row r="243" ht="6.6" customHeight="1"/>
    <row r="244" ht="6.6" customHeight="1"/>
    <row r="245" ht="6.6" customHeight="1"/>
    <row r="246" ht="6.6" customHeight="1"/>
    <row r="247" ht="6.6" customHeight="1"/>
    <row r="248" ht="6.6" customHeight="1"/>
    <row r="249" ht="6.6" customHeight="1"/>
    <row r="250" ht="6.6" customHeight="1"/>
    <row r="251" ht="6.6" customHeight="1"/>
    <row r="252" ht="6.6" customHeight="1"/>
    <row r="253" ht="6.6" customHeight="1"/>
    <row r="254" ht="6.6" customHeight="1"/>
    <row r="255" ht="6.6" customHeight="1"/>
    <row r="256" ht="6.6" customHeight="1"/>
    <row r="257" ht="6.6" customHeight="1"/>
    <row r="258" ht="6.6" customHeight="1"/>
    <row r="259" ht="6.6" customHeight="1"/>
    <row r="260" ht="6.6" customHeight="1"/>
    <row r="261" ht="6.6" customHeight="1"/>
    <row r="262" ht="6.6" customHeight="1"/>
    <row r="263" ht="6.6" customHeight="1"/>
    <row r="264" ht="6.6" customHeight="1"/>
    <row r="265" ht="6.6" customHeight="1"/>
    <row r="266" ht="6.6" customHeight="1"/>
    <row r="267" ht="6.6" customHeight="1"/>
    <row r="268" ht="6.6" customHeight="1"/>
    <row r="269" ht="6.6" customHeight="1"/>
    <row r="270" ht="6.6" customHeight="1"/>
    <row r="271" ht="6.6" customHeight="1"/>
    <row r="272" ht="6.6" customHeight="1"/>
    <row r="273" ht="6.6" customHeight="1"/>
    <row r="274" ht="6.6" customHeight="1"/>
    <row r="275" ht="6.6" customHeight="1"/>
    <row r="276" ht="6.6" customHeight="1"/>
    <row r="277" ht="6.6" customHeight="1"/>
    <row r="278" ht="6.6" customHeight="1"/>
    <row r="279" ht="6.6" customHeight="1"/>
    <row r="280" ht="6.6" customHeight="1"/>
    <row r="281" ht="6.6" customHeight="1"/>
    <row r="282" ht="6.6" customHeight="1"/>
    <row r="283" ht="6.6" customHeight="1"/>
    <row r="284" ht="6.6" customHeight="1"/>
    <row r="285" ht="6.6" customHeight="1"/>
    <row r="286" ht="6.6" customHeight="1"/>
    <row r="287" ht="6.6" customHeight="1"/>
    <row r="288" ht="6.6" customHeight="1"/>
    <row r="289" ht="6.6" customHeight="1"/>
    <row r="290" ht="6.6" customHeight="1"/>
    <row r="291" ht="6.6" customHeight="1"/>
    <row r="292" ht="6.6" customHeight="1"/>
    <row r="293" ht="6.6" customHeight="1"/>
    <row r="294" ht="6.6" customHeight="1"/>
    <row r="295" ht="6.6" customHeight="1"/>
    <row r="296" ht="6.6" customHeight="1"/>
    <row r="297" ht="6.6" customHeight="1"/>
    <row r="298" ht="6.6" customHeight="1"/>
    <row r="299" ht="6.6" customHeight="1"/>
    <row r="300" ht="6.6" customHeight="1"/>
    <row r="301" ht="6.6" customHeight="1"/>
    <row r="302" ht="6.6" customHeight="1"/>
    <row r="303" ht="6.6" customHeight="1"/>
    <row r="304" ht="6.6" customHeight="1"/>
    <row r="305" ht="6.6" customHeight="1"/>
    <row r="306" ht="6.6" customHeight="1"/>
    <row r="307" ht="6.6" customHeight="1"/>
    <row r="308" ht="6.6" customHeight="1"/>
    <row r="309" ht="6.6" customHeight="1"/>
    <row r="310" ht="6.6" customHeight="1"/>
    <row r="311" ht="6.6" customHeight="1"/>
    <row r="312" ht="6.6" customHeight="1"/>
    <row r="313" ht="6.6" customHeight="1"/>
    <row r="314" ht="6.6" customHeight="1"/>
    <row r="315" ht="6.6" customHeight="1"/>
    <row r="316" ht="6.6" customHeight="1"/>
    <row r="317" ht="6.6" customHeight="1"/>
    <row r="318" ht="6.6" customHeight="1"/>
    <row r="319" ht="6.6" customHeight="1"/>
    <row r="320" ht="6.6" customHeight="1"/>
    <row r="321" ht="6.6" customHeight="1"/>
    <row r="322" ht="6.6" customHeight="1"/>
    <row r="323" ht="6.6" customHeight="1"/>
    <row r="324" ht="6.6" customHeight="1"/>
    <row r="325" ht="6.6" customHeight="1"/>
    <row r="326" ht="6.6" customHeight="1"/>
    <row r="327" ht="6.6" customHeight="1"/>
    <row r="328" ht="6.6" customHeight="1"/>
    <row r="329" ht="6.6" customHeight="1"/>
    <row r="330" ht="6.6" customHeight="1"/>
    <row r="331" ht="6.6" customHeight="1"/>
    <row r="332" ht="6.6" customHeight="1"/>
    <row r="333" ht="6.6" customHeight="1"/>
    <row r="334" ht="6.6" customHeight="1"/>
    <row r="335" ht="6.6" customHeight="1"/>
    <row r="336" ht="6.6" customHeight="1"/>
    <row r="337" ht="6.6" customHeight="1"/>
    <row r="338" ht="6.6" customHeight="1"/>
    <row r="339" ht="6.6" customHeight="1"/>
    <row r="340" ht="6.6" customHeight="1"/>
    <row r="341" ht="6.6" customHeight="1"/>
    <row r="342" ht="6.6" customHeight="1"/>
    <row r="343" ht="6.6" customHeight="1"/>
    <row r="344" ht="6.6" customHeight="1"/>
    <row r="345" ht="6.6" customHeight="1"/>
    <row r="346" ht="6.6" customHeight="1"/>
    <row r="347" ht="6.6" customHeight="1"/>
    <row r="348" ht="6.6" customHeight="1"/>
    <row r="349" ht="6.6" customHeight="1"/>
    <row r="350" ht="6.6" customHeight="1"/>
    <row r="351" ht="6.6" customHeight="1"/>
    <row r="352" ht="6.6" customHeight="1"/>
    <row r="353" ht="6.6" customHeight="1"/>
    <row r="354" ht="6.6" customHeight="1"/>
    <row r="355" ht="6.6" customHeight="1"/>
    <row r="356" ht="6.6" customHeight="1"/>
    <row r="357" ht="6.6" customHeight="1"/>
    <row r="358" ht="6.6" customHeight="1"/>
    <row r="359" ht="6.6" customHeight="1"/>
    <row r="360" ht="6.6" customHeight="1"/>
    <row r="361" ht="6.6" customHeight="1"/>
    <row r="362" ht="6.6" customHeight="1"/>
    <row r="363" ht="6.6" customHeight="1"/>
    <row r="364" ht="6.6" customHeight="1"/>
    <row r="365" ht="6.6" customHeight="1"/>
    <row r="366" ht="6.6" customHeight="1"/>
    <row r="367" ht="6.6" customHeight="1"/>
    <row r="368" ht="6.6" customHeight="1"/>
    <row r="369" ht="6.6" customHeight="1"/>
    <row r="370" ht="6.6" customHeight="1"/>
    <row r="371" ht="6.6" customHeight="1"/>
    <row r="372" ht="6.6" customHeight="1"/>
    <row r="373" ht="6.6" customHeight="1"/>
    <row r="374" ht="6.6" customHeight="1"/>
    <row r="375" ht="6.6" customHeight="1"/>
    <row r="376" ht="6.6" customHeight="1"/>
    <row r="377" ht="6.6" customHeight="1"/>
    <row r="378" ht="6.6" customHeight="1"/>
    <row r="379" ht="6.6" customHeight="1"/>
    <row r="380" ht="6.6" customHeight="1"/>
    <row r="381" ht="6.6" customHeight="1"/>
    <row r="382" ht="6.6" customHeight="1"/>
    <row r="383" ht="6.6" customHeight="1"/>
    <row r="384" ht="6.6" customHeight="1"/>
    <row r="385" ht="6.6" customHeight="1"/>
    <row r="386" ht="6.6" customHeight="1"/>
    <row r="387" ht="6.6" customHeight="1"/>
    <row r="388" ht="6.6" customHeight="1"/>
    <row r="389" ht="6.6" customHeight="1"/>
    <row r="390" ht="6.6" customHeight="1"/>
    <row r="391" ht="6.6" customHeight="1"/>
    <row r="392" ht="6.6" customHeight="1"/>
    <row r="393" ht="6.6" customHeight="1"/>
    <row r="394" ht="6.6" customHeight="1"/>
    <row r="395" ht="6.6" customHeight="1"/>
    <row r="396" ht="6.6" customHeight="1"/>
    <row r="397" ht="6.6" customHeight="1"/>
    <row r="398" ht="6.6" customHeight="1"/>
    <row r="399" ht="6.6" customHeight="1"/>
    <row r="400" ht="6.6" customHeight="1"/>
    <row r="401" ht="6.6" customHeight="1"/>
    <row r="402" ht="6.6" customHeight="1"/>
    <row r="403" ht="6.6" customHeight="1"/>
    <row r="404" ht="6.6" customHeight="1"/>
  </sheetData>
  <mergeCells count="10">
    <mergeCell ref="H13:U14"/>
    <mergeCell ref="A1:B1"/>
    <mergeCell ref="A129:V130"/>
    <mergeCell ref="F1:G1"/>
    <mergeCell ref="B16:K17"/>
    <mergeCell ref="Q7:U8"/>
    <mergeCell ref="L5:U6"/>
    <mergeCell ref="B11:U12"/>
    <mergeCell ref="P3:U4"/>
    <mergeCell ref="M15:U18"/>
  </mergeCells>
  <phoneticPr fontId="4"/>
  <hyperlinks>
    <hyperlink ref="M15" r:id="rId1" xr:uid="{00000000-0004-0000-0100-000000000000}"/>
  </hyperlinks>
  <printOptions horizontalCentered="1"/>
  <pageMargins left="0" right="0" top="0.59055118110236227" bottom="0" header="0" footer="0.39370078740157483"/>
  <pageSetup paperSize="9" pageOrder="overThenDown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EG135"/>
  <sheetViews>
    <sheetView workbookViewId="0">
      <pane xSplit="4" ySplit="10" topLeftCell="DT11" activePane="bottomRight" state="frozen"/>
      <selection pane="topRight" activeCell="E1" sqref="E1"/>
      <selection pane="bottomLeft" activeCell="A11" sqref="A11"/>
      <selection pane="bottomRight" activeCell="EF28" sqref="EF28"/>
    </sheetView>
  </sheetViews>
  <sheetFormatPr defaultRowHeight="13.5"/>
  <cols>
    <col min="1" max="1" width="3.25" customWidth="1"/>
    <col min="2" max="2" width="4.375" customWidth="1"/>
    <col min="4" max="4" width="27.375" customWidth="1"/>
    <col min="5" max="6" width="13.625" customWidth="1"/>
    <col min="79" max="79" width="9.25" bestFit="1" customWidth="1"/>
  </cols>
  <sheetData>
    <row r="1" spans="1:137" hidden="1">
      <c r="G1" t="s">
        <v>70</v>
      </c>
    </row>
    <row r="2" spans="1:137" hidden="1"/>
    <row r="3" spans="1:137" hidden="1"/>
    <row r="4" spans="1:137" hidden="1"/>
    <row r="5" spans="1:137" hidden="1"/>
    <row r="6" spans="1:137" hidden="1">
      <c r="B6" t="s">
        <v>71</v>
      </c>
      <c r="E6" t="s">
        <v>72</v>
      </c>
    </row>
    <row r="7" spans="1:137" hidden="1"/>
    <row r="8" spans="1:137" ht="14.25">
      <c r="A8" s="7"/>
      <c r="B8" s="15"/>
      <c r="C8" s="16"/>
      <c r="D8" s="16"/>
      <c r="E8" s="13"/>
      <c r="F8" s="13"/>
      <c r="G8" s="8">
        <v>1</v>
      </c>
      <c r="H8" s="8"/>
      <c r="I8" s="8">
        <v>2</v>
      </c>
      <c r="J8" s="8">
        <v>3</v>
      </c>
      <c r="K8" s="8">
        <f t="shared" ref="K8:BV8" si="0">INDEX($1:$1048576,ROW(),COLUMN()-1)+1</f>
        <v>4</v>
      </c>
      <c r="L8" s="8">
        <f t="shared" si="0"/>
        <v>5</v>
      </c>
      <c r="M8" s="8">
        <f t="shared" si="0"/>
        <v>6</v>
      </c>
      <c r="N8" s="8">
        <f t="shared" si="0"/>
        <v>7</v>
      </c>
      <c r="O8" s="8">
        <f t="shared" si="0"/>
        <v>8</v>
      </c>
      <c r="P8" s="8">
        <f t="shared" si="0"/>
        <v>9</v>
      </c>
      <c r="Q8" s="8">
        <f t="shared" si="0"/>
        <v>10</v>
      </c>
      <c r="R8" s="8">
        <f t="shared" si="0"/>
        <v>11</v>
      </c>
      <c r="S8" s="8">
        <f t="shared" si="0"/>
        <v>12</v>
      </c>
      <c r="T8" s="8">
        <f t="shared" si="0"/>
        <v>13</v>
      </c>
      <c r="U8" s="8">
        <f t="shared" si="0"/>
        <v>14</v>
      </c>
      <c r="V8" s="8">
        <f t="shared" si="0"/>
        <v>15</v>
      </c>
      <c r="W8" s="8">
        <f t="shared" si="0"/>
        <v>16</v>
      </c>
      <c r="X8" s="8">
        <f t="shared" si="0"/>
        <v>17</v>
      </c>
      <c r="Y8" s="8">
        <f t="shared" si="0"/>
        <v>18</v>
      </c>
      <c r="Z8" s="8">
        <f t="shared" si="0"/>
        <v>19</v>
      </c>
      <c r="AA8" s="8">
        <f t="shared" si="0"/>
        <v>20</v>
      </c>
      <c r="AB8" s="8">
        <f t="shared" si="0"/>
        <v>21</v>
      </c>
      <c r="AC8" s="8">
        <f t="shared" si="0"/>
        <v>22</v>
      </c>
      <c r="AD8" s="8">
        <f t="shared" si="0"/>
        <v>23</v>
      </c>
      <c r="AE8" s="8">
        <f t="shared" si="0"/>
        <v>24</v>
      </c>
      <c r="AF8" s="8">
        <f t="shared" si="0"/>
        <v>25</v>
      </c>
      <c r="AG8" s="8">
        <f t="shared" si="0"/>
        <v>26</v>
      </c>
      <c r="AH8" s="8">
        <f t="shared" si="0"/>
        <v>27</v>
      </c>
      <c r="AI8" s="8">
        <f t="shared" si="0"/>
        <v>28</v>
      </c>
      <c r="AJ8" s="8">
        <f t="shared" si="0"/>
        <v>29</v>
      </c>
      <c r="AK8" s="8">
        <f t="shared" si="0"/>
        <v>30</v>
      </c>
      <c r="AL8" s="8">
        <f t="shared" si="0"/>
        <v>31</v>
      </c>
      <c r="AM8" s="8">
        <f t="shared" si="0"/>
        <v>32</v>
      </c>
      <c r="AN8" s="8">
        <f t="shared" si="0"/>
        <v>33</v>
      </c>
      <c r="AO8" s="8">
        <f t="shared" si="0"/>
        <v>34</v>
      </c>
      <c r="AP8" s="8">
        <f t="shared" si="0"/>
        <v>35</v>
      </c>
      <c r="AQ8" s="8">
        <f t="shared" si="0"/>
        <v>36</v>
      </c>
      <c r="AR8" s="8">
        <f t="shared" si="0"/>
        <v>37</v>
      </c>
      <c r="AS8" s="8">
        <f t="shared" si="0"/>
        <v>38</v>
      </c>
      <c r="AT8" s="8">
        <f t="shared" si="0"/>
        <v>39</v>
      </c>
      <c r="AU8" s="8">
        <f t="shared" si="0"/>
        <v>40</v>
      </c>
      <c r="AV8" s="8">
        <f t="shared" si="0"/>
        <v>41</v>
      </c>
      <c r="AW8" s="8">
        <f t="shared" si="0"/>
        <v>42</v>
      </c>
      <c r="AX8" s="8">
        <f t="shared" si="0"/>
        <v>43</v>
      </c>
      <c r="AY8" s="8">
        <f t="shared" si="0"/>
        <v>44</v>
      </c>
      <c r="AZ8" s="8">
        <f t="shared" si="0"/>
        <v>45</v>
      </c>
      <c r="BA8" s="8">
        <f t="shared" si="0"/>
        <v>46</v>
      </c>
      <c r="BB8" s="8">
        <f t="shared" si="0"/>
        <v>47</v>
      </c>
      <c r="BC8" s="8">
        <f t="shared" si="0"/>
        <v>48</v>
      </c>
      <c r="BD8" s="8">
        <f t="shared" si="0"/>
        <v>49</v>
      </c>
      <c r="BE8" s="8">
        <f t="shared" si="0"/>
        <v>50</v>
      </c>
      <c r="BF8" s="8">
        <f t="shared" si="0"/>
        <v>51</v>
      </c>
      <c r="BG8" s="8">
        <f t="shared" si="0"/>
        <v>52</v>
      </c>
      <c r="BH8" s="8">
        <f t="shared" si="0"/>
        <v>53</v>
      </c>
      <c r="BI8" s="8">
        <f t="shared" si="0"/>
        <v>54</v>
      </c>
      <c r="BJ8" s="8">
        <f t="shared" si="0"/>
        <v>55</v>
      </c>
      <c r="BK8" s="8">
        <f t="shared" si="0"/>
        <v>56</v>
      </c>
      <c r="BL8" s="8">
        <f t="shared" si="0"/>
        <v>57</v>
      </c>
      <c r="BM8" s="8">
        <f t="shared" si="0"/>
        <v>58</v>
      </c>
      <c r="BN8" s="8">
        <f t="shared" si="0"/>
        <v>59</v>
      </c>
      <c r="BO8" s="8">
        <f t="shared" si="0"/>
        <v>60</v>
      </c>
      <c r="BP8" s="8">
        <f t="shared" si="0"/>
        <v>61</v>
      </c>
      <c r="BQ8" s="8">
        <f t="shared" si="0"/>
        <v>62</v>
      </c>
      <c r="BR8" s="8">
        <f t="shared" si="0"/>
        <v>63</v>
      </c>
      <c r="BS8" s="8">
        <f t="shared" si="0"/>
        <v>64</v>
      </c>
      <c r="BT8" s="8">
        <f t="shared" si="0"/>
        <v>65</v>
      </c>
      <c r="BU8" s="8">
        <f t="shared" si="0"/>
        <v>66</v>
      </c>
      <c r="BV8" s="8">
        <f t="shared" si="0"/>
        <v>67</v>
      </c>
      <c r="BW8" s="8">
        <f>INDEX($1:$1048576,ROW(),COLUMN()-1)+1</f>
        <v>68</v>
      </c>
      <c r="BX8" s="8">
        <f>INDEX($1:$1048576,ROW(),COLUMN()-1)+1</f>
        <v>69</v>
      </c>
      <c r="BY8" s="8">
        <f>INDEX($1:$1048576,ROW(),COLUMN()-1)+1</f>
        <v>70</v>
      </c>
      <c r="BZ8" s="8">
        <f>INDEX($1:$1048576,ROW(),COLUMN()-1)+1</f>
        <v>71</v>
      </c>
      <c r="CA8" s="8">
        <f>INDEX($1:$1048576,ROW(),COLUMN()-1)+1</f>
        <v>72</v>
      </c>
      <c r="CB8" s="8">
        <f t="shared" ref="CB8:DR8" si="1">INDEX($1:$1048576,ROW(),COLUMN()-1)+1</f>
        <v>73</v>
      </c>
      <c r="CC8" s="8">
        <f t="shared" si="1"/>
        <v>74</v>
      </c>
      <c r="CD8" s="8">
        <f t="shared" si="1"/>
        <v>75</v>
      </c>
      <c r="CE8" s="8">
        <f t="shared" si="1"/>
        <v>76</v>
      </c>
      <c r="CF8" s="8">
        <f t="shared" si="1"/>
        <v>77</v>
      </c>
      <c r="CG8" s="8">
        <f t="shared" si="1"/>
        <v>78</v>
      </c>
      <c r="CH8" s="8">
        <f t="shared" si="1"/>
        <v>79</v>
      </c>
      <c r="CI8" s="8">
        <f t="shared" si="1"/>
        <v>80</v>
      </c>
      <c r="CJ8" s="8">
        <f t="shared" si="1"/>
        <v>81</v>
      </c>
      <c r="CK8" s="8">
        <f t="shared" si="1"/>
        <v>82</v>
      </c>
      <c r="CL8" s="8">
        <f t="shared" si="1"/>
        <v>83</v>
      </c>
      <c r="CM8" s="8">
        <f t="shared" si="1"/>
        <v>84</v>
      </c>
      <c r="CN8" s="8">
        <f t="shared" si="1"/>
        <v>85</v>
      </c>
      <c r="CO8" s="8">
        <f t="shared" si="1"/>
        <v>86</v>
      </c>
      <c r="CP8" s="8">
        <f t="shared" si="1"/>
        <v>87</v>
      </c>
      <c r="CQ8" s="8">
        <f t="shared" si="1"/>
        <v>88</v>
      </c>
      <c r="CR8" s="8">
        <f t="shared" si="1"/>
        <v>89</v>
      </c>
      <c r="CS8" s="8">
        <f t="shared" si="1"/>
        <v>90</v>
      </c>
      <c r="CT8" s="8">
        <f t="shared" si="1"/>
        <v>91</v>
      </c>
      <c r="CU8" s="8">
        <f t="shared" si="1"/>
        <v>92</v>
      </c>
      <c r="CV8" s="8">
        <f t="shared" si="1"/>
        <v>93</v>
      </c>
      <c r="CW8" s="8">
        <f t="shared" si="1"/>
        <v>94</v>
      </c>
      <c r="CX8" s="8">
        <f t="shared" si="1"/>
        <v>95</v>
      </c>
      <c r="CY8" s="8">
        <f t="shared" si="1"/>
        <v>96</v>
      </c>
      <c r="CZ8" s="8">
        <f t="shared" si="1"/>
        <v>97</v>
      </c>
      <c r="DA8" s="8">
        <f t="shared" si="1"/>
        <v>98</v>
      </c>
      <c r="DB8" s="8">
        <f t="shared" si="1"/>
        <v>99</v>
      </c>
      <c r="DC8" s="8">
        <f t="shared" si="1"/>
        <v>100</v>
      </c>
      <c r="DD8" s="8">
        <f t="shared" si="1"/>
        <v>101</v>
      </c>
      <c r="DE8" s="8">
        <f t="shared" si="1"/>
        <v>102</v>
      </c>
      <c r="DF8" s="8">
        <f t="shared" si="1"/>
        <v>103</v>
      </c>
      <c r="DG8" s="8">
        <f t="shared" si="1"/>
        <v>104</v>
      </c>
      <c r="DH8" s="8">
        <f t="shared" si="1"/>
        <v>105</v>
      </c>
      <c r="DI8" s="8">
        <f t="shared" si="1"/>
        <v>106</v>
      </c>
      <c r="DJ8" s="8">
        <f t="shared" si="1"/>
        <v>107</v>
      </c>
      <c r="DK8" s="8">
        <f t="shared" si="1"/>
        <v>108</v>
      </c>
      <c r="DL8" s="8">
        <f t="shared" si="1"/>
        <v>109</v>
      </c>
      <c r="DM8" s="8">
        <f t="shared" si="1"/>
        <v>110</v>
      </c>
      <c r="DN8" s="8">
        <f t="shared" si="1"/>
        <v>111</v>
      </c>
      <c r="DO8" s="8">
        <f t="shared" si="1"/>
        <v>112</v>
      </c>
      <c r="DP8" s="8">
        <f t="shared" si="1"/>
        <v>113</v>
      </c>
      <c r="DQ8" s="8">
        <f t="shared" si="1"/>
        <v>114</v>
      </c>
      <c r="DR8" s="8">
        <f t="shared" si="1"/>
        <v>115</v>
      </c>
      <c r="DS8" s="8">
        <v>116</v>
      </c>
      <c r="DT8" s="8">
        <v>117</v>
      </c>
      <c r="DU8" s="8">
        <v>118</v>
      </c>
      <c r="DV8" s="8">
        <v>119</v>
      </c>
      <c r="DW8" s="8">
        <v>120</v>
      </c>
      <c r="DX8" s="8">
        <v>121</v>
      </c>
      <c r="DY8" s="8">
        <v>122</v>
      </c>
      <c r="DZ8" s="8">
        <v>123</v>
      </c>
      <c r="EA8" s="8">
        <v>124</v>
      </c>
      <c r="EB8" s="8">
        <v>125</v>
      </c>
      <c r="EC8" s="8">
        <v>126</v>
      </c>
      <c r="ED8" s="8">
        <v>127</v>
      </c>
      <c r="EE8" s="8">
        <v>128</v>
      </c>
      <c r="EF8" s="8">
        <v>129</v>
      </c>
      <c r="EG8" s="8">
        <v>130</v>
      </c>
    </row>
    <row r="9" spans="1:137" ht="14.25">
      <c r="A9" s="7"/>
      <c r="B9" s="15" t="s">
        <v>73</v>
      </c>
      <c r="C9" s="16" t="s">
        <v>74</v>
      </c>
      <c r="D9" s="16" t="s">
        <v>75</v>
      </c>
      <c r="E9" s="13" t="s">
        <v>76</v>
      </c>
      <c r="F9" s="13" t="s">
        <v>77</v>
      </c>
      <c r="G9" s="32">
        <v>40675</v>
      </c>
      <c r="H9" s="32"/>
      <c r="I9" s="32">
        <v>40725</v>
      </c>
      <c r="J9" s="32">
        <v>40739</v>
      </c>
      <c r="K9" s="32">
        <v>40756</v>
      </c>
      <c r="L9" s="32">
        <v>40770</v>
      </c>
      <c r="M9" s="32">
        <v>40787</v>
      </c>
      <c r="N9" s="32">
        <v>40801</v>
      </c>
      <c r="O9" s="32">
        <v>40817</v>
      </c>
      <c r="P9" s="32">
        <v>40831</v>
      </c>
      <c r="Q9" s="32">
        <v>40848</v>
      </c>
      <c r="R9" s="32">
        <v>40862</v>
      </c>
      <c r="S9" s="32">
        <v>40878</v>
      </c>
      <c r="T9" s="32">
        <v>40892</v>
      </c>
      <c r="U9" s="32">
        <v>40909</v>
      </c>
      <c r="V9" s="32">
        <v>40923</v>
      </c>
      <c r="W9" s="32">
        <v>40940</v>
      </c>
      <c r="X9" s="32">
        <v>40954</v>
      </c>
      <c r="Y9" s="32">
        <v>40969</v>
      </c>
      <c r="Z9" s="32">
        <v>40983</v>
      </c>
      <c r="AA9" s="32">
        <v>41008</v>
      </c>
      <c r="AB9" s="32">
        <v>41037</v>
      </c>
      <c r="AC9" s="32">
        <v>41068</v>
      </c>
      <c r="AD9" s="32">
        <v>41096</v>
      </c>
      <c r="AE9" s="32">
        <v>41129</v>
      </c>
      <c r="AF9" s="32">
        <v>41159</v>
      </c>
      <c r="AG9" s="32">
        <v>41187</v>
      </c>
      <c r="AH9" s="32">
        <v>41221</v>
      </c>
      <c r="AI9" s="32">
        <v>41250</v>
      </c>
      <c r="AJ9" s="32">
        <v>41282</v>
      </c>
      <c r="AK9" s="32">
        <v>41313</v>
      </c>
      <c r="AL9" s="32">
        <v>41341</v>
      </c>
      <c r="AM9" s="32">
        <v>41373</v>
      </c>
      <c r="AN9" s="32">
        <v>41402</v>
      </c>
      <c r="AO9" s="32">
        <v>41432</v>
      </c>
      <c r="AP9" s="32">
        <v>41460</v>
      </c>
      <c r="AQ9" s="32">
        <v>41494</v>
      </c>
      <c r="AR9" s="32">
        <v>41523</v>
      </c>
      <c r="AS9" s="32">
        <v>41555</v>
      </c>
      <c r="AT9" s="32">
        <v>41586</v>
      </c>
      <c r="AU9" s="32">
        <v>41614</v>
      </c>
      <c r="AV9" s="32">
        <v>41647</v>
      </c>
      <c r="AW9" s="32">
        <v>41677</v>
      </c>
      <c r="AX9" s="32">
        <v>41705</v>
      </c>
      <c r="AY9" s="32">
        <v>41737</v>
      </c>
      <c r="AZ9" s="32">
        <v>41767</v>
      </c>
      <c r="BA9" s="32">
        <v>41796</v>
      </c>
      <c r="BB9" s="32">
        <v>41828</v>
      </c>
      <c r="BC9" s="32">
        <v>41859</v>
      </c>
      <c r="BD9" s="32">
        <v>41887</v>
      </c>
      <c r="BE9" s="32">
        <v>41920</v>
      </c>
      <c r="BF9" s="32">
        <v>41950</v>
      </c>
      <c r="BG9" s="32">
        <v>41981</v>
      </c>
      <c r="BH9" s="32">
        <v>42012</v>
      </c>
      <c r="BI9" s="32">
        <v>42041</v>
      </c>
      <c r="BJ9" s="32">
        <v>42069</v>
      </c>
      <c r="BK9" s="32">
        <v>42102</v>
      </c>
      <c r="BL9" s="32">
        <v>42132</v>
      </c>
      <c r="BM9" s="32">
        <v>42163</v>
      </c>
      <c r="BN9" s="32">
        <v>42193</v>
      </c>
      <c r="BO9" s="32">
        <v>42223</v>
      </c>
      <c r="BP9" s="32">
        <v>42255</v>
      </c>
      <c r="BQ9" s="32">
        <v>42285</v>
      </c>
      <c r="BR9" s="32">
        <v>42314</v>
      </c>
      <c r="BS9" s="32">
        <v>42346</v>
      </c>
      <c r="BT9" s="32">
        <v>42377</v>
      </c>
      <c r="BU9" s="32">
        <v>42408</v>
      </c>
      <c r="BV9" s="32">
        <v>42437</v>
      </c>
      <c r="BW9" s="32">
        <v>42468</v>
      </c>
      <c r="BX9" s="32">
        <v>42496</v>
      </c>
      <c r="BY9" s="32">
        <v>42529</v>
      </c>
      <c r="BZ9" s="32">
        <v>42559</v>
      </c>
      <c r="CA9" s="32">
        <v>42590</v>
      </c>
      <c r="CB9" s="32">
        <v>42621</v>
      </c>
      <c r="CC9" s="32">
        <v>42650</v>
      </c>
      <c r="CD9" s="32">
        <v>42682</v>
      </c>
      <c r="CE9" s="32">
        <v>42712</v>
      </c>
      <c r="CF9" s="32">
        <v>42741</v>
      </c>
      <c r="CG9" s="32">
        <v>42774</v>
      </c>
      <c r="CH9" s="32">
        <v>42802</v>
      </c>
      <c r="CI9" s="32">
        <v>42835</v>
      </c>
      <c r="CJ9" s="32">
        <v>42863</v>
      </c>
      <c r="CK9" s="32">
        <v>42894</v>
      </c>
      <c r="CL9" s="32">
        <v>42923</v>
      </c>
      <c r="CM9" s="32">
        <v>42955</v>
      </c>
      <c r="CN9" s="32">
        <v>42986</v>
      </c>
      <c r="CO9" s="32">
        <v>43016</v>
      </c>
      <c r="CP9" s="32">
        <v>43047</v>
      </c>
      <c r="CQ9" s="32">
        <v>43076</v>
      </c>
      <c r="CR9" s="32">
        <v>43109</v>
      </c>
      <c r="CS9" s="32">
        <v>43139</v>
      </c>
      <c r="CT9" s="32">
        <v>43167</v>
      </c>
      <c r="CU9" s="32">
        <v>43198</v>
      </c>
      <c r="CV9" s="32">
        <v>43221</v>
      </c>
      <c r="CW9" s="32">
        <v>43252</v>
      </c>
      <c r="CX9" s="32">
        <v>43282</v>
      </c>
      <c r="CY9" s="32">
        <v>43313</v>
      </c>
      <c r="CZ9" s="32">
        <v>43344</v>
      </c>
      <c r="DA9" s="32">
        <v>43374</v>
      </c>
      <c r="DB9" s="32">
        <v>43405</v>
      </c>
      <c r="DC9" s="32">
        <v>43435</v>
      </c>
      <c r="DD9" s="32">
        <v>43466</v>
      </c>
      <c r="DE9" s="32">
        <v>43497</v>
      </c>
      <c r="DF9" s="32">
        <v>43525</v>
      </c>
      <c r="DG9" s="32">
        <v>43556</v>
      </c>
      <c r="DH9" s="32">
        <v>43586</v>
      </c>
      <c r="DI9" s="32">
        <v>43617</v>
      </c>
      <c r="DJ9" s="32">
        <v>43647</v>
      </c>
      <c r="DK9" s="32">
        <v>43678</v>
      </c>
      <c r="DL9" s="32">
        <v>43709</v>
      </c>
      <c r="DM9" s="32">
        <v>43739</v>
      </c>
      <c r="DN9" s="32">
        <v>43770</v>
      </c>
      <c r="DO9" s="32">
        <v>43800</v>
      </c>
      <c r="DP9" s="32">
        <v>43831</v>
      </c>
      <c r="DQ9" s="32">
        <v>43862</v>
      </c>
      <c r="DR9" s="32">
        <v>43891</v>
      </c>
      <c r="DS9" s="32">
        <v>43922.5</v>
      </c>
      <c r="DT9" s="32">
        <v>43952</v>
      </c>
      <c r="DU9" s="32">
        <v>43983</v>
      </c>
      <c r="DV9" s="32">
        <v>44013</v>
      </c>
      <c r="DW9" s="32">
        <v>44044</v>
      </c>
      <c r="DX9" s="32">
        <v>44075</v>
      </c>
      <c r="DY9" s="32">
        <v>44105</v>
      </c>
      <c r="DZ9" s="32">
        <v>44136</v>
      </c>
      <c r="EA9" s="32">
        <v>44166</v>
      </c>
      <c r="EB9" s="32">
        <v>44197</v>
      </c>
      <c r="EC9" s="32">
        <v>44228</v>
      </c>
      <c r="ED9" s="32">
        <v>44256</v>
      </c>
      <c r="EE9" s="32">
        <v>44758.618055555555</v>
      </c>
      <c r="EF9" s="32">
        <v>45060.763888888891</v>
      </c>
      <c r="EG9" s="32">
        <v>45399.618055555555</v>
      </c>
    </row>
    <row r="10" spans="1:137" ht="14.25">
      <c r="A10" s="7"/>
      <c r="B10" s="15"/>
      <c r="C10" s="16"/>
      <c r="D10" s="16"/>
      <c r="E10" s="13"/>
      <c r="F10" s="13"/>
      <c r="G10" s="6">
        <v>40675</v>
      </c>
      <c r="H10" s="6">
        <v>40707</v>
      </c>
      <c r="I10" s="6">
        <v>40721</v>
      </c>
      <c r="J10" s="6">
        <v>40735</v>
      </c>
      <c r="K10" s="6">
        <v>40750</v>
      </c>
      <c r="L10" s="6">
        <v>40764</v>
      </c>
      <c r="M10" s="6">
        <v>40781</v>
      </c>
      <c r="N10" s="6">
        <v>40795</v>
      </c>
      <c r="O10" s="6">
        <v>40813</v>
      </c>
      <c r="P10" s="6">
        <v>40823</v>
      </c>
      <c r="Q10" s="6">
        <v>40841</v>
      </c>
      <c r="R10" s="6">
        <v>40856</v>
      </c>
      <c r="S10" s="6">
        <v>40872</v>
      </c>
      <c r="T10" s="6">
        <v>40886</v>
      </c>
      <c r="U10" s="6">
        <v>40898</v>
      </c>
      <c r="V10" s="6">
        <v>40914</v>
      </c>
      <c r="W10" s="6">
        <v>40933</v>
      </c>
      <c r="X10" s="6">
        <v>40948</v>
      </c>
      <c r="Y10" s="6">
        <v>40963</v>
      </c>
      <c r="Z10" s="6">
        <v>40977</v>
      </c>
      <c r="AA10" s="6">
        <v>41008</v>
      </c>
      <c r="AB10" s="6">
        <v>41037</v>
      </c>
      <c r="AC10" s="6">
        <v>41068</v>
      </c>
      <c r="AD10" s="6">
        <v>41096</v>
      </c>
      <c r="AE10" s="6">
        <v>41129</v>
      </c>
      <c r="AF10" s="6">
        <v>41159</v>
      </c>
      <c r="AG10" s="6">
        <v>41187</v>
      </c>
      <c r="AH10" s="6">
        <v>41221</v>
      </c>
      <c r="AI10" s="6">
        <v>41250</v>
      </c>
      <c r="AJ10" s="6">
        <v>41282</v>
      </c>
      <c r="AK10" s="6">
        <v>41313</v>
      </c>
      <c r="AL10" s="6">
        <v>41341</v>
      </c>
      <c r="AM10" s="6">
        <v>41373</v>
      </c>
      <c r="AN10" s="6">
        <v>41402</v>
      </c>
      <c r="AO10" s="6">
        <v>41432</v>
      </c>
      <c r="AP10" s="6">
        <v>41460</v>
      </c>
      <c r="AQ10" s="6">
        <v>41494</v>
      </c>
      <c r="AR10" s="6">
        <v>41523</v>
      </c>
      <c r="AS10" s="6">
        <v>41555</v>
      </c>
      <c r="AT10" s="6">
        <v>41586</v>
      </c>
      <c r="AU10" s="6">
        <v>41614</v>
      </c>
      <c r="AV10" s="6">
        <v>41647</v>
      </c>
      <c r="AW10" s="6">
        <v>41677</v>
      </c>
      <c r="AX10" s="6">
        <v>41705</v>
      </c>
      <c r="AY10" s="6">
        <v>41737</v>
      </c>
      <c r="AZ10" s="6">
        <v>41767</v>
      </c>
      <c r="BA10" s="6">
        <v>41796</v>
      </c>
      <c r="BB10" s="6">
        <v>41828</v>
      </c>
      <c r="BC10" s="6">
        <v>41859</v>
      </c>
      <c r="BD10" s="6">
        <v>41887</v>
      </c>
      <c r="BE10" s="6">
        <v>41920</v>
      </c>
      <c r="BF10" s="6">
        <v>41950</v>
      </c>
      <c r="BG10" s="6">
        <v>41981</v>
      </c>
      <c r="BH10" s="6">
        <v>42012</v>
      </c>
      <c r="BI10" s="6">
        <v>42041</v>
      </c>
      <c r="BJ10" s="6">
        <v>42069</v>
      </c>
      <c r="BK10" s="6">
        <v>42102</v>
      </c>
      <c r="BL10" s="6">
        <v>42132</v>
      </c>
      <c r="BM10" s="6">
        <v>42163</v>
      </c>
      <c r="BN10" s="6">
        <v>42193</v>
      </c>
      <c r="BO10" s="6">
        <v>42223</v>
      </c>
      <c r="BP10" s="6">
        <v>42255</v>
      </c>
      <c r="BQ10" s="6">
        <v>42285</v>
      </c>
      <c r="BR10" s="6">
        <v>42314</v>
      </c>
      <c r="BS10" s="6">
        <v>42346</v>
      </c>
      <c r="BT10" s="6">
        <v>42377</v>
      </c>
      <c r="BU10" s="6">
        <v>42408</v>
      </c>
      <c r="BV10" s="6">
        <v>42437</v>
      </c>
      <c r="BW10" s="6">
        <v>42468</v>
      </c>
      <c r="BX10" s="6">
        <v>42496</v>
      </c>
      <c r="BY10" s="6">
        <v>42529</v>
      </c>
      <c r="BZ10" s="6">
        <v>42559</v>
      </c>
      <c r="CA10" s="6">
        <v>42590</v>
      </c>
      <c r="CB10" s="6">
        <v>42621</v>
      </c>
      <c r="CC10" s="6">
        <v>42650</v>
      </c>
      <c r="CD10" s="6">
        <v>42682</v>
      </c>
      <c r="CE10" s="6">
        <v>42712</v>
      </c>
      <c r="CF10" s="6">
        <v>42741</v>
      </c>
      <c r="CG10" s="6">
        <v>42774</v>
      </c>
      <c r="CH10" s="6">
        <v>42802</v>
      </c>
      <c r="CI10" s="6">
        <v>42835</v>
      </c>
      <c r="CJ10" s="6">
        <v>42863</v>
      </c>
      <c r="CK10" s="6">
        <v>42894</v>
      </c>
      <c r="CL10" s="6">
        <v>42923</v>
      </c>
      <c r="CM10" s="6">
        <v>42955</v>
      </c>
      <c r="CN10" s="6">
        <v>42986</v>
      </c>
      <c r="CO10" s="6">
        <v>43016</v>
      </c>
      <c r="CP10" s="6">
        <v>43047</v>
      </c>
      <c r="CQ10" s="6">
        <v>43076</v>
      </c>
      <c r="CR10" s="6">
        <v>43109</v>
      </c>
      <c r="CS10" s="6">
        <v>43139</v>
      </c>
      <c r="CT10" s="6">
        <v>43167</v>
      </c>
      <c r="CU10" s="6">
        <v>43198</v>
      </c>
      <c r="CV10" s="6">
        <v>43221</v>
      </c>
      <c r="CW10" s="6">
        <v>43252</v>
      </c>
      <c r="CX10" s="6">
        <v>43282</v>
      </c>
      <c r="CY10" s="6">
        <v>43313</v>
      </c>
      <c r="CZ10" s="6">
        <v>43344</v>
      </c>
      <c r="DA10" s="6">
        <v>43374</v>
      </c>
      <c r="DB10" s="6">
        <v>43405</v>
      </c>
      <c r="DC10" s="6">
        <v>43435</v>
      </c>
      <c r="DD10" s="6">
        <v>43466</v>
      </c>
      <c r="DE10" s="6">
        <v>43497</v>
      </c>
      <c r="DF10" s="6">
        <v>43525</v>
      </c>
      <c r="DG10" s="6">
        <v>43556</v>
      </c>
      <c r="DH10" s="6">
        <v>43586</v>
      </c>
      <c r="DI10" s="6">
        <v>43617</v>
      </c>
      <c r="DJ10" s="6">
        <v>43647</v>
      </c>
      <c r="DK10" s="6">
        <v>43678</v>
      </c>
      <c r="DL10" s="6">
        <v>43709</v>
      </c>
      <c r="DM10" s="6">
        <v>43739</v>
      </c>
      <c r="DN10" s="6">
        <v>43770</v>
      </c>
      <c r="DO10" s="6">
        <v>43800</v>
      </c>
      <c r="DP10" s="6">
        <v>43831</v>
      </c>
      <c r="DQ10" s="6">
        <v>43862</v>
      </c>
      <c r="DR10" s="6">
        <v>43891</v>
      </c>
      <c r="DS10" s="6">
        <v>43922.5</v>
      </c>
      <c r="DT10" s="6">
        <v>43952</v>
      </c>
      <c r="DU10" s="6">
        <v>43983</v>
      </c>
      <c r="DV10" s="6">
        <v>44013</v>
      </c>
      <c r="DW10" s="6">
        <v>44044</v>
      </c>
      <c r="DX10" s="6">
        <v>44075</v>
      </c>
      <c r="DY10" s="6">
        <v>44105</v>
      </c>
      <c r="DZ10" s="6">
        <v>44136</v>
      </c>
      <c r="EA10" s="6">
        <v>44166</v>
      </c>
      <c r="EB10" s="6">
        <v>44197</v>
      </c>
      <c r="EC10" s="6">
        <v>44228</v>
      </c>
      <c r="ED10" s="6">
        <v>44256</v>
      </c>
      <c r="EE10" s="6">
        <v>44758.618055555555</v>
      </c>
      <c r="EF10" s="6">
        <v>45060.763888888891</v>
      </c>
      <c r="EG10" s="6">
        <v>45399.618055555598</v>
      </c>
    </row>
    <row r="11" spans="1:137" ht="14.25">
      <c r="A11" s="65" t="s">
        <v>78</v>
      </c>
      <c r="B11" s="2">
        <v>1</v>
      </c>
      <c r="C11" s="3" t="s">
        <v>79</v>
      </c>
      <c r="D11" s="4" t="s">
        <v>80</v>
      </c>
      <c r="E11" s="14">
        <v>1.5563532060185186</v>
      </c>
      <c r="F11" s="14">
        <v>5.8601738541666659</v>
      </c>
      <c r="G11" s="5"/>
      <c r="H11" s="5">
        <v>0.19</v>
      </c>
      <c r="I11" s="5">
        <v>0.2</v>
      </c>
      <c r="J11" s="5">
        <v>0.15</v>
      </c>
      <c r="K11" s="5">
        <v>0.2</v>
      </c>
      <c r="L11" s="5">
        <v>0.2</v>
      </c>
      <c r="M11" s="5">
        <v>0.19</v>
      </c>
      <c r="N11" s="5">
        <v>0.16</v>
      </c>
      <c r="O11" s="5">
        <v>0.16</v>
      </c>
      <c r="P11" s="5">
        <v>0.16</v>
      </c>
      <c r="Q11" s="5">
        <v>0.16</v>
      </c>
      <c r="R11" s="5">
        <v>0.11</v>
      </c>
      <c r="S11" s="5">
        <v>0.12</v>
      </c>
      <c r="T11" s="5">
        <v>0.15</v>
      </c>
      <c r="U11" s="5">
        <v>0.16</v>
      </c>
      <c r="V11" s="5">
        <v>0.15</v>
      </c>
      <c r="W11" s="5">
        <v>0.13</v>
      </c>
      <c r="X11" s="5">
        <v>0.15</v>
      </c>
      <c r="Y11" s="5">
        <v>0.16</v>
      </c>
      <c r="Z11" s="5">
        <v>0.15</v>
      </c>
      <c r="AA11" s="5">
        <v>0.15</v>
      </c>
      <c r="AB11" s="5">
        <v>0.15</v>
      </c>
      <c r="AC11" s="5">
        <v>0.14000000000000001</v>
      </c>
      <c r="AD11" s="5">
        <v>0.14000000000000001</v>
      </c>
      <c r="AE11" s="5">
        <v>0.14000000000000001</v>
      </c>
      <c r="AF11" s="5">
        <v>0.13</v>
      </c>
      <c r="AG11" s="5">
        <v>0.13</v>
      </c>
      <c r="AH11" s="5">
        <v>0.13</v>
      </c>
      <c r="AI11" s="5">
        <v>0.13</v>
      </c>
      <c r="AJ11" s="5">
        <v>0.13</v>
      </c>
      <c r="AK11" s="5">
        <v>0.12</v>
      </c>
      <c r="AL11" s="5">
        <v>0.12</v>
      </c>
      <c r="AM11" s="5">
        <v>0.12</v>
      </c>
      <c r="AN11" s="5">
        <v>0.12</v>
      </c>
      <c r="AO11" s="5">
        <v>0.12</v>
      </c>
      <c r="AP11" s="5">
        <v>0.12</v>
      </c>
      <c r="AQ11" s="5">
        <v>0.11</v>
      </c>
      <c r="AR11" s="5">
        <v>0.12</v>
      </c>
      <c r="AS11" s="5">
        <v>0.09</v>
      </c>
      <c r="AT11" s="5">
        <v>0.11</v>
      </c>
      <c r="AU11" s="5">
        <v>0.11</v>
      </c>
      <c r="AV11" s="5">
        <v>0.11</v>
      </c>
      <c r="AW11" s="5">
        <v>0.1</v>
      </c>
      <c r="AX11" s="5">
        <v>0.09</v>
      </c>
      <c r="AY11" s="5">
        <v>0.1</v>
      </c>
      <c r="AZ11" s="5">
        <v>0.1</v>
      </c>
      <c r="BA11" s="5">
        <v>0.1</v>
      </c>
      <c r="BB11" s="5">
        <v>0.09</v>
      </c>
      <c r="BC11" s="5">
        <v>0.1</v>
      </c>
      <c r="BD11" s="5">
        <v>0.1</v>
      </c>
      <c r="BE11" s="5">
        <v>0.1</v>
      </c>
      <c r="BF11" s="5">
        <v>0.1</v>
      </c>
      <c r="BG11" s="5">
        <v>0.11</v>
      </c>
      <c r="BH11" s="5">
        <v>0.1</v>
      </c>
      <c r="BI11" s="5">
        <v>0.09</v>
      </c>
      <c r="BJ11" s="5">
        <v>0.1</v>
      </c>
      <c r="BK11" s="5">
        <v>0.1</v>
      </c>
      <c r="BL11" s="5">
        <v>0.1</v>
      </c>
      <c r="BM11" s="5">
        <v>0.1</v>
      </c>
      <c r="BN11" s="5">
        <v>0.08</v>
      </c>
      <c r="BO11" s="5">
        <v>0.1</v>
      </c>
      <c r="BP11" s="5">
        <v>0.09</v>
      </c>
      <c r="BQ11" s="5">
        <v>0.09</v>
      </c>
      <c r="BR11" s="5">
        <v>0.09</v>
      </c>
      <c r="BS11" s="5">
        <v>0.1</v>
      </c>
      <c r="BT11" s="5">
        <v>0.1</v>
      </c>
      <c r="BU11" s="5">
        <v>0.08</v>
      </c>
      <c r="BV11" s="5">
        <v>0.09</v>
      </c>
      <c r="BW11" s="5">
        <v>0.09</v>
      </c>
      <c r="BX11" s="5">
        <v>0.09</v>
      </c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>
        <v>0.08</v>
      </c>
      <c r="CJ11" s="5">
        <v>0.09</v>
      </c>
      <c r="CK11" s="5">
        <v>0.08</v>
      </c>
      <c r="CL11" s="5">
        <v>0.09</v>
      </c>
      <c r="CM11" s="5">
        <v>0.09</v>
      </c>
      <c r="CN11" s="5">
        <v>0.09</v>
      </c>
      <c r="CO11" s="5">
        <v>0.08</v>
      </c>
      <c r="CP11" s="5">
        <v>0.08</v>
      </c>
      <c r="CQ11" s="5">
        <v>0.08</v>
      </c>
      <c r="CR11" s="5">
        <v>0.08</v>
      </c>
      <c r="CS11" s="5">
        <v>0.08</v>
      </c>
      <c r="CT11" s="5">
        <v>0.08</v>
      </c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40" t="s">
        <v>305</v>
      </c>
      <c r="DT11" s="40" t="s">
        <v>305</v>
      </c>
      <c r="DU11" s="40" t="s">
        <v>305</v>
      </c>
      <c r="DV11" s="40" t="s">
        <v>305</v>
      </c>
      <c r="DW11" s="40" t="s">
        <v>305</v>
      </c>
      <c r="DX11" s="40" t="s">
        <v>305</v>
      </c>
      <c r="DY11" s="40" t="s">
        <v>305</v>
      </c>
      <c r="DZ11" s="40" t="s">
        <v>305</v>
      </c>
      <c r="EA11" s="40" t="s">
        <v>305</v>
      </c>
      <c r="EB11" s="40" t="s">
        <v>305</v>
      </c>
      <c r="EC11" s="40" t="s">
        <v>305</v>
      </c>
      <c r="ED11" s="40" t="s">
        <v>305</v>
      </c>
      <c r="EE11" s="40" t="s">
        <v>305</v>
      </c>
      <c r="EF11" s="40" t="s">
        <v>305</v>
      </c>
      <c r="EG11" s="40">
        <v>0</v>
      </c>
    </row>
    <row r="12" spans="1:137" ht="14.25">
      <c r="A12" s="65"/>
      <c r="B12" s="2">
        <v>2</v>
      </c>
      <c r="C12" s="3" t="s">
        <v>81</v>
      </c>
      <c r="D12" s="4" t="s">
        <v>0</v>
      </c>
      <c r="E12" s="14">
        <v>1.5563374652777779</v>
      </c>
      <c r="F12" s="14">
        <v>5.8596930902777773</v>
      </c>
      <c r="G12" s="5"/>
      <c r="H12" s="5">
        <v>0.19</v>
      </c>
      <c r="I12" s="5">
        <v>0.2</v>
      </c>
      <c r="J12" s="5">
        <v>0.18</v>
      </c>
      <c r="K12" s="5">
        <v>0.18</v>
      </c>
      <c r="L12" s="5">
        <v>0.16</v>
      </c>
      <c r="M12" s="5">
        <v>0.18</v>
      </c>
      <c r="N12" s="5">
        <v>0.17</v>
      </c>
      <c r="O12" s="5">
        <v>0.17</v>
      </c>
      <c r="P12" s="5">
        <v>0.15</v>
      </c>
      <c r="Q12" s="5">
        <v>0.19</v>
      </c>
      <c r="R12" s="5">
        <v>0.13</v>
      </c>
      <c r="S12" s="5">
        <v>0.14000000000000001</v>
      </c>
      <c r="T12" s="5">
        <v>0.17</v>
      </c>
      <c r="U12" s="5">
        <v>0.14000000000000001</v>
      </c>
      <c r="V12" s="5">
        <v>0.15</v>
      </c>
      <c r="W12" s="5">
        <v>0.15</v>
      </c>
      <c r="X12" s="5">
        <v>0.15</v>
      </c>
      <c r="Y12" s="5">
        <v>0.15</v>
      </c>
      <c r="Z12" s="5">
        <v>0.16</v>
      </c>
      <c r="AA12" s="5">
        <v>0.16</v>
      </c>
      <c r="AB12" s="5">
        <v>0.13</v>
      </c>
      <c r="AC12" s="5">
        <v>0.13</v>
      </c>
      <c r="AD12" s="5">
        <v>0.14000000000000001</v>
      </c>
      <c r="AE12" s="5">
        <v>0.13</v>
      </c>
      <c r="AF12" s="5">
        <v>0.12</v>
      </c>
      <c r="AG12" s="5">
        <v>0.13</v>
      </c>
      <c r="AH12" s="5">
        <v>0.13</v>
      </c>
      <c r="AI12" s="5">
        <v>0.13</v>
      </c>
      <c r="AJ12" s="5">
        <v>0.11</v>
      </c>
      <c r="AK12" s="5">
        <v>0.11</v>
      </c>
      <c r="AL12" s="5">
        <v>0.11</v>
      </c>
      <c r="AM12" s="5">
        <v>0.11</v>
      </c>
      <c r="AN12" s="5">
        <v>0.11</v>
      </c>
      <c r="AO12" s="5">
        <v>0.11</v>
      </c>
      <c r="AP12" s="5">
        <v>0.11</v>
      </c>
      <c r="AQ12" s="5">
        <v>0.11</v>
      </c>
      <c r="AR12" s="5">
        <v>0.12</v>
      </c>
      <c r="AS12" s="5">
        <v>0.1</v>
      </c>
      <c r="AT12" s="5">
        <v>0.1</v>
      </c>
      <c r="AU12" s="5">
        <v>0.11</v>
      </c>
      <c r="AV12" s="5">
        <v>0.11</v>
      </c>
      <c r="AW12" s="5">
        <v>0.09</v>
      </c>
      <c r="AX12" s="5">
        <v>0.1</v>
      </c>
      <c r="AY12" s="5">
        <v>0.1</v>
      </c>
      <c r="AZ12" s="5">
        <v>0.1</v>
      </c>
      <c r="BA12" s="5">
        <v>0.1</v>
      </c>
      <c r="BB12" s="5">
        <v>0.1</v>
      </c>
      <c r="BC12" s="5">
        <v>0.1</v>
      </c>
      <c r="BD12" s="5">
        <v>0.1</v>
      </c>
      <c r="BE12" s="5">
        <v>0.09</v>
      </c>
      <c r="BF12" s="5">
        <v>0.1</v>
      </c>
      <c r="BG12" s="5">
        <v>0.09</v>
      </c>
      <c r="BH12" s="5">
        <v>0.09</v>
      </c>
      <c r="BI12" s="5">
        <v>0.09</v>
      </c>
      <c r="BJ12" s="5">
        <v>0.1</v>
      </c>
      <c r="BK12" s="5">
        <v>0.11</v>
      </c>
      <c r="BL12" s="5">
        <v>0.11</v>
      </c>
      <c r="BM12" s="5">
        <v>0.09</v>
      </c>
      <c r="BN12" s="5">
        <v>0.11</v>
      </c>
      <c r="BO12" s="5">
        <v>0.1</v>
      </c>
      <c r="BP12" s="5">
        <v>0.1</v>
      </c>
      <c r="BQ12" s="5">
        <v>0.11</v>
      </c>
      <c r="BR12" s="5">
        <v>0.1</v>
      </c>
      <c r="BS12" s="5">
        <v>0.1</v>
      </c>
      <c r="BT12" s="5">
        <v>0.1</v>
      </c>
      <c r="BU12" s="5">
        <v>0.09</v>
      </c>
      <c r="BV12" s="5">
        <v>0.09</v>
      </c>
      <c r="BW12" s="5">
        <v>0.09</v>
      </c>
      <c r="BX12" s="5">
        <v>0.09</v>
      </c>
      <c r="BY12" s="5">
        <v>0.09</v>
      </c>
      <c r="BZ12" s="5">
        <v>0.09</v>
      </c>
      <c r="CA12" s="5">
        <v>0.08</v>
      </c>
      <c r="CB12" s="5">
        <v>0.09</v>
      </c>
      <c r="CC12" s="5">
        <v>0.09</v>
      </c>
      <c r="CD12" s="5">
        <v>0.08</v>
      </c>
      <c r="CE12" s="5">
        <v>0.08</v>
      </c>
      <c r="CF12" s="5">
        <v>0.09</v>
      </c>
      <c r="CG12" s="5">
        <v>0.08</v>
      </c>
      <c r="CH12" s="5">
        <v>0.08</v>
      </c>
      <c r="CI12" s="5">
        <v>0.08</v>
      </c>
      <c r="CJ12" s="5">
        <v>0.08</v>
      </c>
      <c r="CK12" s="5">
        <v>0.08</v>
      </c>
      <c r="CL12" s="5">
        <v>0.08</v>
      </c>
      <c r="CM12" s="5">
        <v>0.09</v>
      </c>
      <c r="CN12" s="5">
        <v>0.08</v>
      </c>
      <c r="CO12" s="5">
        <v>0.09</v>
      </c>
      <c r="CP12" s="5">
        <v>0.08</v>
      </c>
      <c r="CQ12" s="5">
        <v>0.08</v>
      </c>
      <c r="CR12" s="5">
        <v>0.08</v>
      </c>
      <c r="CS12" s="5">
        <v>0.09</v>
      </c>
      <c r="CT12" s="5">
        <v>0.09</v>
      </c>
      <c r="CU12" s="5">
        <v>0.09</v>
      </c>
      <c r="CV12" s="5">
        <v>0.09</v>
      </c>
      <c r="CW12" s="5">
        <v>0.08</v>
      </c>
      <c r="CX12" s="5">
        <v>0.09</v>
      </c>
      <c r="CY12" s="5">
        <v>0.09</v>
      </c>
      <c r="CZ12" s="5">
        <v>0.08</v>
      </c>
      <c r="DA12" s="5">
        <v>7.0000000000000007E-2</v>
      </c>
      <c r="DB12" s="5">
        <v>0.08</v>
      </c>
      <c r="DC12" s="5">
        <v>0.08</v>
      </c>
      <c r="DD12" s="5">
        <v>0.08</v>
      </c>
      <c r="DE12" s="5">
        <v>0.08</v>
      </c>
      <c r="DF12" s="5">
        <v>0.09</v>
      </c>
      <c r="DG12" s="5">
        <v>0.09</v>
      </c>
      <c r="DH12" s="5">
        <v>0.09</v>
      </c>
      <c r="DI12" s="5">
        <v>0.08</v>
      </c>
      <c r="DJ12" s="5">
        <v>0.09</v>
      </c>
      <c r="DK12" s="5">
        <v>0.08</v>
      </c>
      <c r="DL12" s="5">
        <v>0.08</v>
      </c>
      <c r="DM12" s="5">
        <v>0.08</v>
      </c>
      <c r="DN12" s="5">
        <v>0.08</v>
      </c>
      <c r="DO12" s="5">
        <v>0.08</v>
      </c>
      <c r="DP12" s="5">
        <v>7.0000000000000007E-2</v>
      </c>
      <c r="DQ12" s="5">
        <v>0.08</v>
      </c>
      <c r="DR12" s="5">
        <v>7.0000000000000007E-2</v>
      </c>
      <c r="DS12" s="40">
        <v>7.2999999999999995E-2</v>
      </c>
      <c r="DT12" s="40">
        <v>0.09</v>
      </c>
      <c r="DU12" s="40">
        <v>8.2000000000000003E-2</v>
      </c>
      <c r="DV12" s="40">
        <v>8.4000000000000005E-2</v>
      </c>
      <c r="DW12" s="40">
        <v>7.8E-2</v>
      </c>
      <c r="DX12" s="40">
        <v>6.7000000000000004E-2</v>
      </c>
      <c r="DY12" s="40">
        <v>0.08</v>
      </c>
      <c r="DZ12" s="40">
        <v>7.4999999999999997E-2</v>
      </c>
      <c r="EA12" s="40">
        <v>0.08</v>
      </c>
      <c r="EB12" s="40">
        <v>7.9000000000000001E-2</v>
      </c>
      <c r="EC12" s="40">
        <v>7.6999999999999999E-2</v>
      </c>
      <c r="ED12" s="40">
        <v>7.5999999999999998E-2</v>
      </c>
      <c r="EE12" s="40">
        <v>8.1000000000000003E-2</v>
      </c>
      <c r="EF12" s="40">
        <v>7.4999999999999997E-2</v>
      </c>
      <c r="EG12" s="40">
        <v>7.2999999999999995E-2</v>
      </c>
    </row>
    <row r="13" spans="1:137" ht="14.25">
      <c r="A13" s="65"/>
      <c r="B13" s="2">
        <v>3</v>
      </c>
      <c r="C13" s="3" t="s">
        <v>82</v>
      </c>
      <c r="D13" s="4" t="s">
        <v>83</v>
      </c>
      <c r="E13" s="14">
        <v>1.5561714351851852</v>
      </c>
      <c r="F13" s="14">
        <v>5.8603972453703701</v>
      </c>
      <c r="G13" s="5"/>
      <c r="H13" s="5">
        <v>0.21</v>
      </c>
      <c r="I13" s="5">
        <v>0.21</v>
      </c>
      <c r="J13" s="5">
        <v>0.19</v>
      </c>
      <c r="K13" s="5">
        <v>0.22</v>
      </c>
      <c r="L13" s="5">
        <v>0.19</v>
      </c>
      <c r="M13" s="5">
        <v>0.23</v>
      </c>
      <c r="N13" s="5">
        <v>0.22</v>
      </c>
      <c r="O13" s="5">
        <v>0.19</v>
      </c>
      <c r="P13" s="5">
        <v>0.19</v>
      </c>
      <c r="Q13" s="5">
        <v>0.2</v>
      </c>
      <c r="R13" s="5">
        <v>0.15</v>
      </c>
      <c r="S13" s="5">
        <v>0.15</v>
      </c>
      <c r="T13" s="5">
        <v>0.2</v>
      </c>
      <c r="U13" s="5">
        <v>0.19</v>
      </c>
      <c r="V13" s="5">
        <v>0.17</v>
      </c>
      <c r="W13" s="5">
        <v>0.15</v>
      </c>
      <c r="X13" s="5">
        <v>0.16</v>
      </c>
      <c r="Y13" s="5">
        <v>0.17</v>
      </c>
      <c r="Z13" s="5">
        <v>0.18</v>
      </c>
      <c r="AA13" s="5">
        <v>0.15</v>
      </c>
      <c r="AB13" s="5">
        <v>0.16</v>
      </c>
      <c r="AC13" s="5">
        <v>0.15</v>
      </c>
      <c r="AD13" s="5">
        <v>0.15</v>
      </c>
      <c r="AE13" s="5">
        <v>0.16</v>
      </c>
      <c r="AF13" s="5">
        <v>0.15</v>
      </c>
      <c r="AG13" s="5">
        <v>0.15</v>
      </c>
      <c r="AH13" s="5">
        <v>0.16</v>
      </c>
      <c r="AI13" s="5">
        <v>0.15</v>
      </c>
      <c r="AJ13" s="5">
        <v>0.15</v>
      </c>
      <c r="AK13" s="5">
        <v>0.14000000000000001</v>
      </c>
      <c r="AL13" s="5">
        <v>0.14000000000000001</v>
      </c>
      <c r="AM13" s="5">
        <v>0.13</v>
      </c>
      <c r="AN13" s="5">
        <v>0.12</v>
      </c>
      <c r="AO13" s="5">
        <v>0.13</v>
      </c>
      <c r="AP13" s="5">
        <v>0.13</v>
      </c>
      <c r="AQ13" s="5">
        <v>0.12</v>
      </c>
      <c r="AR13" s="5">
        <v>0.12</v>
      </c>
      <c r="AS13" s="5">
        <v>0.12</v>
      </c>
      <c r="AT13" s="5">
        <v>0.12</v>
      </c>
      <c r="AU13" s="5">
        <v>0.12</v>
      </c>
      <c r="AV13" s="5">
        <v>0.11</v>
      </c>
      <c r="AW13" s="5">
        <v>0.11</v>
      </c>
      <c r="AX13" s="5">
        <v>0.09</v>
      </c>
      <c r="AY13" s="5">
        <v>0.11</v>
      </c>
      <c r="AZ13" s="5">
        <v>0.11</v>
      </c>
      <c r="BA13" s="5">
        <v>0.1</v>
      </c>
      <c r="BB13" s="5">
        <v>0.1</v>
      </c>
      <c r="BC13" s="5">
        <v>0.11</v>
      </c>
      <c r="BD13" s="5">
        <v>0.11</v>
      </c>
      <c r="BE13" s="5">
        <v>0.11</v>
      </c>
      <c r="BF13" s="5">
        <v>0.11</v>
      </c>
      <c r="BG13" s="5">
        <v>0.11</v>
      </c>
      <c r="BH13" s="5">
        <v>0.1</v>
      </c>
      <c r="BI13" s="5">
        <v>0.1</v>
      </c>
      <c r="BJ13" s="5">
        <v>0.09</v>
      </c>
      <c r="BK13" s="5">
        <v>0.1</v>
      </c>
      <c r="BL13" s="5">
        <v>0.08</v>
      </c>
      <c r="BM13" s="5">
        <v>0.09</v>
      </c>
      <c r="BN13" s="5">
        <v>0.09</v>
      </c>
      <c r="BO13" s="5">
        <v>0.1</v>
      </c>
      <c r="BP13" s="5">
        <v>0.1</v>
      </c>
      <c r="BQ13" s="5">
        <v>0.09</v>
      </c>
      <c r="BR13" s="5">
        <v>0.09</v>
      </c>
      <c r="BS13" s="5">
        <v>0.11</v>
      </c>
      <c r="BT13" s="5">
        <v>0.1</v>
      </c>
      <c r="BU13" s="5">
        <v>0.08</v>
      </c>
      <c r="BV13" s="5">
        <v>0.09</v>
      </c>
      <c r="BW13" s="5">
        <v>0.1</v>
      </c>
      <c r="BX13" s="5">
        <v>0.09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>
        <v>0.08</v>
      </c>
      <c r="CJ13" s="5">
        <v>0.1</v>
      </c>
      <c r="CK13" s="5">
        <v>0.09</v>
      </c>
      <c r="CL13" s="5">
        <v>0.09</v>
      </c>
      <c r="CM13" s="5">
        <v>0.08</v>
      </c>
      <c r="CN13" s="5">
        <v>7.0000000000000007E-2</v>
      </c>
      <c r="CO13" s="5">
        <v>0.08</v>
      </c>
      <c r="CP13" s="5">
        <v>7.0000000000000007E-2</v>
      </c>
      <c r="CQ13" s="5">
        <v>0.08</v>
      </c>
      <c r="CR13" s="5">
        <v>0.08</v>
      </c>
      <c r="CS13" s="5">
        <v>0.08</v>
      </c>
      <c r="CT13" s="5">
        <v>0.08</v>
      </c>
      <c r="CU13" s="5">
        <v>7.0000000000000007E-2</v>
      </c>
      <c r="CV13" s="5">
        <v>0.08</v>
      </c>
      <c r="CW13" s="5">
        <v>0.08</v>
      </c>
      <c r="CX13" s="5">
        <v>0.08</v>
      </c>
      <c r="CY13" s="5">
        <v>0.08</v>
      </c>
      <c r="CZ13" s="5">
        <v>0.08</v>
      </c>
      <c r="DA13" s="5">
        <v>0.09</v>
      </c>
      <c r="DB13" s="5">
        <v>0.08</v>
      </c>
      <c r="DC13" s="5">
        <v>0.09</v>
      </c>
      <c r="DD13" s="5">
        <v>0.06</v>
      </c>
      <c r="DE13" s="5">
        <v>0.08</v>
      </c>
      <c r="DF13" s="5">
        <v>7.0000000000000007E-2</v>
      </c>
      <c r="DG13" s="5">
        <v>0.08</v>
      </c>
      <c r="DH13" s="5">
        <v>0.08</v>
      </c>
      <c r="DI13" s="5">
        <v>7.0000000000000007E-2</v>
      </c>
      <c r="DJ13" s="5">
        <v>0.08</v>
      </c>
      <c r="DK13" s="5">
        <v>0.09</v>
      </c>
      <c r="DL13" s="5">
        <v>0.08</v>
      </c>
      <c r="DM13" s="5">
        <v>0.08</v>
      </c>
      <c r="DN13" s="5">
        <v>0.08</v>
      </c>
      <c r="DO13" s="5">
        <v>0.09</v>
      </c>
      <c r="DP13" s="5">
        <v>0.09</v>
      </c>
      <c r="DQ13" s="5">
        <v>0.08</v>
      </c>
      <c r="DR13" s="5">
        <v>0.09</v>
      </c>
      <c r="DS13" s="40">
        <v>8.1000000000000003E-2</v>
      </c>
      <c r="DT13" s="40">
        <v>7.9000000000000001E-2</v>
      </c>
      <c r="DU13" s="40">
        <v>0.08</v>
      </c>
      <c r="DV13" s="40">
        <v>0.08</v>
      </c>
      <c r="DW13" s="40">
        <v>7.0000000000000007E-2</v>
      </c>
      <c r="DX13" s="40">
        <v>9.2999999999999999E-2</v>
      </c>
      <c r="DY13" s="40">
        <v>8.2000000000000003E-2</v>
      </c>
      <c r="DZ13" s="40">
        <v>8.2000000000000003E-2</v>
      </c>
      <c r="EA13" s="40">
        <v>0.08</v>
      </c>
      <c r="EB13" s="40">
        <v>8.4000000000000005E-2</v>
      </c>
      <c r="EC13" s="40">
        <v>8.1000000000000003E-2</v>
      </c>
      <c r="ED13" s="40">
        <v>8.7999999999999995E-2</v>
      </c>
      <c r="EE13" s="40">
        <v>8.2000000000000003E-2</v>
      </c>
      <c r="EF13" s="40">
        <v>8.2000000000000003E-2</v>
      </c>
      <c r="EG13" s="40">
        <v>8.5999999999999993E-2</v>
      </c>
    </row>
    <row r="14" spans="1:137" ht="14.25">
      <c r="A14" s="65"/>
      <c r="B14" s="2">
        <v>4</v>
      </c>
      <c r="C14" s="3" t="s">
        <v>84</v>
      </c>
      <c r="D14" s="4" t="s">
        <v>85</v>
      </c>
      <c r="E14" s="14">
        <v>1.5563264583333334</v>
      </c>
      <c r="F14" s="14">
        <v>5.8607764699074076</v>
      </c>
      <c r="G14" s="5"/>
      <c r="H14" s="5">
        <v>0.22</v>
      </c>
      <c r="I14" s="5">
        <v>0.23</v>
      </c>
      <c r="J14" s="5">
        <v>0.19</v>
      </c>
      <c r="K14" s="5">
        <v>0.18</v>
      </c>
      <c r="L14" s="5">
        <v>0.2</v>
      </c>
      <c r="M14" s="5">
        <v>0.21</v>
      </c>
      <c r="N14" s="5">
        <v>0.21</v>
      </c>
      <c r="O14" s="5">
        <v>0.19</v>
      </c>
      <c r="P14" s="5">
        <v>0.2</v>
      </c>
      <c r="Q14" s="5">
        <v>0.18</v>
      </c>
      <c r="R14" s="5">
        <v>0.14000000000000001</v>
      </c>
      <c r="S14" s="5">
        <v>0.15</v>
      </c>
      <c r="T14" s="5">
        <v>0.21</v>
      </c>
      <c r="U14" s="5">
        <v>0.18</v>
      </c>
      <c r="V14" s="5">
        <v>0.17</v>
      </c>
      <c r="W14" s="5">
        <v>0.15</v>
      </c>
      <c r="X14" s="5">
        <v>0.17</v>
      </c>
      <c r="Y14" s="5">
        <v>0.17</v>
      </c>
      <c r="Z14" s="5">
        <v>0.17</v>
      </c>
      <c r="AA14" s="5">
        <v>0.17</v>
      </c>
      <c r="AB14" s="5">
        <v>0.16</v>
      </c>
      <c r="AC14" s="5">
        <v>0.15</v>
      </c>
      <c r="AD14" s="5">
        <v>0.16</v>
      </c>
      <c r="AE14" s="5">
        <v>0.16</v>
      </c>
      <c r="AF14" s="5">
        <v>0.15</v>
      </c>
      <c r="AG14" s="5">
        <v>0.15</v>
      </c>
      <c r="AH14" s="5">
        <v>0.15</v>
      </c>
      <c r="AI14" s="5">
        <v>0.14000000000000001</v>
      </c>
      <c r="AJ14" s="5">
        <v>0.15</v>
      </c>
      <c r="AK14" s="5">
        <v>0.13</v>
      </c>
      <c r="AL14" s="5">
        <v>0.13</v>
      </c>
      <c r="AM14" s="5">
        <v>0.12</v>
      </c>
      <c r="AN14" s="5">
        <v>0.12</v>
      </c>
      <c r="AO14" s="5">
        <v>0.13</v>
      </c>
      <c r="AP14" s="5">
        <v>0.14000000000000001</v>
      </c>
      <c r="AQ14" s="5">
        <v>0.12</v>
      </c>
      <c r="AR14" s="5">
        <v>0.11</v>
      </c>
      <c r="AS14" s="5">
        <v>0.11</v>
      </c>
      <c r="AT14" s="5">
        <v>0.12</v>
      </c>
      <c r="AU14" s="5">
        <v>0.12</v>
      </c>
      <c r="AV14" s="5">
        <v>0.11</v>
      </c>
      <c r="AW14" s="5">
        <v>0.11</v>
      </c>
      <c r="AX14" s="5">
        <v>0.09</v>
      </c>
      <c r="AY14" s="5">
        <v>0.11</v>
      </c>
      <c r="AZ14" s="5">
        <v>0.11</v>
      </c>
      <c r="BA14" s="5">
        <v>0.1</v>
      </c>
      <c r="BB14" s="5">
        <v>0.11</v>
      </c>
      <c r="BC14" s="5">
        <v>0.11</v>
      </c>
      <c r="BD14" s="5">
        <v>0.11</v>
      </c>
      <c r="BE14" s="5">
        <v>0.11</v>
      </c>
      <c r="BF14" s="5">
        <v>0.11</v>
      </c>
      <c r="BG14" s="5">
        <v>0.12</v>
      </c>
      <c r="BH14" s="5">
        <v>0.1</v>
      </c>
      <c r="BI14" s="5">
        <v>0.1</v>
      </c>
      <c r="BJ14" s="5">
        <v>0.11</v>
      </c>
      <c r="BK14" s="5">
        <v>0.11</v>
      </c>
      <c r="BL14" s="5">
        <v>0.1</v>
      </c>
      <c r="BM14" s="5">
        <v>0.1</v>
      </c>
      <c r="BN14" s="5">
        <v>0.11</v>
      </c>
      <c r="BO14" s="5">
        <v>0.09</v>
      </c>
      <c r="BP14" s="5">
        <v>0.1</v>
      </c>
      <c r="BQ14" s="5">
        <v>0.1</v>
      </c>
      <c r="BR14" s="5">
        <v>0.1</v>
      </c>
      <c r="BS14" s="5">
        <v>0.11</v>
      </c>
      <c r="BT14" s="5">
        <v>0.11</v>
      </c>
      <c r="BU14" s="5">
        <v>0.1</v>
      </c>
      <c r="BV14" s="5">
        <v>0.1</v>
      </c>
      <c r="BW14" s="5">
        <v>0.1</v>
      </c>
      <c r="BX14" s="5">
        <v>0.1</v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>
        <v>0.1</v>
      </c>
      <c r="CJ14" s="5">
        <v>0.1</v>
      </c>
      <c r="CK14" s="5">
        <v>0.1</v>
      </c>
      <c r="CL14" s="5">
        <v>0.1</v>
      </c>
      <c r="CM14" s="5">
        <v>0.11</v>
      </c>
      <c r="CN14" s="5">
        <v>0.09</v>
      </c>
      <c r="CO14" s="5">
        <v>0.1</v>
      </c>
      <c r="CP14" s="5">
        <v>0.1</v>
      </c>
      <c r="CQ14" s="5">
        <v>0.1</v>
      </c>
      <c r="CR14" s="5">
        <v>0.1</v>
      </c>
      <c r="CS14" s="5">
        <v>0.09</v>
      </c>
      <c r="CT14" s="5">
        <v>0.1</v>
      </c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40" t="s">
        <v>305</v>
      </c>
      <c r="DT14" s="40" t="s">
        <v>305</v>
      </c>
      <c r="DU14" s="40" t="s">
        <v>305</v>
      </c>
      <c r="DV14" s="40" t="s">
        <v>305</v>
      </c>
      <c r="DW14" s="40" t="s">
        <v>305</v>
      </c>
      <c r="DX14" s="40" t="s">
        <v>305</v>
      </c>
      <c r="DY14" s="40" t="s">
        <v>305</v>
      </c>
      <c r="DZ14" s="40" t="s">
        <v>305</v>
      </c>
      <c r="EA14" s="40" t="s">
        <v>305</v>
      </c>
      <c r="EB14" s="40" t="s">
        <v>305</v>
      </c>
      <c r="EC14" s="40" t="s">
        <v>305</v>
      </c>
      <c r="ED14" s="40" t="s">
        <v>305</v>
      </c>
      <c r="EE14" s="40" t="s">
        <v>305</v>
      </c>
      <c r="EF14" s="40" t="s">
        <v>305</v>
      </c>
      <c r="EG14" s="40" t="s">
        <v>305</v>
      </c>
    </row>
    <row r="15" spans="1:137" ht="14.25">
      <c r="A15" s="65"/>
      <c r="B15" s="2">
        <v>5</v>
      </c>
      <c r="C15" s="3" t="s">
        <v>86</v>
      </c>
      <c r="D15" s="4" t="s">
        <v>1</v>
      </c>
      <c r="E15" s="14">
        <v>1.5560381712962963</v>
      </c>
      <c r="F15" s="14">
        <v>5.8606734837962966</v>
      </c>
      <c r="G15" s="5">
        <v>0.18</v>
      </c>
      <c r="H15" s="5">
        <v>0.18</v>
      </c>
      <c r="I15" s="5">
        <v>0.18</v>
      </c>
      <c r="J15" s="5">
        <v>0.17</v>
      </c>
      <c r="K15" s="5">
        <v>0.22</v>
      </c>
      <c r="L15" s="5">
        <v>0.16</v>
      </c>
      <c r="M15" s="5">
        <v>0.19</v>
      </c>
      <c r="N15" s="5">
        <v>0.19</v>
      </c>
      <c r="O15" s="5">
        <v>0.18</v>
      </c>
      <c r="P15" s="5">
        <v>0.18</v>
      </c>
      <c r="Q15" s="5">
        <v>0.18</v>
      </c>
      <c r="R15" s="5">
        <v>0.14000000000000001</v>
      </c>
      <c r="S15" s="5">
        <v>0.1</v>
      </c>
      <c r="T15" s="5">
        <v>0.15</v>
      </c>
      <c r="U15" s="5">
        <v>0.15</v>
      </c>
      <c r="V15" s="5">
        <v>0.15</v>
      </c>
      <c r="W15" s="5">
        <v>0.15</v>
      </c>
      <c r="X15" s="5">
        <v>0.15</v>
      </c>
      <c r="Y15" s="5">
        <v>0.15</v>
      </c>
      <c r="Z15" s="5">
        <v>0.15</v>
      </c>
      <c r="AA15" s="5">
        <v>0.15</v>
      </c>
      <c r="AB15" s="5">
        <v>0.15</v>
      </c>
      <c r="AC15" s="5">
        <v>0.15</v>
      </c>
      <c r="AD15" s="5">
        <v>0.14000000000000001</v>
      </c>
      <c r="AE15" s="5">
        <v>0.14000000000000001</v>
      </c>
      <c r="AF15" s="5">
        <v>0.15</v>
      </c>
      <c r="AG15" s="5">
        <v>0.15</v>
      </c>
      <c r="AH15" s="5">
        <v>0.14000000000000001</v>
      </c>
      <c r="AI15" s="5">
        <v>0.13</v>
      </c>
      <c r="AJ15" s="5">
        <v>0.13</v>
      </c>
      <c r="AK15" s="5">
        <v>0.11</v>
      </c>
      <c r="AL15" s="5">
        <v>0.12</v>
      </c>
      <c r="AM15" s="5">
        <v>0.12</v>
      </c>
      <c r="AN15" s="5">
        <v>0.11</v>
      </c>
      <c r="AO15" s="5">
        <v>0.12</v>
      </c>
      <c r="AP15" s="5">
        <v>0.13</v>
      </c>
      <c r="AQ15" s="5">
        <v>0.11</v>
      </c>
      <c r="AR15" s="5">
        <v>0.11</v>
      </c>
      <c r="AS15" s="5">
        <v>0.11</v>
      </c>
      <c r="AT15" s="5">
        <v>0.11</v>
      </c>
      <c r="AU15" s="5">
        <v>0.11</v>
      </c>
      <c r="AV15" s="5">
        <v>0.09</v>
      </c>
      <c r="AW15" s="5">
        <v>0.1</v>
      </c>
      <c r="AX15" s="5">
        <v>0.09</v>
      </c>
      <c r="AY15" s="5">
        <v>0.1</v>
      </c>
      <c r="AZ15" s="5">
        <v>0.1</v>
      </c>
      <c r="BA15" s="5">
        <v>0.1</v>
      </c>
      <c r="BB15" s="5">
        <v>0.1</v>
      </c>
      <c r="BC15" s="5">
        <v>0.1</v>
      </c>
      <c r="BD15" s="5">
        <v>0.1</v>
      </c>
      <c r="BE15" s="5">
        <v>0.1</v>
      </c>
      <c r="BF15" s="5">
        <v>0.09</v>
      </c>
      <c r="BG15" s="5">
        <v>0.1</v>
      </c>
      <c r="BH15" s="5">
        <v>0.09</v>
      </c>
      <c r="BI15" s="5">
        <v>0.09</v>
      </c>
      <c r="BJ15" s="5">
        <v>0.09</v>
      </c>
      <c r="BK15" s="5">
        <v>0.09</v>
      </c>
      <c r="BL15" s="5">
        <v>0.09</v>
      </c>
      <c r="BM15" s="5">
        <v>0.09</v>
      </c>
      <c r="BN15" s="5">
        <v>0.1</v>
      </c>
      <c r="BO15" s="5">
        <v>0.09</v>
      </c>
      <c r="BP15" s="5">
        <v>0.09</v>
      </c>
      <c r="BQ15" s="5">
        <v>0.1</v>
      </c>
      <c r="BR15" s="5">
        <v>0.1</v>
      </c>
      <c r="BS15" s="5">
        <v>0.09</v>
      </c>
      <c r="BT15" s="5">
        <v>0.1</v>
      </c>
      <c r="BU15" s="5">
        <v>0.09</v>
      </c>
      <c r="BV15" s="5">
        <v>0.08</v>
      </c>
      <c r="BW15" s="5">
        <v>0.09</v>
      </c>
      <c r="BX15" s="5">
        <v>0.1</v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>
        <v>0.09</v>
      </c>
      <c r="CJ15" s="5">
        <v>0.09</v>
      </c>
      <c r="CK15" s="5">
        <v>0.09</v>
      </c>
      <c r="CL15" s="5">
        <v>0.09</v>
      </c>
      <c r="CM15" s="5">
        <v>0.08</v>
      </c>
      <c r="CN15" s="5">
        <v>0.09</v>
      </c>
      <c r="CO15" s="5">
        <v>0.08</v>
      </c>
      <c r="CP15" s="5">
        <v>0.09</v>
      </c>
      <c r="CQ15" s="5">
        <v>0.08</v>
      </c>
      <c r="CR15" s="5">
        <v>0.09</v>
      </c>
      <c r="CS15" s="5">
        <v>0.09</v>
      </c>
      <c r="CT15" s="5">
        <v>0.09</v>
      </c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40" t="s">
        <v>305</v>
      </c>
      <c r="DT15" s="40" t="s">
        <v>305</v>
      </c>
      <c r="DU15" s="40" t="s">
        <v>305</v>
      </c>
      <c r="DV15" s="40" t="s">
        <v>305</v>
      </c>
      <c r="DW15" s="40" t="s">
        <v>305</v>
      </c>
      <c r="DX15" s="40" t="s">
        <v>305</v>
      </c>
      <c r="DY15" s="40" t="s">
        <v>305</v>
      </c>
      <c r="DZ15" s="40" t="s">
        <v>305</v>
      </c>
      <c r="EA15" s="40" t="s">
        <v>305</v>
      </c>
      <c r="EB15" s="40" t="s">
        <v>305</v>
      </c>
      <c r="EC15" s="40" t="s">
        <v>305</v>
      </c>
      <c r="ED15" s="40" t="s">
        <v>305</v>
      </c>
      <c r="EE15" s="40" t="s">
        <v>305</v>
      </c>
      <c r="EF15" s="40" t="s">
        <v>305</v>
      </c>
      <c r="EG15" s="40" t="s">
        <v>305</v>
      </c>
    </row>
    <row r="16" spans="1:137" ht="14.25">
      <c r="A16" s="65"/>
      <c r="B16" s="2">
        <v>6</v>
      </c>
      <c r="C16" s="3" t="s">
        <v>87</v>
      </c>
      <c r="D16" s="4" t="s">
        <v>2</v>
      </c>
      <c r="E16" s="14">
        <v>1.5556781712962964</v>
      </c>
      <c r="F16" s="14">
        <v>5.8606706828703707</v>
      </c>
      <c r="G16" s="5"/>
      <c r="H16" s="5">
        <v>0.2</v>
      </c>
      <c r="I16" s="5">
        <v>0.19</v>
      </c>
      <c r="J16" s="5">
        <v>0.15</v>
      </c>
      <c r="K16" s="5">
        <v>0.19</v>
      </c>
      <c r="L16" s="5">
        <v>0.18</v>
      </c>
      <c r="M16" s="5">
        <v>0.19</v>
      </c>
      <c r="N16" s="5">
        <v>0.19</v>
      </c>
      <c r="O16" s="5">
        <v>0.17</v>
      </c>
      <c r="P16" s="5">
        <v>0.18</v>
      </c>
      <c r="Q16" s="5">
        <v>0.18</v>
      </c>
      <c r="R16" s="5">
        <v>0.14000000000000001</v>
      </c>
      <c r="S16" s="5">
        <v>0.13</v>
      </c>
      <c r="T16" s="5">
        <v>0.18</v>
      </c>
      <c r="U16" s="5">
        <v>0.16</v>
      </c>
      <c r="V16" s="5">
        <v>0.16</v>
      </c>
      <c r="W16" s="5">
        <v>0.13</v>
      </c>
      <c r="X16" s="5">
        <v>0.14000000000000001</v>
      </c>
      <c r="Y16" s="5">
        <v>0.15</v>
      </c>
      <c r="Z16" s="5">
        <v>0.15</v>
      </c>
      <c r="AA16" s="5">
        <v>0.16</v>
      </c>
      <c r="AB16" s="5">
        <v>0.15</v>
      </c>
      <c r="AC16" s="5">
        <v>0.14000000000000001</v>
      </c>
      <c r="AD16" s="5">
        <v>0.14000000000000001</v>
      </c>
      <c r="AE16" s="5">
        <v>0.14000000000000001</v>
      </c>
      <c r="AF16" s="5">
        <v>0.13</v>
      </c>
      <c r="AG16" s="5">
        <v>0.14000000000000001</v>
      </c>
      <c r="AH16" s="5">
        <v>0.14000000000000001</v>
      </c>
      <c r="AI16" s="5">
        <v>0.12</v>
      </c>
      <c r="AJ16" s="5">
        <v>0.12</v>
      </c>
      <c r="AK16" s="5">
        <v>0.11</v>
      </c>
      <c r="AL16" s="5">
        <v>0.11</v>
      </c>
      <c r="AM16" s="5">
        <v>0.11</v>
      </c>
      <c r="AN16" s="5">
        <v>0.11</v>
      </c>
      <c r="AO16" s="5">
        <v>0.11</v>
      </c>
      <c r="AP16" s="5">
        <v>0.11</v>
      </c>
      <c r="AQ16" s="5">
        <v>0.11</v>
      </c>
      <c r="AR16" s="5">
        <v>0.11</v>
      </c>
      <c r="AS16" s="5">
        <v>0.1</v>
      </c>
      <c r="AT16" s="5">
        <v>0.11</v>
      </c>
      <c r="AU16" s="5">
        <v>0.11</v>
      </c>
      <c r="AV16" s="5">
        <v>0.1</v>
      </c>
      <c r="AW16" s="5">
        <v>0.1</v>
      </c>
      <c r="AX16" s="5">
        <v>0.09</v>
      </c>
      <c r="AY16" s="5">
        <v>0.1</v>
      </c>
      <c r="AZ16" s="5">
        <v>0.1</v>
      </c>
      <c r="BA16" s="5">
        <v>0.1</v>
      </c>
      <c r="BB16" s="5">
        <v>0.1</v>
      </c>
      <c r="BC16" s="5">
        <v>0.1</v>
      </c>
      <c r="BD16" s="5">
        <v>0.1</v>
      </c>
      <c r="BE16" s="5">
        <v>0.1</v>
      </c>
      <c r="BF16" s="5">
        <v>0.1</v>
      </c>
      <c r="BG16" s="5">
        <v>0.1</v>
      </c>
      <c r="BH16" s="5">
        <v>0.1</v>
      </c>
      <c r="BI16" s="5">
        <v>0.09</v>
      </c>
      <c r="BJ16" s="5">
        <v>0.1</v>
      </c>
      <c r="BK16" s="5">
        <v>0.09</v>
      </c>
      <c r="BL16" s="5">
        <v>0.1</v>
      </c>
      <c r="BM16" s="5">
        <v>0.1</v>
      </c>
      <c r="BN16" s="5">
        <v>0.09</v>
      </c>
      <c r="BO16" s="5">
        <v>0.09</v>
      </c>
      <c r="BP16" s="5">
        <v>0.08</v>
      </c>
      <c r="BQ16" s="5">
        <v>0.1</v>
      </c>
      <c r="BR16" s="5">
        <v>0.1</v>
      </c>
      <c r="BS16" s="5">
        <v>0.08</v>
      </c>
      <c r="BT16" s="5">
        <v>0.09</v>
      </c>
      <c r="BU16" s="5">
        <v>0.08</v>
      </c>
      <c r="BV16" s="5">
        <v>0.09</v>
      </c>
      <c r="BW16" s="5">
        <v>0.09</v>
      </c>
      <c r="BX16" s="5">
        <v>0.09</v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>
        <v>0.09</v>
      </c>
      <c r="CJ16" s="5">
        <v>0.09</v>
      </c>
      <c r="CK16" s="5">
        <v>0.09</v>
      </c>
      <c r="CL16" s="5">
        <v>0.09</v>
      </c>
      <c r="CM16" s="5">
        <v>0.09</v>
      </c>
      <c r="CN16" s="5">
        <v>0.08</v>
      </c>
      <c r="CO16" s="5">
        <v>0.08</v>
      </c>
      <c r="CP16" s="5">
        <v>0.08</v>
      </c>
      <c r="CQ16" s="5">
        <v>0.09</v>
      </c>
      <c r="CR16" s="5">
        <v>0.09</v>
      </c>
      <c r="CS16" s="5">
        <v>0.08</v>
      </c>
      <c r="CT16" s="5">
        <v>0.08</v>
      </c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40" t="s">
        <v>305</v>
      </c>
      <c r="DT16" s="40" t="s">
        <v>305</v>
      </c>
      <c r="DU16" s="40" t="s">
        <v>305</v>
      </c>
      <c r="DV16" s="40" t="s">
        <v>305</v>
      </c>
      <c r="DW16" s="40" t="s">
        <v>305</v>
      </c>
      <c r="DX16" s="40" t="s">
        <v>305</v>
      </c>
      <c r="DY16" s="40" t="s">
        <v>305</v>
      </c>
      <c r="DZ16" s="40" t="s">
        <v>305</v>
      </c>
      <c r="EA16" s="40" t="s">
        <v>305</v>
      </c>
      <c r="EB16" s="40" t="s">
        <v>305</v>
      </c>
      <c r="EC16" s="40" t="s">
        <v>305</v>
      </c>
      <c r="ED16" s="40" t="s">
        <v>305</v>
      </c>
      <c r="EE16" s="40" t="s">
        <v>305</v>
      </c>
      <c r="EF16" s="40" t="s">
        <v>305</v>
      </c>
      <c r="EG16" s="40" t="s">
        <v>305</v>
      </c>
    </row>
    <row r="17" spans="1:137" ht="14.25">
      <c r="A17" s="65"/>
      <c r="B17" s="2">
        <v>7</v>
      </c>
      <c r="C17" s="66" t="s">
        <v>88</v>
      </c>
      <c r="D17" s="4" t="s">
        <v>3</v>
      </c>
      <c r="E17" s="14">
        <v>1.5555216666666667</v>
      </c>
      <c r="F17" s="14">
        <v>5.8609922499999998</v>
      </c>
      <c r="G17" s="5"/>
      <c r="H17" s="5">
        <v>0.18</v>
      </c>
      <c r="I17" s="5">
        <v>0.18</v>
      </c>
      <c r="J17" s="5">
        <v>0.13</v>
      </c>
      <c r="K17" s="5">
        <v>0.17</v>
      </c>
      <c r="L17" s="5">
        <v>0.19</v>
      </c>
      <c r="M17" s="5">
        <v>0.19</v>
      </c>
      <c r="N17" s="5">
        <v>0.16</v>
      </c>
      <c r="O17" s="5">
        <v>0.2</v>
      </c>
      <c r="P17" s="5">
        <v>0.17</v>
      </c>
      <c r="Q17" s="5">
        <v>0.17</v>
      </c>
      <c r="R17" s="5">
        <v>0.12</v>
      </c>
      <c r="S17" s="5">
        <v>0.12</v>
      </c>
      <c r="T17" s="5">
        <v>0.17</v>
      </c>
      <c r="U17" s="5">
        <v>0.15</v>
      </c>
      <c r="V17" s="5">
        <v>0.16</v>
      </c>
      <c r="W17" s="5">
        <v>0.13</v>
      </c>
      <c r="X17" s="5">
        <v>0.15</v>
      </c>
      <c r="Y17" s="5">
        <v>0.14000000000000001</v>
      </c>
      <c r="Z17" s="5">
        <v>0.14000000000000001</v>
      </c>
      <c r="AA17" s="5">
        <v>0.14000000000000001</v>
      </c>
      <c r="AB17" s="5">
        <v>0.13</v>
      </c>
      <c r="AC17" s="5">
        <v>0.13</v>
      </c>
      <c r="AD17" s="5">
        <v>0.13</v>
      </c>
      <c r="AE17" s="5">
        <v>0.13</v>
      </c>
      <c r="AF17" s="5">
        <v>0.13</v>
      </c>
      <c r="AG17" s="5">
        <v>0.13</v>
      </c>
      <c r="AH17" s="5">
        <v>0.13</v>
      </c>
      <c r="AI17" s="5">
        <v>0.12</v>
      </c>
      <c r="AJ17" s="5">
        <v>0.13</v>
      </c>
      <c r="AK17" s="5">
        <v>0.11</v>
      </c>
      <c r="AL17" s="5">
        <v>0.1</v>
      </c>
      <c r="AM17" s="5">
        <v>0.12</v>
      </c>
      <c r="AN17" s="5">
        <v>0.13</v>
      </c>
      <c r="AO17" s="5">
        <v>0.11</v>
      </c>
      <c r="AP17" s="5">
        <v>0.09</v>
      </c>
      <c r="AQ17" s="5">
        <v>0.1</v>
      </c>
      <c r="AR17" s="5">
        <v>0.11</v>
      </c>
      <c r="AS17" s="5">
        <v>0.09</v>
      </c>
      <c r="AT17" s="5">
        <v>0.11</v>
      </c>
      <c r="AU17" s="5">
        <v>0.1</v>
      </c>
      <c r="AV17" s="5">
        <v>0.09</v>
      </c>
      <c r="AW17" s="5">
        <v>0.09</v>
      </c>
      <c r="AX17" s="5">
        <v>0.09</v>
      </c>
      <c r="AY17" s="5">
        <v>0.09</v>
      </c>
      <c r="AZ17" s="5">
        <v>0.09</v>
      </c>
      <c r="BA17" s="5">
        <v>0.1</v>
      </c>
      <c r="BB17" s="5">
        <v>0.09</v>
      </c>
      <c r="BC17" s="5">
        <v>0.09</v>
      </c>
      <c r="BD17" s="5">
        <v>0.09</v>
      </c>
      <c r="BE17" s="5">
        <v>0.09</v>
      </c>
      <c r="BF17" s="5">
        <v>0.09</v>
      </c>
      <c r="BG17" s="5">
        <v>0.09</v>
      </c>
      <c r="BH17" s="5">
        <v>0.09</v>
      </c>
      <c r="BI17" s="5">
        <v>0.1</v>
      </c>
      <c r="BJ17" s="5">
        <v>0.09</v>
      </c>
      <c r="BK17" s="5">
        <v>0.08</v>
      </c>
      <c r="BL17" s="5">
        <v>0.08</v>
      </c>
      <c r="BM17" s="5">
        <v>0.08</v>
      </c>
      <c r="BN17" s="5">
        <v>0.08</v>
      </c>
      <c r="BO17" s="5">
        <v>0.09</v>
      </c>
      <c r="BP17" s="5">
        <v>0.09</v>
      </c>
      <c r="BQ17" s="5">
        <v>0.09</v>
      </c>
      <c r="BR17" s="5">
        <v>0.09</v>
      </c>
      <c r="BS17" s="5">
        <v>0.08</v>
      </c>
      <c r="BT17" s="5">
        <v>0.09</v>
      </c>
      <c r="BU17" s="5">
        <v>0.08</v>
      </c>
      <c r="BV17" s="5">
        <v>0.08</v>
      </c>
      <c r="BW17" s="5">
        <v>0.08</v>
      </c>
      <c r="BX17" s="5">
        <v>0.08</v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>
        <v>7.0000000000000007E-2</v>
      </c>
      <c r="CJ17" s="5">
        <v>7.0000000000000007E-2</v>
      </c>
      <c r="CK17" s="5">
        <v>0.08</v>
      </c>
      <c r="CL17" s="5">
        <v>0.08</v>
      </c>
      <c r="CM17" s="5">
        <v>0.08</v>
      </c>
      <c r="CN17" s="5">
        <v>0.08</v>
      </c>
      <c r="CO17" s="5">
        <v>7.0000000000000007E-2</v>
      </c>
      <c r="CP17" s="5">
        <v>7.0000000000000007E-2</v>
      </c>
      <c r="CQ17" s="5">
        <v>0.08</v>
      </c>
      <c r="CR17" s="5">
        <v>0.08</v>
      </c>
      <c r="CS17" s="5">
        <v>0.08</v>
      </c>
      <c r="CT17" s="5">
        <v>0.08</v>
      </c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40" t="s">
        <v>305</v>
      </c>
      <c r="DT17" s="40" t="s">
        <v>305</v>
      </c>
      <c r="DU17" s="40" t="s">
        <v>305</v>
      </c>
      <c r="DV17" s="40" t="s">
        <v>305</v>
      </c>
      <c r="DW17" s="40" t="s">
        <v>305</v>
      </c>
      <c r="DX17" s="40" t="s">
        <v>305</v>
      </c>
      <c r="DY17" s="40" t="s">
        <v>305</v>
      </c>
      <c r="DZ17" s="40" t="s">
        <v>305</v>
      </c>
      <c r="EA17" s="40" t="s">
        <v>305</v>
      </c>
      <c r="EB17" s="40" t="s">
        <v>305</v>
      </c>
      <c r="EC17" s="40" t="s">
        <v>305</v>
      </c>
      <c r="ED17" s="40" t="s">
        <v>305</v>
      </c>
      <c r="EE17" s="40" t="s">
        <v>305</v>
      </c>
      <c r="EF17" s="40" t="s">
        <v>305</v>
      </c>
      <c r="EG17" s="40" t="s">
        <v>305</v>
      </c>
    </row>
    <row r="18" spans="1:137" ht="14.25">
      <c r="A18" s="65"/>
      <c r="B18" s="2">
        <v>8</v>
      </c>
      <c r="C18" s="66"/>
      <c r="D18" s="4" t="s">
        <v>89</v>
      </c>
      <c r="E18" s="14">
        <v>1.5558131365740742</v>
      </c>
      <c r="F18" s="14">
        <v>5.8616422569444442</v>
      </c>
      <c r="G18" s="5"/>
      <c r="H18" s="5">
        <v>0.28999999999999998</v>
      </c>
      <c r="I18" s="5">
        <v>0.28000000000000003</v>
      </c>
      <c r="J18" s="5">
        <v>0.24</v>
      </c>
      <c r="K18" s="5">
        <v>0.28000000000000003</v>
      </c>
      <c r="L18" s="5">
        <v>0.25</v>
      </c>
      <c r="M18" s="5">
        <v>0.27</v>
      </c>
      <c r="N18" s="5">
        <v>0.24</v>
      </c>
      <c r="O18" s="5">
        <v>0.25</v>
      </c>
      <c r="P18" s="5">
        <v>0.25</v>
      </c>
      <c r="Q18" s="5">
        <v>0.27</v>
      </c>
      <c r="R18" s="5">
        <v>0.2</v>
      </c>
      <c r="S18" s="5">
        <v>0.17</v>
      </c>
      <c r="T18" s="5">
        <v>0.23</v>
      </c>
      <c r="U18" s="5">
        <v>0.23</v>
      </c>
      <c r="V18" s="5">
        <v>0.2</v>
      </c>
      <c r="W18" s="5">
        <v>0.17</v>
      </c>
      <c r="X18" s="5">
        <v>0.2</v>
      </c>
      <c r="Y18" s="5">
        <v>0.19</v>
      </c>
      <c r="Z18" s="5">
        <v>0.21</v>
      </c>
      <c r="AA18" s="5">
        <v>0.15</v>
      </c>
      <c r="AB18" s="5">
        <v>0.16</v>
      </c>
      <c r="AC18" s="5">
        <v>0.16</v>
      </c>
      <c r="AD18" s="5">
        <v>0.16</v>
      </c>
      <c r="AE18" s="5">
        <v>0.15</v>
      </c>
      <c r="AF18" s="5">
        <v>0.14000000000000001</v>
      </c>
      <c r="AG18" s="5">
        <v>0.13</v>
      </c>
      <c r="AH18" s="5">
        <v>0.15</v>
      </c>
      <c r="AI18" s="5">
        <v>0.12</v>
      </c>
      <c r="AJ18" s="5">
        <v>0.12</v>
      </c>
      <c r="AK18" s="5">
        <v>0.12</v>
      </c>
      <c r="AL18" s="5">
        <v>0.14000000000000001</v>
      </c>
      <c r="AM18" s="5">
        <v>0.12</v>
      </c>
      <c r="AN18" s="5">
        <v>0.13</v>
      </c>
      <c r="AO18" s="5">
        <v>0.13</v>
      </c>
      <c r="AP18" s="5">
        <v>0.13</v>
      </c>
      <c r="AQ18" s="5">
        <v>0.12</v>
      </c>
      <c r="AR18" s="5">
        <v>0.12</v>
      </c>
      <c r="AS18" s="5">
        <v>0.12</v>
      </c>
      <c r="AT18" s="5">
        <v>0.12</v>
      </c>
      <c r="AU18" s="5">
        <v>0.12</v>
      </c>
      <c r="AV18" s="5">
        <v>0.1</v>
      </c>
      <c r="AW18" s="5">
        <v>0.11</v>
      </c>
      <c r="AX18" s="5">
        <v>0.1</v>
      </c>
      <c r="AY18" s="5">
        <v>0.11</v>
      </c>
      <c r="AZ18" s="5">
        <v>0.11</v>
      </c>
      <c r="BA18" s="5">
        <v>0.11</v>
      </c>
      <c r="BB18" s="5">
        <v>0.11</v>
      </c>
      <c r="BC18" s="5">
        <v>0.11</v>
      </c>
      <c r="BD18" s="5">
        <v>0.11</v>
      </c>
      <c r="BE18" s="5">
        <v>0.11</v>
      </c>
      <c r="BF18" s="5">
        <v>0.11</v>
      </c>
      <c r="BG18" s="5">
        <v>0.1</v>
      </c>
      <c r="BH18" s="5">
        <v>0.1</v>
      </c>
      <c r="BI18" s="5">
        <v>0.09</v>
      </c>
      <c r="BJ18" s="5">
        <v>0.1</v>
      </c>
      <c r="BK18" s="5">
        <v>0.1</v>
      </c>
      <c r="BL18" s="5">
        <v>0.13</v>
      </c>
      <c r="BM18" s="5">
        <v>0.09</v>
      </c>
      <c r="BN18" s="5">
        <v>0.09</v>
      </c>
      <c r="BO18" s="5">
        <v>0.09</v>
      </c>
      <c r="BP18" s="5">
        <v>0.08</v>
      </c>
      <c r="BQ18" s="5">
        <v>0.09</v>
      </c>
      <c r="BR18" s="5">
        <v>0.1</v>
      </c>
      <c r="BS18" s="5">
        <v>0.09</v>
      </c>
      <c r="BT18" s="5">
        <v>0.09</v>
      </c>
      <c r="BU18" s="5">
        <v>0.08</v>
      </c>
      <c r="BV18" s="5">
        <v>0.08</v>
      </c>
      <c r="BW18" s="5">
        <v>0.09</v>
      </c>
      <c r="BX18" s="5">
        <v>0.1</v>
      </c>
      <c r="BY18" s="5">
        <v>0.09</v>
      </c>
      <c r="BZ18" s="5">
        <v>0.08</v>
      </c>
      <c r="CA18" s="5">
        <v>0.09</v>
      </c>
      <c r="CB18" s="5">
        <v>0.09</v>
      </c>
      <c r="CC18" s="5">
        <v>0.1</v>
      </c>
      <c r="CD18" s="5">
        <v>0.09</v>
      </c>
      <c r="CE18" s="5">
        <v>0.09</v>
      </c>
      <c r="CF18" s="5">
        <v>0.08</v>
      </c>
      <c r="CG18" s="5">
        <v>0.08</v>
      </c>
      <c r="CH18" s="5">
        <v>0.08</v>
      </c>
      <c r="CI18" s="5">
        <v>0.08</v>
      </c>
      <c r="CJ18" s="5">
        <v>0.09</v>
      </c>
      <c r="CK18" s="5">
        <v>0.09</v>
      </c>
      <c r="CL18" s="5">
        <v>0.08</v>
      </c>
      <c r="CM18" s="5">
        <v>0.08</v>
      </c>
      <c r="CN18" s="5">
        <v>0.08</v>
      </c>
      <c r="CO18" s="5">
        <v>0.09</v>
      </c>
      <c r="CP18" s="5">
        <v>0.09</v>
      </c>
      <c r="CQ18" s="5">
        <v>0.09</v>
      </c>
      <c r="CR18" s="5">
        <v>0.09</v>
      </c>
      <c r="CS18" s="5">
        <v>0.08</v>
      </c>
      <c r="CT18" s="5">
        <v>7.0000000000000007E-2</v>
      </c>
      <c r="CU18" s="5">
        <v>0.08</v>
      </c>
      <c r="CV18" s="5">
        <v>0.08</v>
      </c>
      <c r="CW18" s="5">
        <v>0.08</v>
      </c>
      <c r="CX18" s="5">
        <v>0.08</v>
      </c>
      <c r="CY18" s="5">
        <v>0.08</v>
      </c>
      <c r="CZ18" s="5">
        <v>0.08</v>
      </c>
      <c r="DA18" s="5">
        <v>0.08</v>
      </c>
      <c r="DB18" s="5">
        <v>0.08</v>
      </c>
      <c r="DC18" s="5">
        <v>0.08</v>
      </c>
      <c r="DD18" s="5">
        <v>0.08</v>
      </c>
      <c r="DE18" s="5">
        <v>0.08</v>
      </c>
      <c r="DF18" s="5">
        <v>7.0000000000000007E-2</v>
      </c>
      <c r="DG18" s="5">
        <v>7.0000000000000007E-2</v>
      </c>
      <c r="DH18" s="5">
        <v>0.08</v>
      </c>
      <c r="DI18" s="5">
        <v>0.08</v>
      </c>
      <c r="DJ18" s="5">
        <v>0.09</v>
      </c>
      <c r="DK18" s="5">
        <v>0.08</v>
      </c>
      <c r="DL18" s="5">
        <v>0.08</v>
      </c>
      <c r="DM18" s="5">
        <v>7.0000000000000007E-2</v>
      </c>
      <c r="DN18" s="5">
        <v>7.0000000000000007E-2</v>
      </c>
      <c r="DO18" s="5">
        <v>7.0000000000000007E-2</v>
      </c>
      <c r="DP18" s="5">
        <v>7.0000000000000007E-2</v>
      </c>
      <c r="DQ18" s="5"/>
      <c r="DR18" s="5"/>
      <c r="DS18" s="40">
        <v>0.08</v>
      </c>
      <c r="DT18" s="40">
        <v>6.9000000000000006E-2</v>
      </c>
      <c r="DU18" s="40">
        <v>7.9000000000000001E-2</v>
      </c>
      <c r="DV18" s="40">
        <v>8.8999999999999996E-2</v>
      </c>
      <c r="DW18" s="40">
        <v>8.1000000000000003E-2</v>
      </c>
      <c r="DX18" s="40">
        <v>7.5999999999999998E-2</v>
      </c>
      <c r="DY18" s="40">
        <v>7.5999999999999998E-2</v>
      </c>
      <c r="DZ18" s="40">
        <v>7.3999999999999996E-2</v>
      </c>
      <c r="EA18" s="40">
        <v>7.3999999999999996E-2</v>
      </c>
      <c r="EB18" s="40">
        <v>8.3000000000000004E-2</v>
      </c>
      <c r="EC18" s="40">
        <v>7.2999999999999995E-2</v>
      </c>
      <c r="ED18" s="40">
        <v>7.8E-2</v>
      </c>
      <c r="EE18" s="40">
        <v>6.9000000000000006E-2</v>
      </c>
      <c r="EF18" s="40">
        <v>7.0000000000000007E-2</v>
      </c>
      <c r="EG18" s="40">
        <v>6.9000000000000006E-2</v>
      </c>
    </row>
    <row r="19" spans="1:137" ht="14.25">
      <c r="A19" s="65"/>
      <c r="B19" s="2">
        <v>9</v>
      </c>
      <c r="C19" s="3" t="s">
        <v>90</v>
      </c>
      <c r="D19" s="4" t="s">
        <v>91</v>
      </c>
      <c r="E19" s="14">
        <v>1.555381087962963</v>
      </c>
      <c r="F19" s="14">
        <v>5.8607771527777777</v>
      </c>
      <c r="G19" s="5">
        <v>0.37</v>
      </c>
      <c r="H19" s="5">
        <v>0.21</v>
      </c>
      <c r="I19" s="5">
        <v>0.22</v>
      </c>
      <c r="J19" s="5">
        <v>0.2</v>
      </c>
      <c r="K19" s="5">
        <v>0.21</v>
      </c>
      <c r="L19" s="5">
        <v>0.18</v>
      </c>
      <c r="M19" s="5">
        <v>0.23</v>
      </c>
      <c r="N19" s="5">
        <v>0.2</v>
      </c>
      <c r="O19" s="5">
        <v>0.19</v>
      </c>
      <c r="P19" s="5">
        <v>0.21</v>
      </c>
      <c r="Q19" s="5">
        <v>0.2</v>
      </c>
      <c r="R19" s="5">
        <v>0.13</v>
      </c>
      <c r="S19" s="5">
        <v>0.14000000000000001</v>
      </c>
      <c r="T19" s="5">
        <v>0.2</v>
      </c>
      <c r="U19" s="5">
        <v>0.17</v>
      </c>
      <c r="V19" s="5">
        <v>0.17</v>
      </c>
      <c r="W19" s="5">
        <v>0.15</v>
      </c>
      <c r="X19" s="5">
        <v>0.16</v>
      </c>
      <c r="Y19" s="5">
        <v>0.16</v>
      </c>
      <c r="Z19" s="5">
        <v>0.16</v>
      </c>
      <c r="AA19" s="5">
        <v>0.14000000000000001</v>
      </c>
      <c r="AB19" s="5">
        <v>0.16</v>
      </c>
      <c r="AC19" s="5">
        <v>0.15</v>
      </c>
      <c r="AD19" s="5">
        <v>0.15</v>
      </c>
      <c r="AE19" s="5">
        <v>0.15</v>
      </c>
      <c r="AF19" s="5">
        <v>0.15</v>
      </c>
      <c r="AG19" s="5">
        <v>0.15</v>
      </c>
      <c r="AH19" s="5">
        <v>0.15</v>
      </c>
      <c r="AI19" s="5">
        <v>0.15</v>
      </c>
      <c r="AJ19" s="5">
        <v>0.15</v>
      </c>
      <c r="AK19" s="5">
        <v>0.12</v>
      </c>
      <c r="AL19" s="5">
        <v>0.12</v>
      </c>
      <c r="AM19" s="5">
        <v>0.15</v>
      </c>
      <c r="AN19" s="5">
        <v>0.12</v>
      </c>
      <c r="AO19" s="5">
        <v>0.13</v>
      </c>
      <c r="AP19" s="5">
        <v>0.12</v>
      </c>
      <c r="AQ19" s="5">
        <v>0.12</v>
      </c>
      <c r="AR19" s="5">
        <v>0.11</v>
      </c>
      <c r="AS19" s="5">
        <v>0.11</v>
      </c>
      <c r="AT19" s="5">
        <v>0.11</v>
      </c>
      <c r="AU19" s="5">
        <v>0.11</v>
      </c>
      <c r="AV19" s="5">
        <v>0.1</v>
      </c>
      <c r="AW19" s="5">
        <v>0.11</v>
      </c>
      <c r="AX19" s="5">
        <v>0.08</v>
      </c>
      <c r="AY19" s="5">
        <v>0.11</v>
      </c>
      <c r="AZ19" s="5">
        <v>0.11</v>
      </c>
      <c r="BA19" s="5">
        <v>0.1</v>
      </c>
      <c r="BB19" s="5">
        <v>0.1</v>
      </c>
      <c r="BC19" s="5">
        <v>0.11</v>
      </c>
      <c r="BD19" s="5">
        <v>0.1</v>
      </c>
      <c r="BE19" s="5">
        <v>0.1</v>
      </c>
      <c r="BF19" s="5">
        <v>0.1</v>
      </c>
      <c r="BG19" s="5">
        <v>0.11</v>
      </c>
      <c r="BH19" s="5">
        <v>0.1</v>
      </c>
      <c r="BI19" s="5">
        <v>0.09</v>
      </c>
      <c r="BJ19" s="5">
        <v>0.1</v>
      </c>
      <c r="BK19" s="5">
        <v>0.1</v>
      </c>
      <c r="BL19" s="5">
        <v>0.1</v>
      </c>
      <c r="BM19" s="5">
        <v>0.09</v>
      </c>
      <c r="BN19" s="5">
        <v>0.09</v>
      </c>
      <c r="BO19" s="5">
        <v>0.1</v>
      </c>
      <c r="BP19" s="5">
        <v>0.1</v>
      </c>
      <c r="BQ19" s="5">
        <v>0.1</v>
      </c>
      <c r="BR19" s="5">
        <v>0.1</v>
      </c>
      <c r="BS19" s="5">
        <v>0.09</v>
      </c>
      <c r="BT19" s="5">
        <v>0.09</v>
      </c>
      <c r="BU19" s="5">
        <v>0.08</v>
      </c>
      <c r="BV19" s="5">
        <v>0.09</v>
      </c>
      <c r="BW19" s="5">
        <v>0.09</v>
      </c>
      <c r="BX19" s="5">
        <v>0.09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>
        <v>0.08</v>
      </c>
      <c r="CJ19" s="5">
        <v>0.09</v>
      </c>
      <c r="CK19" s="5">
        <v>0.08</v>
      </c>
      <c r="CL19" s="5">
        <v>0.09</v>
      </c>
      <c r="CM19" s="5">
        <v>0.09</v>
      </c>
      <c r="CN19" s="5">
        <v>0.08</v>
      </c>
      <c r="CO19" s="5">
        <v>7.0000000000000007E-2</v>
      </c>
      <c r="CP19" s="5">
        <v>0.08</v>
      </c>
      <c r="CQ19" s="5">
        <v>0.08</v>
      </c>
      <c r="CR19" s="5">
        <v>7.0000000000000007E-2</v>
      </c>
      <c r="CS19" s="5">
        <v>7.0000000000000007E-2</v>
      </c>
      <c r="CT19" s="5">
        <v>0.08</v>
      </c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40" t="s">
        <v>305</v>
      </c>
      <c r="DT19" s="40" t="s">
        <v>305</v>
      </c>
      <c r="DU19" s="40" t="s">
        <v>305</v>
      </c>
      <c r="DV19" s="40" t="s">
        <v>305</v>
      </c>
      <c r="DW19" s="40" t="s">
        <v>305</v>
      </c>
      <c r="DX19" s="40" t="s">
        <v>305</v>
      </c>
      <c r="DY19" s="40" t="s">
        <v>305</v>
      </c>
      <c r="DZ19" s="40" t="s">
        <v>305</v>
      </c>
      <c r="EA19" s="40" t="s">
        <v>305</v>
      </c>
      <c r="EB19" s="40" t="s">
        <v>305</v>
      </c>
      <c r="EC19" s="40" t="s">
        <v>305</v>
      </c>
      <c r="ED19" s="40" t="s">
        <v>305</v>
      </c>
      <c r="EE19" s="40" t="s">
        <v>305</v>
      </c>
      <c r="EF19" s="40" t="s">
        <v>305</v>
      </c>
      <c r="EG19" s="40" t="s">
        <v>305</v>
      </c>
    </row>
    <row r="20" spans="1:137" ht="14.25">
      <c r="A20" s="65"/>
      <c r="B20" s="2">
        <v>10</v>
      </c>
      <c r="C20" s="3" t="s">
        <v>92</v>
      </c>
      <c r="D20" s="4" t="s">
        <v>93</v>
      </c>
      <c r="E20" s="14">
        <v>1.5549257638888889</v>
      </c>
      <c r="F20" s="14">
        <v>5.8608830324074077</v>
      </c>
      <c r="G20" s="5"/>
      <c r="H20" s="5">
        <v>0.13</v>
      </c>
      <c r="I20" s="5">
        <v>0.13</v>
      </c>
      <c r="J20" s="5">
        <v>0.11</v>
      </c>
      <c r="K20" s="5">
        <v>0.1</v>
      </c>
      <c r="L20" s="5">
        <v>0.12</v>
      </c>
      <c r="M20" s="5">
        <v>0.15</v>
      </c>
      <c r="N20" s="5">
        <v>0.14000000000000001</v>
      </c>
      <c r="O20" s="5">
        <v>0.15</v>
      </c>
      <c r="P20" s="5">
        <v>0.13</v>
      </c>
      <c r="Q20" s="5">
        <v>0.13</v>
      </c>
      <c r="R20" s="5">
        <v>0.11</v>
      </c>
      <c r="S20" s="5">
        <v>0.09</v>
      </c>
      <c r="T20" s="5">
        <v>0.13</v>
      </c>
      <c r="U20" s="5">
        <v>0.12</v>
      </c>
      <c r="V20" s="5">
        <v>0.12</v>
      </c>
      <c r="W20" s="5">
        <v>0.11</v>
      </c>
      <c r="X20" s="5">
        <v>0.11</v>
      </c>
      <c r="Y20" s="5">
        <v>0.11</v>
      </c>
      <c r="Z20" s="5">
        <v>0.11</v>
      </c>
      <c r="AA20" s="5">
        <v>0.09</v>
      </c>
      <c r="AB20" s="5">
        <v>0.09</v>
      </c>
      <c r="AC20" s="5">
        <v>0.09</v>
      </c>
      <c r="AD20" s="5">
        <v>0.1</v>
      </c>
      <c r="AE20" s="5">
        <v>0.09</v>
      </c>
      <c r="AF20" s="5">
        <v>0.09</v>
      </c>
      <c r="AG20" s="5">
        <v>0.09</v>
      </c>
      <c r="AH20" s="5">
        <v>0.09</v>
      </c>
      <c r="AI20" s="5">
        <v>0.08</v>
      </c>
      <c r="AJ20" s="5">
        <v>0.09</v>
      </c>
      <c r="AK20" s="5">
        <v>0.06</v>
      </c>
      <c r="AL20" s="5">
        <v>0.08</v>
      </c>
      <c r="AM20" s="5">
        <v>0.09</v>
      </c>
      <c r="AN20" s="5">
        <v>0.09</v>
      </c>
      <c r="AO20" s="5">
        <v>0.08</v>
      </c>
      <c r="AP20" s="5">
        <v>0.09</v>
      </c>
      <c r="AQ20" s="5">
        <v>0.08</v>
      </c>
      <c r="AR20" s="5">
        <v>0.08</v>
      </c>
      <c r="AS20" s="5">
        <v>0.08</v>
      </c>
      <c r="AT20" s="5">
        <v>0.08</v>
      </c>
      <c r="AU20" s="5">
        <v>0.08</v>
      </c>
      <c r="AV20" s="5">
        <v>0.08</v>
      </c>
      <c r="AW20" s="5">
        <v>7.0000000000000007E-2</v>
      </c>
      <c r="AX20" s="5">
        <v>0.05</v>
      </c>
      <c r="AY20" s="5">
        <v>7.0000000000000007E-2</v>
      </c>
      <c r="AZ20" s="5">
        <v>7.0000000000000007E-2</v>
      </c>
      <c r="BA20" s="5">
        <v>7.0000000000000007E-2</v>
      </c>
      <c r="BB20" s="5">
        <v>7.0000000000000007E-2</v>
      </c>
      <c r="BC20" s="5">
        <v>7.0000000000000007E-2</v>
      </c>
      <c r="BD20" s="5">
        <v>7.0000000000000007E-2</v>
      </c>
      <c r="BE20" s="5">
        <v>7.0000000000000007E-2</v>
      </c>
      <c r="BF20" s="5">
        <v>7.0000000000000007E-2</v>
      </c>
      <c r="BG20" s="5">
        <v>7.0000000000000007E-2</v>
      </c>
      <c r="BH20" s="5">
        <v>0.06</v>
      </c>
      <c r="BI20" s="5">
        <v>0.05</v>
      </c>
      <c r="BJ20" s="5">
        <v>7.0000000000000007E-2</v>
      </c>
      <c r="BK20" s="5">
        <v>0.06</v>
      </c>
      <c r="BL20" s="5">
        <v>7.0000000000000007E-2</v>
      </c>
      <c r="BM20" s="5">
        <v>7.0000000000000007E-2</v>
      </c>
      <c r="BN20" s="5">
        <v>7.0000000000000007E-2</v>
      </c>
      <c r="BO20" s="5">
        <v>7.0000000000000007E-2</v>
      </c>
      <c r="BP20" s="5">
        <v>0.06</v>
      </c>
      <c r="BQ20" s="5">
        <v>7.0000000000000007E-2</v>
      </c>
      <c r="BR20" s="5">
        <v>7.0000000000000007E-2</v>
      </c>
      <c r="BS20" s="5">
        <v>0.06</v>
      </c>
      <c r="BT20" s="5">
        <v>0.06</v>
      </c>
      <c r="BU20" s="5">
        <v>0.05</v>
      </c>
      <c r="BV20" s="5">
        <v>0.06</v>
      </c>
      <c r="BW20" s="5">
        <v>0.06</v>
      </c>
      <c r="BX20" s="5">
        <v>0.06</v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>
        <v>0.06</v>
      </c>
      <c r="CJ20" s="5">
        <v>0.06</v>
      </c>
      <c r="CK20" s="5">
        <v>0.05</v>
      </c>
      <c r="CL20" s="5">
        <v>0.06</v>
      </c>
      <c r="CM20" s="5">
        <v>0.06</v>
      </c>
      <c r="CN20" s="5">
        <v>0.06</v>
      </c>
      <c r="CO20" s="5">
        <v>0.06</v>
      </c>
      <c r="CP20" s="5">
        <v>0.06</v>
      </c>
      <c r="CQ20" s="5">
        <v>0.05</v>
      </c>
      <c r="CR20" s="5">
        <v>0.05</v>
      </c>
      <c r="CS20" s="5">
        <v>0.05</v>
      </c>
      <c r="CT20" s="5">
        <v>0.06</v>
      </c>
      <c r="CU20" s="5">
        <v>0.06</v>
      </c>
      <c r="CV20" s="5">
        <v>0.06</v>
      </c>
      <c r="CW20" s="5">
        <v>0.06</v>
      </c>
      <c r="CX20" s="5">
        <v>0.06</v>
      </c>
      <c r="CY20" s="5">
        <v>0.06</v>
      </c>
      <c r="CZ20" s="5">
        <v>0.05</v>
      </c>
      <c r="DA20" s="5">
        <v>0.05</v>
      </c>
      <c r="DB20" s="5">
        <v>0.06</v>
      </c>
      <c r="DC20" s="5">
        <v>0.06</v>
      </c>
      <c r="DD20" s="5">
        <v>0.05</v>
      </c>
      <c r="DE20" s="5">
        <v>0.05</v>
      </c>
      <c r="DF20" s="5">
        <v>0.05</v>
      </c>
      <c r="DG20" s="5">
        <v>0.05</v>
      </c>
      <c r="DH20" s="5">
        <v>0.05</v>
      </c>
      <c r="DI20" s="5">
        <v>0.06</v>
      </c>
      <c r="DJ20" s="5">
        <v>0.05</v>
      </c>
      <c r="DK20" s="5">
        <v>0.05</v>
      </c>
      <c r="DL20" s="5">
        <v>0.05</v>
      </c>
      <c r="DM20" s="5">
        <v>0.06</v>
      </c>
      <c r="DN20" s="5">
        <v>0.05</v>
      </c>
      <c r="DO20" s="5">
        <v>0.05</v>
      </c>
      <c r="DP20" s="5">
        <v>0.05</v>
      </c>
      <c r="DQ20" s="5">
        <v>0.05</v>
      </c>
      <c r="DR20" s="5">
        <v>0.05</v>
      </c>
      <c r="DS20" s="40">
        <v>5.1999999999999998E-2</v>
      </c>
      <c r="DT20" s="40">
        <v>5.2999999999999999E-2</v>
      </c>
      <c r="DU20" s="40">
        <v>5.1999999999999998E-2</v>
      </c>
      <c r="DV20" s="40">
        <v>5.8000000000000003E-2</v>
      </c>
      <c r="DW20" s="40">
        <v>5.0999999999999997E-2</v>
      </c>
      <c r="DX20" s="40">
        <v>5.0999999999999997E-2</v>
      </c>
      <c r="DY20" s="40">
        <v>5.2999999999999999E-2</v>
      </c>
      <c r="DZ20" s="40">
        <v>5.0999999999999997E-2</v>
      </c>
      <c r="EA20" s="40">
        <v>5.1999999999999998E-2</v>
      </c>
      <c r="EB20" s="40">
        <v>4.8000000000000001E-2</v>
      </c>
      <c r="EC20" s="40">
        <v>4.8000000000000001E-2</v>
      </c>
      <c r="ED20" s="40">
        <v>4.9000000000000002E-2</v>
      </c>
      <c r="EE20" s="40">
        <v>0.05</v>
      </c>
      <c r="EF20" s="40">
        <v>0.05</v>
      </c>
      <c r="EG20" s="40">
        <v>4.9000000000000002E-2</v>
      </c>
    </row>
    <row r="21" spans="1:137" ht="14.25">
      <c r="A21" s="65"/>
      <c r="B21" s="2">
        <v>11</v>
      </c>
      <c r="C21" s="3" t="s">
        <v>94</v>
      </c>
      <c r="D21" s="4" t="s">
        <v>95</v>
      </c>
      <c r="E21" s="14">
        <v>1.5550467592592594</v>
      </c>
      <c r="F21" s="14">
        <v>5.860951076388889</v>
      </c>
      <c r="G21" s="5"/>
      <c r="H21" s="5">
        <v>0.13</v>
      </c>
      <c r="I21" s="5">
        <v>0.14000000000000001</v>
      </c>
      <c r="J21" s="5">
        <v>0.14000000000000001</v>
      </c>
      <c r="K21" s="5">
        <v>0.15</v>
      </c>
      <c r="L21" s="5">
        <v>0.14000000000000001</v>
      </c>
      <c r="M21" s="5">
        <v>0.13</v>
      </c>
      <c r="N21" s="5">
        <v>0.16</v>
      </c>
      <c r="O21" s="5">
        <v>0.13</v>
      </c>
      <c r="P21" s="5">
        <v>0.14000000000000001</v>
      </c>
      <c r="Q21" s="5">
        <v>0.14000000000000001</v>
      </c>
      <c r="R21" s="5">
        <v>0.1</v>
      </c>
      <c r="S21" s="5">
        <v>0.11</v>
      </c>
      <c r="T21" s="5">
        <v>0.12</v>
      </c>
      <c r="U21" s="5">
        <v>0.12</v>
      </c>
      <c r="V21" s="5">
        <v>0.12</v>
      </c>
      <c r="W21" s="5">
        <v>0.11</v>
      </c>
      <c r="X21" s="5">
        <v>0.12</v>
      </c>
      <c r="Y21" s="5">
        <v>0.11</v>
      </c>
      <c r="Z21" s="5">
        <v>0.12</v>
      </c>
      <c r="AA21" s="5">
        <v>0.11</v>
      </c>
      <c r="AB21" s="5">
        <v>0.11</v>
      </c>
      <c r="AC21" s="5">
        <v>0.1</v>
      </c>
      <c r="AD21" s="5">
        <v>0.1</v>
      </c>
      <c r="AE21" s="5">
        <v>0.11</v>
      </c>
      <c r="AF21" s="5">
        <v>0.1</v>
      </c>
      <c r="AG21" s="5">
        <v>0.1</v>
      </c>
      <c r="AH21" s="5">
        <v>0.1</v>
      </c>
      <c r="AI21" s="5">
        <v>0.1</v>
      </c>
      <c r="AJ21" s="5">
        <v>0.1</v>
      </c>
      <c r="AK21" s="5">
        <v>0.09</v>
      </c>
      <c r="AL21" s="5">
        <v>0.13</v>
      </c>
      <c r="AM21" s="5">
        <v>0.09</v>
      </c>
      <c r="AN21" s="5">
        <v>0.09</v>
      </c>
      <c r="AO21" s="5">
        <v>0.09</v>
      </c>
      <c r="AP21" s="5">
        <v>0.08</v>
      </c>
      <c r="AQ21" s="5">
        <v>0.08</v>
      </c>
      <c r="AR21" s="5">
        <v>7.0000000000000007E-2</v>
      </c>
      <c r="AS21" s="5">
        <v>0.08</v>
      </c>
      <c r="AT21" s="5">
        <v>7.0000000000000007E-2</v>
      </c>
      <c r="AU21" s="5">
        <v>0.08</v>
      </c>
      <c r="AV21" s="5">
        <v>0.08</v>
      </c>
      <c r="AW21" s="5">
        <v>0.11</v>
      </c>
      <c r="AX21" s="5">
        <v>0.09</v>
      </c>
      <c r="AY21" s="5">
        <v>0.1</v>
      </c>
      <c r="AZ21" s="5">
        <v>0.1</v>
      </c>
      <c r="BA21" s="5">
        <v>0.1</v>
      </c>
      <c r="BB21" s="5">
        <v>0.11</v>
      </c>
      <c r="BC21" s="5">
        <v>0.11</v>
      </c>
      <c r="BD21" s="5">
        <v>0.1</v>
      </c>
      <c r="BE21" s="5">
        <v>0.11</v>
      </c>
      <c r="BF21" s="5">
        <v>0.1</v>
      </c>
      <c r="BG21" s="5">
        <v>0.1</v>
      </c>
      <c r="BH21" s="5">
        <v>0.09</v>
      </c>
      <c r="BI21" s="5">
        <v>7.0000000000000007E-2</v>
      </c>
      <c r="BJ21" s="5">
        <v>0.1</v>
      </c>
      <c r="BK21" s="5">
        <v>0.11</v>
      </c>
      <c r="BL21" s="5">
        <v>0.11</v>
      </c>
      <c r="BM21" s="5">
        <v>0.1</v>
      </c>
      <c r="BN21" s="5">
        <v>0.08</v>
      </c>
      <c r="BO21" s="5">
        <v>0.08</v>
      </c>
      <c r="BP21" s="5">
        <v>7.0000000000000007E-2</v>
      </c>
      <c r="BQ21" s="5">
        <v>0.08</v>
      </c>
      <c r="BR21" s="5">
        <v>0.08</v>
      </c>
      <c r="BS21" s="5">
        <v>0.08</v>
      </c>
      <c r="BT21" s="5">
        <v>7.0000000000000007E-2</v>
      </c>
      <c r="BU21" s="5">
        <v>0.08</v>
      </c>
      <c r="BV21" s="5">
        <v>0.09</v>
      </c>
      <c r="BW21" s="5">
        <v>7.0000000000000007E-2</v>
      </c>
      <c r="BX21" s="5">
        <v>7.0000000000000007E-2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>
        <v>7.0000000000000007E-2</v>
      </c>
      <c r="CJ21" s="5">
        <v>0.08</v>
      </c>
      <c r="CK21" s="5">
        <v>0.08</v>
      </c>
      <c r="CL21" s="5">
        <v>0.08</v>
      </c>
      <c r="CM21" s="5">
        <v>7.0000000000000007E-2</v>
      </c>
      <c r="CN21" s="5">
        <v>0.08</v>
      </c>
      <c r="CO21" s="5">
        <v>7.0000000000000007E-2</v>
      </c>
      <c r="CP21" s="5">
        <v>0.08</v>
      </c>
      <c r="CQ21" s="5">
        <v>7.0000000000000007E-2</v>
      </c>
      <c r="CR21" s="5">
        <v>0.08</v>
      </c>
      <c r="CS21" s="5">
        <v>7.0000000000000007E-2</v>
      </c>
      <c r="CT21" s="5">
        <v>0.08</v>
      </c>
      <c r="CU21" s="5">
        <v>7.0000000000000007E-2</v>
      </c>
      <c r="CV21" s="5">
        <v>7.0000000000000007E-2</v>
      </c>
      <c r="CW21" s="5">
        <v>7.0000000000000007E-2</v>
      </c>
      <c r="CX21" s="5">
        <v>7.0000000000000007E-2</v>
      </c>
      <c r="CY21" s="5">
        <v>0.08</v>
      </c>
      <c r="CZ21" s="5">
        <v>7.0000000000000007E-2</v>
      </c>
      <c r="DA21" s="5">
        <v>7.0000000000000007E-2</v>
      </c>
      <c r="DB21" s="5">
        <v>0.08</v>
      </c>
      <c r="DC21" s="5">
        <v>0.06</v>
      </c>
      <c r="DD21" s="5">
        <v>7.0000000000000007E-2</v>
      </c>
      <c r="DE21" s="5">
        <v>0.08</v>
      </c>
      <c r="DF21" s="5">
        <v>7.0000000000000007E-2</v>
      </c>
      <c r="DG21" s="5">
        <v>7.0000000000000007E-2</v>
      </c>
      <c r="DH21" s="5">
        <v>0.06</v>
      </c>
      <c r="DI21" s="5">
        <v>7.0000000000000007E-2</v>
      </c>
      <c r="DJ21" s="5">
        <v>7.0000000000000007E-2</v>
      </c>
      <c r="DK21" s="5">
        <v>0.08</v>
      </c>
      <c r="DL21" s="5">
        <v>0.08</v>
      </c>
      <c r="DM21" s="5">
        <v>7.0000000000000007E-2</v>
      </c>
      <c r="DN21" s="5">
        <v>7.0000000000000007E-2</v>
      </c>
      <c r="DO21" s="5">
        <v>7.0000000000000007E-2</v>
      </c>
      <c r="DP21" s="5">
        <v>7.0000000000000007E-2</v>
      </c>
      <c r="DQ21" s="5">
        <v>7.0000000000000007E-2</v>
      </c>
      <c r="DR21" s="5">
        <v>0.08</v>
      </c>
      <c r="DS21" s="40">
        <v>6.3E-2</v>
      </c>
      <c r="DT21" s="40">
        <v>5.8999999999999997E-2</v>
      </c>
      <c r="DU21" s="40">
        <v>6.7000000000000004E-2</v>
      </c>
      <c r="DV21" s="40">
        <v>7.4999999999999997E-2</v>
      </c>
      <c r="DW21" s="40">
        <v>7.0999999999999994E-2</v>
      </c>
      <c r="DX21" s="40">
        <v>7.4999999999999997E-2</v>
      </c>
      <c r="DY21" s="40">
        <v>7.4999999999999997E-2</v>
      </c>
      <c r="DZ21" s="40">
        <v>6.9000000000000006E-2</v>
      </c>
      <c r="EA21" s="40">
        <v>7.0999999999999994E-2</v>
      </c>
      <c r="EB21" s="40">
        <v>6.0999999999999999E-2</v>
      </c>
      <c r="EC21" s="40">
        <v>6.5000000000000002E-2</v>
      </c>
      <c r="ED21" s="40">
        <v>6.7000000000000004E-2</v>
      </c>
      <c r="EE21" s="40">
        <v>5.7000000000000002E-2</v>
      </c>
      <c r="EF21" s="40">
        <v>7.4999999999999997E-2</v>
      </c>
      <c r="EG21" s="40">
        <v>6.2E-2</v>
      </c>
    </row>
    <row r="22" spans="1:137" ht="14.25">
      <c r="A22" s="65"/>
      <c r="B22" s="2">
        <v>12</v>
      </c>
      <c r="C22" s="3" t="s">
        <v>96</v>
      </c>
      <c r="D22" s="4" t="s">
        <v>97</v>
      </c>
      <c r="E22" s="14">
        <v>1.5551082986111113</v>
      </c>
      <c r="F22" s="14">
        <v>5.8611292013888887</v>
      </c>
      <c r="G22" s="5"/>
      <c r="H22" s="5">
        <v>0.22</v>
      </c>
      <c r="I22" s="5">
        <v>0.21</v>
      </c>
      <c r="J22" s="5">
        <v>0.18</v>
      </c>
      <c r="K22" s="5">
        <v>0.23</v>
      </c>
      <c r="L22" s="5">
        <v>0.2</v>
      </c>
      <c r="M22" s="5">
        <v>0.18</v>
      </c>
      <c r="N22" s="5">
        <v>0.17</v>
      </c>
      <c r="O22" s="5">
        <v>0.17</v>
      </c>
      <c r="P22" s="5">
        <v>0.18</v>
      </c>
      <c r="Q22" s="5">
        <v>0.21</v>
      </c>
      <c r="R22" s="5">
        <v>0.12</v>
      </c>
      <c r="S22" s="5">
        <v>0.11</v>
      </c>
      <c r="T22" s="5">
        <v>0.18</v>
      </c>
      <c r="U22" s="5">
        <v>0.16</v>
      </c>
      <c r="V22" s="5">
        <v>0.14000000000000001</v>
      </c>
      <c r="W22" s="5">
        <v>0.14000000000000001</v>
      </c>
      <c r="X22" s="5">
        <v>0.13</v>
      </c>
      <c r="Y22" s="5">
        <v>0.15</v>
      </c>
      <c r="Z22" s="5">
        <v>0.15</v>
      </c>
      <c r="AA22" s="5">
        <v>0.13</v>
      </c>
      <c r="AB22" s="5">
        <v>0.15</v>
      </c>
      <c r="AC22" s="5">
        <v>0.13</v>
      </c>
      <c r="AD22" s="5">
        <v>0.14000000000000001</v>
      </c>
      <c r="AE22" s="5">
        <v>0.13</v>
      </c>
      <c r="AF22" s="5">
        <v>0.13</v>
      </c>
      <c r="AG22" s="5">
        <v>0.12</v>
      </c>
      <c r="AH22" s="5">
        <v>0.13</v>
      </c>
      <c r="AI22" s="5">
        <v>0.12</v>
      </c>
      <c r="AJ22" s="5">
        <v>0.11</v>
      </c>
      <c r="AK22" s="5">
        <v>0.09</v>
      </c>
      <c r="AL22" s="5">
        <v>0.1</v>
      </c>
      <c r="AM22" s="5">
        <v>0.1</v>
      </c>
      <c r="AN22" s="5">
        <v>0.1</v>
      </c>
      <c r="AO22" s="5">
        <v>0.1</v>
      </c>
      <c r="AP22" s="5">
        <v>0.1</v>
      </c>
      <c r="AQ22" s="5">
        <v>0.1</v>
      </c>
      <c r="AR22" s="5">
        <v>0.09</v>
      </c>
      <c r="AS22" s="5">
        <v>0.09</v>
      </c>
      <c r="AT22" s="5">
        <v>0.09</v>
      </c>
      <c r="AU22" s="5">
        <v>0.09</v>
      </c>
      <c r="AV22" s="5">
        <v>0.08</v>
      </c>
      <c r="AW22" s="5">
        <v>0.08</v>
      </c>
      <c r="AX22" s="5">
        <v>0.09</v>
      </c>
      <c r="AY22" s="5">
        <v>0.1</v>
      </c>
      <c r="AZ22" s="5">
        <v>0.1</v>
      </c>
      <c r="BA22" s="5">
        <v>0.09</v>
      </c>
      <c r="BB22" s="5">
        <v>0.09</v>
      </c>
      <c r="BC22" s="5">
        <v>0.09</v>
      </c>
      <c r="BD22" s="5">
        <v>0.09</v>
      </c>
      <c r="BE22" s="5">
        <v>0.08</v>
      </c>
      <c r="BF22" s="5">
        <v>0.08</v>
      </c>
      <c r="BG22" s="5">
        <v>0.08</v>
      </c>
      <c r="BH22" s="5">
        <v>0.09</v>
      </c>
      <c r="BI22" s="5">
        <v>0.08</v>
      </c>
      <c r="BJ22" s="5">
        <v>0.09</v>
      </c>
      <c r="BK22" s="5">
        <v>0.08</v>
      </c>
      <c r="BL22" s="5">
        <v>0.08</v>
      </c>
      <c r="BM22" s="5">
        <v>0.08</v>
      </c>
      <c r="BN22" s="5">
        <v>0.08</v>
      </c>
      <c r="BO22" s="5">
        <v>0.08</v>
      </c>
      <c r="BP22" s="5">
        <v>0.09</v>
      </c>
      <c r="BQ22" s="5">
        <v>0.08</v>
      </c>
      <c r="BR22" s="5">
        <v>0.08</v>
      </c>
      <c r="BS22" s="5">
        <v>7.0000000000000007E-2</v>
      </c>
      <c r="BT22" s="5">
        <v>0.08</v>
      </c>
      <c r="BU22" s="5">
        <v>0.08</v>
      </c>
      <c r="BV22" s="5">
        <v>7.0000000000000007E-2</v>
      </c>
      <c r="BW22" s="5">
        <v>7.0000000000000007E-2</v>
      </c>
      <c r="BX22" s="5">
        <v>7.0000000000000007E-2</v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>
        <v>0.08</v>
      </c>
      <c r="CJ22" s="5">
        <v>0.08</v>
      </c>
      <c r="CK22" s="5">
        <v>0.08</v>
      </c>
      <c r="CL22" s="5">
        <v>7.0000000000000007E-2</v>
      </c>
      <c r="CM22" s="5">
        <v>7.0000000000000007E-2</v>
      </c>
      <c r="CN22" s="5">
        <v>7.0000000000000007E-2</v>
      </c>
      <c r="CO22" s="5">
        <v>7.0000000000000007E-2</v>
      </c>
      <c r="CP22" s="5">
        <v>0.08</v>
      </c>
      <c r="CQ22" s="5">
        <v>7.0000000000000007E-2</v>
      </c>
      <c r="CR22" s="5">
        <v>0.08</v>
      </c>
      <c r="CS22" s="5">
        <v>0.08</v>
      </c>
      <c r="CT22" s="5">
        <v>0.08</v>
      </c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40" t="s">
        <v>305</v>
      </c>
      <c r="DT22" s="40" t="s">
        <v>305</v>
      </c>
      <c r="DU22" s="40" t="s">
        <v>305</v>
      </c>
      <c r="DV22" s="40" t="s">
        <v>305</v>
      </c>
      <c r="DW22" s="40" t="s">
        <v>305</v>
      </c>
      <c r="DX22" s="40" t="s">
        <v>305</v>
      </c>
      <c r="DY22" s="40" t="s">
        <v>305</v>
      </c>
      <c r="DZ22" s="40" t="s">
        <v>305</v>
      </c>
      <c r="EA22" s="40" t="s">
        <v>305</v>
      </c>
      <c r="EB22" s="40" t="s">
        <v>305</v>
      </c>
      <c r="EC22" s="40" t="s">
        <v>305</v>
      </c>
      <c r="ED22" s="40" t="s">
        <v>305</v>
      </c>
      <c r="EE22" s="40" t="s">
        <v>305</v>
      </c>
      <c r="EF22" s="40" t="s">
        <v>305</v>
      </c>
      <c r="EG22" s="40" t="s">
        <v>305</v>
      </c>
    </row>
    <row r="23" spans="1:137" ht="14.25">
      <c r="A23" s="65"/>
      <c r="B23" s="2">
        <v>13</v>
      </c>
      <c r="C23" s="3" t="s">
        <v>98</v>
      </c>
      <c r="D23" s="4" t="s">
        <v>99</v>
      </c>
      <c r="E23" s="14">
        <v>1.5552940856481483</v>
      </c>
      <c r="F23" s="14">
        <v>5.8610811805555558</v>
      </c>
      <c r="G23" s="5"/>
      <c r="H23" s="5">
        <v>0.2</v>
      </c>
      <c r="I23" s="5">
        <v>0.18</v>
      </c>
      <c r="J23" s="5">
        <v>0.15</v>
      </c>
      <c r="K23" s="5">
        <v>0.2</v>
      </c>
      <c r="L23" s="5">
        <v>0.14000000000000001</v>
      </c>
      <c r="M23" s="5">
        <v>0.16</v>
      </c>
      <c r="N23" s="5">
        <v>0.14000000000000001</v>
      </c>
      <c r="O23" s="5">
        <v>0.13</v>
      </c>
      <c r="P23" s="5">
        <v>0.15</v>
      </c>
      <c r="Q23" s="5">
        <v>0.16</v>
      </c>
      <c r="R23" s="5">
        <v>0.1</v>
      </c>
      <c r="S23" s="5">
        <v>0.1</v>
      </c>
      <c r="T23" s="5">
        <v>0.16</v>
      </c>
      <c r="U23" s="5">
        <v>0.14000000000000001</v>
      </c>
      <c r="V23" s="5">
        <v>0.13</v>
      </c>
      <c r="W23" s="5">
        <v>0.13</v>
      </c>
      <c r="X23" s="5">
        <v>0.15</v>
      </c>
      <c r="Y23" s="5">
        <v>0.14000000000000001</v>
      </c>
      <c r="Z23" s="5">
        <v>0.14000000000000001</v>
      </c>
      <c r="AA23" s="5">
        <v>0.12</v>
      </c>
      <c r="AB23" s="5">
        <v>0.12</v>
      </c>
      <c r="AC23" s="5">
        <v>0.12</v>
      </c>
      <c r="AD23" s="5">
        <v>0.13</v>
      </c>
      <c r="AE23" s="5">
        <v>0.13</v>
      </c>
      <c r="AF23" s="5">
        <v>0.12</v>
      </c>
      <c r="AG23" s="5">
        <v>0.12</v>
      </c>
      <c r="AH23" s="5">
        <v>0.12</v>
      </c>
      <c r="AI23" s="5">
        <v>0.12</v>
      </c>
      <c r="AJ23" s="5">
        <v>0.12</v>
      </c>
      <c r="AK23" s="5">
        <v>0.1</v>
      </c>
      <c r="AL23" s="5">
        <v>0.1</v>
      </c>
      <c r="AM23" s="5">
        <v>0.11</v>
      </c>
      <c r="AN23" s="5">
        <v>0.11</v>
      </c>
      <c r="AO23" s="5">
        <v>0.1</v>
      </c>
      <c r="AP23" s="5">
        <v>0.11</v>
      </c>
      <c r="AQ23" s="5">
        <v>0.09</v>
      </c>
      <c r="AR23" s="5">
        <v>0.09</v>
      </c>
      <c r="AS23" s="5">
        <v>0.09</v>
      </c>
      <c r="AT23" s="5">
        <v>0.11</v>
      </c>
      <c r="AU23" s="5">
        <v>0.09</v>
      </c>
      <c r="AV23" s="5">
        <v>0.1</v>
      </c>
      <c r="AW23" s="5">
        <v>0.08</v>
      </c>
      <c r="AX23" s="5">
        <v>0.08</v>
      </c>
      <c r="AY23" s="5">
        <v>0.09</v>
      </c>
      <c r="AZ23" s="5">
        <v>0.09</v>
      </c>
      <c r="BA23" s="5">
        <v>0.09</v>
      </c>
      <c r="BB23" s="5">
        <v>0.09</v>
      </c>
      <c r="BC23" s="5">
        <v>0.08</v>
      </c>
      <c r="BD23" s="5">
        <v>0.09</v>
      </c>
      <c r="BE23" s="5">
        <v>0.09</v>
      </c>
      <c r="BF23" s="5">
        <v>0.09</v>
      </c>
      <c r="BG23" s="5">
        <v>0.09</v>
      </c>
      <c r="BH23" s="5">
        <v>0.09</v>
      </c>
      <c r="BI23" s="5">
        <v>0.09</v>
      </c>
      <c r="BJ23" s="5">
        <v>0.1</v>
      </c>
      <c r="BK23" s="5">
        <v>0.1</v>
      </c>
      <c r="BL23" s="5">
        <v>0.09</v>
      </c>
      <c r="BM23" s="5">
        <v>0.08</v>
      </c>
      <c r="BN23" s="5">
        <v>7.0000000000000007E-2</v>
      </c>
      <c r="BO23" s="5">
        <v>0.08</v>
      </c>
      <c r="BP23" s="5">
        <v>0.11</v>
      </c>
      <c r="BQ23" s="5">
        <v>0.1</v>
      </c>
      <c r="BR23" s="5">
        <v>0.09</v>
      </c>
      <c r="BS23" s="5">
        <v>0.09</v>
      </c>
      <c r="BT23" s="5">
        <v>0.08</v>
      </c>
      <c r="BU23" s="5">
        <v>7.0000000000000007E-2</v>
      </c>
      <c r="BV23" s="5">
        <v>0.08</v>
      </c>
      <c r="BW23" s="5">
        <v>0.09</v>
      </c>
      <c r="BX23" s="5">
        <v>0.08</v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>
        <v>0.09</v>
      </c>
      <c r="CJ23" s="5">
        <v>0.09</v>
      </c>
      <c r="CK23" s="5">
        <v>0.09</v>
      </c>
      <c r="CL23" s="5">
        <v>0.09</v>
      </c>
      <c r="CM23" s="5">
        <v>0.08</v>
      </c>
      <c r="CN23" s="5">
        <v>0.08</v>
      </c>
      <c r="CO23" s="5">
        <v>0.08</v>
      </c>
      <c r="CP23" s="5">
        <v>0.08</v>
      </c>
      <c r="CQ23" s="5">
        <v>0.09</v>
      </c>
      <c r="CR23" s="5">
        <v>0.08</v>
      </c>
      <c r="CS23" s="5">
        <v>0.08</v>
      </c>
      <c r="CT23" s="5">
        <v>7.0000000000000007E-2</v>
      </c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40" t="s">
        <v>305</v>
      </c>
      <c r="DT23" s="40" t="s">
        <v>305</v>
      </c>
      <c r="DU23" s="40" t="s">
        <v>305</v>
      </c>
      <c r="DV23" s="40" t="s">
        <v>305</v>
      </c>
      <c r="DW23" s="40" t="s">
        <v>305</v>
      </c>
      <c r="DX23" s="40" t="s">
        <v>305</v>
      </c>
      <c r="DY23" s="40" t="s">
        <v>305</v>
      </c>
      <c r="DZ23" s="40" t="s">
        <v>305</v>
      </c>
      <c r="EA23" s="40" t="s">
        <v>305</v>
      </c>
      <c r="EB23" s="40" t="s">
        <v>305</v>
      </c>
      <c r="EC23" s="40" t="s">
        <v>305</v>
      </c>
      <c r="ED23" s="40" t="s">
        <v>305</v>
      </c>
      <c r="EE23" s="40" t="s">
        <v>305</v>
      </c>
      <c r="EF23" s="40" t="s">
        <v>305</v>
      </c>
      <c r="EG23" s="40" t="s">
        <v>305</v>
      </c>
    </row>
    <row r="24" spans="1:137" ht="14.25">
      <c r="A24" s="65"/>
      <c r="B24" s="2">
        <v>14</v>
      </c>
      <c r="C24" s="3" t="s">
        <v>100</v>
      </c>
      <c r="D24" s="4" t="s">
        <v>101</v>
      </c>
      <c r="E24" s="14">
        <v>1.5551283217592593</v>
      </c>
      <c r="F24" s="14">
        <v>5.8617477083333327</v>
      </c>
      <c r="G24" s="5"/>
      <c r="H24" s="5">
        <v>0.21</v>
      </c>
      <c r="I24" s="5">
        <v>0.22</v>
      </c>
      <c r="J24" s="5">
        <v>0.2</v>
      </c>
      <c r="K24" s="5">
        <v>0.23</v>
      </c>
      <c r="L24" s="5">
        <v>0.21</v>
      </c>
      <c r="M24" s="5">
        <v>0.18</v>
      </c>
      <c r="N24" s="5">
        <v>0.19</v>
      </c>
      <c r="O24" s="5">
        <v>0.17</v>
      </c>
      <c r="P24" s="5">
        <v>0.22</v>
      </c>
      <c r="Q24" s="5">
        <v>0.2</v>
      </c>
      <c r="R24" s="5">
        <v>0.15</v>
      </c>
      <c r="S24" s="5">
        <v>0.14000000000000001</v>
      </c>
      <c r="T24" s="5">
        <v>0.16</v>
      </c>
      <c r="U24" s="5">
        <v>0.19</v>
      </c>
      <c r="V24" s="5">
        <v>0.18</v>
      </c>
      <c r="W24" s="5">
        <v>0.14000000000000001</v>
      </c>
      <c r="X24" s="5">
        <v>0.17</v>
      </c>
      <c r="Y24" s="5">
        <v>0.17</v>
      </c>
      <c r="Z24" s="5">
        <v>0.17</v>
      </c>
      <c r="AA24" s="5">
        <v>0.15</v>
      </c>
      <c r="AB24" s="5">
        <v>0.15</v>
      </c>
      <c r="AC24" s="5">
        <v>0.15</v>
      </c>
      <c r="AD24" s="5">
        <v>0.16</v>
      </c>
      <c r="AE24" s="5">
        <v>0.16</v>
      </c>
      <c r="AF24" s="5">
        <v>0.15</v>
      </c>
      <c r="AG24" s="5">
        <v>0.15</v>
      </c>
      <c r="AH24" s="5">
        <v>0.16</v>
      </c>
      <c r="AI24" s="5">
        <v>0.15</v>
      </c>
      <c r="AJ24" s="5">
        <v>0.15</v>
      </c>
      <c r="AK24" s="5">
        <v>0.13</v>
      </c>
      <c r="AL24" s="5">
        <v>0.12</v>
      </c>
      <c r="AM24" s="5">
        <v>0.14000000000000001</v>
      </c>
      <c r="AN24" s="5">
        <v>0.13</v>
      </c>
      <c r="AO24" s="5">
        <v>0.14000000000000001</v>
      </c>
      <c r="AP24" s="5">
        <v>0.12</v>
      </c>
      <c r="AQ24" s="5">
        <v>0.12</v>
      </c>
      <c r="AR24" s="5">
        <v>0.12</v>
      </c>
      <c r="AS24" s="5">
        <v>0.1</v>
      </c>
      <c r="AT24" s="5">
        <v>0.12</v>
      </c>
      <c r="AU24" s="5">
        <v>0.12</v>
      </c>
      <c r="AV24" s="5">
        <v>0.1</v>
      </c>
      <c r="AW24" s="5">
        <v>0.12</v>
      </c>
      <c r="AX24" s="5">
        <v>0.09</v>
      </c>
      <c r="AY24" s="5">
        <v>0.11</v>
      </c>
      <c r="AZ24" s="5">
        <v>0.11</v>
      </c>
      <c r="BA24" s="5">
        <v>0.12</v>
      </c>
      <c r="BB24" s="5">
        <v>0.11</v>
      </c>
      <c r="BC24" s="5">
        <v>0.11</v>
      </c>
      <c r="BD24" s="5">
        <v>0.11</v>
      </c>
      <c r="BE24" s="5">
        <v>0.11</v>
      </c>
      <c r="BF24" s="5">
        <v>0.11</v>
      </c>
      <c r="BG24" s="5">
        <v>0.11</v>
      </c>
      <c r="BH24" s="5">
        <v>0.1</v>
      </c>
      <c r="BI24" s="5">
        <v>0.1</v>
      </c>
      <c r="BJ24" s="5">
        <v>0.1</v>
      </c>
      <c r="BK24" s="5">
        <v>0.11</v>
      </c>
      <c r="BL24" s="5">
        <v>0.1</v>
      </c>
      <c r="BM24" s="5">
        <v>0.1</v>
      </c>
      <c r="BN24" s="5">
        <v>0.12</v>
      </c>
      <c r="BO24" s="5">
        <v>0.11</v>
      </c>
      <c r="BP24" s="5">
        <v>0.12</v>
      </c>
      <c r="BQ24" s="5">
        <v>0.1</v>
      </c>
      <c r="BR24" s="5">
        <v>0.1</v>
      </c>
      <c r="BS24" s="5">
        <v>0.11</v>
      </c>
      <c r="BT24" s="5">
        <v>0.1</v>
      </c>
      <c r="BU24" s="5">
        <v>0.09</v>
      </c>
      <c r="BV24" s="5">
        <v>0.1</v>
      </c>
      <c r="BW24" s="5">
        <v>0.1</v>
      </c>
      <c r="BX24" s="5">
        <v>0.09</v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>
        <v>0.11</v>
      </c>
      <c r="CJ24" s="5">
        <v>0.1</v>
      </c>
      <c r="CK24" s="5">
        <v>0.1</v>
      </c>
      <c r="CL24" s="5">
        <v>0.1</v>
      </c>
      <c r="CM24" s="5">
        <v>0.11</v>
      </c>
      <c r="CN24" s="5">
        <v>0.1</v>
      </c>
      <c r="CO24" s="5">
        <v>0.11</v>
      </c>
      <c r="CP24" s="5">
        <v>0.11</v>
      </c>
      <c r="CQ24" s="5">
        <v>0.1</v>
      </c>
      <c r="CR24" s="5">
        <v>0.1</v>
      </c>
      <c r="CS24" s="5">
        <v>0.08</v>
      </c>
      <c r="CT24" s="5">
        <v>0.09</v>
      </c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40" t="s">
        <v>305</v>
      </c>
      <c r="DT24" s="40" t="s">
        <v>305</v>
      </c>
      <c r="DU24" s="40" t="s">
        <v>305</v>
      </c>
      <c r="DV24" s="40" t="s">
        <v>305</v>
      </c>
      <c r="DW24" s="40" t="s">
        <v>305</v>
      </c>
      <c r="DX24" s="40" t="s">
        <v>305</v>
      </c>
      <c r="DY24" s="40" t="s">
        <v>305</v>
      </c>
      <c r="DZ24" s="40" t="s">
        <v>305</v>
      </c>
      <c r="EA24" s="40" t="s">
        <v>305</v>
      </c>
      <c r="EB24" s="40" t="s">
        <v>305</v>
      </c>
      <c r="EC24" s="40" t="s">
        <v>305</v>
      </c>
      <c r="ED24" s="40" t="s">
        <v>305</v>
      </c>
      <c r="EE24" s="40" t="s">
        <v>305</v>
      </c>
      <c r="EF24" s="40" t="s">
        <v>305</v>
      </c>
      <c r="EG24" s="40">
        <v>0.109</v>
      </c>
    </row>
    <row r="25" spans="1:137" ht="14.25">
      <c r="A25" s="65"/>
      <c r="B25" s="2">
        <v>15</v>
      </c>
      <c r="C25" s="3" t="s">
        <v>102</v>
      </c>
      <c r="D25" s="4" t="s">
        <v>103</v>
      </c>
      <c r="E25" s="14">
        <v>1.5552854976851853</v>
      </c>
      <c r="F25" s="14">
        <v>5.8621577314814806</v>
      </c>
      <c r="G25" s="5"/>
      <c r="H25" s="5">
        <v>0.24</v>
      </c>
      <c r="I25" s="5">
        <v>0.23</v>
      </c>
      <c r="J25" s="5">
        <v>0.19</v>
      </c>
      <c r="K25" s="5">
        <v>0.22</v>
      </c>
      <c r="L25" s="5">
        <v>0.19</v>
      </c>
      <c r="M25" s="5">
        <v>0.23</v>
      </c>
      <c r="N25" s="5">
        <v>0.2</v>
      </c>
      <c r="O25" s="5">
        <v>0.21</v>
      </c>
      <c r="P25" s="5">
        <v>0.24</v>
      </c>
      <c r="Q25" s="5">
        <v>0.2</v>
      </c>
      <c r="R25" s="5">
        <v>0.17</v>
      </c>
      <c r="S25" s="5">
        <v>0.16</v>
      </c>
      <c r="T25" s="5">
        <v>0.21</v>
      </c>
      <c r="U25" s="5">
        <v>0.2</v>
      </c>
      <c r="V25" s="5">
        <v>0.21</v>
      </c>
      <c r="W25" s="5">
        <v>0.16</v>
      </c>
      <c r="X25" s="5">
        <v>0.17</v>
      </c>
      <c r="Y25" s="5">
        <v>0.19</v>
      </c>
      <c r="Z25" s="5">
        <v>0.19</v>
      </c>
      <c r="AA25" s="5">
        <v>0.2</v>
      </c>
      <c r="AB25" s="5">
        <v>0.19</v>
      </c>
      <c r="AC25" s="5">
        <v>0.2</v>
      </c>
      <c r="AD25" s="5">
        <v>0.19</v>
      </c>
      <c r="AE25" s="5">
        <v>0.2</v>
      </c>
      <c r="AF25" s="5">
        <v>0.18</v>
      </c>
      <c r="AG25" s="5">
        <v>0.17</v>
      </c>
      <c r="AH25" s="5">
        <v>0.16</v>
      </c>
      <c r="AI25" s="5">
        <v>0.16</v>
      </c>
      <c r="AJ25" s="5">
        <v>0.17</v>
      </c>
      <c r="AK25" s="5">
        <v>0.14000000000000001</v>
      </c>
      <c r="AL25" s="5">
        <v>0.16</v>
      </c>
      <c r="AM25" s="5">
        <v>0.18</v>
      </c>
      <c r="AN25" s="5">
        <v>0.15</v>
      </c>
      <c r="AO25" s="5">
        <v>0.16</v>
      </c>
      <c r="AP25" s="5">
        <v>0.15</v>
      </c>
      <c r="AQ25" s="5">
        <v>0.15</v>
      </c>
      <c r="AR25" s="5">
        <v>0.16</v>
      </c>
      <c r="AS25" s="5">
        <v>0.17</v>
      </c>
      <c r="AT25" s="5">
        <v>0.14000000000000001</v>
      </c>
      <c r="AU25" s="5">
        <v>0.14000000000000001</v>
      </c>
      <c r="AV25" s="5">
        <v>0.16</v>
      </c>
      <c r="AW25" s="5">
        <v>0.14000000000000001</v>
      </c>
      <c r="AX25" s="5">
        <v>0.09</v>
      </c>
      <c r="AY25" s="5">
        <v>0.14000000000000001</v>
      </c>
      <c r="AZ25" s="5">
        <v>0.14000000000000001</v>
      </c>
      <c r="BA25" s="5">
        <v>0.14000000000000001</v>
      </c>
      <c r="BB25" s="5">
        <v>0.14000000000000001</v>
      </c>
      <c r="BC25" s="5">
        <v>0.13</v>
      </c>
      <c r="BD25" s="5">
        <v>0.15</v>
      </c>
      <c r="BE25" s="5">
        <v>0.14000000000000001</v>
      </c>
      <c r="BF25" s="5">
        <v>0.14000000000000001</v>
      </c>
      <c r="BG25" s="5">
        <v>0.13</v>
      </c>
      <c r="BH25" s="5">
        <v>0.11</v>
      </c>
      <c r="BI25" s="5">
        <v>0.11</v>
      </c>
      <c r="BJ25" s="5">
        <v>0.11</v>
      </c>
      <c r="BK25" s="5">
        <v>0.12</v>
      </c>
      <c r="BL25" s="5">
        <v>0.12</v>
      </c>
      <c r="BM25" s="5">
        <v>0.13</v>
      </c>
      <c r="BN25" s="5">
        <v>0.12</v>
      </c>
      <c r="BO25" s="5">
        <v>0.12</v>
      </c>
      <c r="BP25" s="5">
        <v>0.12</v>
      </c>
      <c r="BQ25" s="5">
        <v>0.14000000000000001</v>
      </c>
      <c r="BR25" s="5">
        <v>0.12</v>
      </c>
      <c r="BS25" s="5">
        <v>0.12</v>
      </c>
      <c r="BT25" s="5">
        <v>0.12</v>
      </c>
      <c r="BU25" s="5">
        <v>0.09</v>
      </c>
      <c r="BV25" s="5">
        <v>0.11</v>
      </c>
      <c r="BW25" s="5">
        <v>0.11</v>
      </c>
      <c r="BX25" s="5">
        <v>0.12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>
        <v>0.1</v>
      </c>
      <c r="CJ25" s="5">
        <v>0.12</v>
      </c>
      <c r="CK25" s="5">
        <v>0.11</v>
      </c>
      <c r="CL25" s="5">
        <v>0.12</v>
      </c>
      <c r="CM25" s="5">
        <v>0.1</v>
      </c>
      <c r="CN25" s="5">
        <v>0.1</v>
      </c>
      <c r="CO25" s="5">
        <v>0.1</v>
      </c>
      <c r="CP25" s="5">
        <v>0.11</v>
      </c>
      <c r="CQ25" s="5">
        <v>0.09</v>
      </c>
      <c r="CR25" s="5">
        <v>0.1</v>
      </c>
      <c r="CS25" s="5">
        <v>0.08</v>
      </c>
      <c r="CT25" s="5">
        <v>0.1</v>
      </c>
      <c r="CU25" s="5">
        <v>0.1</v>
      </c>
      <c r="CV25" s="5">
        <v>0.11</v>
      </c>
      <c r="CW25" s="5">
        <v>0.09</v>
      </c>
      <c r="CX25" s="5">
        <v>0.11</v>
      </c>
      <c r="CY25" s="5">
        <v>0.11</v>
      </c>
      <c r="CZ25" s="5">
        <v>0.1</v>
      </c>
      <c r="DA25" s="5">
        <v>0.1</v>
      </c>
      <c r="DB25" s="5">
        <v>0.09</v>
      </c>
      <c r="DC25" s="5">
        <v>0.09</v>
      </c>
      <c r="DD25" s="5">
        <v>0.11</v>
      </c>
      <c r="DE25" s="5">
        <v>0.09</v>
      </c>
      <c r="DF25" s="5">
        <v>0.09</v>
      </c>
      <c r="DG25" s="5">
        <v>0.11</v>
      </c>
      <c r="DH25" s="5">
        <v>0.1</v>
      </c>
      <c r="DI25" s="5">
        <v>0.09</v>
      </c>
      <c r="DJ25" s="5">
        <v>0.09</v>
      </c>
      <c r="DK25" s="5">
        <v>0.11</v>
      </c>
      <c r="DL25" s="5">
        <v>0.1</v>
      </c>
      <c r="DM25" s="5">
        <v>0.1</v>
      </c>
      <c r="DN25" s="5">
        <v>0.1</v>
      </c>
      <c r="DO25" s="5">
        <v>0.09</v>
      </c>
      <c r="DP25" s="5">
        <v>0.1</v>
      </c>
      <c r="DQ25" s="5">
        <v>0.09</v>
      </c>
      <c r="DR25" s="5">
        <v>0.09</v>
      </c>
      <c r="DS25" s="40">
        <v>8.8999999999999996E-2</v>
      </c>
      <c r="DT25" s="40">
        <v>9.2999999999999999E-2</v>
      </c>
      <c r="DU25" s="40">
        <v>9.5000000000000001E-2</v>
      </c>
      <c r="DV25" s="40">
        <v>9.7000000000000003E-2</v>
      </c>
      <c r="DW25" s="40">
        <v>9.5000000000000001E-2</v>
      </c>
      <c r="DX25" s="40">
        <v>8.8999999999999996E-2</v>
      </c>
      <c r="DY25" s="40">
        <v>0.09</v>
      </c>
      <c r="DZ25" s="40">
        <v>0.1</v>
      </c>
      <c r="EA25" s="40">
        <v>9.2999999999999999E-2</v>
      </c>
      <c r="EB25" s="40">
        <v>8.3000000000000004E-2</v>
      </c>
      <c r="EC25" s="40">
        <v>8.5999999999999993E-2</v>
      </c>
      <c r="ED25" s="40">
        <v>8.5999999999999993E-2</v>
      </c>
      <c r="EE25" s="40">
        <v>8.6999999999999994E-2</v>
      </c>
      <c r="EF25" s="40">
        <v>8.7999999999999995E-2</v>
      </c>
      <c r="EG25" s="40">
        <v>8.6999999999999994E-2</v>
      </c>
    </row>
    <row r="26" spans="1:137" ht="14.25">
      <c r="A26" s="65"/>
      <c r="B26" s="2">
        <v>16</v>
      </c>
      <c r="C26" s="3" t="s">
        <v>104</v>
      </c>
      <c r="D26" s="4" t="s">
        <v>105</v>
      </c>
      <c r="E26" s="14">
        <v>1.5548925347222224</v>
      </c>
      <c r="F26" s="14">
        <v>5.8628301851851852</v>
      </c>
      <c r="G26" s="5"/>
      <c r="H26" s="5">
        <v>0.24</v>
      </c>
      <c r="I26" s="5">
        <v>0.24</v>
      </c>
      <c r="J26" s="5">
        <v>0.19</v>
      </c>
      <c r="K26" s="5">
        <v>0.23</v>
      </c>
      <c r="L26" s="5">
        <v>0.22</v>
      </c>
      <c r="M26" s="5">
        <v>0.24</v>
      </c>
      <c r="N26" s="5">
        <v>0.19</v>
      </c>
      <c r="O26" s="5">
        <v>0.2</v>
      </c>
      <c r="P26" s="5">
        <v>0.22</v>
      </c>
      <c r="Q26" s="5">
        <v>0.21099999999999999</v>
      </c>
      <c r="R26" s="5">
        <v>0.16</v>
      </c>
      <c r="S26" s="5">
        <v>0.16</v>
      </c>
      <c r="T26" s="5">
        <v>0.18</v>
      </c>
      <c r="U26" s="5">
        <v>0.19</v>
      </c>
      <c r="V26" s="5">
        <v>0.18</v>
      </c>
      <c r="W26" s="5">
        <v>0.15</v>
      </c>
      <c r="X26" s="5">
        <v>0.14000000000000001</v>
      </c>
      <c r="Y26" s="5">
        <v>0.17</v>
      </c>
      <c r="Z26" s="5">
        <v>0.17</v>
      </c>
      <c r="AA26" s="5">
        <v>0.16</v>
      </c>
      <c r="AB26" s="5">
        <v>0.16</v>
      </c>
      <c r="AC26" s="5">
        <v>0.15</v>
      </c>
      <c r="AD26" s="5">
        <v>0.15</v>
      </c>
      <c r="AE26" s="5">
        <v>0.15</v>
      </c>
      <c r="AF26" s="5">
        <v>0.15</v>
      </c>
      <c r="AG26" s="5">
        <v>0.15</v>
      </c>
      <c r="AH26" s="5">
        <v>0.16</v>
      </c>
      <c r="AI26" s="5">
        <v>0.14000000000000001</v>
      </c>
      <c r="AJ26" s="5">
        <v>0.14000000000000001</v>
      </c>
      <c r="AK26" s="5">
        <v>0.12</v>
      </c>
      <c r="AL26" s="5">
        <v>0.11</v>
      </c>
      <c r="AM26" s="5">
        <v>0.13</v>
      </c>
      <c r="AN26" s="5">
        <v>0.12</v>
      </c>
      <c r="AO26" s="5">
        <v>0.12</v>
      </c>
      <c r="AP26" s="5">
        <v>0.11</v>
      </c>
      <c r="AQ26" s="5">
        <v>0.11</v>
      </c>
      <c r="AR26" s="5">
        <v>0.11</v>
      </c>
      <c r="AS26" s="5">
        <v>0.1</v>
      </c>
      <c r="AT26" s="5">
        <v>0.11</v>
      </c>
      <c r="AU26" s="5">
        <v>0.11</v>
      </c>
      <c r="AV26" s="5">
        <v>0.12</v>
      </c>
      <c r="AW26" s="5">
        <v>0.11</v>
      </c>
      <c r="AX26" s="5">
        <v>0.1</v>
      </c>
      <c r="AY26" s="5">
        <v>0.1</v>
      </c>
      <c r="AZ26" s="5">
        <v>0.11</v>
      </c>
      <c r="BA26" s="5">
        <v>0.1</v>
      </c>
      <c r="BB26" s="5">
        <v>0.1</v>
      </c>
      <c r="BC26" s="5">
        <v>0.1</v>
      </c>
      <c r="BD26" s="5">
        <v>0.1</v>
      </c>
      <c r="BE26" s="5">
        <v>0.1</v>
      </c>
      <c r="BF26" s="5">
        <v>0.1</v>
      </c>
      <c r="BG26" s="5">
        <v>0.1</v>
      </c>
      <c r="BH26" s="5">
        <v>0.1</v>
      </c>
      <c r="BI26" s="5">
        <v>0.08</v>
      </c>
      <c r="BJ26" s="5">
        <v>0.1</v>
      </c>
      <c r="BK26" s="5">
        <v>0.1</v>
      </c>
      <c r="BL26" s="5">
        <v>0.1</v>
      </c>
      <c r="BM26" s="5">
        <v>0.1</v>
      </c>
      <c r="BN26" s="5">
        <v>0.1</v>
      </c>
      <c r="BO26" s="5">
        <v>0.11</v>
      </c>
      <c r="BP26" s="5">
        <v>0.08</v>
      </c>
      <c r="BQ26" s="5">
        <v>0.1</v>
      </c>
      <c r="BR26" s="5">
        <v>0.1</v>
      </c>
      <c r="BS26" s="5">
        <v>0.1</v>
      </c>
      <c r="BT26" s="5">
        <v>0.09</v>
      </c>
      <c r="BU26" s="5">
        <v>0.09</v>
      </c>
      <c r="BV26" s="5">
        <v>0.09</v>
      </c>
      <c r="BW26" s="5">
        <v>0.09</v>
      </c>
      <c r="BX26" s="5">
        <v>0.09</v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>
        <v>0.09</v>
      </c>
      <c r="CJ26" s="5">
        <v>0.09</v>
      </c>
      <c r="CK26" s="5">
        <v>0.08</v>
      </c>
      <c r="CL26" s="5">
        <v>0.08</v>
      </c>
      <c r="CM26" s="5">
        <v>0.09</v>
      </c>
      <c r="CN26" s="5">
        <v>0.09</v>
      </c>
      <c r="CO26" s="5">
        <v>0.08</v>
      </c>
      <c r="CP26" s="5">
        <v>0.08</v>
      </c>
      <c r="CQ26" s="5">
        <v>0.08</v>
      </c>
      <c r="CR26" s="5">
        <v>0.08</v>
      </c>
      <c r="CS26" s="5">
        <v>0.08</v>
      </c>
      <c r="CT26" s="5">
        <v>0.09</v>
      </c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40" t="s">
        <v>305</v>
      </c>
      <c r="DT26" s="40" t="s">
        <v>305</v>
      </c>
      <c r="DU26" s="40" t="s">
        <v>305</v>
      </c>
      <c r="DV26" s="40" t="s">
        <v>305</v>
      </c>
      <c r="DW26" s="40" t="s">
        <v>305</v>
      </c>
      <c r="DX26" s="40" t="s">
        <v>305</v>
      </c>
      <c r="DY26" s="40" t="s">
        <v>305</v>
      </c>
      <c r="DZ26" s="40" t="s">
        <v>305</v>
      </c>
      <c r="EA26" s="40" t="s">
        <v>305</v>
      </c>
      <c r="EB26" s="40" t="s">
        <v>305</v>
      </c>
      <c r="EC26" s="40" t="s">
        <v>305</v>
      </c>
      <c r="ED26" s="40" t="s">
        <v>305</v>
      </c>
      <c r="EE26" s="40" t="s">
        <v>305</v>
      </c>
      <c r="EF26" s="40" t="s">
        <v>305</v>
      </c>
      <c r="EG26" s="40" t="s">
        <v>305</v>
      </c>
    </row>
    <row r="27" spans="1:137" ht="14.25">
      <c r="A27" s="65"/>
      <c r="B27" s="2">
        <v>17</v>
      </c>
      <c r="C27" s="3" t="s">
        <v>106</v>
      </c>
      <c r="D27" s="4" t="s">
        <v>107</v>
      </c>
      <c r="E27" s="14">
        <v>1.5545846064814814</v>
      </c>
      <c r="F27" s="14">
        <v>5.8609785995370371</v>
      </c>
      <c r="G27" s="5"/>
      <c r="H27" s="5">
        <v>0.18</v>
      </c>
      <c r="I27" s="5">
        <v>0.2</v>
      </c>
      <c r="J27" s="5">
        <v>0.2</v>
      </c>
      <c r="K27" s="5">
        <v>0.2</v>
      </c>
      <c r="L27" s="5">
        <v>0.18</v>
      </c>
      <c r="M27" s="5">
        <v>0.2</v>
      </c>
      <c r="N27" s="5">
        <v>0.15</v>
      </c>
      <c r="O27" s="5">
        <v>0.19</v>
      </c>
      <c r="P27" s="5">
        <v>0.19</v>
      </c>
      <c r="Q27" s="5">
        <v>0.19</v>
      </c>
      <c r="R27" s="5">
        <v>0.13</v>
      </c>
      <c r="S27" s="5">
        <v>0.12</v>
      </c>
      <c r="T27" s="5">
        <v>0.15</v>
      </c>
      <c r="U27" s="5">
        <v>0.18</v>
      </c>
      <c r="V27" s="5">
        <v>0.16</v>
      </c>
      <c r="W27" s="5">
        <v>0.15</v>
      </c>
      <c r="X27" s="5">
        <v>0.16</v>
      </c>
      <c r="Y27" s="5">
        <v>0.16</v>
      </c>
      <c r="Z27" s="5">
        <v>0.16</v>
      </c>
      <c r="AA27" s="5">
        <v>0.15</v>
      </c>
      <c r="AB27" s="5">
        <v>0.14000000000000001</v>
      </c>
      <c r="AC27" s="5">
        <v>0.13</v>
      </c>
      <c r="AD27" s="5">
        <v>0.14000000000000001</v>
      </c>
      <c r="AE27" s="5">
        <v>0.13</v>
      </c>
      <c r="AF27" s="5">
        <v>0.14000000000000001</v>
      </c>
      <c r="AG27" s="5">
        <v>0.14000000000000001</v>
      </c>
      <c r="AH27" s="5">
        <v>0.14000000000000001</v>
      </c>
      <c r="AI27" s="5">
        <v>0.14000000000000001</v>
      </c>
      <c r="AJ27" s="5">
        <v>0.13</v>
      </c>
      <c r="AK27" s="5">
        <v>0.12</v>
      </c>
      <c r="AL27" s="5">
        <v>0.12</v>
      </c>
      <c r="AM27" s="5">
        <v>0.12</v>
      </c>
      <c r="AN27" s="5">
        <v>0.12</v>
      </c>
      <c r="AO27" s="5">
        <v>0.12</v>
      </c>
      <c r="AP27" s="5">
        <v>0.11</v>
      </c>
      <c r="AQ27" s="5">
        <v>0.11</v>
      </c>
      <c r="AR27" s="5">
        <v>0.1</v>
      </c>
      <c r="AS27" s="5">
        <v>0.11</v>
      </c>
      <c r="AT27" s="5">
        <v>0.11</v>
      </c>
      <c r="AU27" s="5">
        <v>0.11</v>
      </c>
      <c r="AV27" s="5">
        <v>0.11</v>
      </c>
      <c r="AW27" s="5">
        <v>0.11</v>
      </c>
      <c r="AX27" s="5">
        <v>0.08</v>
      </c>
      <c r="AY27" s="5">
        <v>0.12</v>
      </c>
      <c r="AZ27" s="5">
        <v>0.12</v>
      </c>
      <c r="BA27" s="5">
        <v>0.12</v>
      </c>
      <c r="BB27" s="5">
        <v>0.11</v>
      </c>
      <c r="BC27" s="5">
        <v>0.1</v>
      </c>
      <c r="BD27" s="5">
        <v>0.1</v>
      </c>
      <c r="BE27" s="5">
        <v>0.11</v>
      </c>
      <c r="BF27" s="5">
        <v>0.11</v>
      </c>
      <c r="BG27" s="5">
        <v>0.11</v>
      </c>
      <c r="BH27" s="5">
        <v>0.11</v>
      </c>
      <c r="BI27" s="5">
        <v>0.1</v>
      </c>
      <c r="BJ27" s="5">
        <v>0.1</v>
      </c>
      <c r="BK27" s="5">
        <v>0.11</v>
      </c>
      <c r="BL27" s="5">
        <v>0.11</v>
      </c>
      <c r="BM27" s="5">
        <v>0.1</v>
      </c>
      <c r="BN27" s="5">
        <v>0.11</v>
      </c>
      <c r="BO27" s="5">
        <v>0.11</v>
      </c>
      <c r="BP27" s="5">
        <v>0.1</v>
      </c>
      <c r="BQ27" s="5">
        <v>0.11</v>
      </c>
      <c r="BR27" s="5">
        <v>0.09</v>
      </c>
      <c r="BS27" s="5">
        <v>0.1</v>
      </c>
      <c r="BT27" s="5">
        <v>0.1</v>
      </c>
      <c r="BU27" s="5">
        <v>0.08</v>
      </c>
      <c r="BV27" s="5">
        <v>0.11</v>
      </c>
      <c r="BW27" s="5">
        <v>0.1</v>
      </c>
      <c r="BX27" s="5">
        <v>0.1</v>
      </c>
      <c r="BY27" s="5">
        <v>0.09</v>
      </c>
      <c r="BZ27" s="5">
        <v>0.09</v>
      </c>
      <c r="CA27" s="5">
        <v>0.09</v>
      </c>
      <c r="CB27" s="5">
        <v>0.08</v>
      </c>
      <c r="CC27" s="5">
        <v>0.09</v>
      </c>
      <c r="CD27" s="5">
        <v>0.1</v>
      </c>
      <c r="CE27" s="5">
        <v>0.1</v>
      </c>
      <c r="CF27" s="5">
        <v>0.1</v>
      </c>
      <c r="CG27" s="5">
        <v>0.09</v>
      </c>
      <c r="CH27" s="5">
        <v>0.1</v>
      </c>
      <c r="CI27" s="5">
        <v>0.1</v>
      </c>
      <c r="CJ27" s="5">
        <v>0.1</v>
      </c>
      <c r="CK27" s="5">
        <v>0.09</v>
      </c>
      <c r="CL27" s="5">
        <v>0.09</v>
      </c>
      <c r="CM27" s="5">
        <v>0.09</v>
      </c>
      <c r="CN27" s="5">
        <v>0.11</v>
      </c>
      <c r="CO27" s="5">
        <v>0.08</v>
      </c>
      <c r="CP27" s="5">
        <v>0.1</v>
      </c>
      <c r="CQ27" s="5">
        <v>0.1</v>
      </c>
      <c r="CR27" s="5">
        <v>0.09</v>
      </c>
      <c r="CS27" s="5">
        <v>0.09</v>
      </c>
      <c r="CT27" s="5">
        <v>0.09</v>
      </c>
      <c r="CU27" s="5">
        <v>0.09</v>
      </c>
      <c r="CV27" s="5">
        <v>0.09</v>
      </c>
      <c r="CW27" s="5">
        <v>0.09</v>
      </c>
      <c r="CX27" s="5">
        <v>0.09</v>
      </c>
      <c r="CY27" s="5">
        <v>0.08</v>
      </c>
      <c r="CZ27" s="5">
        <v>0.09</v>
      </c>
      <c r="DA27" s="5">
        <v>0.1</v>
      </c>
      <c r="DB27" s="5">
        <v>0.09</v>
      </c>
      <c r="DC27" s="5">
        <v>0.09</v>
      </c>
      <c r="DD27" s="5">
        <v>0.08</v>
      </c>
      <c r="DE27" s="5">
        <v>0.09</v>
      </c>
      <c r="DF27" s="5">
        <v>0.09</v>
      </c>
      <c r="DG27" s="5">
        <v>0.09</v>
      </c>
      <c r="DH27" s="5">
        <v>0.1</v>
      </c>
      <c r="DI27" s="5">
        <v>0.1</v>
      </c>
      <c r="DJ27" s="5">
        <v>0.09</v>
      </c>
      <c r="DK27" s="5">
        <v>0.09</v>
      </c>
      <c r="DL27" s="5">
        <v>0.09</v>
      </c>
      <c r="DM27" s="5">
        <v>0.09</v>
      </c>
      <c r="DN27" s="5">
        <v>0.1</v>
      </c>
      <c r="DO27" s="5">
        <v>0.09</v>
      </c>
      <c r="DP27" s="5">
        <v>0.09</v>
      </c>
      <c r="DQ27" s="5">
        <v>0.09</v>
      </c>
      <c r="DR27" s="5">
        <v>0.1</v>
      </c>
      <c r="DS27" s="40">
        <v>8.2000000000000003E-2</v>
      </c>
      <c r="DT27" s="40">
        <v>8.2000000000000003E-2</v>
      </c>
      <c r="DU27" s="40">
        <v>8.5000000000000006E-2</v>
      </c>
      <c r="DV27" s="40">
        <v>9.1999999999999998E-2</v>
      </c>
      <c r="DW27" s="40">
        <v>8.6999999999999994E-2</v>
      </c>
      <c r="DX27" s="40">
        <v>7.9000000000000001E-2</v>
      </c>
      <c r="DY27" s="40">
        <v>9.2999999999999999E-2</v>
      </c>
      <c r="DZ27" s="40">
        <v>9.1999999999999998E-2</v>
      </c>
      <c r="EA27" s="40">
        <v>9.4E-2</v>
      </c>
      <c r="EB27" s="40">
        <v>8.5000000000000006E-2</v>
      </c>
      <c r="EC27" s="40">
        <v>8.4000000000000005E-2</v>
      </c>
      <c r="ED27" s="40">
        <v>7.9000000000000001E-2</v>
      </c>
      <c r="EE27" s="40">
        <v>9.0999999999999998E-2</v>
      </c>
      <c r="EF27" s="40">
        <v>8.4000000000000005E-2</v>
      </c>
      <c r="EG27" s="40">
        <v>7.9000000000000001E-2</v>
      </c>
    </row>
    <row r="28" spans="1:137" ht="14.25">
      <c r="A28" s="65"/>
      <c r="B28" s="2">
        <v>18</v>
      </c>
      <c r="C28" s="3" t="s">
        <v>108</v>
      </c>
      <c r="D28" s="4" t="s">
        <v>4</v>
      </c>
      <c r="E28" s="14">
        <v>1.5541042013888891</v>
      </c>
      <c r="F28" s="14">
        <v>5.8604613310185183</v>
      </c>
      <c r="G28" s="5"/>
      <c r="H28" s="5">
        <v>0.19</v>
      </c>
      <c r="I28" s="5">
        <v>0.2</v>
      </c>
      <c r="J28" s="5">
        <v>0.19</v>
      </c>
      <c r="K28" s="5">
        <v>0.19</v>
      </c>
      <c r="L28" s="5">
        <v>0.2</v>
      </c>
      <c r="M28" s="5">
        <v>0.19</v>
      </c>
      <c r="N28" s="5">
        <v>0.15</v>
      </c>
      <c r="O28" s="5">
        <v>0.2</v>
      </c>
      <c r="P28" s="5">
        <v>0.18</v>
      </c>
      <c r="Q28" s="5">
        <v>0.22</v>
      </c>
      <c r="R28" s="5">
        <v>0.14000000000000001</v>
      </c>
      <c r="S28" s="5">
        <v>0.15</v>
      </c>
      <c r="T28" s="5">
        <v>0.17</v>
      </c>
      <c r="U28" s="5">
        <v>0.17</v>
      </c>
      <c r="V28" s="5">
        <v>0.16</v>
      </c>
      <c r="W28" s="5">
        <v>0.16</v>
      </c>
      <c r="X28" s="5">
        <v>0.15</v>
      </c>
      <c r="Y28" s="5">
        <v>0.16</v>
      </c>
      <c r="Z28" s="5">
        <v>0.17</v>
      </c>
      <c r="AA28" s="5">
        <v>0.15</v>
      </c>
      <c r="AB28" s="5">
        <v>0.15</v>
      </c>
      <c r="AC28" s="5">
        <v>0.15</v>
      </c>
      <c r="AD28" s="5">
        <v>0.15</v>
      </c>
      <c r="AE28" s="5">
        <v>0.15</v>
      </c>
      <c r="AF28" s="5">
        <v>0.14000000000000001</v>
      </c>
      <c r="AG28" s="5">
        <v>0.15</v>
      </c>
      <c r="AH28" s="5">
        <v>0.15</v>
      </c>
      <c r="AI28" s="5">
        <v>0.14000000000000001</v>
      </c>
      <c r="AJ28" s="5">
        <v>0.14000000000000001</v>
      </c>
      <c r="AK28" s="5">
        <v>0.11</v>
      </c>
      <c r="AL28" s="5">
        <v>0.12</v>
      </c>
      <c r="AM28" s="5">
        <v>0.13</v>
      </c>
      <c r="AN28" s="5">
        <v>0.13</v>
      </c>
      <c r="AO28" s="5">
        <v>0.12</v>
      </c>
      <c r="AP28" s="5">
        <v>0.13</v>
      </c>
      <c r="AQ28" s="5">
        <v>0.12</v>
      </c>
      <c r="AR28" s="5">
        <v>0.12</v>
      </c>
      <c r="AS28" s="5">
        <v>0.11</v>
      </c>
      <c r="AT28" s="5">
        <v>0.12</v>
      </c>
      <c r="AU28" s="5">
        <v>0.12</v>
      </c>
      <c r="AV28" s="5">
        <v>0.12</v>
      </c>
      <c r="AW28" s="5">
        <v>0.11</v>
      </c>
      <c r="AX28" s="5">
        <v>0.1</v>
      </c>
      <c r="AY28" s="5">
        <v>0.11</v>
      </c>
      <c r="AZ28" s="5">
        <v>0.11</v>
      </c>
      <c r="BA28" s="5">
        <v>0.11</v>
      </c>
      <c r="BB28" s="5">
        <v>0.11</v>
      </c>
      <c r="BC28" s="5">
        <v>0.11</v>
      </c>
      <c r="BD28" s="5">
        <v>0.11</v>
      </c>
      <c r="BE28" s="5">
        <v>0.12</v>
      </c>
      <c r="BF28" s="5">
        <v>0.11</v>
      </c>
      <c r="BG28" s="5">
        <v>0.11</v>
      </c>
      <c r="BH28" s="5">
        <v>0.1</v>
      </c>
      <c r="BI28" s="5">
        <v>0.09</v>
      </c>
      <c r="BJ28" s="5">
        <v>0.1</v>
      </c>
      <c r="BK28" s="5">
        <v>0.1</v>
      </c>
      <c r="BL28" s="5">
        <v>0.11</v>
      </c>
      <c r="BM28" s="5">
        <v>0.11</v>
      </c>
      <c r="BN28" s="5">
        <v>0.1</v>
      </c>
      <c r="BO28" s="5">
        <v>0.11</v>
      </c>
      <c r="BP28" s="5">
        <v>0.1</v>
      </c>
      <c r="BQ28" s="5">
        <v>0.11</v>
      </c>
      <c r="BR28" s="5">
        <v>0.1</v>
      </c>
      <c r="BS28" s="5">
        <v>0.1</v>
      </c>
      <c r="BT28" s="5">
        <v>0.11</v>
      </c>
      <c r="BU28" s="5">
        <v>0.09</v>
      </c>
      <c r="BV28" s="5">
        <v>0.1</v>
      </c>
      <c r="BW28" s="5">
        <v>0.1</v>
      </c>
      <c r="BX28" s="5">
        <v>0.1</v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>
        <v>0.09</v>
      </c>
      <c r="CJ28" s="5">
        <v>0.1</v>
      </c>
      <c r="CK28" s="5">
        <v>0.1</v>
      </c>
      <c r="CL28" s="5">
        <v>0.1</v>
      </c>
      <c r="CM28" s="5">
        <v>0.1</v>
      </c>
      <c r="CN28" s="5">
        <v>0.09</v>
      </c>
      <c r="CO28" s="5">
        <v>0.09</v>
      </c>
      <c r="CP28" s="5">
        <v>0.1</v>
      </c>
      <c r="CQ28" s="5">
        <v>0.09</v>
      </c>
      <c r="CR28" s="5">
        <v>0.1</v>
      </c>
      <c r="CS28" s="5">
        <v>0.09</v>
      </c>
      <c r="CT28" s="5">
        <v>0.09</v>
      </c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40" t="s">
        <v>305</v>
      </c>
      <c r="DT28" s="40" t="s">
        <v>305</v>
      </c>
      <c r="DU28" s="40" t="s">
        <v>305</v>
      </c>
      <c r="DV28" s="40" t="s">
        <v>305</v>
      </c>
      <c r="DW28" s="40" t="s">
        <v>305</v>
      </c>
      <c r="DX28" s="40" t="s">
        <v>305</v>
      </c>
      <c r="DY28" s="40" t="s">
        <v>305</v>
      </c>
      <c r="DZ28" s="40" t="s">
        <v>305</v>
      </c>
      <c r="EA28" s="40" t="s">
        <v>305</v>
      </c>
      <c r="EB28" s="40" t="s">
        <v>305</v>
      </c>
      <c r="EC28" s="40" t="s">
        <v>305</v>
      </c>
      <c r="ED28" s="40" t="s">
        <v>305</v>
      </c>
      <c r="EE28" s="40" t="s">
        <v>305</v>
      </c>
      <c r="EF28" s="40" t="s">
        <v>305</v>
      </c>
      <c r="EG28" s="40">
        <v>0.08</v>
      </c>
    </row>
    <row r="29" spans="1:137" ht="14.25">
      <c r="A29" s="65"/>
      <c r="B29" s="2">
        <v>19</v>
      </c>
      <c r="C29" s="3" t="s">
        <v>109</v>
      </c>
      <c r="D29" s="4" t="s">
        <v>5</v>
      </c>
      <c r="E29" s="14">
        <v>1.553812476851852</v>
      </c>
      <c r="F29" s="14">
        <v>5.8614822106481475</v>
      </c>
      <c r="G29" s="5"/>
      <c r="H29" s="5">
        <v>0.19</v>
      </c>
      <c r="I29" s="5">
        <v>0.2</v>
      </c>
      <c r="J29" s="5">
        <v>0.21</v>
      </c>
      <c r="K29" s="5">
        <v>0.19</v>
      </c>
      <c r="L29" s="5">
        <v>0.2</v>
      </c>
      <c r="M29" s="5">
        <v>0.19</v>
      </c>
      <c r="N29" s="5">
        <v>0.16</v>
      </c>
      <c r="O29" s="5">
        <v>0.17</v>
      </c>
      <c r="P29" s="5">
        <v>0.18</v>
      </c>
      <c r="Q29" s="5">
        <v>0.18</v>
      </c>
      <c r="R29" s="5">
        <v>0.15</v>
      </c>
      <c r="S29" s="5">
        <v>0.13</v>
      </c>
      <c r="T29" s="5">
        <v>0.18</v>
      </c>
      <c r="U29" s="5">
        <v>0.17</v>
      </c>
      <c r="V29" s="5">
        <v>0.17</v>
      </c>
      <c r="W29" s="5">
        <v>0.16</v>
      </c>
      <c r="X29" s="5">
        <v>0.17</v>
      </c>
      <c r="Y29" s="5">
        <v>0.17</v>
      </c>
      <c r="Z29" s="5">
        <v>0.18</v>
      </c>
      <c r="AA29" s="5">
        <v>0.15</v>
      </c>
      <c r="AB29" s="5">
        <v>0.15</v>
      </c>
      <c r="AC29" s="5">
        <v>0.14000000000000001</v>
      </c>
      <c r="AD29" s="5">
        <v>0.15</v>
      </c>
      <c r="AE29" s="5">
        <v>0.5</v>
      </c>
      <c r="AF29" s="5">
        <v>0.14000000000000001</v>
      </c>
      <c r="AG29" s="5">
        <v>0.14000000000000001</v>
      </c>
      <c r="AH29" s="5">
        <v>0.15</v>
      </c>
      <c r="AI29" s="5">
        <v>0.14000000000000001</v>
      </c>
      <c r="AJ29" s="5">
        <v>0.14000000000000001</v>
      </c>
      <c r="AK29" s="5">
        <v>0.12</v>
      </c>
      <c r="AL29" s="5">
        <v>0.13</v>
      </c>
      <c r="AM29" s="5">
        <v>0.13</v>
      </c>
      <c r="AN29" s="5">
        <v>0.13</v>
      </c>
      <c r="AO29" s="5">
        <v>0.12</v>
      </c>
      <c r="AP29" s="5">
        <v>0.13</v>
      </c>
      <c r="AQ29" s="5">
        <v>0.12</v>
      </c>
      <c r="AR29" s="5">
        <v>0.12</v>
      </c>
      <c r="AS29" s="5">
        <v>0.1</v>
      </c>
      <c r="AT29" s="5">
        <v>0.12</v>
      </c>
      <c r="AU29" s="5">
        <v>0.11</v>
      </c>
      <c r="AV29" s="5">
        <v>0.11</v>
      </c>
      <c r="AW29" s="5">
        <v>0.11</v>
      </c>
      <c r="AX29" s="5">
        <v>0.11</v>
      </c>
      <c r="AY29" s="5">
        <v>0.11</v>
      </c>
      <c r="AZ29" s="5">
        <v>0.11</v>
      </c>
      <c r="BA29" s="5">
        <v>0.11</v>
      </c>
      <c r="BB29" s="5">
        <v>0.11</v>
      </c>
      <c r="BC29" s="5">
        <v>0.11</v>
      </c>
      <c r="BD29" s="5">
        <v>0.1</v>
      </c>
      <c r="BE29" s="5">
        <v>0.11</v>
      </c>
      <c r="BF29" s="5">
        <v>0.1</v>
      </c>
      <c r="BG29" s="5">
        <v>0.1</v>
      </c>
      <c r="BH29" s="5">
        <v>0.1</v>
      </c>
      <c r="BI29" s="5">
        <v>0.1</v>
      </c>
      <c r="BJ29" s="5">
        <v>0.1</v>
      </c>
      <c r="BK29" s="5">
        <v>0.11</v>
      </c>
      <c r="BL29" s="5">
        <v>0.1</v>
      </c>
      <c r="BM29" s="5">
        <v>0.11</v>
      </c>
      <c r="BN29" s="5">
        <v>0.09</v>
      </c>
      <c r="BO29" s="5">
        <v>0.1</v>
      </c>
      <c r="BP29" s="5">
        <v>0.1</v>
      </c>
      <c r="BQ29" s="5">
        <v>0.11</v>
      </c>
      <c r="BR29" s="5">
        <v>0.1</v>
      </c>
      <c r="BS29" s="5">
        <v>0.11</v>
      </c>
      <c r="BT29" s="5">
        <v>0.1</v>
      </c>
      <c r="BU29" s="5">
        <v>0.1</v>
      </c>
      <c r="BV29" s="5">
        <v>0.1</v>
      </c>
      <c r="BW29" s="5">
        <v>0.1</v>
      </c>
      <c r="BX29" s="5">
        <v>0.09</v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>
        <v>0.09</v>
      </c>
      <c r="CJ29" s="5">
        <v>0.09</v>
      </c>
      <c r="CK29" s="5">
        <v>0.1</v>
      </c>
      <c r="CL29" s="5">
        <v>0.09</v>
      </c>
      <c r="CM29" s="5">
        <v>0.09</v>
      </c>
      <c r="CN29" s="5">
        <v>0.09</v>
      </c>
      <c r="CO29" s="5">
        <v>0.09</v>
      </c>
      <c r="CP29" s="5">
        <v>0.09</v>
      </c>
      <c r="CQ29" s="5">
        <v>0.1</v>
      </c>
      <c r="CR29" s="5">
        <v>0.09</v>
      </c>
      <c r="CS29" s="5">
        <v>0.1</v>
      </c>
      <c r="CT29" s="5">
        <v>0.09</v>
      </c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40" t="s">
        <v>305</v>
      </c>
      <c r="DT29" s="40" t="s">
        <v>305</v>
      </c>
      <c r="DU29" s="40" t="s">
        <v>305</v>
      </c>
      <c r="DV29" s="40" t="s">
        <v>305</v>
      </c>
      <c r="DW29" s="40" t="s">
        <v>305</v>
      </c>
      <c r="DX29" s="40" t="s">
        <v>305</v>
      </c>
      <c r="DY29" s="40" t="s">
        <v>305</v>
      </c>
      <c r="DZ29" s="40" t="s">
        <v>305</v>
      </c>
      <c r="EA29" s="40" t="s">
        <v>305</v>
      </c>
      <c r="EB29" s="40" t="s">
        <v>305</v>
      </c>
      <c r="EC29" s="40" t="s">
        <v>305</v>
      </c>
      <c r="ED29" s="40" t="s">
        <v>305</v>
      </c>
      <c r="EE29" s="40" t="s">
        <v>305</v>
      </c>
      <c r="EF29" s="40" t="s">
        <v>305</v>
      </c>
      <c r="EG29" s="40" t="s">
        <v>305</v>
      </c>
    </row>
    <row r="30" spans="1:137" ht="14.25">
      <c r="A30" s="65"/>
      <c r="B30" s="2">
        <v>20</v>
      </c>
      <c r="C30" s="3" t="s">
        <v>110</v>
      </c>
      <c r="D30" s="4" t="s">
        <v>6</v>
      </c>
      <c r="E30" s="14">
        <v>1.5539480092592595</v>
      </c>
      <c r="F30" s="14">
        <v>5.8609798148148151</v>
      </c>
      <c r="G30" s="5">
        <v>0.16</v>
      </c>
      <c r="H30" s="5">
        <v>0.16</v>
      </c>
      <c r="I30" s="5">
        <v>0.16</v>
      </c>
      <c r="J30" s="5">
        <v>0.17</v>
      </c>
      <c r="K30" s="5">
        <v>0.18</v>
      </c>
      <c r="L30" s="5">
        <v>0.19</v>
      </c>
      <c r="M30" s="5">
        <v>0.15</v>
      </c>
      <c r="N30" s="5">
        <v>0.14000000000000001</v>
      </c>
      <c r="O30" s="5">
        <v>0.17</v>
      </c>
      <c r="P30" s="5">
        <v>0.18</v>
      </c>
      <c r="Q30" s="5">
        <v>0.19</v>
      </c>
      <c r="R30" s="5">
        <v>0.13</v>
      </c>
      <c r="S30" s="5">
        <v>0.13</v>
      </c>
      <c r="T30" s="5">
        <v>0.14000000000000001</v>
      </c>
      <c r="U30" s="5">
        <v>0.15</v>
      </c>
      <c r="V30" s="5">
        <v>0.17</v>
      </c>
      <c r="W30" s="5">
        <v>0.16</v>
      </c>
      <c r="X30" s="5">
        <v>0.17</v>
      </c>
      <c r="Y30" s="5">
        <v>0.18</v>
      </c>
      <c r="Z30" s="5">
        <v>0.16</v>
      </c>
      <c r="AA30" s="5">
        <v>0.15</v>
      </c>
      <c r="AB30" s="5">
        <v>0.14000000000000001</v>
      </c>
      <c r="AC30" s="5">
        <v>0.13</v>
      </c>
      <c r="AD30" s="5">
        <v>0.13</v>
      </c>
      <c r="AE30" s="5">
        <v>0.13</v>
      </c>
      <c r="AF30" s="5">
        <v>0.13</v>
      </c>
      <c r="AG30" s="5">
        <v>0.13</v>
      </c>
      <c r="AH30" s="5">
        <v>0.14000000000000001</v>
      </c>
      <c r="AI30" s="5">
        <v>0.13</v>
      </c>
      <c r="AJ30" s="5">
        <v>0.13</v>
      </c>
      <c r="AK30" s="5">
        <v>0.12</v>
      </c>
      <c r="AL30" s="5">
        <v>0.13</v>
      </c>
      <c r="AM30" s="5">
        <v>0.12</v>
      </c>
      <c r="AN30" s="5">
        <v>0.11</v>
      </c>
      <c r="AO30" s="5">
        <v>0.12</v>
      </c>
      <c r="AP30" s="5">
        <v>0.15</v>
      </c>
      <c r="AQ30" s="5">
        <v>0.12</v>
      </c>
      <c r="AR30" s="5">
        <v>0.11</v>
      </c>
      <c r="AS30" s="5">
        <v>0.13</v>
      </c>
      <c r="AT30" s="5">
        <v>0.13</v>
      </c>
      <c r="AU30" s="5">
        <v>0.12</v>
      </c>
      <c r="AV30" s="5">
        <v>0.13</v>
      </c>
      <c r="AW30" s="5">
        <v>0.11</v>
      </c>
      <c r="AX30" s="5">
        <v>0.1</v>
      </c>
      <c r="AY30" s="5">
        <v>0.11</v>
      </c>
      <c r="AZ30" s="5">
        <v>0.11</v>
      </c>
      <c r="BA30" s="5">
        <v>0.1</v>
      </c>
      <c r="BB30" s="5">
        <v>0.11</v>
      </c>
      <c r="BC30" s="5">
        <v>0.11</v>
      </c>
      <c r="BD30" s="5">
        <v>0.11</v>
      </c>
      <c r="BE30" s="5">
        <v>0.11</v>
      </c>
      <c r="BF30" s="5">
        <v>0.1</v>
      </c>
      <c r="BG30" s="5">
        <v>0.11</v>
      </c>
      <c r="BH30" s="5">
        <v>0.1</v>
      </c>
      <c r="BI30" s="5">
        <v>0.11</v>
      </c>
      <c r="BJ30" s="5">
        <v>0.09</v>
      </c>
      <c r="BK30" s="5">
        <v>0.1</v>
      </c>
      <c r="BL30" s="5">
        <v>0.1</v>
      </c>
      <c r="BM30" s="5">
        <v>0.09</v>
      </c>
      <c r="BN30" s="5">
        <v>0.11</v>
      </c>
      <c r="BO30" s="5">
        <v>0.1</v>
      </c>
      <c r="BP30" s="5">
        <v>0.09</v>
      </c>
      <c r="BQ30" s="5">
        <v>0.1</v>
      </c>
      <c r="BR30" s="5">
        <v>0.1</v>
      </c>
      <c r="BS30" s="5">
        <v>0.1</v>
      </c>
      <c r="BT30" s="5">
        <v>0.09</v>
      </c>
      <c r="BU30" s="5">
        <v>0.1</v>
      </c>
      <c r="BV30" s="5">
        <v>0.1</v>
      </c>
      <c r="BW30" s="5">
        <v>0.1</v>
      </c>
      <c r="BX30" s="5">
        <v>0.09</v>
      </c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>
        <v>0.09</v>
      </c>
      <c r="CJ30" s="5">
        <v>0.09</v>
      </c>
      <c r="CK30" s="5">
        <v>0.09</v>
      </c>
      <c r="CL30" s="5">
        <v>0.1</v>
      </c>
      <c r="CM30" s="5">
        <v>0.09</v>
      </c>
      <c r="CN30" s="5">
        <v>0.09</v>
      </c>
      <c r="CO30" s="5">
        <v>0.08</v>
      </c>
      <c r="CP30" s="5">
        <v>0.09</v>
      </c>
      <c r="CQ30" s="5">
        <v>0.09</v>
      </c>
      <c r="CR30" s="5">
        <v>0.09</v>
      </c>
      <c r="CS30" s="5">
        <v>0.09</v>
      </c>
      <c r="CT30" s="5">
        <v>0.09</v>
      </c>
      <c r="CU30" s="5">
        <v>7.0000000000000007E-2</v>
      </c>
      <c r="CV30" s="5">
        <v>0.06</v>
      </c>
      <c r="CW30" s="5">
        <v>0.06</v>
      </c>
      <c r="CX30" s="5">
        <v>0.06</v>
      </c>
      <c r="CY30" s="5">
        <v>7.0000000000000007E-2</v>
      </c>
      <c r="CZ30" s="5">
        <v>0.06</v>
      </c>
      <c r="DA30" s="5">
        <v>0.06</v>
      </c>
      <c r="DB30" s="5">
        <v>7.0000000000000007E-2</v>
      </c>
      <c r="DC30" s="5">
        <v>7.0000000000000007E-2</v>
      </c>
      <c r="DD30" s="5">
        <v>7.0000000000000007E-2</v>
      </c>
      <c r="DE30" s="5">
        <v>0.06</v>
      </c>
      <c r="DF30" s="5">
        <v>7.0000000000000007E-2</v>
      </c>
      <c r="DG30" s="5">
        <v>7.0000000000000007E-2</v>
      </c>
      <c r="DH30" s="5">
        <v>7.0000000000000007E-2</v>
      </c>
      <c r="DI30" s="5">
        <v>7.0000000000000007E-2</v>
      </c>
      <c r="DJ30" s="5">
        <v>7.0000000000000007E-2</v>
      </c>
      <c r="DK30" s="5">
        <v>7.0000000000000007E-2</v>
      </c>
      <c r="DL30" s="5">
        <v>0.08</v>
      </c>
      <c r="DM30" s="5">
        <v>7.0000000000000007E-2</v>
      </c>
      <c r="DN30" s="5">
        <v>0.06</v>
      </c>
      <c r="DO30" s="5">
        <v>0.06</v>
      </c>
      <c r="DP30" s="5">
        <v>0.06</v>
      </c>
      <c r="DQ30" s="5">
        <v>7.0000000000000007E-2</v>
      </c>
      <c r="DR30" s="5">
        <v>0.06</v>
      </c>
      <c r="DS30" s="40" t="s">
        <v>305</v>
      </c>
      <c r="DT30" s="40" t="s">
        <v>305</v>
      </c>
      <c r="DU30" s="40" t="s">
        <v>305</v>
      </c>
      <c r="DV30" s="40" t="s">
        <v>305</v>
      </c>
      <c r="DW30" s="40" t="s">
        <v>305</v>
      </c>
      <c r="DX30" s="40" t="s">
        <v>305</v>
      </c>
      <c r="DY30" s="40" t="s">
        <v>305</v>
      </c>
      <c r="DZ30" s="40" t="s">
        <v>305</v>
      </c>
      <c r="EA30" s="40" t="s">
        <v>305</v>
      </c>
      <c r="EB30" s="40" t="s">
        <v>305</v>
      </c>
      <c r="EC30" s="40" t="s">
        <v>305</v>
      </c>
      <c r="ED30" s="40" t="s">
        <v>305</v>
      </c>
      <c r="EE30" s="40" t="s">
        <v>305</v>
      </c>
      <c r="EF30" s="40" t="s">
        <v>305</v>
      </c>
      <c r="EG30" s="40" t="s">
        <v>305</v>
      </c>
    </row>
    <row r="31" spans="1:137" ht="14.25">
      <c r="A31" s="65"/>
      <c r="B31" s="2">
        <v>21</v>
      </c>
      <c r="C31" s="3" t="s">
        <v>111</v>
      </c>
      <c r="D31" s="4" t="s">
        <v>112</v>
      </c>
      <c r="E31" s="14">
        <v>1.5535845023148149</v>
      </c>
      <c r="F31" s="14">
        <v>5.8602892013888885</v>
      </c>
      <c r="G31" s="5"/>
      <c r="H31" s="5">
        <v>0.18</v>
      </c>
      <c r="I31" s="5">
        <v>0.19</v>
      </c>
      <c r="J31" s="5">
        <v>0.18</v>
      </c>
      <c r="K31" s="5">
        <v>0.17</v>
      </c>
      <c r="L31" s="5">
        <v>0.17</v>
      </c>
      <c r="M31" s="5">
        <v>0.15</v>
      </c>
      <c r="N31" s="5">
        <v>0.15</v>
      </c>
      <c r="O31" s="5">
        <v>0.17</v>
      </c>
      <c r="P31" s="5">
        <v>0.16</v>
      </c>
      <c r="Q31" s="5">
        <v>0.17</v>
      </c>
      <c r="R31" s="5">
        <v>0.13</v>
      </c>
      <c r="S31" s="5">
        <v>0.14000000000000001</v>
      </c>
      <c r="T31" s="5">
        <v>0.14000000000000001</v>
      </c>
      <c r="U31" s="5">
        <v>0.15</v>
      </c>
      <c r="V31" s="5">
        <v>0.16</v>
      </c>
      <c r="W31" s="5">
        <v>0.14000000000000001</v>
      </c>
      <c r="X31" s="5">
        <v>0.15</v>
      </c>
      <c r="Y31" s="5">
        <v>0.14000000000000001</v>
      </c>
      <c r="Z31" s="5">
        <v>0.15</v>
      </c>
      <c r="AA31" s="5">
        <v>0.13</v>
      </c>
      <c r="AB31" s="5">
        <v>0.13</v>
      </c>
      <c r="AC31" s="5">
        <v>0.11</v>
      </c>
      <c r="AD31" s="5">
        <v>0.14000000000000001</v>
      </c>
      <c r="AE31" s="5">
        <v>0.11</v>
      </c>
      <c r="AF31" s="5">
        <v>0.12</v>
      </c>
      <c r="AG31" s="5">
        <v>0.1</v>
      </c>
      <c r="AH31" s="5">
        <v>0.12</v>
      </c>
      <c r="AI31" s="5">
        <v>0.12</v>
      </c>
      <c r="AJ31" s="5">
        <v>0.12</v>
      </c>
      <c r="AK31" s="5">
        <v>0.11</v>
      </c>
      <c r="AL31" s="5">
        <v>0.11</v>
      </c>
      <c r="AM31" s="5">
        <v>0.11</v>
      </c>
      <c r="AN31" s="5">
        <v>0.11</v>
      </c>
      <c r="AO31" s="5">
        <v>0.09</v>
      </c>
      <c r="AP31" s="5">
        <v>0.11</v>
      </c>
      <c r="AQ31" s="5">
        <v>0.1</v>
      </c>
      <c r="AR31" s="5">
        <v>0.1</v>
      </c>
      <c r="AS31" s="5">
        <v>0.1</v>
      </c>
      <c r="AT31" s="5">
        <v>0.1</v>
      </c>
      <c r="AU31" s="5">
        <v>0.1</v>
      </c>
      <c r="AV31" s="5">
        <v>0.1</v>
      </c>
      <c r="AW31" s="5">
        <v>0.1</v>
      </c>
      <c r="AX31" s="5">
        <v>0.1</v>
      </c>
      <c r="AY31" s="5">
        <v>0.09</v>
      </c>
      <c r="AZ31" s="5">
        <v>0.1</v>
      </c>
      <c r="BA31" s="5">
        <v>0.09</v>
      </c>
      <c r="BB31" s="5">
        <v>0.1</v>
      </c>
      <c r="BC31" s="5">
        <v>0.1</v>
      </c>
      <c r="BD31" s="5">
        <v>0.11</v>
      </c>
      <c r="BE31" s="5">
        <v>0.1</v>
      </c>
      <c r="BF31" s="5">
        <v>0.09</v>
      </c>
      <c r="BG31" s="5">
        <v>0.1</v>
      </c>
      <c r="BH31" s="5">
        <v>0.09</v>
      </c>
      <c r="BI31" s="5">
        <v>0.08</v>
      </c>
      <c r="BJ31" s="5">
        <v>0.09</v>
      </c>
      <c r="BK31" s="5">
        <v>0.09</v>
      </c>
      <c r="BL31" s="5">
        <v>0.09</v>
      </c>
      <c r="BM31" s="5">
        <v>0.1</v>
      </c>
      <c r="BN31" s="5">
        <v>0.1</v>
      </c>
      <c r="BO31" s="5">
        <v>0.09</v>
      </c>
      <c r="BP31" s="5">
        <v>0.08</v>
      </c>
      <c r="BQ31" s="5">
        <v>0.09</v>
      </c>
      <c r="BR31" s="5">
        <v>0.08</v>
      </c>
      <c r="BS31" s="5">
        <v>0.08</v>
      </c>
      <c r="BT31" s="5">
        <v>0.09</v>
      </c>
      <c r="BU31" s="5">
        <v>0.09</v>
      </c>
      <c r="BV31" s="5">
        <v>0.09</v>
      </c>
      <c r="BW31" s="5">
        <v>0.08</v>
      </c>
      <c r="BX31" s="5">
        <v>0.08</v>
      </c>
      <c r="BY31" s="5">
        <v>0.1</v>
      </c>
      <c r="BZ31" s="5">
        <v>0.09</v>
      </c>
      <c r="CA31" s="5">
        <v>7.0000000000000007E-2</v>
      </c>
      <c r="CB31" s="5">
        <v>0.08</v>
      </c>
      <c r="CC31" s="5">
        <v>7.0000000000000007E-2</v>
      </c>
      <c r="CD31" s="5">
        <v>0.08</v>
      </c>
      <c r="CE31" s="5">
        <v>0.09</v>
      </c>
      <c r="CF31" s="5">
        <v>0.08</v>
      </c>
      <c r="CG31" s="5">
        <v>0.08</v>
      </c>
      <c r="CH31" s="5">
        <v>0.08</v>
      </c>
      <c r="CI31" s="5">
        <v>0.09</v>
      </c>
      <c r="CJ31" s="5">
        <v>0.09</v>
      </c>
      <c r="CK31" s="5">
        <v>0.08</v>
      </c>
      <c r="CL31" s="5">
        <v>0.08</v>
      </c>
      <c r="CM31" s="5">
        <v>0.08</v>
      </c>
      <c r="CN31" s="5">
        <v>0.08</v>
      </c>
      <c r="CO31" s="5">
        <v>7.0000000000000007E-2</v>
      </c>
      <c r="CP31" s="5">
        <v>7.0000000000000007E-2</v>
      </c>
      <c r="CQ31" s="5">
        <v>0.08</v>
      </c>
      <c r="CR31" s="5">
        <v>0.08</v>
      </c>
      <c r="CS31" s="5">
        <v>7.0000000000000007E-2</v>
      </c>
      <c r="CT31" s="5">
        <v>0.09</v>
      </c>
      <c r="CU31" s="5">
        <v>0.08</v>
      </c>
      <c r="CV31" s="5">
        <v>0.09</v>
      </c>
      <c r="CW31" s="5">
        <v>0.09</v>
      </c>
      <c r="CX31" s="5">
        <v>0.09</v>
      </c>
      <c r="CY31" s="5">
        <v>0.08</v>
      </c>
      <c r="CZ31" s="5">
        <v>0.08</v>
      </c>
      <c r="DA31" s="5">
        <v>0.08</v>
      </c>
      <c r="DB31" s="5">
        <v>0.08</v>
      </c>
      <c r="DC31" s="5">
        <v>7.0000000000000007E-2</v>
      </c>
      <c r="DD31" s="5">
        <v>7.0000000000000007E-2</v>
      </c>
      <c r="DE31" s="5">
        <v>0.09</v>
      </c>
      <c r="DF31" s="5">
        <v>0.08</v>
      </c>
      <c r="DG31" s="5">
        <v>7.0000000000000007E-2</v>
      </c>
      <c r="DH31" s="5">
        <v>0.08</v>
      </c>
      <c r="DI31" s="5">
        <v>0.08</v>
      </c>
      <c r="DJ31" s="5">
        <v>0.08</v>
      </c>
      <c r="DK31" s="5">
        <v>0.08</v>
      </c>
      <c r="DL31" s="5">
        <v>0.08</v>
      </c>
      <c r="DM31" s="5">
        <v>7.0000000000000007E-2</v>
      </c>
      <c r="DN31" s="5"/>
      <c r="DO31" s="5"/>
      <c r="DP31" s="5"/>
      <c r="DQ31" s="5"/>
      <c r="DR31" s="5">
        <v>0.08</v>
      </c>
      <c r="DS31" s="40">
        <v>7.2999999999999995E-2</v>
      </c>
      <c r="DT31" s="40">
        <v>8.1000000000000003E-2</v>
      </c>
      <c r="DU31" s="40">
        <v>6.9000000000000006E-2</v>
      </c>
      <c r="DV31" s="40">
        <v>8.5000000000000006E-2</v>
      </c>
      <c r="DW31" s="40">
        <v>7.0000000000000007E-2</v>
      </c>
      <c r="DX31" s="40">
        <v>6.7000000000000004E-2</v>
      </c>
      <c r="DY31" s="40">
        <v>7.8E-2</v>
      </c>
      <c r="DZ31" s="40">
        <v>7.3999999999999996E-2</v>
      </c>
      <c r="EA31" s="40">
        <v>7.2999999999999995E-2</v>
      </c>
      <c r="EB31" s="40">
        <v>8.6999999999999994E-2</v>
      </c>
      <c r="EC31" s="40">
        <v>7.5999999999999998E-2</v>
      </c>
      <c r="ED31" s="40">
        <v>7.0999999999999994E-2</v>
      </c>
      <c r="EE31" s="40">
        <v>7.4999999999999997E-2</v>
      </c>
      <c r="EF31" s="40">
        <v>6.2E-2</v>
      </c>
      <c r="EG31" s="40">
        <v>7.6999999999999999E-2</v>
      </c>
    </row>
    <row r="32" spans="1:137" ht="14.25" customHeight="1">
      <c r="A32" s="65" t="s">
        <v>113</v>
      </c>
      <c r="B32" s="2">
        <v>22</v>
      </c>
      <c r="C32" s="3" t="s">
        <v>114</v>
      </c>
      <c r="D32" s="4" t="s">
        <v>115</v>
      </c>
      <c r="E32" s="14">
        <v>1.5570765509259259</v>
      </c>
      <c r="F32" s="14">
        <v>5.8594852777777779</v>
      </c>
      <c r="G32" s="5"/>
      <c r="H32" s="5">
        <v>0.22</v>
      </c>
      <c r="I32" s="5">
        <v>0.25</v>
      </c>
      <c r="J32" s="5">
        <v>0.24</v>
      </c>
      <c r="K32" s="5">
        <v>0.25</v>
      </c>
      <c r="L32" s="5">
        <v>0.23</v>
      </c>
      <c r="M32" s="5">
        <v>0.18</v>
      </c>
      <c r="N32" s="5">
        <v>0.24</v>
      </c>
      <c r="O32" s="5">
        <v>0.2</v>
      </c>
      <c r="P32" s="5">
        <v>0.24</v>
      </c>
      <c r="Q32" s="5">
        <v>0.19</v>
      </c>
      <c r="R32" s="5">
        <v>0.24</v>
      </c>
      <c r="S32" s="5">
        <v>0.17</v>
      </c>
      <c r="T32" s="5">
        <v>0.17</v>
      </c>
      <c r="U32" s="5">
        <v>0.17</v>
      </c>
      <c r="V32" s="5">
        <v>0.17</v>
      </c>
      <c r="W32" s="5">
        <v>0.14000000000000001</v>
      </c>
      <c r="X32" s="5">
        <v>0.15</v>
      </c>
      <c r="Y32" s="5">
        <v>0.17</v>
      </c>
      <c r="Z32" s="5">
        <v>0.15</v>
      </c>
      <c r="AA32" s="5">
        <v>0.16</v>
      </c>
      <c r="AB32" s="5">
        <v>0.15</v>
      </c>
      <c r="AC32" s="5">
        <v>0.14000000000000001</v>
      </c>
      <c r="AD32" s="5">
        <v>0.14000000000000001</v>
      </c>
      <c r="AE32" s="5">
        <v>0.15</v>
      </c>
      <c r="AF32" s="5">
        <v>0.13</v>
      </c>
      <c r="AG32" s="5">
        <v>0.12</v>
      </c>
      <c r="AH32" s="5">
        <v>0.13</v>
      </c>
      <c r="AI32" s="5">
        <v>0.12</v>
      </c>
      <c r="AJ32" s="5">
        <v>0.14000000000000001</v>
      </c>
      <c r="AK32" s="5">
        <v>0.13</v>
      </c>
      <c r="AL32" s="5">
        <v>0.13</v>
      </c>
      <c r="AM32" s="5">
        <v>0.13</v>
      </c>
      <c r="AN32" s="5">
        <v>0.13</v>
      </c>
      <c r="AO32" s="5">
        <v>0.12</v>
      </c>
      <c r="AP32" s="5">
        <v>0.12</v>
      </c>
      <c r="AQ32" s="5">
        <v>0.11</v>
      </c>
      <c r="AR32" s="5">
        <v>0.11</v>
      </c>
      <c r="AS32" s="5">
        <v>0.11</v>
      </c>
      <c r="AT32" s="5">
        <v>0.11</v>
      </c>
      <c r="AU32" s="5">
        <v>0.12</v>
      </c>
      <c r="AV32" s="5">
        <v>0.11</v>
      </c>
      <c r="AW32" s="5">
        <v>0.1</v>
      </c>
      <c r="AX32" s="5">
        <v>0.11</v>
      </c>
      <c r="AY32" s="5">
        <v>0.1</v>
      </c>
      <c r="AZ32" s="5">
        <v>0.11</v>
      </c>
      <c r="BA32" s="5">
        <v>0.11</v>
      </c>
      <c r="BB32" s="5">
        <v>0.12</v>
      </c>
      <c r="BC32" s="5">
        <v>0.11</v>
      </c>
      <c r="BD32" s="5">
        <v>0.1</v>
      </c>
      <c r="BE32" s="5">
        <v>0.1</v>
      </c>
      <c r="BF32" s="5">
        <v>0.1</v>
      </c>
      <c r="BG32" s="5">
        <v>0.09</v>
      </c>
      <c r="BH32" s="5">
        <v>0.1</v>
      </c>
      <c r="BI32" s="5">
        <v>0.09</v>
      </c>
      <c r="BJ32" s="5">
        <v>0.1</v>
      </c>
      <c r="BK32" s="5">
        <v>0.1</v>
      </c>
      <c r="BL32" s="5">
        <v>0.1</v>
      </c>
      <c r="BM32" s="5">
        <v>0.09</v>
      </c>
      <c r="BN32" s="5">
        <v>0.09</v>
      </c>
      <c r="BO32" s="5">
        <v>0.1</v>
      </c>
      <c r="BP32" s="5">
        <v>0.09</v>
      </c>
      <c r="BQ32" s="5">
        <v>0.09</v>
      </c>
      <c r="BR32" s="5">
        <v>0.1</v>
      </c>
      <c r="BS32" s="5">
        <v>0.1</v>
      </c>
      <c r="BT32" s="5">
        <v>0.1</v>
      </c>
      <c r="BU32" s="5">
        <v>0.09</v>
      </c>
      <c r="BV32" s="5">
        <v>0.09</v>
      </c>
      <c r="BW32" s="5">
        <v>0.09</v>
      </c>
      <c r="BX32" s="5">
        <v>0.1</v>
      </c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>
        <v>0.1</v>
      </c>
      <c r="CJ32" s="5">
        <v>0.1</v>
      </c>
      <c r="CK32" s="5">
        <v>0.09</v>
      </c>
      <c r="CL32" s="5">
        <v>0.09</v>
      </c>
      <c r="CM32" s="5">
        <v>0.09</v>
      </c>
      <c r="CN32" s="5">
        <v>0.09</v>
      </c>
      <c r="CO32" s="5">
        <v>0.09</v>
      </c>
      <c r="CP32" s="5">
        <v>0.09</v>
      </c>
      <c r="CQ32" s="5">
        <v>0.1</v>
      </c>
      <c r="CR32" s="5">
        <v>0.1</v>
      </c>
      <c r="CS32" s="5">
        <v>0.09</v>
      </c>
      <c r="CT32" s="5">
        <v>0.1</v>
      </c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40" t="s">
        <v>305</v>
      </c>
      <c r="DT32" s="40" t="s">
        <v>305</v>
      </c>
      <c r="DU32" s="40" t="s">
        <v>305</v>
      </c>
      <c r="DV32" s="40" t="s">
        <v>305</v>
      </c>
      <c r="DW32" s="40" t="s">
        <v>305</v>
      </c>
      <c r="DX32" s="40" t="s">
        <v>305</v>
      </c>
      <c r="DY32" s="40" t="s">
        <v>305</v>
      </c>
      <c r="DZ32" s="40" t="s">
        <v>305</v>
      </c>
      <c r="EA32" s="40" t="s">
        <v>305</v>
      </c>
      <c r="EB32" s="40" t="s">
        <v>305</v>
      </c>
      <c r="EC32" s="40" t="s">
        <v>305</v>
      </c>
      <c r="ED32" s="40" t="s">
        <v>305</v>
      </c>
      <c r="EE32" s="40" t="s">
        <v>305</v>
      </c>
      <c r="EF32" s="40" t="s">
        <v>305</v>
      </c>
      <c r="EG32" s="40" t="s">
        <v>305</v>
      </c>
    </row>
    <row r="33" spans="1:137" ht="14.25">
      <c r="A33" s="65"/>
      <c r="B33" s="2">
        <v>23</v>
      </c>
      <c r="C33" s="66" t="s">
        <v>116</v>
      </c>
      <c r="D33" s="4" t="s">
        <v>117</v>
      </c>
      <c r="E33" s="14">
        <v>1.5571724537037037</v>
      </c>
      <c r="F33" s="14">
        <v>5.8599729513888885</v>
      </c>
      <c r="G33" s="5"/>
      <c r="H33" s="5">
        <v>0.19</v>
      </c>
      <c r="I33" s="5">
        <v>0.27</v>
      </c>
      <c r="J33" s="5">
        <v>0.19</v>
      </c>
      <c r="K33" s="5">
        <v>0.19</v>
      </c>
      <c r="L33" s="5">
        <v>0.2</v>
      </c>
      <c r="M33" s="5">
        <v>0.2</v>
      </c>
      <c r="N33" s="5">
        <v>0.2</v>
      </c>
      <c r="O33" s="5">
        <v>0.19</v>
      </c>
      <c r="P33" s="5">
        <v>0.19</v>
      </c>
      <c r="Q33" s="5">
        <v>0.17</v>
      </c>
      <c r="R33" s="5">
        <v>0.17</v>
      </c>
      <c r="S33" s="5">
        <v>0.18</v>
      </c>
      <c r="T33" s="5">
        <v>0.18</v>
      </c>
      <c r="U33" s="5">
        <v>0.17</v>
      </c>
      <c r="V33" s="5">
        <v>0.17</v>
      </c>
      <c r="W33" s="5">
        <v>0.15</v>
      </c>
      <c r="X33" s="5">
        <v>0.15</v>
      </c>
      <c r="Y33" s="5">
        <v>0.16</v>
      </c>
      <c r="Z33" s="5">
        <v>0.15</v>
      </c>
      <c r="AA33" s="5">
        <v>0.12</v>
      </c>
      <c r="AB33" s="5">
        <v>0.11</v>
      </c>
      <c r="AC33" s="5">
        <v>0.11</v>
      </c>
      <c r="AD33" s="5">
        <v>0.12</v>
      </c>
      <c r="AE33" s="5">
        <v>0.12</v>
      </c>
      <c r="AF33" s="5">
        <v>0.11</v>
      </c>
      <c r="AG33" s="5">
        <v>0.11</v>
      </c>
      <c r="AH33" s="5">
        <v>0.11</v>
      </c>
      <c r="AI33" s="5">
        <v>0.11</v>
      </c>
      <c r="AJ33" s="5">
        <v>0.11</v>
      </c>
      <c r="AK33" s="5">
        <v>0.08</v>
      </c>
      <c r="AL33" s="5">
        <v>0.11</v>
      </c>
      <c r="AM33" s="5">
        <v>0.1</v>
      </c>
      <c r="AN33" s="5">
        <v>0.11</v>
      </c>
      <c r="AO33" s="5">
        <v>0.1</v>
      </c>
      <c r="AP33" s="5">
        <v>0.1</v>
      </c>
      <c r="AQ33" s="5">
        <v>0.1</v>
      </c>
      <c r="AR33" s="5">
        <v>0.1</v>
      </c>
      <c r="AS33" s="5">
        <v>0.1</v>
      </c>
      <c r="AT33" s="5">
        <v>0.1</v>
      </c>
      <c r="AU33" s="5">
        <v>0.1</v>
      </c>
      <c r="AV33" s="5">
        <v>0.1</v>
      </c>
      <c r="AW33" s="5">
        <v>0.09</v>
      </c>
      <c r="AX33" s="5">
        <v>0.08</v>
      </c>
      <c r="AY33" s="5">
        <v>0.09</v>
      </c>
      <c r="AZ33" s="5">
        <v>0.09</v>
      </c>
      <c r="BA33" s="5">
        <v>0.1</v>
      </c>
      <c r="BB33" s="5">
        <v>0.09</v>
      </c>
      <c r="BC33" s="5">
        <v>0.09</v>
      </c>
      <c r="BD33" s="5">
        <v>0.09</v>
      </c>
      <c r="BE33" s="5">
        <v>0.09</v>
      </c>
      <c r="BF33" s="5">
        <v>0.09</v>
      </c>
      <c r="BG33" s="5">
        <v>0.08</v>
      </c>
      <c r="BH33" s="5">
        <v>0.08</v>
      </c>
      <c r="BI33" s="5">
        <v>0.06</v>
      </c>
      <c r="BJ33" s="5">
        <v>0.08</v>
      </c>
      <c r="BK33" s="5">
        <v>7.0000000000000007E-2</v>
      </c>
      <c r="BL33" s="5">
        <v>0.08</v>
      </c>
      <c r="BM33" s="5">
        <v>0.08</v>
      </c>
      <c r="BN33" s="5">
        <v>0.08</v>
      </c>
      <c r="BO33" s="5">
        <v>0.08</v>
      </c>
      <c r="BP33" s="5">
        <v>7.0000000000000007E-2</v>
      </c>
      <c r="BQ33" s="5">
        <v>0.08</v>
      </c>
      <c r="BR33" s="5">
        <v>7.0000000000000007E-2</v>
      </c>
      <c r="BS33" s="5">
        <v>7.0000000000000007E-2</v>
      </c>
      <c r="BT33" s="5">
        <v>7.0000000000000007E-2</v>
      </c>
      <c r="BU33" s="5">
        <v>0.06</v>
      </c>
      <c r="BV33" s="5">
        <v>7.0000000000000007E-2</v>
      </c>
      <c r="BW33" s="5">
        <v>7.0000000000000007E-2</v>
      </c>
      <c r="BX33" s="5">
        <v>7.0000000000000007E-2</v>
      </c>
      <c r="BY33" s="5">
        <v>7.0000000000000007E-2</v>
      </c>
      <c r="BZ33" s="5">
        <v>7.0000000000000007E-2</v>
      </c>
      <c r="CA33" s="5">
        <v>0.06</v>
      </c>
      <c r="CB33" s="5">
        <v>0.06</v>
      </c>
      <c r="CC33" s="5">
        <v>0.06</v>
      </c>
      <c r="CD33" s="5">
        <v>0.06</v>
      </c>
      <c r="CE33" s="5">
        <v>7.0000000000000007E-2</v>
      </c>
      <c r="CF33" s="5">
        <v>7.0000000000000007E-2</v>
      </c>
      <c r="CG33" s="5">
        <v>0.06</v>
      </c>
      <c r="CH33" s="5">
        <v>7.0000000000000007E-2</v>
      </c>
      <c r="CI33" s="5">
        <v>0.06</v>
      </c>
      <c r="CJ33" s="5">
        <v>7.0000000000000007E-2</v>
      </c>
      <c r="CK33" s="5">
        <v>0.06</v>
      </c>
      <c r="CL33" s="5">
        <v>0.06</v>
      </c>
      <c r="CM33" s="5">
        <v>0.06</v>
      </c>
      <c r="CN33" s="5">
        <v>0.06</v>
      </c>
      <c r="CO33" s="5">
        <v>0.06</v>
      </c>
      <c r="CP33" s="5">
        <v>0.05</v>
      </c>
      <c r="CQ33" s="5">
        <v>0.06</v>
      </c>
      <c r="CR33" s="5">
        <v>0.06</v>
      </c>
      <c r="CS33" s="5">
        <v>0.05</v>
      </c>
      <c r="CT33" s="5">
        <v>0.06</v>
      </c>
      <c r="CU33" s="5">
        <v>0.06</v>
      </c>
      <c r="CV33" s="5">
        <v>0.06</v>
      </c>
      <c r="CW33" s="5">
        <v>0.06</v>
      </c>
      <c r="CX33" s="5">
        <v>0.06</v>
      </c>
      <c r="CY33" s="5">
        <v>0.06</v>
      </c>
      <c r="CZ33" s="5">
        <v>0.06</v>
      </c>
      <c r="DA33" s="5">
        <v>0.05</v>
      </c>
      <c r="DB33" s="5">
        <v>0.06</v>
      </c>
      <c r="DC33" s="5">
        <v>0.06</v>
      </c>
      <c r="DD33" s="5">
        <v>0.05</v>
      </c>
      <c r="DE33" s="5">
        <v>0.06</v>
      </c>
      <c r="DF33" s="5">
        <v>0.06</v>
      </c>
      <c r="DG33" s="5">
        <v>0.06</v>
      </c>
      <c r="DH33" s="5">
        <v>0.06</v>
      </c>
      <c r="DI33" s="5">
        <v>0.06</v>
      </c>
      <c r="DJ33" s="5">
        <v>0.06</v>
      </c>
      <c r="DK33" s="5">
        <v>0.06</v>
      </c>
      <c r="DL33" s="5">
        <v>0.06</v>
      </c>
      <c r="DM33" s="5">
        <v>5.8999999999999997E-2</v>
      </c>
      <c r="DN33" s="5">
        <v>0.05</v>
      </c>
      <c r="DO33" s="5">
        <v>0.06</v>
      </c>
      <c r="DP33" s="5">
        <v>0.06</v>
      </c>
      <c r="DQ33" s="5">
        <v>0.05</v>
      </c>
      <c r="DR33" s="5">
        <v>0.06</v>
      </c>
      <c r="DS33" s="40">
        <v>5.7000000000000002E-2</v>
      </c>
      <c r="DT33" s="40">
        <v>5.8999999999999997E-2</v>
      </c>
      <c r="DU33" s="40">
        <v>5.8000000000000003E-2</v>
      </c>
      <c r="DV33" s="40">
        <v>6.0999999999999999E-2</v>
      </c>
      <c r="DW33" s="40">
        <v>5.5E-2</v>
      </c>
      <c r="DX33" s="40">
        <v>5.8000000000000003E-2</v>
      </c>
      <c r="DY33" s="40">
        <v>5.7000000000000002E-2</v>
      </c>
      <c r="DZ33" s="40">
        <v>5.5E-2</v>
      </c>
      <c r="EA33" s="40">
        <v>5.8000000000000003E-2</v>
      </c>
      <c r="EB33" s="40">
        <v>5.3999999999999999E-2</v>
      </c>
      <c r="EC33" s="40">
        <v>5.2999999999999999E-2</v>
      </c>
      <c r="ED33" s="40">
        <v>5.5E-2</v>
      </c>
      <c r="EE33" s="40">
        <v>5.3999999999999999E-2</v>
      </c>
      <c r="EF33" s="40">
        <v>5.3999999999999999E-2</v>
      </c>
      <c r="EG33" s="40">
        <v>5.0999999999999997E-2</v>
      </c>
    </row>
    <row r="34" spans="1:137" ht="14.25">
      <c r="A34" s="65"/>
      <c r="B34" s="2">
        <v>24</v>
      </c>
      <c r="C34" s="66"/>
      <c r="D34" s="4" t="s">
        <v>118</v>
      </c>
      <c r="E34" s="14">
        <v>1.5571547083333332</v>
      </c>
      <c r="F34" s="14">
        <v>5.8600730416666664</v>
      </c>
      <c r="G34" s="5"/>
      <c r="H34" s="5"/>
      <c r="I34" s="5"/>
      <c r="J34" s="5">
        <v>0.25</v>
      </c>
      <c r="K34" s="5">
        <v>0.22</v>
      </c>
      <c r="L34" s="5">
        <v>0.23</v>
      </c>
      <c r="M34" s="5">
        <v>0.18</v>
      </c>
      <c r="N34" s="5">
        <v>0.22</v>
      </c>
      <c r="O34" s="5">
        <v>0.18</v>
      </c>
      <c r="P34" s="5">
        <v>0.23</v>
      </c>
      <c r="Q34" s="5">
        <v>0.17</v>
      </c>
      <c r="R34" s="5">
        <v>0.22</v>
      </c>
      <c r="S34" s="5">
        <v>0.19</v>
      </c>
      <c r="T34" s="5">
        <v>0.19</v>
      </c>
      <c r="U34" s="5">
        <v>0.18</v>
      </c>
      <c r="V34" s="5">
        <v>0.18</v>
      </c>
      <c r="W34" s="5">
        <v>0.15</v>
      </c>
      <c r="X34" s="5">
        <v>0.15</v>
      </c>
      <c r="Y34" s="5">
        <v>0.16</v>
      </c>
      <c r="Z34" s="5">
        <v>0.16</v>
      </c>
      <c r="AA34" s="5">
        <v>0.16</v>
      </c>
      <c r="AB34" s="5">
        <v>0.15</v>
      </c>
      <c r="AC34" s="5">
        <v>0.15</v>
      </c>
      <c r="AD34" s="5">
        <v>0.14000000000000001</v>
      </c>
      <c r="AE34" s="5">
        <v>0.15</v>
      </c>
      <c r="AF34" s="5">
        <v>0.15</v>
      </c>
      <c r="AG34" s="5">
        <v>0.14000000000000001</v>
      </c>
      <c r="AH34" s="5">
        <v>0.13</v>
      </c>
      <c r="AI34" s="5">
        <v>0.14000000000000001</v>
      </c>
      <c r="AJ34" s="5">
        <v>0.14000000000000001</v>
      </c>
      <c r="AK34" s="5">
        <v>0.13</v>
      </c>
      <c r="AL34" s="5">
        <v>0.13</v>
      </c>
      <c r="AM34" s="5">
        <v>0.13</v>
      </c>
      <c r="AN34" s="5">
        <v>0.12</v>
      </c>
      <c r="AO34" s="5">
        <v>0.12</v>
      </c>
      <c r="AP34" s="5">
        <v>0.13</v>
      </c>
      <c r="AQ34" s="5">
        <v>0.13</v>
      </c>
      <c r="AR34" s="5">
        <v>0.12</v>
      </c>
      <c r="AS34" s="5">
        <v>0.12</v>
      </c>
      <c r="AT34" s="5">
        <v>0.11</v>
      </c>
      <c r="AU34" s="5">
        <v>0.12</v>
      </c>
      <c r="AV34" s="5">
        <v>0.11</v>
      </c>
      <c r="AW34" s="5">
        <v>0.11</v>
      </c>
      <c r="AX34" s="5">
        <v>0.09</v>
      </c>
      <c r="AY34" s="5">
        <v>0.11</v>
      </c>
      <c r="AZ34" s="5">
        <v>0.11</v>
      </c>
      <c r="BA34" s="5">
        <v>0.1</v>
      </c>
      <c r="BB34" s="5">
        <v>0.11</v>
      </c>
      <c r="BC34" s="5">
        <v>0.11</v>
      </c>
      <c r="BD34" s="5">
        <v>0.11</v>
      </c>
      <c r="BE34" s="5">
        <v>0.1</v>
      </c>
      <c r="BF34" s="5">
        <v>0.11</v>
      </c>
      <c r="BG34" s="5">
        <v>0.11</v>
      </c>
      <c r="BH34" s="5">
        <v>0.1</v>
      </c>
      <c r="BI34" s="5">
        <v>0.09</v>
      </c>
      <c r="BJ34" s="5">
        <v>0.1</v>
      </c>
      <c r="BK34" s="5">
        <v>0.1</v>
      </c>
      <c r="BL34" s="5">
        <v>0.09</v>
      </c>
      <c r="BM34" s="5">
        <v>0.09</v>
      </c>
      <c r="BN34" s="5">
        <v>0.09</v>
      </c>
      <c r="BO34" s="5">
        <v>0.09</v>
      </c>
      <c r="BP34" s="5">
        <v>0.1</v>
      </c>
      <c r="BQ34" s="5">
        <v>0.1</v>
      </c>
      <c r="BR34" s="5">
        <v>0.1</v>
      </c>
      <c r="BS34" s="5">
        <v>0.1</v>
      </c>
      <c r="BT34" s="5">
        <v>0.1</v>
      </c>
      <c r="BU34" s="5">
        <v>0.09</v>
      </c>
      <c r="BV34" s="5">
        <v>0.08</v>
      </c>
      <c r="BW34" s="5">
        <v>0.09</v>
      </c>
      <c r="BX34" s="5">
        <v>0.09</v>
      </c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>
        <v>0.08</v>
      </c>
      <c r="CJ34" s="5">
        <v>0.09</v>
      </c>
      <c r="CK34" s="5">
        <v>0.09</v>
      </c>
      <c r="CL34" s="5">
        <v>0.09</v>
      </c>
      <c r="CM34" s="5">
        <v>0.09</v>
      </c>
      <c r="CN34" s="5">
        <v>0.09</v>
      </c>
      <c r="CO34" s="5">
        <v>0.09</v>
      </c>
      <c r="CP34" s="5">
        <v>0.09</v>
      </c>
      <c r="CQ34" s="5">
        <v>0.09</v>
      </c>
      <c r="CR34" s="5">
        <v>0.09</v>
      </c>
      <c r="CS34" s="5">
        <v>0.08</v>
      </c>
      <c r="CT34" s="5">
        <v>0.08</v>
      </c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40" t="s">
        <v>305</v>
      </c>
      <c r="DT34" s="40" t="s">
        <v>305</v>
      </c>
      <c r="DU34" s="40" t="s">
        <v>305</v>
      </c>
      <c r="DV34" s="40" t="s">
        <v>305</v>
      </c>
      <c r="DW34" s="40" t="s">
        <v>305</v>
      </c>
      <c r="DX34" s="40" t="s">
        <v>305</v>
      </c>
      <c r="DY34" s="40" t="s">
        <v>305</v>
      </c>
      <c r="DZ34" s="40" t="s">
        <v>305</v>
      </c>
      <c r="EA34" s="40" t="s">
        <v>305</v>
      </c>
      <c r="EB34" s="40" t="s">
        <v>305</v>
      </c>
      <c r="EC34" s="40" t="s">
        <v>305</v>
      </c>
      <c r="ED34" s="40" t="s">
        <v>305</v>
      </c>
      <c r="EE34" s="40" t="s">
        <v>305</v>
      </c>
      <c r="EF34" s="40" t="s">
        <v>305</v>
      </c>
      <c r="EG34" s="40" t="s">
        <v>305</v>
      </c>
    </row>
    <row r="35" spans="1:137" ht="14.25">
      <c r="A35" s="65"/>
      <c r="B35" s="2">
        <v>25</v>
      </c>
      <c r="C35" s="3" t="s">
        <v>119</v>
      </c>
      <c r="D35" s="4" t="s">
        <v>120</v>
      </c>
      <c r="E35" s="14">
        <v>1.5574748148148148</v>
      </c>
      <c r="F35" s="14">
        <v>5.8599881828703699</v>
      </c>
      <c r="G35" s="5"/>
      <c r="H35" s="5">
        <v>0.2</v>
      </c>
      <c r="I35" s="5">
        <v>0.24</v>
      </c>
      <c r="J35" s="5">
        <v>0.21</v>
      </c>
      <c r="K35" s="5">
        <v>0.22</v>
      </c>
      <c r="L35" s="5">
        <v>0.19</v>
      </c>
      <c r="M35" s="5">
        <v>0.16</v>
      </c>
      <c r="N35" s="5">
        <v>0.22</v>
      </c>
      <c r="O35" s="5">
        <v>0.15</v>
      </c>
      <c r="P35" s="5">
        <v>0.19</v>
      </c>
      <c r="Q35" s="5">
        <v>0.16</v>
      </c>
      <c r="R35" s="5">
        <v>0.19</v>
      </c>
      <c r="S35" s="5">
        <v>0.6</v>
      </c>
      <c r="T35" s="5">
        <v>0.16</v>
      </c>
      <c r="U35" s="5">
        <v>0.17</v>
      </c>
      <c r="V35" s="5">
        <v>0.16</v>
      </c>
      <c r="W35" s="5">
        <v>0.14000000000000001</v>
      </c>
      <c r="X35" s="5">
        <v>0.14000000000000001</v>
      </c>
      <c r="Y35" s="5">
        <v>0.15</v>
      </c>
      <c r="Z35" s="5">
        <v>0.14000000000000001</v>
      </c>
      <c r="AA35" s="5">
        <v>0.14000000000000001</v>
      </c>
      <c r="AB35" s="5">
        <v>0.13</v>
      </c>
      <c r="AC35" s="5">
        <v>0.15</v>
      </c>
      <c r="AD35" s="5">
        <v>0.13</v>
      </c>
      <c r="AE35" s="5">
        <v>0.14000000000000001</v>
      </c>
      <c r="AF35" s="5">
        <v>0.12</v>
      </c>
      <c r="AG35" s="5">
        <v>0.12</v>
      </c>
      <c r="AH35" s="5">
        <v>0.13</v>
      </c>
      <c r="AI35" s="5">
        <v>0.13</v>
      </c>
      <c r="AJ35" s="5">
        <v>0.13</v>
      </c>
      <c r="AK35" s="5">
        <v>0.12</v>
      </c>
      <c r="AL35" s="5">
        <v>0.12</v>
      </c>
      <c r="AM35" s="5">
        <v>0.13</v>
      </c>
      <c r="AN35" s="5">
        <v>0.11</v>
      </c>
      <c r="AO35" s="5">
        <v>0.11</v>
      </c>
      <c r="AP35" s="5">
        <v>0.12</v>
      </c>
      <c r="AQ35" s="5">
        <v>0.11</v>
      </c>
      <c r="AR35" s="5">
        <v>0.11</v>
      </c>
      <c r="AS35" s="5">
        <v>0.11</v>
      </c>
      <c r="AT35" s="5">
        <v>0.12</v>
      </c>
      <c r="AU35" s="5">
        <v>0.11</v>
      </c>
      <c r="AV35" s="5">
        <v>0.11</v>
      </c>
      <c r="AW35" s="5">
        <v>0.11</v>
      </c>
      <c r="AX35" s="5">
        <v>0.1</v>
      </c>
      <c r="AY35" s="5">
        <v>0.11</v>
      </c>
      <c r="AZ35" s="5">
        <v>0.1</v>
      </c>
      <c r="BA35" s="5">
        <v>0.11</v>
      </c>
      <c r="BB35" s="5">
        <v>0.11</v>
      </c>
      <c r="BC35" s="5">
        <v>0.11</v>
      </c>
      <c r="BD35" s="5">
        <v>0.11</v>
      </c>
      <c r="BE35" s="5">
        <v>0.11</v>
      </c>
      <c r="BF35" s="5">
        <v>0.1</v>
      </c>
      <c r="BG35" s="5">
        <v>0.1</v>
      </c>
      <c r="BH35" s="5">
        <v>0.09</v>
      </c>
      <c r="BI35" s="5">
        <v>0.09</v>
      </c>
      <c r="BJ35" s="5">
        <v>0.1</v>
      </c>
      <c r="BK35" s="5">
        <v>0.1</v>
      </c>
      <c r="BL35" s="5">
        <v>0.1</v>
      </c>
      <c r="BM35" s="5">
        <v>0.1</v>
      </c>
      <c r="BN35" s="5">
        <v>0.09</v>
      </c>
      <c r="BO35" s="5">
        <v>0.09</v>
      </c>
      <c r="BP35" s="5">
        <v>0.1</v>
      </c>
      <c r="BQ35" s="5">
        <v>0.1</v>
      </c>
      <c r="BR35" s="5">
        <v>0.1</v>
      </c>
      <c r="BS35" s="5">
        <v>0.09</v>
      </c>
      <c r="BT35" s="5">
        <v>0.09</v>
      </c>
      <c r="BU35" s="5">
        <v>0.09</v>
      </c>
      <c r="BV35" s="5">
        <v>0.08</v>
      </c>
      <c r="BW35" s="5">
        <v>0.08</v>
      </c>
      <c r="BX35" s="5">
        <v>0.09</v>
      </c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>
        <v>0.1</v>
      </c>
      <c r="CJ35" s="5">
        <v>0.09</v>
      </c>
      <c r="CK35" s="5">
        <v>0.09</v>
      </c>
      <c r="CL35" s="5">
        <v>0.08</v>
      </c>
      <c r="CM35" s="5">
        <v>0.09</v>
      </c>
      <c r="CN35" s="5">
        <v>0.08</v>
      </c>
      <c r="CO35" s="5">
        <v>0.09</v>
      </c>
      <c r="CP35" s="5">
        <v>0.09</v>
      </c>
      <c r="CQ35" s="5">
        <v>0.09</v>
      </c>
      <c r="CR35" s="5">
        <v>0.1</v>
      </c>
      <c r="CS35" s="5">
        <v>0.08</v>
      </c>
      <c r="CT35" s="5">
        <v>0.08</v>
      </c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40" t="s">
        <v>305</v>
      </c>
      <c r="DT35" s="40" t="s">
        <v>305</v>
      </c>
      <c r="DU35" s="40" t="s">
        <v>305</v>
      </c>
      <c r="DV35" s="40" t="s">
        <v>305</v>
      </c>
      <c r="DW35" s="40" t="s">
        <v>305</v>
      </c>
      <c r="DX35" s="40" t="s">
        <v>305</v>
      </c>
      <c r="DY35" s="40" t="s">
        <v>305</v>
      </c>
      <c r="DZ35" s="40" t="s">
        <v>305</v>
      </c>
      <c r="EA35" s="40" t="s">
        <v>305</v>
      </c>
      <c r="EB35" s="40" t="s">
        <v>305</v>
      </c>
      <c r="EC35" s="40" t="s">
        <v>305</v>
      </c>
      <c r="ED35" s="40" t="s">
        <v>305</v>
      </c>
      <c r="EE35" s="40" t="s">
        <v>305</v>
      </c>
      <c r="EF35" s="40" t="s">
        <v>305</v>
      </c>
      <c r="EG35" s="40" t="s">
        <v>305</v>
      </c>
    </row>
    <row r="36" spans="1:137" ht="14.25">
      <c r="A36" s="65"/>
      <c r="B36" s="2">
        <v>26</v>
      </c>
      <c r="C36" s="3" t="s">
        <v>121</v>
      </c>
      <c r="D36" s="4" t="s">
        <v>122</v>
      </c>
      <c r="E36" s="14">
        <v>1.5576633101851853</v>
      </c>
      <c r="F36" s="14">
        <v>5.8597448263888881</v>
      </c>
      <c r="G36" s="5"/>
      <c r="H36" s="5">
        <v>0.21</v>
      </c>
      <c r="I36" s="5">
        <v>0.23</v>
      </c>
      <c r="J36" s="5">
        <v>0.19</v>
      </c>
      <c r="K36" s="5">
        <v>0.22</v>
      </c>
      <c r="L36" s="5">
        <v>0.16</v>
      </c>
      <c r="M36" s="5">
        <v>0.18</v>
      </c>
      <c r="N36" s="5">
        <v>0.16</v>
      </c>
      <c r="O36" s="5">
        <v>0.16</v>
      </c>
      <c r="P36" s="5">
        <v>0.17</v>
      </c>
      <c r="Q36" s="5">
        <v>0.17</v>
      </c>
      <c r="R36" s="5">
        <v>0.17</v>
      </c>
      <c r="S36" s="5">
        <v>0.19</v>
      </c>
      <c r="T36" s="5">
        <v>0.2</v>
      </c>
      <c r="U36" s="5">
        <v>0.18</v>
      </c>
      <c r="V36" s="5">
        <v>0.18</v>
      </c>
      <c r="W36" s="5">
        <v>0.17</v>
      </c>
      <c r="X36" s="5">
        <v>0.17</v>
      </c>
      <c r="Y36" s="5">
        <v>0.16</v>
      </c>
      <c r="Z36" s="5">
        <v>0.14000000000000001</v>
      </c>
      <c r="AA36" s="5">
        <v>0.15</v>
      </c>
      <c r="AB36" s="5">
        <v>0.13</v>
      </c>
      <c r="AC36" s="5">
        <v>0.14000000000000001</v>
      </c>
      <c r="AD36" s="5">
        <v>0.13</v>
      </c>
      <c r="AE36" s="5">
        <v>0.13</v>
      </c>
      <c r="AF36" s="5">
        <v>0.12</v>
      </c>
      <c r="AG36" s="5">
        <v>0.12</v>
      </c>
      <c r="AH36" s="5">
        <v>0.13</v>
      </c>
      <c r="AI36" s="5">
        <v>0.13</v>
      </c>
      <c r="AJ36" s="5">
        <v>0.14000000000000001</v>
      </c>
      <c r="AK36" s="5">
        <v>0.12</v>
      </c>
      <c r="AL36" s="5">
        <v>0.12</v>
      </c>
      <c r="AM36" s="5">
        <v>0.11</v>
      </c>
      <c r="AN36" s="5">
        <v>0.12</v>
      </c>
      <c r="AO36" s="5">
        <v>0.11</v>
      </c>
      <c r="AP36" s="5">
        <v>0.11</v>
      </c>
      <c r="AQ36" s="5">
        <v>0.11</v>
      </c>
      <c r="AR36" s="5">
        <v>0.1</v>
      </c>
      <c r="AS36" s="5">
        <v>0.11</v>
      </c>
      <c r="AT36" s="5">
        <v>0.11</v>
      </c>
      <c r="AU36" s="5">
        <v>0.11</v>
      </c>
      <c r="AV36" s="5">
        <v>0.11</v>
      </c>
      <c r="AW36" s="5">
        <v>0.09</v>
      </c>
      <c r="AX36" s="5">
        <v>0.08</v>
      </c>
      <c r="AY36" s="5">
        <v>0.1</v>
      </c>
      <c r="AZ36" s="5">
        <v>0.1</v>
      </c>
      <c r="BA36" s="5">
        <v>0.1</v>
      </c>
      <c r="BB36" s="5">
        <v>0.1</v>
      </c>
      <c r="BC36" s="5">
        <v>0.11</v>
      </c>
      <c r="BD36" s="5">
        <v>0.09</v>
      </c>
      <c r="BE36" s="5">
        <v>0.09</v>
      </c>
      <c r="BF36" s="5">
        <v>0.1</v>
      </c>
      <c r="BG36" s="5">
        <v>0.09</v>
      </c>
      <c r="BH36" s="5">
        <v>0.09</v>
      </c>
      <c r="BI36" s="5">
        <v>0.09</v>
      </c>
      <c r="BJ36" s="5">
        <v>0.1</v>
      </c>
      <c r="BK36" s="5">
        <v>0.09</v>
      </c>
      <c r="BL36" s="5">
        <v>0.1</v>
      </c>
      <c r="BM36" s="5">
        <v>0.08</v>
      </c>
      <c r="BN36" s="5">
        <v>0.09</v>
      </c>
      <c r="BO36" s="5">
        <v>0.09</v>
      </c>
      <c r="BP36" s="5">
        <v>7.0000000000000007E-2</v>
      </c>
      <c r="BQ36" s="5">
        <v>0.09</v>
      </c>
      <c r="BR36" s="5">
        <v>0.08</v>
      </c>
      <c r="BS36" s="5">
        <v>0.08</v>
      </c>
      <c r="BT36" s="5">
        <v>0.09</v>
      </c>
      <c r="BU36" s="5">
        <v>0.08</v>
      </c>
      <c r="BV36" s="5">
        <v>0.1</v>
      </c>
      <c r="BW36" s="5">
        <v>0.1</v>
      </c>
      <c r="BX36" s="5">
        <v>0.08</v>
      </c>
      <c r="BY36" s="5">
        <v>0.09</v>
      </c>
      <c r="BZ36" s="5">
        <v>0.09</v>
      </c>
      <c r="CA36" s="5">
        <v>0.08</v>
      </c>
      <c r="CB36" s="5">
        <v>0.09</v>
      </c>
      <c r="CC36" s="5">
        <v>0.09</v>
      </c>
      <c r="CD36" s="5">
        <v>0.09</v>
      </c>
      <c r="CE36" s="5">
        <v>0.08</v>
      </c>
      <c r="CF36" s="5">
        <v>0.09</v>
      </c>
      <c r="CG36" s="5">
        <v>0.08</v>
      </c>
      <c r="CH36" s="5">
        <v>0.09</v>
      </c>
      <c r="CI36" s="5">
        <v>0.08</v>
      </c>
      <c r="CJ36" s="5">
        <v>0.09</v>
      </c>
      <c r="CK36" s="5">
        <v>7.0000000000000007E-2</v>
      </c>
      <c r="CL36" s="5">
        <v>0.09</v>
      </c>
      <c r="CM36" s="5">
        <v>7.0000000000000007E-2</v>
      </c>
      <c r="CN36" s="5">
        <v>7.0000000000000007E-2</v>
      </c>
      <c r="CO36" s="5">
        <v>0.08</v>
      </c>
      <c r="CP36" s="5">
        <v>0.09</v>
      </c>
      <c r="CQ36" s="5">
        <v>0.08</v>
      </c>
      <c r="CR36" s="5">
        <v>0.08</v>
      </c>
      <c r="CS36" s="5">
        <v>0.08</v>
      </c>
      <c r="CT36" s="5">
        <v>0.08</v>
      </c>
      <c r="CU36" s="5">
        <v>0.08</v>
      </c>
      <c r="CV36" s="5">
        <v>0.09</v>
      </c>
      <c r="CW36" s="5">
        <v>0.08</v>
      </c>
      <c r="CX36" s="5">
        <v>0.09</v>
      </c>
      <c r="CY36" s="5">
        <v>7.0000000000000007E-2</v>
      </c>
      <c r="CZ36" s="5">
        <v>0.09</v>
      </c>
      <c r="DA36" s="5">
        <v>7.0000000000000007E-2</v>
      </c>
      <c r="DB36" s="5">
        <v>7.0000000000000007E-2</v>
      </c>
      <c r="DC36" s="5">
        <v>0.08</v>
      </c>
      <c r="DD36" s="5">
        <v>7.0000000000000007E-2</v>
      </c>
      <c r="DE36" s="5">
        <v>0.08</v>
      </c>
      <c r="DF36" s="5">
        <v>7.0000000000000007E-2</v>
      </c>
      <c r="DG36" s="5">
        <v>0.08</v>
      </c>
      <c r="DH36" s="5">
        <v>0.09</v>
      </c>
      <c r="DI36" s="5">
        <v>0.08</v>
      </c>
      <c r="DJ36" s="5">
        <v>0.09</v>
      </c>
      <c r="DK36" s="5">
        <v>0.08</v>
      </c>
      <c r="DL36" s="5">
        <v>7.0000000000000007E-2</v>
      </c>
      <c r="DM36" s="5">
        <v>0.09</v>
      </c>
      <c r="DN36" s="5">
        <v>0.08</v>
      </c>
      <c r="DO36" s="5">
        <v>0.08</v>
      </c>
      <c r="DP36" s="5">
        <v>0.08</v>
      </c>
      <c r="DQ36" s="5">
        <v>0.08</v>
      </c>
      <c r="DR36" s="5">
        <v>0.08</v>
      </c>
      <c r="DS36" s="40">
        <v>8.3000000000000004E-2</v>
      </c>
      <c r="DT36" s="40">
        <v>7.6999999999999999E-2</v>
      </c>
      <c r="DU36" s="40">
        <v>7.6999999999999999E-2</v>
      </c>
      <c r="DV36" s="40">
        <v>8.2000000000000003E-2</v>
      </c>
      <c r="DW36" s="40">
        <v>8.5000000000000006E-2</v>
      </c>
      <c r="DX36" s="40">
        <v>0.08</v>
      </c>
      <c r="DY36" s="40">
        <v>8.3000000000000004E-2</v>
      </c>
      <c r="DZ36" s="40">
        <v>7.0999999999999994E-2</v>
      </c>
      <c r="EA36" s="40">
        <v>8.7999999999999995E-2</v>
      </c>
      <c r="EB36" s="40">
        <v>7.2999999999999995E-2</v>
      </c>
      <c r="EC36" s="40">
        <v>7.5999999999999998E-2</v>
      </c>
      <c r="ED36" s="40">
        <v>7.4999999999999997E-2</v>
      </c>
      <c r="EE36" s="40">
        <v>9.4E-2</v>
      </c>
      <c r="EF36" s="40">
        <v>7.1999999999999995E-2</v>
      </c>
      <c r="EG36" s="40">
        <v>8.4000000000000005E-2</v>
      </c>
    </row>
    <row r="37" spans="1:137" ht="14.25">
      <c r="A37" s="65"/>
      <c r="B37" s="2">
        <v>27</v>
      </c>
      <c r="C37" s="3" t="s">
        <v>123</v>
      </c>
      <c r="D37" s="4" t="s">
        <v>124</v>
      </c>
      <c r="E37" s="14">
        <v>1.5578687037037038</v>
      </c>
      <c r="F37" s="14">
        <v>5.8595310763888886</v>
      </c>
      <c r="G37" s="5"/>
      <c r="H37" s="5">
        <v>0.18</v>
      </c>
      <c r="I37" s="5">
        <v>0.22</v>
      </c>
      <c r="J37" s="5">
        <v>0.18</v>
      </c>
      <c r="K37" s="5">
        <v>0.22</v>
      </c>
      <c r="L37" s="5">
        <v>0.15</v>
      </c>
      <c r="M37" s="5">
        <v>0.15</v>
      </c>
      <c r="N37" s="5">
        <v>0.14000000000000001</v>
      </c>
      <c r="O37" s="5">
        <v>0.14000000000000001</v>
      </c>
      <c r="P37" s="5">
        <v>0.16</v>
      </c>
      <c r="Q37" s="5">
        <v>0.15</v>
      </c>
      <c r="R37" s="5">
        <v>0.14000000000000001</v>
      </c>
      <c r="S37" s="5">
        <v>0.16</v>
      </c>
      <c r="T37" s="5">
        <v>0.15</v>
      </c>
      <c r="U37" s="5">
        <v>0.16</v>
      </c>
      <c r="V37" s="5">
        <v>0.15</v>
      </c>
      <c r="W37" s="5">
        <v>0.15</v>
      </c>
      <c r="X37" s="5">
        <v>0.14000000000000001</v>
      </c>
      <c r="Y37" s="5">
        <v>0.14000000000000001</v>
      </c>
      <c r="Z37" s="5">
        <v>0.14000000000000001</v>
      </c>
      <c r="AA37" s="5">
        <v>0.12</v>
      </c>
      <c r="AB37" s="5">
        <v>0.13</v>
      </c>
      <c r="AC37" s="5">
        <v>0.13</v>
      </c>
      <c r="AD37" s="5">
        <v>0.13</v>
      </c>
      <c r="AE37" s="5">
        <v>0.12</v>
      </c>
      <c r="AF37" s="5">
        <v>0.11</v>
      </c>
      <c r="AG37" s="5">
        <v>0.11</v>
      </c>
      <c r="AH37" s="5">
        <v>0.1</v>
      </c>
      <c r="AI37" s="5">
        <v>0.12</v>
      </c>
      <c r="AJ37" s="5">
        <v>0.11</v>
      </c>
      <c r="AK37" s="5">
        <v>0.11</v>
      </c>
      <c r="AL37" s="5">
        <v>0.1</v>
      </c>
      <c r="AM37" s="5">
        <v>0.11</v>
      </c>
      <c r="AN37" s="5">
        <v>0.11</v>
      </c>
      <c r="AO37" s="5">
        <v>0.1</v>
      </c>
      <c r="AP37" s="5">
        <v>0.1</v>
      </c>
      <c r="AQ37" s="5">
        <v>0.09</v>
      </c>
      <c r="AR37" s="5">
        <v>0.09</v>
      </c>
      <c r="AS37" s="5">
        <v>0.1</v>
      </c>
      <c r="AT37" s="5">
        <v>0.11</v>
      </c>
      <c r="AU37" s="5">
        <v>0.11</v>
      </c>
      <c r="AV37" s="5">
        <v>0.09</v>
      </c>
      <c r="AW37" s="5">
        <v>0.13</v>
      </c>
      <c r="AX37" s="5">
        <v>0.11</v>
      </c>
      <c r="AY37" s="5">
        <v>0.12</v>
      </c>
      <c r="AZ37" s="5">
        <v>0.13</v>
      </c>
      <c r="BA37" s="5">
        <v>0.13</v>
      </c>
      <c r="BB37" s="5">
        <v>0.11</v>
      </c>
      <c r="BC37" s="5">
        <v>0.11</v>
      </c>
      <c r="BD37" s="5">
        <v>0.11</v>
      </c>
      <c r="BE37" s="5">
        <v>0.11</v>
      </c>
      <c r="BF37" s="5">
        <v>0.1</v>
      </c>
      <c r="BG37" s="5">
        <v>0.12</v>
      </c>
      <c r="BH37" s="5">
        <v>0.1</v>
      </c>
      <c r="BI37" s="5">
        <v>0.09</v>
      </c>
      <c r="BJ37" s="5">
        <v>0.11</v>
      </c>
      <c r="BK37" s="5">
        <v>0.11</v>
      </c>
      <c r="BL37" s="5">
        <v>0.12</v>
      </c>
      <c r="BM37" s="5">
        <v>0.1</v>
      </c>
      <c r="BN37" s="5">
        <v>0.11</v>
      </c>
      <c r="BO37" s="5">
        <v>0.12</v>
      </c>
      <c r="BP37" s="5">
        <v>0.09</v>
      </c>
      <c r="BQ37" s="5">
        <v>0.1</v>
      </c>
      <c r="BR37" s="5">
        <v>0.1</v>
      </c>
      <c r="BS37" s="5">
        <v>0.09</v>
      </c>
      <c r="BT37" s="5">
        <v>0.11</v>
      </c>
      <c r="BU37" s="5">
        <v>0.09</v>
      </c>
      <c r="BV37" s="5">
        <v>0.11</v>
      </c>
      <c r="BW37" s="5">
        <v>0.1</v>
      </c>
      <c r="BX37" s="5">
        <v>0.11</v>
      </c>
      <c r="BY37" s="5">
        <v>0.11</v>
      </c>
      <c r="BZ37" s="5">
        <v>0.11</v>
      </c>
      <c r="CA37" s="5">
        <v>0.09</v>
      </c>
      <c r="CB37" s="5">
        <v>0.1</v>
      </c>
      <c r="CC37" s="5">
        <v>0.08</v>
      </c>
      <c r="CD37" s="5">
        <v>0.1</v>
      </c>
      <c r="CE37" s="5">
        <v>0.1</v>
      </c>
      <c r="CF37" s="5">
        <v>0.1</v>
      </c>
      <c r="CG37" s="5">
        <v>0.09</v>
      </c>
      <c r="CH37" s="5">
        <v>0.11</v>
      </c>
      <c r="CI37" s="5">
        <v>0.1</v>
      </c>
      <c r="CJ37" s="5">
        <v>0.1</v>
      </c>
      <c r="CK37" s="5">
        <v>0.1</v>
      </c>
      <c r="CL37" s="5">
        <v>0.1</v>
      </c>
      <c r="CM37" s="5">
        <v>0.1</v>
      </c>
      <c r="CN37" s="5">
        <v>0.1</v>
      </c>
      <c r="CO37" s="5">
        <v>0.1</v>
      </c>
      <c r="CP37" s="5">
        <v>0.09</v>
      </c>
      <c r="CQ37" s="5">
        <v>0.1</v>
      </c>
      <c r="CR37" s="5">
        <v>0.1</v>
      </c>
      <c r="CS37" s="5">
        <v>0.08</v>
      </c>
      <c r="CT37" s="5">
        <v>0.1</v>
      </c>
      <c r="CU37" s="5">
        <v>0.1</v>
      </c>
      <c r="CV37" s="5">
        <v>0.09</v>
      </c>
      <c r="CW37" s="5">
        <v>0.09</v>
      </c>
      <c r="CX37" s="5">
        <v>0.09</v>
      </c>
      <c r="CY37" s="5">
        <v>0.08</v>
      </c>
      <c r="CZ37" s="5">
        <v>0.1</v>
      </c>
      <c r="DA37" s="5">
        <v>0.09</v>
      </c>
      <c r="DB37" s="5">
        <v>0.09</v>
      </c>
      <c r="DC37" s="5">
        <v>0.1</v>
      </c>
      <c r="DD37" s="5">
        <v>0.09</v>
      </c>
      <c r="DE37" s="5">
        <v>0.1</v>
      </c>
      <c r="DF37" s="5">
        <v>0.09</v>
      </c>
      <c r="DG37" s="5">
        <v>0.09</v>
      </c>
      <c r="DH37" s="5">
        <v>0.09</v>
      </c>
      <c r="DI37" s="5">
        <v>0.09</v>
      </c>
      <c r="DJ37" s="5">
        <v>0.08</v>
      </c>
      <c r="DK37" s="5">
        <v>0.09</v>
      </c>
      <c r="DL37" s="5">
        <v>0.11</v>
      </c>
      <c r="DM37" s="5">
        <v>0.1</v>
      </c>
      <c r="DN37" s="5">
        <v>0.1</v>
      </c>
      <c r="DO37" s="5">
        <v>0.09</v>
      </c>
      <c r="DP37" s="5">
        <v>0.08</v>
      </c>
      <c r="DQ37" s="5">
        <v>0.08</v>
      </c>
      <c r="DR37" s="5">
        <v>0.09</v>
      </c>
      <c r="DS37" s="40">
        <v>8.5999999999999993E-2</v>
      </c>
      <c r="DT37" s="40">
        <v>8.8999999999999996E-2</v>
      </c>
      <c r="DU37" s="40">
        <v>9.1999999999999998E-2</v>
      </c>
      <c r="DV37" s="40">
        <v>8.7999999999999995E-2</v>
      </c>
      <c r="DW37" s="40">
        <v>8.8999999999999996E-2</v>
      </c>
      <c r="DX37" s="40">
        <v>9.7000000000000003E-2</v>
      </c>
      <c r="DY37" s="40">
        <v>8.7999999999999995E-2</v>
      </c>
      <c r="DZ37" s="40">
        <v>8.6999999999999994E-2</v>
      </c>
      <c r="EA37" s="40">
        <v>8.3000000000000004E-2</v>
      </c>
      <c r="EB37" s="40">
        <v>8.8999999999999996E-2</v>
      </c>
      <c r="EC37" s="40">
        <v>7.6999999999999999E-2</v>
      </c>
      <c r="ED37" s="40">
        <v>8.7999999999999995E-2</v>
      </c>
      <c r="EE37" s="40">
        <v>0.08</v>
      </c>
      <c r="EF37" s="40">
        <v>8.5999999999999993E-2</v>
      </c>
      <c r="EG37" s="40">
        <v>9.5000000000000001E-2</v>
      </c>
    </row>
    <row r="38" spans="1:137" ht="14.25">
      <c r="A38" s="65"/>
      <c r="B38" s="2">
        <v>28</v>
      </c>
      <c r="C38" s="3" t="s">
        <v>125</v>
      </c>
      <c r="D38" s="4" t="s">
        <v>126</v>
      </c>
      <c r="E38" s="14">
        <v>1.5580757407407408</v>
      </c>
      <c r="F38" s="14">
        <v>5.8589922916666666</v>
      </c>
      <c r="G38" s="5"/>
      <c r="H38" s="5">
        <v>0.18</v>
      </c>
      <c r="I38" s="5">
        <v>0.2</v>
      </c>
      <c r="J38" s="5">
        <v>0.16</v>
      </c>
      <c r="K38" s="5">
        <v>0.17</v>
      </c>
      <c r="L38" s="5">
        <v>0.12</v>
      </c>
      <c r="M38" s="5">
        <v>0.14000000000000001</v>
      </c>
      <c r="N38" s="5">
        <v>0.13</v>
      </c>
      <c r="O38" s="5">
        <v>0.13</v>
      </c>
      <c r="P38" s="5">
        <v>0.16</v>
      </c>
      <c r="Q38" s="5">
        <v>0.13</v>
      </c>
      <c r="R38" s="5">
        <v>0.14000000000000001</v>
      </c>
      <c r="S38" s="5">
        <v>0.14000000000000001</v>
      </c>
      <c r="T38" s="5">
        <v>0.14000000000000001</v>
      </c>
      <c r="U38" s="5">
        <v>0.13</v>
      </c>
      <c r="V38" s="5">
        <v>0.13</v>
      </c>
      <c r="W38" s="5">
        <v>0.11</v>
      </c>
      <c r="X38" s="5">
        <v>0.12</v>
      </c>
      <c r="Y38" s="5">
        <v>0.12</v>
      </c>
      <c r="Z38" s="5">
        <v>0.11</v>
      </c>
      <c r="AA38" s="5">
        <v>0.13</v>
      </c>
      <c r="AB38" s="5">
        <v>0.12</v>
      </c>
      <c r="AC38" s="5">
        <v>0.11</v>
      </c>
      <c r="AD38" s="5">
        <v>0.12</v>
      </c>
      <c r="AE38" s="5">
        <v>0.11</v>
      </c>
      <c r="AF38" s="5">
        <v>0.1</v>
      </c>
      <c r="AG38" s="5">
        <v>0.1</v>
      </c>
      <c r="AH38" s="5">
        <v>0.1</v>
      </c>
      <c r="AI38" s="5">
        <v>0.11</v>
      </c>
      <c r="AJ38" s="5">
        <v>0.11</v>
      </c>
      <c r="AK38" s="5">
        <v>0.09</v>
      </c>
      <c r="AL38" s="5">
        <v>0.1</v>
      </c>
      <c r="AM38" s="5">
        <v>0.1</v>
      </c>
      <c r="AN38" s="5">
        <v>0.1</v>
      </c>
      <c r="AO38" s="5">
        <v>0.09</v>
      </c>
      <c r="AP38" s="5">
        <v>0.1</v>
      </c>
      <c r="AQ38" s="5">
        <v>0.09</v>
      </c>
      <c r="AR38" s="5">
        <v>0.09</v>
      </c>
      <c r="AS38" s="5">
        <v>0.11</v>
      </c>
      <c r="AT38" s="5">
        <v>0.1</v>
      </c>
      <c r="AU38" s="5">
        <v>0.1</v>
      </c>
      <c r="AV38" s="5">
        <v>0.1</v>
      </c>
      <c r="AW38" s="5">
        <v>0.1</v>
      </c>
      <c r="AX38" s="5">
        <v>0.09</v>
      </c>
      <c r="AY38" s="5">
        <v>0.1</v>
      </c>
      <c r="AZ38" s="5">
        <v>0.09</v>
      </c>
      <c r="BA38" s="5">
        <v>0.1</v>
      </c>
      <c r="BB38" s="5">
        <v>0.1</v>
      </c>
      <c r="BC38" s="5">
        <v>0.09</v>
      </c>
      <c r="BD38" s="5">
        <v>0.09</v>
      </c>
      <c r="BE38" s="5">
        <v>0.09</v>
      </c>
      <c r="BF38" s="5">
        <v>0.1</v>
      </c>
      <c r="BG38" s="5">
        <v>0.09</v>
      </c>
      <c r="BH38" s="5">
        <v>0.09</v>
      </c>
      <c r="BI38" s="5">
        <v>0.08</v>
      </c>
      <c r="BJ38" s="5">
        <v>0.09</v>
      </c>
      <c r="BK38" s="5">
        <v>0.09</v>
      </c>
      <c r="BL38" s="5">
        <v>0.09</v>
      </c>
      <c r="BM38" s="5">
        <v>0.09</v>
      </c>
      <c r="BN38" s="5">
        <v>0.09</v>
      </c>
      <c r="BO38" s="5">
        <v>0.08</v>
      </c>
      <c r="BP38" s="5">
        <v>0.08</v>
      </c>
      <c r="BQ38" s="5">
        <v>0.08</v>
      </c>
      <c r="BR38" s="5">
        <v>0.09</v>
      </c>
      <c r="BS38" s="5">
        <v>0.09</v>
      </c>
      <c r="BT38" s="5">
        <v>0.09</v>
      </c>
      <c r="BU38" s="5">
        <v>0.08</v>
      </c>
      <c r="BV38" s="5">
        <v>7.0000000000000007E-2</v>
      </c>
      <c r="BW38" s="5">
        <v>0.08</v>
      </c>
      <c r="BX38" s="5">
        <v>0.08</v>
      </c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>
        <v>0.08</v>
      </c>
      <c r="CJ38" s="5">
        <v>0.08</v>
      </c>
      <c r="CK38" s="5">
        <v>0.08</v>
      </c>
      <c r="CL38" s="5">
        <v>0.08</v>
      </c>
      <c r="CM38" s="5">
        <v>7.0000000000000007E-2</v>
      </c>
      <c r="CN38" s="5">
        <v>7.0000000000000007E-2</v>
      </c>
      <c r="CO38" s="5">
        <v>7.0000000000000007E-2</v>
      </c>
      <c r="CP38" s="5">
        <v>0.08</v>
      </c>
      <c r="CQ38" s="5">
        <v>0.08</v>
      </c>
      <c r="CR38" s="5">
        <v>0.08</v>
      </c>
      <c r="CS38" s="5">
        <v>0.08</v>
      </c>
      <c r="CT38" s="5">
        <v>0.08</v>
      </c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40" t="s">
        <v>305</v>
      </c>
      <c r="DT38" s="40" t="s">
        <v>305</v>
      </c>
      <c r="DU38" s="40" t="s">
        <v>305</v>
      </c>
      <c r="DV38" s="40" t="s">
        <v>305</v>
      </c>
      <c r="DW38" s="40" t="s">
        <v>305</v>
      </c>
      <c r="DX38" s="40" t="s">
        <v>305</v>
      </c>
      <c r="DY38" s="40" t="s">
        <v>305</v>
      </c>
      <c r="DZ38" s="40" t="s">
        <v>305</v>
      </c>
      <c r="EA38" s="40" t="s">
        <v>305</v>
      </c>
      <c r="EB38" s="40" t="s">
        <v>305</v>
      </c>
      <c r="EC38" s="40" t="s">
        <v>305</v>
      </c>
      <c r="ED38" s="40" t="s">
        <v>305</v>
      </c>
      <c r="EE38" s="40" t="s">
        <v>305</v>
      </c>
      <c r="EF38" s="40" t="s">
        <v>305</v>
      </c>
      <c r="EG38" s="40" t="s">
        <v>305</v>
      </c>
    </row>
    <row r="39" spans="1:137" ht="14.25">
      <c r="A39" s="65"/>
      <c r="B39" s="2">
        <v>29</v>
      </c>
      <c r="C39" s="3" t="s">
        <v>127</v>
      </c>
      <c r="D39" s="4" t="s">
        <v>128</v>
      </c>
      <c r="E39" s="14">
        <v>1.5586237962962963</v>
      </c>
      <c r="F39" s="14">
        <v>5.8589232291666669</v>
      </c>
      <c r="G39" s="5"/>
      <c r="H39" s="5">
        <v>0.19</v>
      </c>
      <c r="I39" s="5">
        <v>0.24</v>
      </c>
      <c r="J39" s="5">
        <v>0.21</v>
      </c>
      <c r="K39" s="5">
        <v>0.22</v>
      </c>
      <c r="L39" s="5">
        <v>0.16</v>
      </c>
      <c r="M39" s="5">
        <v>0.14000000000000001</v>
      </c>
      <c r="N39" s="5">
        <v>0.15</v>
      </c>
      <c r="O39" s="5">
        <v>0.14000000000000001</v>
      </c>
      <c r="P39" s="5">
        <v>0.15</v>
      </c>
      <c r="Q39" s="5">
        <v>0.15</v>
      </c>
      <c r="R39" s="5">
        <v>0.16</v>
      </c>
      <c r="S39" s="5">
        <v>0.14000000000000001</v>
      </c>
      <c r="T39" s="5">
        <v>0.16</v>
      </c>
      <c r="U39" s="5">
        <v>0.16</v>
      </c>
      <c r="V39" s="5">
        <v>0.15</v>
      </c>
      <c r="W39" s="5">
        <v>0.13</v>
      </c>
      <c r="X39" s="5">
        <v>0.14000000000000001</v>
      </c>
      <c r="Y39" s="5">
        <v>0.14000000000000001</v>
      </c>
      <c r="Z39" s="5">
        <v>0.13</v>
      </c>
      <c r="AA39" s="5">
        <v>0.13</v>
      </c>
      <c r="AB39" s="5">
        <v>0.12</v>
      </c>
      <c r="AC39" s="5">
        <v>0.13</v>
      </c>
      <c r="AD39" s="5">
        <v>0.12</v>
      </c>
      <c r="AE39" s="5">
        <v>0.11</v>
      </c>
      <c r="AF39" s="5">
        <v>0.1</v>
      </c>
      <c r="AG39" s="5">
        <v>0.11</v>
      </c>
      <c r="AH39" s="5">
        <v>0.12</v>
      </c>
      <c r="AI39" s="5">
        <v>0.11</v>
      </c>
      <c r="AJ39" s="5">
        <v>0.12</v>
      </c>
      <c r="AK39" s="5">
        <v>0.11</v>
      </c>
      <c r="AL39" s="5">
        <v>0.11</v>
      </c>
      <c r="AM39" s="5">
        <v>0.1</v>
      </c>
      <c r="AN39" s="5">
        <v>0.11</v>
      </c>
      <c r="AO39" s="5">
        <v>0.1</v>
      </c>
      <c r="AP39" s="5">
        <v>0.09</v>
      </c>
      <c r="AQ39" s="5">
        <v>0.09</v>
      </c>
      <c r="AR39" s="5">
        <v>0.1</v>
      </c>
      <c r="AS39" s="5">
        <v>0.1</v>
      </c>
      <c r="AT39" s="5">
        <v>0.1</v>
      </c>
      <c r="AU39" s="5">
        <v>0.1</v>
      </c>
      <c r="AV39" s="5">
        <v>0.09</v>
      </c>
      <c r="AW39" s="5">
        <v>0.09</v>
      </c>
      <c r="AX39" s="5">
        <v>0.09</v>
      </c>
      <c r="AY39" s="5">
        <v>0.09</v>
      </c>
      <c r="AZ39" s="5">
        <v>0.08</v>
      </c>
      <c r="BA39" s="5">
        <v>0.09</v>
      </c>
      <c r="BB39" s="5">
        <v>0.1</v>
      </c>
      <c r="BC39" s="5">
        <v>0.08</v>
      </c>
      <c r="BD39" s="5">
        <v>0.08</v>
      </c>
      <c r="BE39" s="5">
        <v>0.09</v>
      </c>
      <c r="BF39" s="5">
        <v>0.08</v>
      </c>
      <c r="BG39" s="5">
        <v>0.08</v>
      </c>
      <c r="BH39" s="5">
        <v>0.09</v>
      </c>
      <c r="BI39" s="5">
        <v>0.08</v>
      </c>
      <c r="BJ39" s="5">
        <v>0.08</v>
      </c>
      <c r="BK39" s="5">
        <v>0.1</v>
      </c>
      <c r="BL39" s="5">
        <v>0.09</v>
      </c>
      <c r="BM39" s="5">
        <v>0.08</v>
      </c>
      <c r="BN39" s="5">
        <v>0.08</v>
      </c>
      <c r="BO39" s="5">
        <v>0.09</v>
      </c>
      <c r="BP39" s="5">
        <v>0.09</v>
      </c>
      <c r="BQ39" s="5">
        <v>0.08</v>
      </c>
      <c r="BR39" s="5">
        <v>0.1</v>
      </c>
      <c r="BS39" s="5">
        <v>0.09</v>
      </c>
      <c r="BT39" s="5">
        <v>0.09</v>
      </c>
      <c r="BU39" s="5">
        <v>0.08</v>
      </c>
      <c r="BV39" s="5">
        <v>0.08</v>
      </c>
      <c r="BW39" s="5">
        <v>0.08</v>
      </c>
      <c r="BX39" s="5">
        <v>0.08</v>
      </c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>
        <v>0.08</v>
      </c>
      <c r="CJ39" s="5">
        <v>0.09</v>
      </c>
      <c r="CK39" s="5">
        <v>0.09</v>
      </c>
      <c r="CL39" s="5">
        <v>0.1</v>
      </c>
      <c r="CM39" s="5">
        <v>0.1</v>
      </c>
      <c r="CN39" s="5">
        <v>0.1</v>
      </c>
      <c r="CO39" s="5">
        <v>0.09</v>
      </c>
      <c r="CP39" s="5">
        <v>0.1</v>
      </c>
      <c r="CQ39" s="5">
        <v>0.09</v>
      </c>
      <c r="CR39" s="5">
        <v>0.09</v>
      </c>
      <c r="CS39" s="5">
        <v>0.09</v>
      </c>
      <c r="CT39" s="5">
        <v>0.09</v>
      </c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40" t="s">
        <v>305</v>
      </c>
      <c r="DT39" s="40" t="s">
        <v>305</v>
      </c>
      <c r="DU39" s="40" t="s">
        <v>305</v>
      </c>
      <c r="DV39" s="40" t="s">
        <v>305</v>
      </c>
      <c r="DW39" s="40" t="s">
        <v>305</v>
      </c>
      <c r="DX39" s="40" t="s">
        <v>305</v>
      </c>
      <c r="DY39" s="40" t="s">
        <v>305</v>
      </c>
      <c r="DZ39" s="40" t="s">
        <v>305</v>
      </c>
      <c r="EA39" s="40" t="s">
        <v>305</v>
      </c>
      <c r="EB39" s="40" t="s">
        <v>305</v>
      </c>
      <c r="EC39" s="40" t="s">
        <v>305</v>
      </c>
      <c r="ED39" s="40" t="s">
        <v>305</v>
      </c>
      <c r="EE39" s="40" t="s">
        <v>305</v>
      </c>
      <c r="EF39" s="40" t="s">
        <v>305</v>
      </c>
      <c r="EG39" s="40">
        <v>0.11</v>
      </c>
    </row>
    <row r="40" spans="1:137" ht="14.25">
      <c r="A40" s="65"/>
      <c r="B40" s="2">
        <v>30</v>
      </c>
      <c r="C40" s="3" t="s">
        <v>129</v>
      </c>
      <c r="D40" s="4" t="s">
        <v>130</v>
      </c>
      <c r="E40" s="14">
        <v>1.558324513888889</v>
      </c>
      <c r="F40" s="14">
        <v>5.8597846874999995</v>
      </c>
      <c r="G40" s="5"/>
      <c r="H40" s="5">
        <v>0.22</v>
      </c>
      <c r="I40" s="5">
        <v>0.25</v>
      </c>
      <c r="J40" s="5">
        <v>0.24</v>
      </c>
      <c r="K40" s="5">
        <v>0.26</v>
      </c>
      <c r="L40" s="5">
        <v>0.17</v>
      </c>
      <c r="M40" s="5">
        <v>0.2</v>
      </c>
      <c r="N40" s="5">
        <v>0.18</v>
      </c>
      <c r="O40" s="5">
        <v>0.18</v>
      </c>
      <c r="P40" s="5">
        <v>0.16</v>
      </c>
      <c r="Q40" s="5">
        <v>0.17</v>
      </c>
      <c r="R40" s="5">
        <v>0.16</v>
      </c>
      <c r="S40" s="5">
        <v>0.16</v>
      </c>
      <c r="T40" s="5">
        <v>0.16</v>
      </c>
      <c r="U40" s="5">
        <v>0.16</v>
      </c>
      <c r="V40" s="5">
        <v>0.16</v>
      </c>
      <c r="W40" s="5">
        <v>0.11</v>
      </c>
      <c r="X40" s="5">
        <v>0.13</v>
      </c>
      <c r="Y40" s="5">
        <v>0.11</v>
      </c>
      <c r="Z40" s="5">
        <v>0.13</v>
      </c>
      <c r="AA40" s="5">
        <v>0.12</v>
      </c>
      <c r="AB40" s="5">
        <v>0.12</v>
      </c>
      <c r="AC40" s="5">
        <v>0.12</v>
      </c>
      <c r="AD40" s="5">
        <v>0.14000000000000001</v>
      </c>
      <c r="AE40" s="5">
        <v>0.12</v>
      </c>
      <c r="AF40" s="5">
        <v>0.1</v>
      </c>
      <c r="AG40" s="5">
        <v>0.12</v>
      </c>
      <c r="AH40" s="5">
        <v>0.11</v>
      </c>
      <c r="AI40" s="5">
        <v>0.1</v>
      </c>
      <c r="AJ40" s="5">
        <v>0.11</v>
      </c>
      <c r="AK40" s="5">
        <v>0.11</v>
      </c>
      <c r="AL40" s="5">
        <v>0.1</v>
      </c>
      <c r="AM40" s="5">
        <v>0.1</v>
      </c>
      <c r="AN40" s="5">
        <v>0.1</v>
      </c>
      <c r="AO40" s="5">
        <v>0.1</v>
      </c>
      <c r="AP40" s="5">
        <v>0.1</v>
      </c>
      <c r="AQ40" s="5">
        <v>0.11</v>
      </c>
      <c r="AR40" s="5">
        <v>0.1</v>
      </c>
      <c r="AS40" s="5">
        <v>0.1</v>
      </c>
      <c r="AT40" s="5">
        <v>0.1</v>
      </c>
      <c r="AU40" s="5">
        <v>0.1</v>
      </c>
      <c r="AV40" s="5">
        <v>0.11</v>
      </c>
      <c r="AW40" s="5">
        <v>0.1</v>
      </c>
      <c r="AX40" s="5">
        <v>0.1</v>
      </c>
      <c r="AY40" s="5">
        <v>0.11</v>
      </c>
      <c r="AZ40" s="5">
        <v>0.1</v>
      </c>
      <c r="BA40" s="5">
        <v>0.1</v>
      </c>
      <c r="BB40" s="5">
        <v>0.1</v>
      </c>
      <c r="BC40" s="5">
        <v>0.09</v>
      </c>
      <c r="BD40" s="5">
        <v>0.09</v>
      </c>
      <c r="BE40" s="5">
        <v>0.1</v>
      </c>
      <c r="BF40" s="5">
        <v>0.09</v>
      </c>
      <c r="BG40" s="5">
        <v>0.08</v>
      </c>
      <c r="BH40" s="5">
        <v>0.09</v>
      </c>
      <c r="BI40" s="5">
        <v>0.08</v>
      </c>
      <c r="BJ40" s="5">
        <v>0.09</v>
      </c>
      <c r="BK40" s="5">
        <v>0.09</v>
      </c>
      <c r="BL40" s="5">
        <v>0.1</v>
      </c>
      <c r="BM40" s="5">
        <v>0.09</v>
      </c>
      <c r="BN40" s="5">
        <v>0.09</v>
      </c>
      <c r="BO40" s="5">
        <v>0.09</v>
      </c>
      <c r="BP40" s="5">
        <v>0.08</v>
      </c>
      <c r="BQ40" s="5">
        <v>0.09</v>
      </c>
      <c r="BR40" s="5">
        <v>0.09</v>
      </c>
      <c r="BS40" s="5">
        <v>0.09</v>
      </c>
      <c r="BT40" s="5">
        <v>0.09</v>
      </c>
      <c r="BU40" s="5">
        <v>0.09</v>
      </c>
      <c r="BV40" s="5">
        <v>0.08</v>
      </c>
      <c r="BW40" s="5">
        <v>0.08</v>
      </c>
      <c r="BX40" s="5">
        <v>7.0000000000000007E-2</v>
      </c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>
        <v>7.0000000000000007E-2</v>
      </c>
      <c r="CJ40" s="5">
        <v>0.09</v>
      </c>
      <c r="CK40" s="5">
        <v>0.08</v>
      </c>
      <c r="CL40" s="5">
        <v>0.08</v>
      </c>
      <c r="CM40" s="5">
        <v>0.08</v>
      </c>
      <c r="CN40" s="5">
        <v>0.08</v>
      </c>
      <c r="CO40" s="5">
        <v>0.08</v>
      </c>
      <c r="CP40" s="5">
        <v>0.08</v>
      </c>
      <c r="CQ40" s="5">
        <v>0.08</v>
      </c>
      <c r="CR40" s="5">
        <v>0.08</v>
      </c>
      <c r="CS40" s="5">
        <v>0.08</v>
      </c>
      <c r="CT40" s="5">
        <v>0.08</v>
      </c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40" t="s">
        <v>305</v>
      </c>
      <c r="DT40" s="40" t="s">
        <v>305</v>
      </c>
      <c r="DU40" s="40" t="s">
        <v>305</v>
      </c>
      <c r="DV40" s="40" t="s">
        <v>305</v>
      </c>
      <c r="DW40" s="40" t="s">
        <v>305</v>
      </c>
      <c r="DX40" s="40" t="s">
        <v>305</v>
      </c>
      <c r="DY40" s="40" t="s">
        <v>305</v>
      </c>
      <c r="DZ40" s="40" t="s">
        <v>305</v>
      </c>
      <c r="EA40" s="40" t="s">
        <v>305</v>
      </c>
      <c r="EB40" s="40" t="s">
        <v>305</v>
      </c>
      <c r="EC40" s="40" t="s">
        <v>305</v>
      </c>
      <c r="ED40" s="40" t="s">
        <v>305</v>
      </c>
      <c r="EE40" s="40" t="s">
        <v>305</v>
      </c>
      <c r="EF40" s="40" t="s">
        <v>305</v>
      </c>
      <c r="EG40" s="40">
        <v>9.9000000000000005E-2</v>
      </c>
    </row>
    <row r="41" spans="1:137" ht="14.25">
      <c r="A41" s="65"/>
      <c r="B41" s="2">
        <v>31</v>
      </c>
      <c r="C41" s="3" t="s">
        <v>131</v>
      </c>
      <c r="D41" s="4" t="s">
        <v>132</v>
      </c>
      <c r="E41" s="14">
        <v>1.5567212615740742</v>
      </c>
      <c r="F41" s="14">
        <v>5.858553564814815</v>
      </c>
      <c r="G41" s="5">
        <v>0.26</v>
      </c>
      <c r="H41" s="5">
        <v>0.24</v>
      </c>
      <c r="I41" s="5">
        <v>0.3</v>
      </c>
      <c r="J41" s="5">
        <v>0.25</v>
      </c>
      <c r="K41" s="5">
        <v>0.27</v>
      </c>
      <c r="L41" s="5">
        <v>0.25</v>
      </c>
      <c r="M41" s="5">
        <v>0.21</v>
      </c>
      <c r="N41" s="5">
        <v>0.23</v>
      </c>
      <c r="O41" s="5">
        <v>0.2</v>
      </c>
      <c r="P41" s="5">
        <v>0.27</v>
      </c>
      <c r="Q41" s="5">
        <v>0.2</v>
      </c>
      <c r="R41" s="5">
        <v>0.25</v>
      </c>
      <c r="S41" s="5">
        <v>0.16</v>
      </c>
      <c r="T41" s="5">
        <v>0.22</v>
      </c>
      <c r="U41" s="5">
        <v>0.21</v>
      </c>
      <c r="V41" s="5">
        <v>0.18</v>
      </c>
      <c r="W41" s="5">
        <v>0.16</v>
      </c>
      <c r="X41" s="5">
        <v>0.16</v>
      </c>
      <c r="Y41" s="5">
        <v>0.15</v>
      </c>
      <c r="Z41" s="5">
        <v>0.17</v>
      </c>
      <c r="AA41" s="5">
        <v>0.16</v>
      </c>
      <c r="AB41" s="5">
        <v>0.17</v>
      </c>
      <c r="AC41" s="5">
        <v>0.18</v>
      </c>
      <c r="AD41" s="5">
        <v>0.19</v>
      </c>
      <c r="AE41" s="5">
        <v>0.16</v>
      </c>
      <c r="AF41" s="5">
        <v>0.16</v>
      </c>
      <c r="AG41" s="5">
        <v>0.18</v>
      </c>
      <c r="AH41" s="5">
        <v>0.15</v>
      </c>
      <c r="AI41" s="5">
        <v>0.16</v>
      </c>
      <c r="AJ41" s="5">
        <v>0.15</v>
      </c>
      <c r="AK41" s="5">
        <v>0.12</v>
      </c>
      <c r="AL41" s="5">
        <v>0.15</v>
      </c>
      <c r="AM41" s="5">
        <v>0.14000000000000001</v>
      </c>
      <c r="AN41" s="5">
        <v>0.17</v>
      </c>
      <c r="AO41" s="5">
        <v>0.15</v>
      </c>
      <c r="AP41" s="5">
        <v>0.14000000000000001</v>
      </c>
      <c r="AQ41" s="5">
        <v>0.15</v>
      </c>
      <c r="AR41" s="5">
        <v>0.13</v>
      </c>
      <c r="AS41" s="5">
        <v>0.13</v>
      </c>
      <c r="AT41" s="5">
        <v>0.13</v>
      </c>
      <c r="AU41" s="5">
        <v>0.12</v>
      </c>
      <c r="AV41" s="5">
        <v>0.12</v>
      </c>
      <c r="AW41" s="5">
        <v>0.13</v>
      </c>
      <c r="AX41" s="5">
        <v>0.11</v>
      </c>
      <c r="AY41" s="5">
        <v>0.12</v>
      </c>
      <c r="AZ41" s="5">
        <v>0.13</v>
      </c>
      <c r="BA41" s="5">
        <v>0.13</v>
      </c>
      <c r="BB41" s="5">
        <v>0.13</v>
      </c>
      <c r="BC41" s="5">
        <v>0.14000000000000001</v>
      </c>
      <c r="BD41" s="5">
        <v>0.12</v>
      </c>
      <c r="BE41" s="5">
        <v>0.13</v>
      </c>
      <c r="BF41" s="5">
        <v>0.11</v>
      </c>
      <c r="BG41" s="5">
        <v>0.12</v>
      </c>
      <c r="BH41" s="5">
        <v>0.11</v>
      </c>
      <c r="BI41" s="5">
        <v>0.1</v>
      </c>
      <c r="BJ41" s="5">
        <v>0.12</v>
      </c>
      <c r="BK41" s="5">
        <v>0.12</v>
      </c>
      <c r="BL41" s="5">
        <v>0.13</v>
      </c>
      <c r="BM41" s="5">
        <v>0.12</v>
      </c>
      <c r="BN41" s="5">
        <v>0.12</v>
      </c>
      <c r="BO41" s="5">
        <v>0.13</v>
      </c>
      <c r="BP41" s="5">
        <v>0.12</v>
      </c>
      <c r="BQ41" s="5">
        <v>0.11</v>
      </c>
      <c r="BR41" s="5">
        <v>0.11</v>
      </c>
      <c r="BS41" s="5">
        <v>0.1</v>
      </c>
      <c r="BT41" s="5">
        <v>0.11</v>
      </c>
      <c r="BU41" s="5">
        <v>0.1</v>
      </c>
      <c r="BV41" s="5">
        <v>0.1</v>
      </c>
      <c r="BW41" s="5">
        <v>0.11</v>
      </c>
      <c r="BX41" s="5">
        <v>0.12</v>
      </c>
      <c r="BY41" s="5">
        <v>0.12</v>
      </c>
      <c r="BZ41" s="5">
        <v>0.11</v>
      </c>
      <c r="CA41" s="5">
        <v>0.1</v>
      </c>
      <c r="CB41" s="5">
        <v>0.1</v>
      </c>
      <c r="CC41" s="5">
        <v>0.11</v>
      </c>
      <c r="CD41" s="5">
        <v>0.1</v>
      </c>
      <c r="CE41" s="5">
        <v>0.11</v>
      </c>
      <c r="CF41" s="5">
        <v>0.11</v>
      </c>
      <c r="CG41" s="5">
        <v>0.09</v>
      </c>
      <c r="CH41" s="5">
        <v>0.1</v>
      </c>
      <c r="CI41" s="5">
        <v>0.1</v>
      </c>
      <c r="CJ41" s="5">
        <v>0.11</v>
      </c>
      <c r="CK41" s="5">
        <v>0.08</v>
      </c>
      <c r="CL41" s="5">
        <v>0.11</v>
      </c>
      <c r="CM41" s="5">
        <v>0.11</v>
      </c>
      <c r="CN41" s="5">
        <v>0.1</v>
      </c>
      <c r="CO41" s="5">
        <v>0.1</v>
      </c>
      <c r="CP41" s="5">
        <v>0.08</v>
      </c>
      <c r="CQ41" s="5">
        <v>0.09</v>
      </c>
      <c r="CR41" s="5">
        <v>0.09</v>
      </c>
      <c r="CS41" s="5">
        <v>0.08</v>
      </c>
      <c r="CT41" s="5">
        <v>0.1</v>
      </c>
      <c r="CU41" s="5">
        <v>0.1</v>
      </c>
      <c r="CV41" s="5">
        <v>0.1</v>
      </c>
      <c r="CW41" s="5">
        <v>0.09</v>
      </c>
      <c r="CX41" s="5">
        <v>0.1</v>
      </c>
      <c r="CY41" s="5">
        <v>0.09</v>
      </c>
      <c r="CZ41" s="5">
        <v>0.09</v>
      </c>
      <c r="DA41" s="5">
        <v>0.1</v>
      </c>
      <c r="DB41" s="5">
        <v>0.1</v>
      </c>
      <c r="DC41" s="5">
        <v>0.09</v>
      </c>
      <c r="DD41" s="5">
        <v>0.09</v>
      </c>
      <c r="DE41" s="5">
        <v>0.1</v>
      </c>
      <c r="DF41" s="5">
        <v>0.09</v>
      </c>
      <c r="DG41" s="5">
        <v>0.09</v>
      </c>
      <c r="DH41" s="5">
        <v>0.09</v>
      </c>
      <c r="DI41" s="5">
        <v>0.1</v>
      </c>
      <c r="DJ41" s="5">
        <v>0.08</v>
      </c>
      <c r="DK41" s="5">
        <v>0.09</v>
      </c>
      <c r="DL41" s="5">
        <v>0.09</v>
      </c>
      <c r="DM41" s="5">
        <v>0.1</v>
      </c>
      <c r="DN41" s="5">
        <v>0.1</v>
      </c>
      <c r="DO41" s="5">
        <v>0.1</v>
      </c>
      <c r="DP41" s="5">
        <v>0.1</v>
      </c>
      <c r="DQ41" s="5">
        <v>0.09</v>
      </c>
      <c r="DR41" s="5">
        <v>0.09</v>
      </c>
      <c r="DS41" s="40">
        <v>9.7000000000000003E-2</v>
      </c>
      <c r="DT41" s="40">
        <v>9.6000000000000002E-2</v>
      </c>
      <c r="DU41" s="40">
        <v>9.4E-2</v>
      </c>
      <c r="DV41" s="40">
        <v>0.1</v>
      </c>
      <c r="DW41" s="40">
        <v>0.09</v>
      </c>
      <c r="DX41" s="40">
        <v>9.0999999999999998E-2</v>
      </c>
      <c r="DY41" s="40">
        <v>9.2999999999999999E-2</v>
      </c>
      <c r="DZ41" s="40">
        <v>9.6000000000000002E-2</v>
      </c>
      <c r="EA41" s="40">
        <v>7.9000000000000001E-2</v>
      </c>
      <c r="EB41" s="40">
        <v>7.9000000000000001E-2</v>
      </c>
      <c r="EC41" s="40">
        <v>0.10299999999999999</v>
      </c>
      <c r="ED41" s="40">
        <v>8.7999999999999995E-2</v>
      </c>
      <c r="EE41" s="40">
        <v>8.7999999999999995E-2</v>
      </c>
      <c r="EF41" s="40">
        <v>7.4999999999999997E-2</v>
      </c>
      <c r="EG41" s="40">
        <v>9.1999999999999998E-2</v>
      </c>
    </row>
    <row r="42" spans="1:137" ht="14.25">
      <c r="A42" s="65"/>
      <c r="B42" s="2">
        <v>32</v>
      </c>
      <c r="C42" s="3" t="s">
        <v>133</v>
      </c>
      <c r="D42" s="4" t="s">
        <v>134</v>
      </c>
      <c r="E42" s="14">
        <v>1.556497152777778</v>
      </c>
      <c r="F42" s="14">
        <v>5.8592026273148141</v>
      </c>
      <c r="G42" s="5">
        <v>0.2</v>
      </c>
      <c r="H42" s="5">
        <v>0.22</v>
      </c>
      <c r="I42" s="5">
        <v>0.25</v>
      </c>
      <c r="J42" s="5">
        <v>0.23</v>
      </c>
      <c r="K42" s="5">
        <v>0.24</v>
      </c>
      <c r="L42" s="5">
        <v>0.22</v>
      </c>
      <c r="M42" s="5">
        <v>0.19</v>
      </c>
      <c r="N42" s="5">
        <v>0.25</v>
      </c>
      <c r="O42" s="5">
        <v>0.18</v>
      </c>
      <c r="P42" s="5">
        <v>0.24</v>
      </c>
      <c r="Q42" s="5">
        <v>0.17</v>
      </c>
      <c r="R42" s="5">
        <v>0.23</v>
      </c>
      <c r="S42" s="5">
        <v>0.17</v>
      </c>
      <c r="T42" s="5">
        <v>0.19</v>
      </c>
      <c r="U42" s="5">
        <v>0.17</v>
      </c>
      <c r="V42" s="5">
        <v>0.16</v>
      </c>
      <c r="W42" s="5">
        <v>0.15</v>
      </c>
      <c r="X42" s="5">
        <v>0.15</v>
      </c>
      <c r="Y42" s="5">
        <v>0.14000000000000001</v>
      </c>
      <c r="Z42" s="5">
        <v>0.16</v>
      </c>
      <c r="AA42" s="5">
        <v>0.16</v>
      </c>
      <c r="AB42" s="5">
        <v>0.16</v>
      </c>
      <c r="AC42" s="5">
        <v>0.13</v>
      </c>
      <c r="AD42" s="5">
        <v>0.16</v>
      </c>
      <c r="AE42" s="5">
        <v>0.14000000000000001</v>
      </c>
      <c r="AF42" s="5">
        <v>0.15</v>
      </c>
      <c r="AG42" s="5">
        <v>0.14000000000000001</v>
      </c>
      <c r="AH42" s="5">
        <v>0.14000000000000001</v>
      </c>
      <c r="AI42" s="5">
        <v>0.12</v>
      </c>
      <c r="AJ42" s="5">
        <v>0.12</v>
      </c>
      <c r="AK42" s="5">
        <v>0.1</v>
      </c>
      <c r="AL42" s="5">
        <v>0.13</v>
      </c>
      <c r="AM42" s="5">
        <v>0.13</v>
      </c>
      <c r="AN42" s="5">
        <v>0.13</v>
      </c>
      <c r="AO42" s="5">
        <v>0.13</v>
      </c>
      <c r="AP42" s="5">
        <v>0.11</v>
      </c>
      <c r="AQ42" s="5">
        <v>0.11</v>
      </c>
      <c r="AR42" s="5">
        <v>0.12</v>
      </c>
      <c r="AS42" s="5">
        <v>0.11</v>
      </c>
      <c r="AT42" s="5">
        <v>0.1</v>
      </c>
      <c r="AU42" s="5">
        <v>0.11</v>
      </c>
      <c r="AV42" s="5">
        <v>0.1</v>
      </c>
      <c r="AW42" s="5">
        <v>0.1</v>
      </c>
      <c r="AX42" s="5">
        <v>0.09</v>
      </c>
      <c r="AY42" s="5">
        <v>0.11</v>
      </c>
      <c r="AZ42" s="5">
        <v>0.1</v>
      </c>
      <c r="BA42" s="5">
        <v>0.11</v>
      </c>
      <c r="BB42" s="5">
        <v>0.1</v>
      </c>
      <c r="BC42" s="5">
        <v>0.1</v>
      </c>
      <c r="BD42" s="5">
        <v>0.11</v>
      </c>
      <c r="BE42" s="5">
        <v>0.1</v>
      </c>
      <c r="BF42" s="5">
        <v>0.11</v>
      </c>
      <c r="BG42" s="5">
        <v>0.1</v>
      </c>
      <c r="BH42" s="5">
        <v>0.1</v>
      </c>
      <c r="BI42" s="5">
        <v>0.08</v>
      </c>
      <c r="BJ42" s="5">
        <v>0.1</v>
      </c>
      <c r="BK42" s="5">
        <v>0.1</v>
      </c>
      <c r="BL42" s="5">
        <v>0.1</v>
      </c>
      <c r="BM42" s="5">
        <v>0.09</v>
      </c>
      <c r="BN42" s="5">
        <v>0.09</v>
      </c>
      <c r="BO42" s="5">
        <v>0.11</v>
      </c>
      <c r="BP42" s="5">
        <v>0.11</v>
      </c>
      <c r="BQ42" s="5">
        <v>0.1</v>
      </c>
      <c r="BR42" s="5">
        <v>0.1</v>
      </c>
      <c r="BS42" s="5">
        <v>0.1</v>
      </c>
      <c r="BT42" s="5">
        <v>0.09</v>
      </c>
      <c r="BU42" s="5">
        <v>0.08</v>
      </c>
      <c r="BV42" s="5">
        <v>0.1</v>
      </c>
      <c r="BW42" s="5">
        <v>0.09</v>
      </c>
      <c r="BX42" s="5">
        <v>0.09</v>
      </c>
      <c r="BY42" s="5">
        <v>0.1</v>
      </c>
      <c r="BZ42" s="5">
        <v>0.09</v>
      </c>
      <c r="CA42" s="5">
        <v>0.08</v>
      </c>
      <c r="CB42" s="5">
        <v>0.09</v>
      </c>
      <c r="CC42" s="5">
        <v>0.09</v>
      </c>
      <c r="CD42" s="5">
        <v>0.09</v>
      </c>
      <c r="CE42" s="5">
        <v>0.08</v>
      </c>
      <c r="CF42" s="5">
        <v>0.08</v>
      </c>
      <c r="CG42" s="5">
        <v>0.09</v>
      </c>
      <c r="CH42" s="5">
        <v>0.08</v>
      </c>
      <c r="CI42" s="5">
        <v>0.09</v>
      </c>
      <c r="CJ42" s="5">
        <v>0.09</v>
      </c>
      <c r="CK42" s="5">
        <v>0.09</v>
      </c>
      <c r="CL42" s="5">
        <v>0.08</v>
      </c>
      <c r="CM42" s="5">
        <v>0.08</v>
      </c>
      <c r="CN42" s="5">
        <v>0.08</v>
      </c>
      <c r="CO42" s="5">
        <v>0.09</v>
      </c>
      <c r="CP42" s="5">
        <v>0.09</v>
      </c>
      <c r="CQ42" s="5">
        <v>0.09</v>
      </c>
      <c r="CR42" s="5">
        <v>0.08</v>
      </c>
      <c r="CS42" s="5">
        <v>0.08</v>
      </c>
      <c r="CT42" s="5">
        <v>0.08</v>
      </c>
      <c r="CU42" s="5">
        <v>0.08</v>
      </c>
      <c r="CV42" s="5">
        <v>0.08</v>
      </c>
      <c r="CW42" s="5">
        <v>0.09</v>
      </c>
      <c r="CX42" s="5">
        <v>0.08</v>
      </c>
      <c r="CY42" s="5">
        <v>0.1</v>
      </c>
      <c r="CZ42" s="5">
        <v>0.08</v>
      </c>
      <c r="DA42" s="5">
        <v>0.08</v>
      </c>
      <c r="DB42" s="5">
        <v>0.08</v>
      </c>
      <c r="DC42" s="5">
        <v>0.08</v>
      </c>
      <c r="DD42" s="5">
        <v>0.09</v>
      </c>
      <c r="DE42" s="5">
        <v>0.08</v>
      </c>
      <c r="DF42" s="5">
        <v>7.0000000000000007E-2</v>
      </c>
      <c r="DG42" s="5">
        <v>0.08</v>
      </c>
      <c r="DH42" s="5">
        <v>7.0000000000000007E-2</v>
      </c>
      <c r="DI42" s="5">
        <v>7.0000000000000007E-2</v>
      </c>
      <c r="DJ42" s="5">
        <v>7.0000000000000007E-2</v>
      </c>
      <c r="DK42" s="5">
        <v>0.08</v>
      </c>
      <c r="DL42" s="5">
        <v>0.08</v>
      </c>
      <c r="DM42" s="5">
        <v>0.09</v>
      </c>
      <c r="DN42" s="5">
        <v>0.08</v>
      </c>
      <c r="DO42" s="5">
        <v>0.09</v>
      </c>
      <c r="DP42" s="5">
        <v>7.0000000000000007E-2</v>
      </c>
      <c r="DQ42" s="5">
        <v>0.08</v>
      </c>
      <c r="DR42" s="5">
        <v>0.08</v>
      </c>
      <c r="DS42" s="40">
        <v>0.08</v>
      </c>
      <c r="DT42" s="40">
        <v>8.5999999999999993E-2</v>
      </c>
      <c r="DU42" s="40">
        <v>8.1000000000000003E-2</v>
      </c>
      <c r="DV42" s="40">
        <v>8.7999999999999995E-2</v>
      </c>
      <c r="DW42" s="40">
        <v>8.5000000000000006E-2</v>
      </c>
      <c r="DX42" s="40">
        <v>7.6999999999999999E-2</v>
      </c>
      <c r="DY42" s="40">
        <v>8.1000000000000003E-2</v>
      </c>
      <c r="DZ42" s="40">
        <v>7.5999999999999998E-2</v>
      </c>
      <c r="EA42" s="40">
        <v>8.5999999999999993E-2</v>
      </c>
      <c r="EB42" s="40">
        <v>7.8E-2</v>
      </c>
      <c r="EC42" s="40">
        <v>7.0999999999999994E-2</v>
      </c>
      <c r="ED42" s="40">
        <v>7.3999999999999996E-2</v>
      </c>
      <c r="EE42" s="40">
        <v>6.8000000000000005E-2</v>
      </c>
      <c r="EF42" s="40">
        <v>0.08</v>
      </c>
      <c r="EG42" s="40">
        <v>7.0999999999999994E-2</v>
      </c>
    </row>
    <row r="43" spans="1:137" ht="14.25">
      <c r="A43" s="65"/>
      <c r="B43" s="2">
        <v>33</v>
      </c>
      <c r="C43" s="3" t="s">
        <v>135</v>
      </c>
      <c r="D43" s="4" t="s">
        <v>136</v>
      </c>
      <c r="E43" s="14">
        <v>1.5574065046296297</v>
      </c>
      <c r="F43" s="14">
        <v>5.861327129629629</v>
      </c>
      <c r="G43" s="5">
        <v>0.25</v>
      </c>
      <c r="H43" s="5">
        <v>0.19</v>
      </c>
      <c r="I43" s="5">
        <v>0.23</v>
      </c>
      <c r="J43" s="5">
        <v>0.21</v>
      </c>
      <c r="K43" s="5">
        <v>0.21</v>
      </c>
      <c r="L43" s="5">
        <v>0.15</v>
      </c>
      <c r="M43" s="5">
        <v>0.17</v>
      </c>
      <c r="N43" s="5">
        <v>0.15</v>
      </c>
      <c r="O43" s="5">
        <v>0.16</v>
      </c>
      <c r="P43" s="5">
        <v>0.16</v>
      </c>
      <c r="Q43" s="5">
        <v>0.14000000000000001</v>
      </c>
      <c r="R43" s="5">
        <v>0.13</v>
      </c>
      <c r="S43" s="5">
        <v>0.14000000000000001</v>
      </c>
      <c r="T43" s="5">
        <v>0.16</v>
      </c>
      <c r="U43" s="5">
        <v>0.15</v>
      </c>
      <c r="V43" s="5">
        <v>0.16</v>
      </c>
      <c r="W43" s="5">
        <v>0.12</v>
      </c>
      <c r="X43" s="5">
        <v>0.13</v>
      </c>
      <c r="Y43" s="5">
        <v>0.15</v>
      </c>
      <c r="Z43" s="5">
        <v>0.15</v>
      </c>
      <c r="AA43" s="5">
        <v>0.14000000000000001</v>
      </c>
      <c r="AB43" s="5">
        <v>0.13</v>
      </c>
      <c r="AC43" s="5">
        <v>0.12</v>
      </c>
      <c r="AD43" s="5">
        <v>0.13</v>
      </c>
      <c r="AE43" s="5">
        <v>0.12</v>
      </c>
      <c r="AF43" s="5">
        <v>0.13</v>
      </c>
      <c r="AG43" s="5">
        <v>0.12</v>
      </c>
      <c r="AH43" s="5">
        <v>0.11</v>
      </c>
      <c r="AI43" s="5">
        <v>0.11</v>
      </c>
      <c r="AJ43" s="5">
        <v>0.11</v>
      </c>
      <c r="AK43" s="5">
        <v>0.09</v>
      </c>
      <c r="AL43" s="5">
        <v>0.11</v>
      </c>
      <c r="AM43" s="5">
        <v>0.12</v>
      </c>
      <c r="AN43" s="5">
        <v>0.11</v>
      </c>
      <c r="AO43" s="5">
        <v>0.12</v>
      </c>
      <c r="AP43" s="5">
        <v>0.1</v>
      </c>
      <c r="AQ43" s="5">
        <v>0.11</v>
      </c>
      <c r="AR43" s="5">
        <v>0.1</v>
      </c>
      <c r="AS43" s="5">
        <v>0.09</v>
      </c>
      <c r="AT43" s="5">
        <v>0.09</v>
      </c>
      <c r="AU43" s="5">
        <v>0.1</v>
      </c>
      <c r="AV43" s="5">
        <v>0.09</v>
      </c>
      <c r="AW43" s="5">
        <v>0.1</v>
      </c>
      <c r="AX43" s="5">
        <v>7.0000000000000007E-2</v>
      </c>
      <c r="AY43" s="5">
        <v>0.09</v>
      </c>
      <c r="AZ43" s="5">
        <v>0.09</v>
      </c>
      <c r="BA43" s="5">
        <v>0.11</v>
      </c>
      <c r="BB43" s="5">
        <v>0.09</v>
      </c>
      <c r="BC43" s="5">
        <v>0.1</v>
      </c>
      <c r="BD43" s="5">
        <v>0.1</v>
      </c>
      <c r="BE43" s="5">
        <v>0.1</v>
      </c>
      <c r="BF43" s="5">
        <v>0.1</v>
      </c>
      <c r="BG43" s="5">
        <v>0.1</v>
      </c>
      <c r="BH43" s="5">
        <v>0.08</v>
      </c>
      <c r="BI43" s="5">
        <v>7.0000000000000007E-2</v>
      </c>
      <c r="BJ43" s="5">
        <v>0.11</v>
      </c>
      <c r="BK43" s="5">
        <v>0.09</v>
      </c>
      <c r="BL43" s="5">
        <v>0.1</v>
      </c>
      <c r="BM43" s="5">
        <v>0.09</v>
      </c>
      <c r="BN43" s="5">
        <v>0.08</v>
      </c>
      <c r="BO43" s="5">
        <v>0.1</v>
      </c>
      <c r="BP43" s="5">
        <v>0.09</v>
      </c>
      <c r="BQ43" s="5">
        <v>0.09</v>
      </c>
      <c r="BR43" s="5">
        <v>0.09</v>
      </c>
      <c r="BS43" s="5">
        <v>0.09</v>
      </c>
      <c r="BT43" s="5">
        <v>0.09</v>
      </c>
      <c r="BU43" s="5">
        <v>7.0000000000000007E-2</v>
      </c>
      <c r="BV43" s="5">
        <v>0.1</v>
      </c>
      <c r="BW43" s="5">
        <v>0.09</v>
      </c>
      <c r="BX43" s="5">
        <v>0.09</v>
      </c>
      <c r="BY43" s="5">
        <v>0.09</v>
      </c>
      <c r="BZ43" s="5">
        <v>0.08</v>
      </c>
      <c r="CA43" s="5">
        <v>0.09</v>
      </c>
      <c r="CB43" s="5">
        <v>7.0000000000000007E-2</v>
      </c>
      <c r="CC43" s="5">
        <v>0.09</v>
      </c>
      <c r="CD43" s="5">
        <v>0.08</v>
      </c>
      <c r="CE43" s="5">
        <v>0.08</v>
      </c>
      <c r="CF43" s="5">
        <v>0.09</v>
      </c>
      <c r="CG43" s="5">
        <v>0.08</v>
      </c>
      <c r="CH43" s="5">
        <v>0.08</v>
      </c>
      <c r="CI43" s="5">
        <v>0.08</v>
      </c>
      <c r="CJ43" s="5">
        <v>0.09</v>
      </c>
      <c r="CK43" s="5">
        <v>0.08</v>
      </c>
      <c r="CL43" s="5">
        <v>0.08</v>
      </c>
      <c r="CM43" s="5">
        <v>0.08</v>
      </c>
      <c r="CN43" s="5">
        <v>0.08</v>
      </c>
      <c r="CO43" s="5">
        <v>0.09</v>
      </c>
      <c r="CP43" s="5">
        <v>0.08</v>
      </c>
      <c r="CQ43" s="5">
        <v>0.08</v>
      </c>
      <c r="CR43" s="5">
        <v>0.08</v>
      </c>
      <c r="CS43" s="5">
        <v>0.06</v>
      </c>
      <c r="CT43" s="5">
        <v>0.09</v>
      </c>
      <c r="CU43" s="5">
        <v>0.08</v>
      </c>
      <c r="CV43" s="5">
        <v>7.0000000000000007E-2</v>
      </c>
      <c r="CW43" s="5">
        <v>0.09</v>
      </c>
      <c r="CX43" s="5">
        <v>7.0000000000000007E-2</v>
      </c>
      <c r="CY43" s="5">
        <v>0.09</v>
      </c>
      <c r="CZ43" s="5">
        <v>0.08</v>
      </c>
      <c r="DA43" s="5">
        <v>0.08</v>
      </c>
      <c r="DB43" s="5">
        <v>7.0000000000000007E-2</v>
      </c>
      <c r="DC43" s="5">
        <v>0.08</v>
      </c>
      <c r="DD43" s="5">
        <v>0.08</v>
      </c>
      <c r="DE43" s="5">
        <v>7.0000000000000007E-2</v>
      </c>
      <c r="DF43" s="5">
        <v>0.09</v>
      </c>
      <c r="DG43" s="5">
        <v>7.0000000000000007E-2</v>
      </c>
      <c r="DH43" s="5">
        <v>7.0000000000000007E-2</v>
      </c>
      <c r="DI43" s="5">
        <v>0.08</v>
      </c>
      <c r="DJ43" s="5">
        <v>0.08</v>
      </c>
      <c r="DK43" s="5">
        <v>7.0000000000000007E-2</v>
      </c>
      <c r="DL43" s="5">
        <v>7.0000000000000007E-2</v>
      </c>
      <c r="DM43" s="5">
        <v>7.0000000000000007E-2</v>
      </c>
      <c r="DN43" s="5">
        <v>7.0000000000000007E-2</v>
      </c>
      <c r="DO43" s="5">
        <v>7.0000000000000007E-2</v>
      </c>
      <c r="DP43" s="5">
        <v>0.08</v>
      </c>
      <c r="DQ43" s="5">
        <v>0.08</v>
      </c>
      <c r="DR43" s="5">
        <v>7.0000000000000007E-2</v>
      </c>
      <c r="DS43" s="40" t="s">
        <v>305</v>
      </c>
      <c r="DT43" s="40">
        <v>7.8E-2</v>
      </c>
      <c r="DU43" s="40">
        <v>7.0000000000000007E-2</v>
      </c>
      <c r="DV43" s="40">
        <v>7.6999999999999999E-2</v>
      </c>
      <c r="DW43" s="40">
        <v>7.0999999999999994E-2</v>
      </c>
      <c r="DX43" s="40">
        <v>6.7000000000000004E-2</v>
      </c>
      <c r="DY43" s="40">
        <v>8.4000000000000005E-2</v>
      </c>
      <c r="DZ43" s="40">
        <v>8.2000000000000003E-2</v>
      </c>
      <c r="EA43" s="40">
        <v>7.0000000000000007E-2</v>
      </c>
      <c r="EB43" s="40">
        <v>6.3E-2</v>
      </c>
      <c r="EC43" s="40">
        <v>6.5000000000000002E-2</v>
      </c>
      <c r="ED43" s="40">
        <v>0.08</v>
      </c>
      <c r="EE43" s="40">
        <v>7.5999999999999998E-2</v>
      </c>
      <c r="EF43" s="40">
        <v>7.3999999999999996E-2</v>
      </c>
      <c r="EG43" s="40">
        <v>6.9000000000000006E-2</v>
      </c>
    </row>
    <row r="44" spans="1:137" ht="14.25" customHeight="1">
      <c r="A44" s="65" t="s">
        <v>137</v>
      </c>
      <c r="B44" s="2">
        <v>34</v>
      </c>
      <c r="C44" s="66" t="s">
        <v>138</v>
      </c>
      <c r="D44" s="4" t="s">
        <v>139</v>
      </c>
      <c r="E44" s="14">
        <v>1.5606283680555557</v>
      </c>
      <c r="F44" s="14">
        <v>5.8634146180555549</v>
      </c>
      <c r="G44" s="5">
        <v>0.94</v>
      </c>
      <c r="H44" s="5">
        <v>0.88</v>
      </c>
      <c r="I44" s="5">
        <v>0.91</v>
      </c>
      <c r="J44" s="5">
        <v>0.88</v>
      </c>
      <c r="K44" s="5">
        <v>0.71</v>
      </c>
      <c r="L44" s="5">
        <v>0.68</v>
      </c>
      <c r="M44" s="5">
        <v>0.74</v>
      </c>
      <c r="N44" s="5">
        <v>0.73</v>
      </c>
      <c r="O44" s="5">
        <v>0.65</v>
      </c>
      <c r="P44" s="5">
        <v>0.69</v>
      </c>
      <c r="Q44" s="5">
        <v>0.64</v>
      </c>
      <c r="R44" s="5">
        <v>0.63</v>
      </c>
      <c r="S44" s="5">
        <v>0.72</v>
      </c>
      <c r="T44" s="5">
        <v>0.56999999999999995</v>
      </c>
      <c r="U44" s="5">
        <v>0.64</v>
      </c>
      <c r="V44" s="5">
        <v>0.62</v>
      </c>
      <c r="W44" s="5">
        <v>0.49</v>
      </c>
      <c r="X44" s="5">
        <v>0.51</v>
      </c>
      <c r="Y44" s="5">
        <v>0.56000000000000005</v>
      </c>
      <c r="Z44" s="5">
        <v>0.57999999999999996</v>
      </c>
      <c r="AA44" s="5">
        <v>0.64</v>
      </c>
      <c r="AB44" s="5">
        <v>0.57999999999999996</v>
      </c>
      <c r="AC44" s="5">
        <v>0.57999999999999996</v>
      </c>
      <c r="AD44" s="5">
        <v>0.55000000000000004</v>
      </c>
      <c r="AE44" s="5">
        <v>0.55000000000000004</v>
      </c>
      <c r="AF44" s="5">
        <v>0.53</v>
      </c>
      <c r="AG44" s="5">
        <v>0.51</v>
      </c>
      <c r="AH44" s="5">
        <v>0.47</v>
      </c>
      <c r="AI44" s="5">
        <v>0.48</v>
      </c>
      <c r="AJ44" s="5">
        <v>0.47</v>
      </c>
      <c r="AK44" s="5">
        <v>0.34</v>
      </c>
      <c r="AL44" s="5">
        <v>0.41</v>
      </c>
      <c r="AM44" s="5">
        <v>0.4</v>
      </c>
      <c r="AN44" s="5">
        <v>0.44</v>
      </c>
      <c r="AO44" s="5">
        <v>0.42</v>
      </c>
      <c r="AP44" s="5">
        <v>0.37</v>
      </c>
      <c r="AQ44" s="5">
        <v>0.32</v>
      </c>
      <c r="AR44" s="5">
        <v>0.28999999999999998</v>
      </c>
      <c r="AS44" s="5">
        <v>0.32</v>
      </c>
      <c r="AT44" s="5">
        <v>0.31</v>
      </c>
      <c r="AU44" s="5">
        <v>0.31</v>
      </c>
      <c r="AV44" s="5">
        <v>0.27</v>
      </c>
      <c r="AW44" s="5">
        <v>0.26</v>
      </c>
      <c r="AX44" s="5">
        <v>0.16</v>
      </c>
      <c r="AY44" s="5">
        <v>0.26</v>
      </c>
      <c r="AZ44" s="5">
        <v>0.26</v>
      </c>
      <c r="BA44" s="5">
        <v>0.25</v>
      </c>
      <c r="BB44" s="5">
        <v>0.24</v>
      </c>
      <c r="BC44" s="5">
        <v>0.25</v>
      </c>
      <c r="BD44" s="5">
        <v>0.23</v>
      </c>
      <c r="BE44" s="5">
        <v>0.24</v>
      </c>
      <c r="BF44" s="5">
        <v>0.25</v>
      </c>
      <c r="BG44" s="5">
        <v>0.22</v>
      </c>
      <c r="BH44" s="5">
        <v>0.21</v>
      </c>
      <c r="BI44" s="5">
        <v>0.17</v>
      </c>
      <c r="BJ44" s="5">
        <v>0.22</v>
      </c>
      <c r="BK44" s="5">
        <v>0.19</v>
      </c>
      <c r="BL44" s="5">
        <v>0.22</v>
      </c>
      <c r="BM44" s="5">
        <v>0.23</v>
      </c>
      <c r="BN44" s="5">
        <v>0.21</v>
      </c>
      <c r="BO44" s="5">
        <v>0.23</v>
      </c>
      <c r="BP44" s="5">
        <v>0.2</v>
      </c>
      <c r="BQ44" s="5">
        <v>0.22</v>
      </c>
      <c r="BR44" s="5">
        <v>0.21</v>
      </c>
      <c r="BS44" s="5">
        <v>0.19</v>
      </c>
      <c r="BT44" s="5">
        <v>0.18</v>
      </c>
      <c r="BU44" s="5">
        <v>0.15</v>
      </c>
      <c r="BV44" s="5">
        <v>0.19</v>
      </c>
      <c r="BW44" s="5">
        <v>0.19</v>
      </c>
      <c r="BX44" s="5">
        <v>0.17</v>
      </c>
      <c r="BY44" s="5">
        <v>0.2</v>
      </c>
      <c r="BZ44" s="5">
        <v>0.18</v>
      </c>
      <c r="CA44" s="5">
        <v>0.2</v>
      </c>
      <c r="CB44" s="5">
        <v>0.19</v>
      </c>
      <c r="CC44" s="5">
        <v>0.18</v>
      </c>
      <c r="CD44" s="5">
        <v>0.18</v>
      </c>
      <c r="CE44" s="5">
        <v>0.18</v>
      </c>
      <c r="CF44" s="5">
        <v>0.17</v>
      </c>
      <c r="CG44" s="5">
        <v>0.16</v>
      </c>
      <c r="CH44" s="5">
        <v>0.18</v>
      </c>
      <c r="CI44" s="5">
        <v>0.16</v>
      </c>
      <c r="CJ44" s="5">
        <v>0.17</v>
      </c>
      <c r="CK44" s="5">
        <v>0.18</v>
      </c>
      <c r="CL44" s="5">
        <v>0.18</v>
      </c>
      <c r="CM44" s="5">
        <v>0.18</v>
      </c>
      <c r="CN44" s="5">
        <v>0.15</v>
      </c>
      <c r="CO44" s="5">
        <v>0.17</v>
      </c>
      <c r="CP44" s="5">
        <v>0.15</v>
      </c>
      <c r="CQ44" s="5">
        <v>0.15</v>
      </c>
      <c r="CR44" s="5">
        <v>0.17</v>
      </c>
      <c r="CS44" s="5">
        <v>0.14000000000000001</v>
      </c>
      <c r="CT44" s="5">
        <v>0.16</v>
      </c>
      <c r="CU44" s="5">
        <v>0.16</v>
      </c>
      <c r="CV44" s="5">
        <v>0.17</v>
      </c>
      <c r="CW44" s="5">
        <v>0.14000000000000001</v>
      </c>
      <c r="CX44" s="5">
        <v>0.17</v>
      </c>
      <c r="CY44" s="5">
        <v>0.16</v>
      </c>
      <c r="CZ44" s="5">
        <v>0.15</v>
      </c>
      <c r="DA44" s="5">
        <v>0.14000000000000001</v>
      </c>
      <c r="DB44" s="5">
        <v>0.14000000000000001</v>
      </c>
      <c r="DC44" s="5">
        <v>0.15</v>
      </c>
      <c r="DD44" s="5">
        <v>0.14000000000000001</v>
      </c>
      <c r="DE44" s="5">
        <v>0.15</v>
      </c>
      <c r="DF44" s="5">
        <v>0.14000000000000001</v>
      </c>
      <c r="DG44" s="5">
        <v>0.13</v>
      </c>
      <c r="DH44" s="5">
        <v>0.14000000000000001</v>
      </c>
      <c r="DI44" s="5">
        <v>0.13</v>
      </c>
      <c r="DJ44" s="5">
        <v>0.14000000000000001</v>
      </c>
      <c r="DK44" s="5">
        <v>0.15</v>
      </c>
      <c r="DL44" s="5">
        <v>0.13</v>
      </c>
      <c r="DM44" s="5">
        <v>0.14000000000000001</v>
      </c>
      <c r="DN44" s="5">
        <v>0.14000000000000001</v>
      </c>
      <c r="DO44" s="5">
        <v>0.14000000000000001</v>
      </c>
      <c r="DP44" s="5">
        <v>0.14000000000000001</v>
      </c>
      <c r="DQ44" s="5">
        <v>0.13</v>
      </c>
      <c r="DR44" s="5">
        <v>0.13</v>
      </c>
      <c r="DS44" s="40">
        <v>0.13300000000000001</v>
      </c>
      <c r="DT44" s="40">
        <v>0.14399999999999999</v>
      </c>
      <c r="DU44" s="40">
        <v>0.14299999999999999</v>
      </c>
      <c r="DV44" s="40">
        <v>0.13600000000000001</v>
      </c>
      <c r="DW44" s="40">
        <v>0.13800000000000001</v>
      </c>
      <c r="DX44" s="40">
        <v>0.13800000000000001</v>
      </c>
      <c r="DY44" s="40">
        <v>0.123</v>
      </c>
      <c r="DZ44" s="40">
        <v>0.125</v>
      </c>
      <c r="EA44" s="40">
        <v>0.123</v>
      </c>
      <c r="EB44" s="40">
        <v>0.13800000000000001</v>
      </c>
      <c r="EC44" s="40">
        <v>0.129</v>
      </c>
      <c r="ED44" s="40">
        <v>0.129</v>
      </c>
      <c r="EE44" s="40">
        <v>0.126</v>
      </c>
      <c r="EF44" s="40">
        <v>0.11700000000000001</v>
      </c>
      <c r="EG44" s="40">
        <v>0.109</v>
      </c>
    </row>
    <row r="45" spans="1:137" ht="14.25">
      <c r="A45" s="65"/>
      <c r="B45" s="2">
        <v>35</v>
      </c>
      <c r="C45" s="66"/>
      <c r="D45" s="4" t="s">
        <v>140</v>
      </c>
      <c r="E45" s="14">
        <v>1.5600831481481481</v>
      </c>
      <c r="F45" s="14">
        <v>5.863338321759259</v>
      </c>
      <c r="G45" s="5">
        <v>1.0900000000000001</v>
      </c>
      <c r="H45" s="5">
        <v>0.74</v>
      </c>
      <c r="I45" s="5">
        <v>0.66</v>
      </c>
      <c r="J45" s="5">
        <v>0.52</v>
      </c>
      <c r="K45" s="5">
        <v>0.61</v>
      </c>
      <c r="L45" s="5">
        <v>0.62</v>
      </c>
      <c r="M45" s="5">
        <v>0.52</v>
      </c>
      <c r="N45" s="5">
        <v>0.69</v>
      </c>
      <c r="O45" s="5">
        <v>0.55000000000000004</v>
      </c>
      <c r="P45" s="5">
        <v>0.62</v>
      </c>
      <c r="Q45" s="5">
        <v>0.6</v>
      </c>
      <c r="R45" s="5">
        <v>0.55000000000000004</v>
      </c>
      <c r="S45" s="5">
        <v>0.55000000000000004</v>
      </c>
      <c r="T45" s="5">
        <v>0.53</v>
      </c>
      <c r="U45" s="5">
        <v>0.52</v>
      </c>
      <c r="V45" s="5">
        <v>0.53</v>
      </c>
      <c r="W45" s="5">
        <v>0.43</v>
      </c>
      <c r="X45" s="5">
        <v>0.44</v>
      </c>
      <c r="Y45" s="5">
        <v>0.47</v>
      </c>
      <c r="Z45" s="5">
        <v>0.41</v>
      </c>
      <c r="AA45" s="5">
        <v>0.36</v>
      </c>
      <c r="AB45" s="5">
        <v>0.35</v>
      </c>
      <c r="AC45" s="5">
        <v>0.35</v>
      </c>
      <c r="AD45" s="5">
        <v>0.33</v>
      </c>
      <c r="AE45" s="5">
        <v>0.34</v>
      </c>
      <c r="AF45" s="5">
        <v>0.31</v>
      </c>
      <c r="AG45" s="5">
        <v>0.3</v>
      </c>
      <c r="AH45" s="5">
        <v>0.28999999999999998</v>
      </c>
      <c r="AI45" s="5">
        <v>0.28000000000000003</v>
      </c>
      <c r="AJ45" s="5">
        <v>0.25</v>
      </c>
      <c r="AK45" s="5">
        <v>0.17</v>
      </c>
      <c r="AL45" s="5">
        <v>0.25</v>
      </c>
      <c r="AM45" s="5">
        <v>0.25</v>
      </c>
      <c r="AN45" s="5">
        <v>0.24</v>
      </c>
      <c r="AO45" s="5">
        <v>0.24</v>
      </c>
      <c r="AP45" s="5">
        <v>0.22</v>
      </c>
      <c r="AQ45" s="5">
        <v>0.15</v>
      </c>
      <c r="AR45" s="5">
        <v>0.14000000000000001</v>
      </c>
      <c r="AS45" s="5">
        <v>0.14000000000000001</v>
      </c>
      <c r="AT45" s="5">
        <v>0.13</v>
      </c>
      <c r="AU45" s="5">
        <v>0.13</v>
      </c>
      <c r="AV45" s="5">
        <v>0.12</v>
      </c>
      <c r="AW45" s="5">
        <v>0.11</v>
      </c>
      <c r="AX45" s="5">
        <v>7.0000000000000007E-2</v>
      </c>
      <c r="AY45" s="5">
        <v>0.12</v>
      </c>
      <c r="AZ45" s="5">
        <v>0.12</v>
      </c>
      <c r="BA45" s="5">
        <v>0.12</v>
      </c>
      <c r="BB45" s="5">
        <v>0.11</v>
      </c>
      <c r="BC45" s="5">
        <v>0.12</v>
      </c>
      <c r="BD45" s="5">
        <v>0.11</v>
      </c>
      <c r="BE45" s="5">
        <v>0.11</v>
      </c>
      <c r="BF45" s="5">
        <v>0.1</v>
      </c>
      <c r="BG45" s="5">
        <v>0.11</v>
      </c>
      <c r="BH45" s="5">
        <v>0.1</v>
      </c>
      <c r="BI45" s="5">
        <v>7.0000000000000007E-2</v>
      </c>
      <c r="BJ45" s="5">
        <v>0.1</v>
      </c>
      <c r="BK45" s="5">
        <v>0.1</v>
      </c>
      <c r="BL45" s="5">
        <v>0.11</v>
      </c>
      <c r="BM45" s="5">
        <v>0.11</v>
      </c>
      <c r="BN45" s="5">
        <v>0.11</v>
      </c>
      <c r="BO45" s="5">
        <v>0.11</v>
      </c>
      <c r="BP45" s="5">
        <v>0.1</v>
      </c>
      <c r="BQ45" s="5">
        <v>0.1</v>
      </c>
      <c r="BR45" s="5">
        <v>0.1</v>
      </c>
      <c r="BS45" s="5">
        <v>0.09</v>
      </c>
      <c r="BT45" s="5">
        <v>0.09</v>
      </c>
      <c r="BU45" s="5">
        <v>0.06</v>
      </c>
      <c r="BV45" s="5">
        <v>0.09</v>
      </c>
      <c r="BW45" s="5">
        <v>0.09</v>
      </c>
      <c r="BX45" s="5">
        <v>0.09</v>
      </c>
      <c r="BY45" s="5">
        <v>0.09</v>
      </c>
      <c r="BZ45" s="5">
        <v>0.09</v>
      </c>
      <c r="CA45" s="5">
        <v>0.09</v>
      </c>
      <c r="CB45" s="5">
        <v>0.09</v>
      </c>
      <c r="CC45" s="5">
        <v>0.09</v>
      </c>
      <c r="CD45" s="5">
        <v>0.09</v>
      </c>
      <c r="CE45" s="5">
        <v>0.08</v>
      </c>
      <c r="CF45" s="5">
        <v>0.08</v>
      </c>
      <c r="CG45" s="5">
        <v>7.0000000000000007E-2</v>
      </c>
      <c r="CH45" s="5">
        <v>0.08</v>
      </c>
      <c r="CI45" s="5">
        <v>0.08</v>
      </c>
      <c r="CJ45" s="5">
        <v>0.08</v>
      </c>
      <c r="CK45" s="5">
        <v>0.08</v>
      </c>
      <c r="CL45" s="5">
        <v>0.08</v>
      </c>
      <c r="CM45" s="5">
        <v>0.08</v>
      </c>
      <c r="CN45" s="5">
        <v>0.08</v>
      </c>
      <c r="CO45" s="5">
        <v>0.08</v>
      </c>
      <c r="CP45" s="5">
        <v>0.08</v>
      </c>
      <c r="CQ45" s="5">
        <v>0.08</v>
      </c>
      <c r="CR45" s="5">
        <v>0.08</v>
      </c>
      <c r="CS45" s="5">
        <v>0.06</v>
      </c>
      <c r="CT45" s="5">
        <v>0.08</v>
      </c>
      <c r="CU45" s="5">
        <v>0.08</v>
      </c>
      <c r="CV45" s="5">
        <v>0.08</v>
      </c>
      <c r="CW45" s="5">
        <v>0.08</v>
      </c>
      <c r="CX45" s="5">
        <v>0.08</v>
      </c>
      <c r="CY45" s="5">
        <v>0.08</v>
      </c>
      <c r="CZ45" s="5">
        <v>0.08</v>
      </c>
      <c r="DA45" s="5">
        <v>0.08</v>
      </c>
      <c r="DB45" s="5">
        <v>0.08</v>
      </c>
      <c r="DC45" s="5">
        <v>0.08</v>
      </c>
      <c r="DD45" s="5">
        <v>7.0000000000000007E-2</v>
      </c>
      <c r="DE45" s="5">
        <v>7.0000000000000007E-2</v>
      </c>
      <c r="DF45" s="5">
        <v>7.0000000000000007E-2</v>
      </c>
      <c r="DG45" s="5">
        <v>7.0000000000000007E-2</v>
      </c>
      <c r="DH45" s="5">
        <v>7.0000000000000007E-2</v>
      </c>
      <c r="DI45" s="5">
        <v>7.0000000000000007E-2</v>
      </c>
      <c r="DJ45" s="5">
        <v>7.0000000000000007E-2</v>
      </c>
      <c r="DK45" s="5">
        <v>7.0000000000000007E-2</v>
      </c>
      <c r="DL45" s="5">
        <v>7.0000000000000007E-2</v>
      </c>
      <c r="DM45" s="5">
        <v>7.0000000000000007E-2</v>
      </c>
      <c r="DN45" s="5">
        <v>7.0000000000000007E-2</v>
      </c>
      <c r="DO45" s="5">
        <v>0.06</v>
      </c>
      <c r="DP45" s="5">
        <v>0.06</v>
      </c>
      <c r="DQ45" s="5">
        <v>0.06</v>
      </c>
      <c r="DR45" s="5">
        <v>0.06</v>
      </c>
      <c r="DS45" s="40">
        <v>6.0999999999999999E-2</v>
      </c>
      <c r="DT45" s="40">
        <v>6.3E-2</v>
      </c>
      <c r="DU45" s="40">
        <v>6.8000000000000005E-2</v>
      </c>
      <c r="DV45" s="40">
        <v>7.0999999999999994E-2</v>
      </c>
      <c r="DW45" s="40">
        <v>6.7000000000000004E-2</v>
      </c>
      <c r="DX45" s="40" t="s">
        <v>305</v>
      </c>
      <c r="DY45" s="40" t="s">
        <v>305</v>
      </c>
      <c r="DZ45" s="40" t="s">
        <v>305</v>
      </c>
      <c r="EA45" s="40" t="s">
        <v>305</v>
      </c>
      <c r="EB45" s="40" t="s">
        <v>305</v>
      </c>
      <c r="EC45" s="40" t="s">
        <v>305</v>
      </c>
      <c r="ED45" s="40" t="s">
        <v>305</v>
      </c>
      <c r="EE45" s="40" t="s">
        <v>305</v>
      </c>
      <c r="EF45" s="40" t="s">
        <v>305</v>
      </c>
      <c r="EG45" s="40">
        <v>9.9000000000000005E-2</v>
      </c>
    </row>
    <row r="46" spans="1:137" ht="14.25">
      <c r="A46" s="65"/>
      <c r="B46" s="2">
        <v>36</v>
      </c>
      <c r="C46" s="3" t="s">
        <v>141</v>
      </c>
      <c r="D46" s="4" t="s">
        <v>142</v>
      </c>
      <c r="E46" s="14">
        <v>1.5606255092592594</v>
      </c>
      <c r="F46" s="14">
        <v>5.8640027893518516</v>
      </c>
      <c r="G46" s="5">
        <v>0.85</v>
      </c>
      <c r="H46" s="5">
        <v>1.19</v>
      </c>
      <c r="I46" s="5">
        <v>0.93</v>
      </c>
      <c r="J46" s="5">
        <v>0.92</v>
      </c>
      <c r="K46" s="5">
        <v>0.82</v>
      </c>
      <c r="L46" s="5">
        <v>0.91</v>
      </c>
      <c r="M46" s="5">
        <v>0.9</v>
      </c>
      <c r="N46" s="5">
        <v>0.82</v>
      </c>
      <c r="O46" s="5">
        <v>0.85</v>
      </c>
      <c r="P46" s="5">
        <v>0.83</v>
      </c>
      <c r="Q46" s="5">
        <v>0.86</v>
      </c>
      <c r="R46" s="5">
        <v>0.83</v>
      </c>
      <c r="S46" s="5">
        <v>0.82</v>
      </c>
      <c r="T46" s="5">
        <v>0.83</v>
      </c>
      <c r="U46" s="5">
        <v>0.77</v>
      </c>
      <c r="V46" s="5">
        <v>0.82</v>
      </c>
      <c r="W46" s="5">
        <v>0.53</v>
      </c>
      <c r="X46" s="5">
        <v>0.59</v>
      </c>
      <c r="Y46" s="5">
        <v>0.7</v>
      </c>
      <c r="Z46" s="5">
        <v>0.71</v>
      </c>
      <c r="AA46" s="5">
        <v>0.51</v>
      </c>
      <c r="AB46" s="5">
        <v>0.47</v>
      </c>
      <c r="AC46" s="5">
        <v>0.49</v>
      </c>
      <c r="AD46" s="5">
        <v>0.41</v>
      </c>
      <c r="AE46" s="5">
        <v>0.44</v>
      </c>
      <c r="AF46" s="5">
        <v>0.43</v>
      </c>
      <c r="AG46" s="5">
        <v>0.4</v>
      </c>
      <c r="AH46" s="5">
        <v>0.37</v>
      </c>
      <c r="AI46" s="5">
        <v>0.35</v>
      </c>
      <c r="AJ46" s="5">
        <v>0.33</v>
      </c>
      <c r="AK46" s="5">
        <v>0.27</v>
      </c>
      <c r="AL46" s="5">
        <v>0.35</v>
      </c>
      <c r="AM46" s="5">
        <v>0.32</v>
      </c>
      <c r="AN46" s="5">
        <v>0.33</v>
      </c>
      <c r="AO46" s="5">
        <v>0.31</v>
      </c>
      <c r="AP46" s="5">
        <v>0.28999999999999998</v>
      </c>
      <c r="AQ46" s="5">
        <v>0.28000000000000003</v>
      </c>
      <c r="AR46" s="5">
        <v>0.28000000000000003</v>
      </c>
      <c r="AS46" s="5">
        <v>0.28000000000000003</v>
      </c>
      <c r="AT46" s="5">
        <v>0.27</v>
      </c>
      <c r="AU46" s="5">
        <v>0.27</v>
      </c>
      <c r="AV46" s="5">
        <v>0.25</v>
      </c>
      <c r="AW46" s="5">
        <v>0.24</v>
      </c>
      <c r="AX46" s="5">
        <v>0.16</v>
      </c>
      <c r="AY46" s="5">
        <v>0.24</v>
      </c>
      <c r="AZ46" s="5">
        <v>0.25</v>
      </c>
      <c r="BA46" s="5">
        <v>0.23</v>
      </c>
      <c r="BB46" s="5">
        <v>0.22</v>
      </c>
      <c r="BC46" s="5">
        <v>0.22</v>
      </c>
      <c r="BD46" s="5">
        <v>0.22</v>
      </c>
      <c r="BE46" s="5">
        <v>0.21</v>
      </c>
      <c r="BF46" s="5">
        <v>0.22</v>
      </c>
      <c r="BG46" s="5">
        <v>0.2</v>
      </c>
      <c r="BH46" s="5">
        <v>0.19</v>
      </c>
      <c r="BI46" s="5">
        <v>0.14000000000000001</v>
      </c>
      <c r="BJ46" s="5">
        <v>0.18</v>
      </c>
      <c r="BK46" s="5">
        <v>0.18</v>
      </c>
      <c r="BL46" s="5">
        <v>0.19</v>
      </c>
      <c r="BM46" s="5">
        <v>0.17</v>
      </c>
      <c r="BN46" s="5">
        <v>0.17</v>
      </c>
      <c r="BO46" s="5">
        <v>0.18</v>
      </c>
      <c r="BP46" s="5">
        <v>0.16</v>
      </c>
      <c r="BQ46" s="5">
        <v>0.17</v>
      </c>
      <c r="BR46" s="5">
        <v>0.17</v>
      </c>
      <c r="BS46" s="5">
        <v>0.16</v>
      </c>
      <c r="BT46" s="5">
        <v>0.16</v>
      </c>
      <c r="BU46" s="5">
        <v>0.11</v>
      </c>
      <c r="BV46" s="5">
        <v>0.16</v>
      </c>
      <c r="BW46" s="5">
        <v>0.15</v>
      </c>
      <c r="BX46" s="5">
        <v>0.16</v>
      </c>
      <c r="BY46" s="5">
        <v>0.15</v>
      </c>
      <c r="BZ46" s="5">
        <v>0.14000000000000001</v>
      </c>
      <c r="CA46" s="5">
        <v>0.14000000000000001</v>
      </c>
      <c r="CB46" s="5">
        <v>0.14000000000000001</v>
      </c>
      <c r="CC46" s="5">
        <v>0.14000000000000001</v>
      </c>
      <c r="CD46" s="5">
        <v>0.14000000000000001</v>
      </c>
      <c r="CE46" s="5">
        <v>0.14000000000000001</v>
      </c>
      <c r="CF46" s="5">
        <v>0.13</v>
      </c>
      <c r="CG46" s="5">
        <v>0.12</v>
      </c>
      <c r="CH46" s="5">
        <v>0.14000000000000001</v>
      </c>
      <c r="CI46" s="5">
        <v>0.14000000000000001</v>
      </c>
      <c r="CJ46" s="5">
        <v>0.13</v>
      </c>
      <c r="CK46" s="5">
        <v>0.13</v>
      </c>
      <c r="CL46" s="5">
        <v>0.13</v>
      </c>
      <c r="CM46" s="5">
        <v>0.12</v>
      </c>
      <c r="CN46" s="5">
        <v>0.12</v>
      </c>
      <c r="CO46" s="5">
        <v>0.13</v>
      </c>
      <c r="CP46" s="5">
        <v>0.12</v>
      </c>
      <c r="CQ46" s="5">
        <v>0.12</v>
      </c>
      <c r="CR46" s="5">
        <v>0.12</v>
      </c>
      <c r="CS46" s="5">
        <v>0.1</v>
      </c>
      <c r="CT46" s="5">
        <v>0.12</v>
      </c>
      <c r="CU46" s="5">
        <v>0.12</v>
      </c>
      <c r="CV46" s="5">
        <v>0.12</v>
      </c>
      <c r="CW46" s="5">
        <v>0.11</v>
      </c>
      <c r="CX46" s="5">
        <v>0.12</v>
      </c>
      <c r="CY46" s="5">
        <v>0.11</v>
      </c>
      <c r="CZ46" s="5">
        <v>0.11</v>
      </c>
      <c r="DA46" s="5">
        <v>0.11</v>
      </c>
      <c r="DB46" s="5">
        <v>0.11</v>
      </c>
      <c r="DC46" s="5">
        <v>0.12</v>
      </c>
      <c r="DD46" s="5">
        <v>0.11</v>
      </c>
      <c r="DE46" s="5">
        <v>0.11</v>
      </c>
      <c r="DF46" s="5">
        <v>0.11</v>
      </c>
      <c r="DG46" s="5">
        <v>0.11</v>
      </c>
      <c r="DH46" s="5">
        <v>0.11</v>
      </c>
      <c r="DI46" s="5">
        <v>0.1</v>
      </c>
      <c r="DJ46" s="5">
        <v>0.1</v>
      </c>
      <c r="DK46" s="5">
        <v>0.1</v>
      </c>
      <c r="DL46" s="5">
        <v>0.1</v>
      </c>
      <c r="DM46" s="5">
        <v>0.1</v>
      </c>
      <c r="DN46" s="5">
        <v>0.1</v>
      </c>
      <c r="DO46" s="5">
        <v>0.1</v>
      </c>
      <c r="DP46" s="5">
        <v>0.1</v>
      </c>
      <c r="DQ46" s="5">
        <v>0.1</v>
      </c>
      <c r="DR46" s="5">
        <v>9.8000000000000004E-2</v>
      </c>
      <c r="DS46" s="40">
        <v>9.5000000000000001E-2</v>
      </c>
      <c r="DT46" s="40">
        <v>0.10199999999999999</v>
      </c>
      <c r="DU46" s="40">
        <v>9.1999999999999998E-2</v>
      </c>
      <c r="DV46" s="40">
        <v>9.5000000000000001E-2</v>
      </c>
      <c r="DW46" s="40">
        <v>9.2999999999999999E-2</v>
      </c>
      <c r="DX46" s="40">
        <v>0.09</v>
      </c>
      <c r="DY46" s="40">
        <v>9.4E-2</v>
      </c>
      <c r="DZ46" s="40">
        <v>9.1999999999999998E-2</v>
      </c>
      <c r="EA46" s="40">
        <v>9.7000000000000003E-2</v>
      </c>
      <c r="EB46" s="40">
        <v>9.9000000000000005E-2</v>
      </c>
      <c r="EC46" s="40">
        <v>9.5000000000000001E-2</v>
      </c>
      <c r="ED46" s="40">
        <v>9.5000000000000001E-2</v>
      </c>
      <c r="EE46" s="40">
        <v>8.3000000000000004E-2</v>
      </c>
      <c r="EF46" s="40">
        <v>7.8E-2</v>
      </c>
      <c r="EG46" s="40" t="s">
        <v>305</v>
      </c>
    </row>
    <row r="47" spans="1:137" ht="14.25">
      <c r="A47" s="65"/>
      <c r="B47" s="2">
        <v>37</v>
      </c>
      <c r="C47" s="3" t="s">
        <v>143</v>
      </c>
      <c r="D47" s="4" t="s">
        <v>144</v>
      </c>
      <c r="E47" s="14">
        <v>1.5607515277777779</v>
      </c>
      <c r="F47" s="14">
        <v>5.864263368055556</v>
      </c>
      <c r="G47" s="5">
        <v>0.92</v>
      </c>
      <c r="H47" s="5">
        <v>0.93</v>
      </c>
      <c r="I47" s="5">
        <v>0.8</v>
      </c>
      <c r="J47" s="5">
        <v>0.72</v>
      </c>
      <c r="K47" s="5">
        <v>0.63</v>
      </c>
      <c r="L47" s="5">
        <v>0.69</v>
      </c>
      <c r="M47" s="5">
        <v>0.74</v>
      </c>
      <c r="N47" s="5">
        <v>0.64</v>
      </c>
      <c r="O47" s="5">
        <v>0.54</v>
      </c>
      <c r="P47" s="5">
        <v>0.68</v>
      </c>
      <c r="Q47" s="5">
        <v>0.6</v>
      </c>
      <c r="R47" s="5">
        <v>0.53</v>
      </c>
      <c r="S47" s="5">
        <v>0.48</v>
      </c>
      <c r="T47" s="5">
        <v>0.53</v>
      </c>
      <c r="U47" s="5">
        <v>0.54</v>
      </c>
      <c r="V47" s="5">
        <v>0.56000000000000005</v>
      </c>
      <c r="W47" s="5">
        <v>0.42</v>
      </c>
      <c r="X47" s="5">
        <v>0.43</v>
      </c>
      <c r="Y47" s="5">
        <v>0.48</v>
      </c>
      <c r="Z47" s="5">
        <v>0.48</v>
      </c>
      <c r="AA47" s="5">
        <v>0.5</v>
      </c>
      <c r="AB47" s="5">
        <v>0.43</v>
      </c>
      <c r="AC47" s="5">
        <v>0.4</v>
      </c>
      <c r="AD47" s="5">
        <v>0.39</v>
      </c>
      <c r="AE47" s="5">
        <v>0.42</v>
      </c>
      <c r="AF47" s="5">
        <v>0.38</v>
      </c>
      <c r="AG47" s="5">
        <v>0.34</v>
      </c>
      <c r="AH47" s="5">
        <v>0.37</v>
      </c>
      <c r="AI47" s="5">
        <v>0.34</v>
      </c>
      <c r="AJ47" s="5">
        <v>0.32</v>
      </c>
      <c r="AK47" s="5">
        <v>0.24</v>
      </c>
      <c r="AL47" s="5">
        <v>0.26</v>
      </c>
      <c r="AM47" s="5">
        <v>0.24</v>
      </c>
      <c r="AN47" s="5">
        <v>0.26</v>
      </c>
      <c r="AO47" s="5">
        <v>0.23</v>
      </c>
      <c r="AP47" s="5">
        <v>0.24</v>
      </c>
      <c r="AQ47" s="5">
        <v>0.22</v>
      </c>
      <c r="AR47" s="5">
        <v>0.22</v>
      </c>
      <c r="AS47" s="5">
        <v>0.19</v>
      </c>
      <c r="AT47" s="5">
        <v>0.2</v>
      </c>
      <c r="AU47" s="5">
        <v>0.21</v>
      </c>
      <c r="AV47" s="5">
        <v>0.18</v>
      </c>
      <c r="AW47" s="5">
        <v>0.16</v>
      </c>
      <c r="AX47" s="5">
        <v>0.11</v>
      </c>
      <c r="AY47" s="5">
        <v>0.15</v>
      </c>
      <c r="AZ47" s="5">
        <v>0.15</v>
      </c>
      <c r="BA47" s="5">
        <v>0.14000000000000001</v>
      </c>
      <c r="BB47" s="5">
        <v>0.14000000000000001</v>
      </c>
      <c r="BC47" s="5">
        <v>0.14000000000000001</v>
      </c>
      <c r="BD47" s="5">
        <v>0.13</v>
      </c>
      <c r="BE47" s="5">
        <v>0.14000000000000001</v>
      </c>
      <c r="BF47" s="5">
        <v>0.15</v>
      </c>
      <c r="BG47" s="5">
        <v>0.15</v>
      </c>
      <c r="BH47" s="5">
        <v>0.15</v>
      </c>
      <c r="BI47" s="5">
        <v>0.12</v>
      </c>
      <c r="BJ47" s="5">
        <v>0.15</v>
      </c>
      <c r="BK47" s="5">
        <v>0.15</v>
      </c>
      <c r="BL47" s="5">
        <v>0.14000000000000001</v>
      </c>
      <c r="BM47" s="5">
        <v>0.14000000000000001</v>
      </c>
      <c r="BN47" s="5">
        <v>0.14000000000000001</v>
      </c>
      <c r="BO47" s="5">
        <v>0.14000000000000001</v>
      </c>
      <c r="BP47" s="5">
        <v>0.13</v>
      </c>
      <c r="BQ47" s="5">
        <v>0.13</v>
      </c>
      <c r="BR47" s="5">
        <v>0.13</v>
      </c>
      <c r="BS47" s="5">
        <v>0.14000000000000001</v>
      </c>
      <c r="BT47" s="5">
        <v>0.13</v>
      </c>
      <c r="BU47" s="5">
        <v>0.12</v>
      </c>
      <c r="BV47" s="5">
        <v>0.13</v>
      </c>
      <c r="BW47" s="5">
        <v>0.13</v>
      </c>
      <c r="BX47" s="5">
        <v>0.13</v>
      </c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>
        <v>0.11</v>
      </c>
      <c r="CJ47" s="5">
        <v>0.11</v>
      </c>
      <c r="CK47" s="5">
        <v>0.11</v>
      </c>
      <c r="CL47" s="5">
        <v>0.11</v>
      </c>
      <c r="CM47" s="5">
        <v>0.11</v>
      </c>
      <c r="CN47" s="5">
        <v>0.11</v>
      </c>
      <c r="CO47" s="5">
        <v>0.1</v>
      </c>
      <c r="CP47" s="5">
        <v>0.1</v>
      </c>
      <c r="CQ47" s="5">
        <v>0.1</v>
      </c>
      <c r="CR47" s="5">
        <v>0.1</v>
      </c>
      <c r="CS47" s="5">
        <v>0.1</v>
      </c>
      <c r="CT47" s="5">
        <v>0.1</v>
      </c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40" t="s">
        <v>305</v>
      </c>
      <c r="DT47" s="40" t="s">
        <v>305</v>
      </c>
      <c r="DU47" s="40" t="s">
        <v>305</v>
      </c>
      <c r="DV47" s="40" t="s">
        <v>305</v>
      </c>
      <c r="DW47" s="40" t="s">
        <v>305</v>
      </c>
      <c r="DX47" s="40" t="s">
        <v>305</v>
      </c>
      <c r="DY47" s="40" t="s">
        <v>305</v>
      </c>
      <c r="DZ47" s="40" t="s">
        <v>305</v>
      </c>
      <c r="EA47" s="40" t="s">
        <v>305</v>
      </c>
      <c r="EB47" s="40" t="s">
        <v>305</v>
      </c>
      <c r="EC47" s="40" t="s">
        <v>305</v>
      </c>
      <c r="ED47" s="40" t="s">
        <v>305</v>
      </c>
      <c r="EE47" s="40" t="s">
        <v>305</v>
      </c>
      <c r="EF47" s="40" t="s">
        <v>305</v>
      </c>
      <c r="EG47" s="40" t="s">
        <v>305</v>
      </c>
    </row>
    <row r="48" spans="1:137" ht="14.25">
      <c r="A48" s="65"/>
      <c r="B48" s="2">
        <v>38</v>
      </c>
      <c r="C48" s="3" t="s">
        <v>145</v>
      </c>
      <c r="D48" s="4" t="s">
        <v>146</v>
      </c>
      <c r="E48" s="14">
        <v>1.561567175925926</v>
      </c>
      <c r="F48" s="14">
        <v>5.8637702430555549</v>
      </c>
      <c r="G48" s="5">
        <v>1.19</v>
      </c>
      <c r="H48" s="5">
        <v>0.96</v>
      </c>
      <c r="I48" s="5">
        <v>1.08</v>
      </c>
      <c r="J48" s="5">
        <v>0.9</v>
      </c>
      <c r="K48" s="5">
        <v>1.1100000000000001</v>
      </c>
      <c r="L48" s="5">
        <v>0.93</v>
      </c>
      <c r="M48" s="5">
        <v>0.85</v>
      </c>
      <c r="N48" s="5">
        <v>1.07</v>
      </c>
      <c r="O48" s="5">
        <v>0.88</v>
      </c>
      <c r="P48" s="5">
        <v>0.83</v>
      </c>
      <c r="Q48" s="5">
        <v>0.75</v>
      </c>
      <c r="R48" s="5">
        <v>0.71</v>
      </c>
      <c r="S48" s="5">
        <v>0.66</v>
      </c>
      <c r="T48" s="5">
        <v>0.75</v>
      </c>
      <c r="U48" s="5">
        <v>0.79</v>
      </c>
      <c r="V48" s="5">
        <v>0.83</v>
      </c>
      <c r="W48" s="5">
        <v>0.59</v>
      </c>
      <c r="X48" s="5">
        <v>0.67</v>
      </c>
      <c r="Y48" s="5">
        <v>0.73</v>
      </c>
      <c r="Z48" s="5">
        <v>0.74</v>
      </c>
      <c r="AA48" s="5">
        <v>0.76</v>
      </c>
      <c r="AB48" s="5">
        <v>0.75</v>
      </c>
      <c r="AC48" s="5">
        <v>0.73</v>
      </c>
      <c r="AD48" s="5">
        <v>0.71</v>
      </c>
      <c r="AE48" s="5">
        <v>0.74</v>
      </c>
      <c r="AF48" s="5">
        <v>0.72</v>
      </c>
      <c r="AG48" s="5">
        <v>0.68</v>
      </c>
      <c r="AH48" s="5">
        <v>0.63</v>
      </c>
      <c r="AI48" s="5">
        <v>0.66</v>
      </c>
      <c r="AJ48" s="5">
        <v>0.62</v>
      </c>
      <c r="AK48" s="5">
        <v>0.5</v>
      </c>
      <c r="AL48" s="5">
        <v>0.62</v>
      </c>
      <c r="AM48" s="5">
        <v>0.3</v>
      </c>
      <c r="AN48" s="5">
        <v>0.28999999999999998</v>
      </c>
      <c r="AO48" s="5">
        <v>0.3</v>
      </c>
      <c r="AP48" s="5">
        <v>0.28000000000000003</v>
      </c>
      <c r="AQ48" s="5">
        <v>0.28000000000000003</v>
      </c>
      <c r="AR48" s="5">
        <v>0.28000000000000003</v>
      </c>
      <c r="AS48" s="5">
        <v>0.28999999999999998</v>
      </c>
      <c r="AT48" s="5">
        <v>0.25</v>
      </c>
      <c r="AU48" s="5">
        <v>0.28000000000000003</v>
      </c>
      <c r="AV48" s="5">
        <v>0.25</v>
      </c>
      <c r="AW48" s="5">
        <v>0.25</v>
      </c>
      <c r="AX48" s="5">
        <v>0.16</v>
      </c>
      <c r="AY48" s="5">
        <v>0.25</v>
      </c>
      <c r="AZ48" s="5">
        <v>0.24</v>
      </c>
      <c r="BA48" s="5">
        <v>0.23</v>
      </c>
      <c r="BB48" s="5">
        <v>0.24</v>
      </c>
      <c r="BC48" s="5">
        <v>0.22</v>
      </c>
      <c r="BD48" s="5">
        <v>0.22</v>
      </c>
      <c r="BE48" s="5">
        <v>0.21</v>
      </c>
      <c r="BF48" s="5">
        <v>0.21</v>
      </c>
      <c r="BG48" s="5">
        <v>0.2</v>
      </c>
      <c r="BH48" s="5">
        <v>0.22</v>
      </c>
      <c r="BI48" s="5">
        <v>0.15</v>
      </c>
      <c r="BJ48" s="5">
        <v>0.19</v>
      </c>
      <c r="BK48" s="5">
        <v>0.22</v>
      </c>
      <c r="BL48" s="5">
        <v>0.21</v>
      </c>
      <c r="BM48" s="5">
        <v>0.22</v>
      </c>
      <c r="BN48" s="5">
        <v>0.22</v>
      </c>
      <c r="BO48" s="5">
        <v>0.21</v>
      </c>
      <c r="BP48" s="5">
        <v>0.19</v>
      </c>
      <c r="BQ48" s="5">
        <v>0.19</v>
      </c>
      <c r="BR48" s="5">
        <v>0.18</v>
      </c>
      <c r="BS48" s="5">
        <v>0.19</v>
      </c>
      <c r="BT48" s="5">
        <v>0.19</v>
      </c>
      <c r="BU48" s="5">
        <v>0.14000000000000001</v>
      </c>
      <c r="BV48" s="5">
        <v>0.19</v>
      </c>
      <c r="BW48" s="5">
        <v>0.19</v>
      </c>
      <c r="BX48" s="5">
        <v>0.17</v>
      </c>
      <c r="BY48" s="5">
        <v>0.2</v>
      </c>
      <c r="BZ48" s="5">
        <v>0.18</v>
      </c>
      <c r="CA48" s="5">
        <v>0.16</v>
      </c>
      <c r="CB48" s="5">
        <v>0.18</v>
      </c>
      <c r="CC48" s="5">
        <v>0.16</v>
      </c>
      <c r="CD48" s="5">
        <v>0.17</v>
      </c>
      <c r="CE48" s="5">
        <v>0.16</v>
      </c>
      <c r="CF48" s="5">
        <v>0.16</v>
      </c>
      <c r="CG48" s="5">
        <v>0.16</v>
      </c>
      <c r="CH48" s="5">
        <v>0.18</v>
      </c>
      <c r="CI48" s="5">
        <v>0.17</v>
      </c>
      <c r="CJ48" s="5">
        <v>0.18</v>
      </c>
      <c r="CK48" s="5">
        <v>0.16</v>
      </c>
      <c r="CL48" s="5">
        <v>0.18</v>
      </c>
      <c r="CM48" s="5">
        <v>0.16</v>
      </c>
      <c r="CN48" s="5">
        <v>0.18</v>
      </c>
      <c r="CO48" s="5">
        <v>0.16</v>
      </c>
      <c r="CP48" s="5">
        <v>0.18</v>
      </c>
      <c r="CQ48" s="5">
        <v>0.16</v>
      </c>
      <c r="CR48" s="5">
        <v>0.15</v>
      </c>
      <c r="CS48" s="5">
        <v>0.14000000000000001</v>
      </c>
      <c r="CT48" s="5">
        <v>0.15</v>
      </c>
      <c r="CU48" s="5">
        <v>0.17</v>
      </c>
      <c r="CV48" s="5">
        <v>0.16</v>
      </c>
      <c r="CW48" s="5">
        <v>0.16</v>
      </c>
      <c r="CX48" s="5">
        <v>0.16</v>
      </c>
      <c r="CY48" s="5">
        <v>0.16</v>
      </c>
      <c r="CZ48" s="5">
        <v>0.14000000000000001</v>
      </c>
      <c r="DA48" s="5">
        <v>0.16</v>
      </c>
      <c r="DB48" s="5">
        <v>0.14000000000000001</v>
      </c>
      <c r="DC48" s="5">
        <v>0.16</v>
      </c>
      <c r="DD48" s="5">
        <v>0.16</v>
      </c>
      <c r="DE48" s="5">
        <v>0.15</v>
      </c>
      <c r="DF48" s="5">
        <v>0.16</v>
      </c>
      <c r="DG48" s="5">
        <v>0.16</v>
      </c>
      <c r="DH48" s="5">
        <v>0.16</v>
      </c>
      <c r="DI48" s="5">
        <v>0.15</v>
      </c>
      <c r="DJ48" s="5">
        <v>0.15</v>
      </c>
      <c r="DK48" s="5">
        <v>0.16</v>
      </c>
      <c r="DL48" s="5">
        <v>0.16</v>
      </c>
      <c r="DM48" s="5">
        <v>0.16</v>
      </c>
      <c r="DN48" s="5">
        <v>0.14000000000000001</v>
      </c>
      <c r="DO48" s="5">
        <v>0.13</v>
      </c>
      <c r="DP48" s="5">
        <v>0.13</v>
      </c>
      <c r="DQ48" s="5">
        <v>0.13</v>
      </c>
      <c r="DR48" s="5">
        <v>0.14000000000000001</v>
      </c>
      <c r="DS48" s="40">
        <v>0.13600000000000001</v>
      </c>
      <c r="DT48" s="40">
        <v>0.14099999999999999</v>
      </c>
      <c r="DU48" s="40">
        <v>0.14799999999999999</v>
      </c>
      <c r="DV48" s="40">
        <v>0.13600000000000001</v>
      </c>
      <c r="DW48" s="40">
        <v>0.14000000000000001</v>
      </c>
      <c r="DX48" s="40">
        <v>0.13900000000000001</v>
      </c>
      <c r="DY48" s="40">
        <v>0.14599999999999999</v>
      </c>
      <c r="DZ48" s="40">
        <v>0.14399999999999999</v>
      </c>
      <c r="EA48" s="40">
        <v>0.14499999999999999</v>
      </c>
      <c r="EB48" s="40">
        <v>0.13600000000000001</v>
      </c>
      <c r="EC48" s="40">
        <v>0.129</v>
      </c>
      <c r="ED48" s="40">
        <v>0.13900000000000001</v>
      </c>
      <c r="EE48" s="40">
        <v>0.14000000000000001</v>
      </c>
      <c r="EF48" s="40">
        <v>0.15</v>
      </c>
      <c r="EG48" s="40">
        <v>0.128</v>
      </c>
    </row>
    <row r="49" spans="1:137" ht="14.25">
      <c r="A49" s="65"/>
      <c r="B49" s="2">
        <v>39</v>
      </c>
      <c r="C49" s="66" t="s">
        <v>147</v>
      </c>
      <c r="D49" s="4" t="s">
        <v>148</v>
      </c>
      <c r="E49" s="14">
        <v>1.5605578356481482</v>
      </c>
      <c r="F49" s="14">
        <v>5.8652824421296286</v>
      </c>
      <c r="G49" s="5">
        <v>1.42</v>
      </c>
      <c r="H49" s="5">
        <v>0.97</v>
      </c>
      <c r="I49" s="5">
        <v>1.1200000000000001</v>
      </c>
      <c r="J49" s="5">
        <v>1.08</v>
      </c>
      <c r="K49" s="5">
        <v>1.03</v>
      </c>
      <c r="L49" s="5">
        <v>0.93</v>
      </c>
      <c r="M49" s="5">
        <v>0.82</v>
      </c>
      <c r="N49" s="5">
        <v>1.02</v>
      </c>
      <c r="O49" s="5">
        <v>0.84</v>
      </c>
      <c r="P49" s="5">
        <v>1.02</v>
      </c>
      <c r="Q49" s="5">
        <v>0.79</v>
      </c>
      <c r="R49" s="5">
        <v>0.93</v>
      </c>
      <c r="S49" s="5">
        <v>0.8</v>
      </c>
      <c r="T49" s="5">
        <v>0.87</v>
      </c>
      <c r="U49" s="5">
        <v>0.82</v>
      </c>
      <c r="V49" s="5">
        <v>0.88</v>
      </c>
      <c r="W49" s="5">
        <v>0.6</v>
      </c>
      <c r="X49" s="5">
        <v>0.66</v>
      </c>
      <c r="Y49" s="5">
        <v>0.76</v>
      </c>
      <c r="Z49" s="5">
        <v>0.78</v>
      </c>
      <c r="AA49" s="5">
        <v>0.69</v>
      </c>
      <c r="AB49" s="5">
        <v>0.65</v>
      </c>
      <c r="AC49" s="5">
        <v>0.66</v>
      </c>
      <c r="AD49" s="5">
        <v>0.62</v>
      </c>
      <c r="AE49" s="5">
        <v>0.6</v>
      </c>
      <c r="AF49" s="5">
        <v>0.59</v>
      </c>
      <c r="AG49" s="5">
        <v>0.56999999999999995</v>
      </c>
      <c r="AH49" s="5">
        <v>0.55000000000000004</v>
      </c>
      <c r="AI49" s="5">
        <v>0.54</v>
      </c>
      <c r="AJ49" s="5">
        <v>0.48</v>
      </c>
      <c r="AK49" s="5">
        <v>0.44</v>
      </c>
      <c r="AL49" s="5">
        <v>0.53</v>
      </c>
      <c r="AM49" s="5">
        <v>0.49</v>
      </c>
      <c r="AN49" s="5">
        <v>0.45</v>
      </c>
      <c r="AO49" s="5">
        <v>0.46</v>
      </c>
      <c r="AP49" s="5">
        <v>0.42</v>
      </c>
      <c r="AQ49" s="5">
        <v>0.38</v>
      </c>
      <c r="AR49" s="5">
        <v>0.42</v>
      </c>
      <c r="AS49" s="5">
        <v>0.39</v>
      </c>
      <c r="AT49" s="5">
        <v>0.39</v>
      </c>
      <c r="AU49" s="5">
        <v>0.37</v>
      </c>
      <c r="AV49" s="5">
        <v>0.37</v>
      </c>
      <c r="AW49" s="5">
        <v>0.35</v>
      </c>
      <c r="AX49" s="5">
        <v>0.26</v>
      </c>
      <c r="AY49" s="5">
        <v>0.36</v>
      </c>
      <c r="AZ49" s="5">
        <v>0.38</v>
      </c>
      <c r="BA49" s="5">
        <v>0.35</v>
      </c>
      <c r="BB49" s="5">
        <v>0.36</v>
      </c>
      <c r="BC49" s="5">
        <v>0.36</v>
      </c>
      <c r="BD49" s="5">
        <v>0.34</v>
      </c>
      <c r="BE49" s="5">
        <v>0.32</v>
      </c>
      <c r="BF49" s="5">
        <v>0.33</v>
      </c>
      <c r="BG49" s="5">
        <v>0.31</v>
      </c>
      <c r="BH49" s="5">
        <v>0.32</v>
      </c>
      <c r="BI49" s="5">
        <v>0.24</v>
      </c>
      <c r="BJ49" s="5">
        <v>0.31</v>
      </c>
      <c r="BK49" s="5">
        <v>0.3</v>
      </c>
      <c r="BL49" s="5">
        <v>0.34</v>
      </c>
      <c r="BM49" s="5">
        <v>0.33</v>
      </c>
      <c r="BN49" s="5">
        <v>0.3</v>
      </c>
      <c r="BO49" s="5">
        <v>0.31</v>
      </c>
      <c r="BP49" s="5">
        <v>0.27</v>
      </c>
      <c r="BQ49" s="5">
        <v>0.27</v>
      </c>
      <c r="BR49" s="5">
        <v>0.28000000000000003</v>
      </c>
      <c r="BS49" s="5">
        <v>0.28000000000000003</v>
      </c>
      <c r="BT49" s="5">
        <v>0.26</v>
      </c>
      <c r="BU49" s="5">
        <v>0.22</v>
      </c>
      <c r="BV49" s="5">
        <v>0.25</v>
      </c>
      <c r="BW49" s="5">
        <v>0.26</v>
      </c>
      <c r="BX49" s="5">
        <v>0.27</v>
      </c>
      <c r="BY49" s="5">
        <v>0.26</v>
      </c>
      <c r="BZ49" s="5">
        <v>0.26</v>
      </c>
      <c r="CA49" s="5">
        <v>0.25</v>
      </c>
      <c r="CB49" s="5">
        <v>0.25</v>
      </c>
      <c r="CC49" s="5">
        <v>0.25</v>
      </c>
      <c r="CD49" s="5">
        <v>0.24</v>
      </c>
      <c r="CE49" s="5">
        <v>0.24</v>
      </c>
      <c r="CF49" s="5">
        <v>0.26</v>
      </c>
      <c r="CG49" s="5">
        <v>0.22</v>
      </c>
      <c r="CH49" s="5">
        <v>0.23</v>
      </c>
      <c r="CI49" s="5">
        <v>0.24</v>
      </c>
      <c r="CJ49" s="5">
        <v>0.23</v>
      </c>
      <c r="CK49" s="5">
        <v>0.25</v>
      </c>
      <c r="CL49" s="5">
        <v>0.24</v>
      </c>
      <c r="CM49" s="5">
        <v>0.24</v>
      </c>
      <c r="CN49" s="5">
        <v>0.23</v>
      </c>
      <c r="CO49" s="5">
        <v>0.23</v>
      </c>
      <c r="CP49" s="5">
        <v>0.24</v>
      </c>
      <c r="CQ49" s="5">
        <v>0.22</v>
      </c>
      <c r="CR49" s="5">
        <v>0.2</v>
      </c>
      <c r="CS49" s="5">
        <v>0.21</v>
      </c>
      <c r="CT49" s="5">
        <v>0.21</v>
      </c>
      <c r="CU49" s="5">
        <v>0.2</v>
      </c>
      <c r="CV49" s="5">
        <v>0.23</v>
      </c>
      <c r="CW49" s="5">
        <v>0.22</v>
      </c>
      <c r="CX49" s="5">
        <v>0.23</v>
      </c>
      <c r="CY49" s="5">
        <v>0.21</v>
      </c>
      <c r="CZ49" s="5">
        <v>0.21</v>
      </c>
      <c r="DA49" s="5">
        <v>0.2</v>
      </c>
      <c r="DB49" s="5">
        <v>0.23</v>
      </c>
      <c r="DC49" s="5">
        <v>0.2</v>
      </c>
      <c r="DD49" s="5">
        <v>0.2</v>
      </c>
      <c r="DE49" s="5">
        <v>0.2</v>
      </c>
      <c r="DF49" s="5">
        <v>0.19</v>
      </c>
      <c r="DG49" s="5">
        <v>0.19</v>
      </c>
      <c r="DH49" s="5">
        <v>0.19</v>
      </c>
      <c r="DI49" s="5">
        <v>0.18</v>
      </c>
      <c r="DJ49" s="5">
        <v>0.2</v>
      </c>
      <c r="DK49" s="5">
        <v>0.19</v>
      </c>
      <c r="DL49" s="5">
        <v>0.2</v>
      </c>
      <c r="DM49" s="5">
        <v>0.21</v>
      </c>
      <c r="DN49" s="5">
        <v>0.19</v>
      </c>
      <c r="DO49" s="5">
        <v>0.17</v>
      </c>
      <c r="DP49" s="5">
        <v>0.17</v>
      </c>
      <c r="DQ49" s="5">
        <v>0.18</v>
      </c>
      <c r="DR49" s="5">
        <v>0.18</v>
      </c>
      <c r="DS49" s="40">
        <v>0.13400000000000001</v>
      </c>
      <c r="DT49" s="40">
        <v>0.151</v>
      </c>
      <c r="DU49" s="40">
        <v>0.13700000000000001</v>
      </c>
      <c r="DV49" s="40">
        <v>0.14299999999999999</v>
      </c>
      <c r="DW49" s="40">
        <v>0.126</v>
      </c>
      <c r="DX49" s="40">
        <v>0.13400000000000001</v>
      </c>
      <c r="DY49" s="40">
        <v>0.13300000000000001</v>
      </c>
      <c r="DZ49" s="40">
        <v>0.13500000000000001</v>
      </c>
      <c r="EA49" s="40">
        <v>0.13100000000000001</v>
      </c>
      <c r="EB49" s="40">
        <v>0.121</v>
      </c>
      <c r="EC49" s="40">
        <v>0.121</v>
      </c>
      <c r="ED49" s="40">
        <v>0.124</v>
      </c>
      <c r="EE49" s="40">
        <v>0.11700000000000001</v>
      </c>
      <c r="EF49" s="40">
        <v>0.128</v>
      </c>
      <c r="EG49" s="40">
        <v>0.125</v>
      </c>
    </row>
    <row r="50" spans="1:137" ht="14.25">
      <c r="A50" s="65"/>
      <c r="B50" s="2">
        <v>40</v>
      </c>
      <c r="C50" s="66"/>
      <c r="D50" s="4" t="s">
        <v>149</v>
      </c>
      <c r="E50" s="14">
        <v>1.5612431250000001</v>
      </c>
      <c r="F50" s="14">
        <v>5.8651236921296297</v>
      </c>
      <c r="G50" s="5">
        <v>1.33</v>
      </c>
      <c r="H50" s="5">
        <v>1.33</v>
      </c>
      <c r="I50" s="5">
        <v>1.37</v>
      </c>
      <c r="J50" s="5">
        <v>1.29</v>
      </c>
      <c r="K50" s="5">
        <v>1.04</v>
      </c>
      <c r="L50" s="5">
        <v>1.1399999999999999</v>
      </c>
      <c r="M50" s="5">
        <v>1.25</v>
      </c>
      <c r="N50" s="5">
        <v>1.21</v>
      </c>
      <c r="O50" s="5">
        <v>1.1000000000000001</v>
      </c>
      <c r="P50" s="5">
        <v>1.06</v>
      </c>
      <c r="Q50" s="5">
        <v>1.17</v>
      </c>
      <c r="R50" s="5">
        <v>1.2</v>
      </c>
      <c r="S50" s="5">
        <v>1.1299999999999999</v>
      </c>
      <c r="T50" s="5">
        <v>1.1599999999999999</v>
      </c>
      <c r="U50" s="5">
        <v>1.17</v>
      </c>
      <c r="V50" s="5">
        <v>1.18</v>
      </c>
      <c r="W50" s="5">
        <v>1</v>
      </c>
      <c r="X50" s="5">
        <v>0.93</v>
      </c>
      <c r="Y50" s="5">
        <v>1.04</v>
      </c>
      <c r="Z50" s="5">
        <v>1.04</v>
      </c>
      <c r="AA50" s="5">
        <v>1.1200000000000001</v>
      </c>
      <c r="AB50" s="5">
        <v>1.03</v>
      </c>
      <c r="AC50" s="5">
        <v>0.97</v>
      </c>
      <c r="AD50" s="5">
        <v>0.98</v>
      </c>
      <c r="AE50" s="5">
        <v>0.97</v>
      </c>
      <c r="AF50" s="5">
        <v>0.9</v>
      </c>
      <c r="AG50" s="5">
        <v>0.83</v>
      </c>
      <c r="AH50" s="5">
        <v>0.86</v>
      </c>
      <c r="AI50" s="5">
        <v>0.85</v>
      </c>
      <c r="AJ50" s="5">
        <v>0.8</v>
      </c>
      <c r="AK50" s="5">
        <v>0.61</v>
      </c>
      <c r="AL50" s="5">
        <v>0.64</v>
      </c>
      <c r="AM50" s="5">
        <v>0.66</v>
      </c>
      <c r="AN50" s="5">
        <v>0.71</v>
      </c>
      <c r="AO50" s="5">
        <v>0.64</v>
      </c>
      <c r="AP50" s="5">
        <v>0.61</v>
      </c>
      <c r="AQ50" s="5">
        <v>0.54</v>
      </c>
      <c r="AR50" s="5">
        <v>0.51</v>
      </c>
      <c r="AS50" s="5">
        <v>0.49</v>
      </c>
      <c r="AT50" s="5">
        <v>0.44</v>
      </c>
      <c r="AU50" s="5">
        <v>0.36</v>
      </c>
      <c r="AV50" s="5">
        <v>0.38</v>
      </c>
      <c r="AW50" s="5">
        <v>0.38</v>
      </c>
      <c r="AX50" s="5">
        <v>0.2</v>
      </c>
      <c r="AY50" s="5">
        <v>0.35</v>
      </c>
      <c r="AZ50" s="5">
        <v>0.3</v>
      </c>
      <c r="BA50" s="5">
        <v>0.31</v>
      </c>
      <c r="BB50" s="5">
        <v>0.25</v>
      </c>
      <c r="BC50" s="5">
        <v>0.26</v>
      </c>
      <c r="BD50" s="5">
        <v>0.24</v>
      </c>
      <c r="BE50" s="5">
        <v>0.26</v>
      </c>
      <c r="BF50" s="5">
        <v>0.27</v>
      </c>
      <c r="BG50" s="5">
        <v>0.27</v>
      </c>
      <c r="BH50" s="5">
        <v>0.3</v>
      </c>
      <c r="BI50" s="5">
        <v>0.24</v>
      </c>
      <c r="BJ50" s="5">
        <v>0.26</v>
      </c>
      <c r="BK50" s="5">
        <v>0.27</v>
      </c>
      <c r="BL50" s="5">
        <v>0.25</v>
      </c>
      <c r="BM50" s="5">
        <v>0.27</v>
      </c>
      <c r="BN50" s="5">
        <v>0.26</v>
      </c>
      <c r="BO50" s="5">
        <v>0.26</v>
      </c>
      <c r="BP50" s="5">
        <v>0.25</v>
      </c>
      <c r="BQ50" s="5">
        <v>0.27</v>
      </c>
      <c r="BR50" s="5">
        <v>0.25</v>
      </c>
      <c r="BS50" s="5">
        <v>0.25</v>
      </c>
      <c r="BT50" s="5">
        <v>0.24</v>
      </c>
      <c r="BU50" s="5">
        <v>0.21</v>
      </c>
      <c r="BV50" s="5">
        <v>0.24</v>
      </c>
      <c r="BW50" s="5">
        <v>0.24</v>
      </c>
      <c r="BX50" s="5">
        <v>0.23</v>
      </c>
      <c r="BY50" s="5">
        <v>0.22</v>
      </c>
      <c r="BZ50" s="5">
        <v>0.22</v>
      </c>
      <c r="CA50" s="5">
        <v>0.21</v>
      </c>
      <c r="CB50" s="5">
        <v>0.2</v>
      </c>
      <c r="CC50" s="5">
        <v>0.21</v>
      </c>
      <c r="CD50" s="5">
        <v>0.2</v>
      </c>
      <c r="CE50" s="5">
        <v>0.21</v>
      </c>
      <c r="CF50" s="5">
        <v>0.21</v>
      </c>
      <c r="CG50" s="5">
        <v>0.2</v>
      </c>
      <c r="CH50" s="5">
        <v>0.21</v>
      </c>
      <c r="CI50" s="5">
        <v>0.2</v>
      </c>
      <c r="CJ50" s="5">
        <v>0.2</v>
      </c>
      <c r="CK50" s="5">
        <v>0.2</v>
      </c>
      <c r="CL50" s="5">
        <v>0.2</v>
      </c>
      <c r="CM50" s="5">
        <v>0.2</v>
      </c>
      <c r="CN50" s="5">
        <v>0.19</v>
      </c>
      <c r="CO50" s="5">
        <v>0.19</v>
      </c>
      <c r="CP50" s="5">
        <v>0.19</v>
      </c>
      <c r="CQ50" s="5">
        <v>0.18</v>
      </c>
      <c r="CR50" s="5">
        <v>0.18</v>
      </c>
      <c r="CS50" s="5">
        <v>0.18</v>
      </c>
      <c r="CT50" s="5">
        <v>0.15</v>
      </c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40" t="s">
        <v>305</v>
      </c>
      <c r="DT50" s="40" t="s">
        <v>305</v>
      </c>
      <c r="DU50" s="40" t="s">
        <v>305</v>
      </c>
      <c r="DV50" s="40" t="s">
        <v>305</v>
      </c>
      <c r="DW50" s="40" t="s">
        <v>305</v>
      </c>
      <c r="DX50" s="40" t="s">
        <v>305</v>
      </c>
      <c r="DY50" s="40" t="s">
        <v>305</v>
      </c>
      <c r="DZ50" s="40" t="s">
        <v>305</v>
      </c>
      <c r="EA50" s="40" t="s">
        <v>305</v>
      </c>
      <c r="EB50" s="40" t="s">
        <v>305</v>
      </c>
      <c r="EC50" s="40" t="s">
        <v>305</v>
      </c>
      <c r="ED50" s="40" t="s">
        <v>305</v>
      </c>
      <c r="EE50" s="40" t="s">
        <v>305</v>
      </c>
      <c r="EF50" s="40" t="s">
        <v>305</v>
      </c>
      <c r="EG50" s="40" t="s">
        <v>305</v>
      </c>
    </row>
    <row r="51" spans="1:137" ht="14.25">
      <c r="A51" s="65"/>
      <c r="B51" s="2">
        <v>41</v>
      </c>
      <c r="C51" s="66" t="s">
        <v>150</v>
      </c>
      <c r="D51" s="4" t="s">
        <v>151</v>
      </c>
      <c r="E51" s="14">
        <v>1.5603762037037037</v>
      </c>
      <c r="F51" s="14">
        <v>5.8669587731481476</v>
      </c>
      <c r="G51" s="5">
        <v>1.06</v>
      </c>
      <c r="H51" s="5">
        <v>0.71</v>
      </c>
      <c r="I51" s="5">
        <v>0.77</v>
      </c>
      <c r="J51" s="5">
        <v>0.63</v>
      </c>
      <c r="K51" s="5">
        <v>0.73</v>
      </c>
      <c r="L51" s="5">
        <v>0.6</v>
      </c>
      <c r="M51" s="5">
        <v>0.66</v>
      </c>
      <c r="N51" s="5">
        <v>0.73</v>
      </c>
      <c r="O51" s="5">
        <v>0.71</v>
      </c>
      <c r="P51" s="5">
        <v>0.64</v>
      </c>
      <c r="Q51" s="5">
        <v>0.65</v>
      </c>
      <c r="R51" s="5">
        <v>0.73</v>
      </c>
      <c r="S51" s="5">
        <v>0.66</v>
      </c>
      <c r="T51" s="5">
        <v>0.63</v>
      </c>
      <c r="U51" s="5">
        <v>0.62</v>
      </c>
      <c r="V51" s="5">
        <v>0.65</v>
      </c>
      <c r="W51" s="5">
        <v>0.5</v>
      </c>
      <c r="X51" s="5">
        <v>0.56000000000000005</v>
      </c>
      <c r="Y51" s="5">
        <v>0.6</v>
      </c>
      <c r="Z51" s="5">
        <v>0.59</v>
      </c>
      <c r="AA51" s="5">
        <v>0.47</v>
      </c>
      <c r="AB51" s="5">
        <v>0.46</v>
      </c>
      <c r="AC51" s="5">
        <v>0.46</v>
      </c>
      <c r="AD51" s="5">
        <v>0.44</v>
      </c>
      <c r="AE51" s="5">
        <v>0.44</v>
      </c>
      <c r="AF51" s="5">
        <v>0.42</v>
      </c>
      <c r="AG51" s="5">
        <v>0.39</v>
      </c>
      <c r="AH51" s="5">
        <v>0.37</v>
      </c>
      <c r="AI51" s="5">
        <v>0.35</v>
      </c>
      <c r="AJ51" s="5">
        <v>0.33</v>
      </c>
      <c r="AK51" s="5">
        <v>0.26</v>
      </c>
      <c r="AL51" s="5">
        <v>0.24</v>
      </c>
      <c r="AM51" s="5">
        <v>0.23</v>
      </c>
      <c r="AN51" s="5">
        <v>0.24</v>
      </c>
      <c r="AO51" s="5">
        <v>0.24</v>
      </c>
      <c r="AP51" s="5">
        <v>0.22</v>
      </c>
      <c r="AQ51" s="5">
        <v>0.2</v>
      </c>
      <c r="AR51" s="5">
        <v>0.21</v>
      </c>
      <c r="AS51" s="5">
        <v>0.2</v>
      </c>
      <c r="AT51" s="5">
        <v>0.2</v>
      </c>
      <c r="AU51" s="5">
        <v>0.2</v>
      </c>
      <c r="AV51" s="5">
        <v>0.19</v>
      </c>
      <c r="AW51" s="5">
        <v>0.18</v>
      </c>
      <c r="AX51" s="5">
        <v>0.1</v>
      </c>
      <c r="AY51" s="5">
        <v>0.18</v>
      </c>
      <c r="AZ51" s="5">
        <v>0.19</v>
      </c>
      <c r="BA51" s="5">
        <v>0.18</v>
      </c>
      <c r="BB51" s="5">
        <v>0.18</v>
      </c>
      <c r="BC51" s="5">
        <v>0.17</v>
      </c>
      <c r="BD51" s="5">
        <v>0.17</v>
      </c>
      <c r="BE51" s="5">
        <v>0.16</v>
      </c>
      <c r="BF51" s="5">
        <v>0.16</v>
      </c>
      <c r="BG51" s="5">
        <v>0.15</v>
      </c>
      <c r="BH51" s="5">
        <v>0.15</v>
      </c>
      <c r="BI51" s="5">
        <v>0.12</v>
      </c>
      <c r="BJ51" s="5">
        <v>0.14000000000000001</v>
      </c>
      <c r="BK51" s="5">
        <v>0.14000000000000001</v>
      </c>
      <c r="BL51" s="5">
        <v>0.16</v>
      </c>
      <c r="BM51" s="5">
        <v>0.15</v>
      </c>
      <c r="BN51" s="5">
        <v>0.14000000000000001</v>
      </c>
      <c r="BO51" s="5">
        <v>0.15</v>
      </c>
      <c r="BP51" s="5">
        <v>0.13</v>
      </c>
      <c r="BQ51" s="5">
        <v>0.13</v>
      </c>
      <c r="BR51" s="5">
        <v>0.13</v>
      </c>
      <c r="BS51" s="5">
        <v>0.13</v>
      </c>
      <c r="BT51" s="5">
        <v>0.13</v>
      </c>
      <c r="BU51" s="5">
        <v>0.11</v>
      </c>
      <c r="BV51" s="5">
        <v>0.12</v>
      </c>
      <c r="BW51" s="5">
        <v>0.12</v>
      </c>
      <c r="BX51" s="5">
        <v>0.12</v>
      </c>
      <c r="BY51" s="5">
        <v>0.13</v>
      </c>
      <c r="BZ51" s="5">
        <v>0.12</v>
      </c>
      <c r="CA51" s="5">
        <v>0.12</v>
      </c>
      <c r="CB51" s="5">
        <v>0.11</v>
      </c>
      <c r="CC51" s="5">
        <v>0.11</v>
      </c>
      <c r="CD51" s="5">
        <v>0.12</v>
      </c>
      <c r="CE51" s="5">
        <v>0.11</v>
      </c>
      <c r="CF51" s="5">
        <v>0.11</v>
      </c>
      <c r="CG51" s="5">
        <v>0.11</v>
      </c>
      <c r="CH51" s="5">
        <v>0.11</v>
      </c>
      <c r="CI51" s="5">
        <v>0.11</v>
      </c>
      <c r="CJ51" s="5">
        <v>0.12</v>
      </c>
      <c r="CK51" s="5">
        <v>0.11</v>
      </c>
      <c r="CL51" s="5">
        <v>0.11</v>
      </c>
      <c r="CM51" s="5">
        <v>0.11</v>
      </c>
      <c r="CN51" s="5">
        <v>0.1</v>
      </c>
      <c r="CO51" s="5">
        <v>0.11</v>
      </c>
      <c r="CP51" s="5">
        <v>0.1</v>
      </c>
      <c r="CQ51" s="5">
        <v>0.1</v>
      </c>
      <c r="CR51" s="5">
        <v>0.1</v>
      </c>
      <c r="CS51" s="5">
        <v>0.09</v>
      </c>
      <c r="CT51" s="5">
        <v>0.09</v>
      </c>
      <c r="CU51" s="5">
        <v>0.09</v>
      </c>
      <c r="CV51" s="5">
        <v>0.1</v>
      </c>
      <c r="CW51" s="5">
        <v>0.1</v>
      </c>
      <c r="CX51" s="5">
        <v>0.1</v>
      </c>
      <c r="CY51" s="5">
        <v>0.1</v>
      </c>
      <c r="CZ51" s="5">
        <v>0.1</v>
      </c>
      <c r="DA51" s="5">
        <v>0.1</v>
      </c>
      <c r="DB51" s="5">
        <v>0.09</v>
      </c>
      <c r="DC51" s="5">
        <v>0.09</v>
      </c>
      <c r="DD51" s="5">
        <v>0.09</v>
      </c>
      <c r="DE51" s="5">
        <v>0.09</v>
      </c>
      <c r="DF51" s="5">
        <v>0.09</v>
      </c>
      <c r="DG51" s="5">
        <v>0.09</v>
      </c>
      <c r="DH51" s="5">
        <v>0.09</v>
      </c>
      <c r="DI51" s="5">
        <v>0.09</v>
      </c>
      <c r="DJ51" s="5"/>
      <c r="DK51" s="5"/>
      <c r="DL51" s="5"/>
      <c r="DM51" s="5"/>
      <c r="DN51" s="5"/>
      <c r="DO51" s="5"/>
      <c r="DP51" s="5"/>
      <c r="DQ51" s="5"/>
      <c r="DR51" s="5"/>
      <c r="DS51" s="40">
        <v>8.5999999999999993E-2</v>
      </c>
      <c r="DT51" s="40">
        <v>8.7999999999999995E-2</v>
      </c>
      <c r="DU51" s="40">
        <v>8.8999999999999996E-2</v>
      </c>
      <c r="DV51" s="40">
        <v>0.09</v>
      </c>
      <c r="DW51" s="40" t="s">
        <v>305</v>
      </c>
      <c r="DX51" s="40">
        <v>8.8999999999999996E-2</v>
      </c>
      <c r="DY51" s="40">
        <v>8.7999999999999995E-2</v>
      </c>
      <c r="DZ51" s="40">
        <v>8.5999999999999993E-2</v>
      </c>
      <c r="EA51" s="40">
        <v>8.6999999999999994E-2</v>
      </c>
      <c r="EB51" s="40">
        <v>8.3000000000000004E-2</v>
      </c>
      <c r="EC51" s="40">
        <v>0.08</v>
      </c>
      <c r="ED51" s="40">
        <v>8.4000000000000005E-2</v>
      </c>
      <c r="EE51" s="40" t="s">
        <v>305</v>
      </c>
      <c r="EF51" s="40">
        <v>7.6999999999999999E-2</v>
      </c>
      <c r="EG51" s="40" t="s">
        <v>305</v>
      </c>
    </row>
    <row r="52" spans="1:137" ht="14.25">
      <c r="A52" s="65"/>
      <c r="B52" s="2">
        <v>42</v>
      </c>
      <c r="C52" s="66"/>
      <c r="D52" s="4" t="s">
        <v>152</v>
      </c>
      <c r="E52" s="14">
        <v>1.5601276041666667</v>
      </c>
      <c r="F52" s="14">
        <v>5.8658673611111105</v>
      </c>
      <c r="G52" s="5">
        <v>1.22</v>
      </c>
      <c r="H52" s="5">
        <v>0.64</v>
      </c>
      <c r="I52" s="5">
        <v>0.51</v>
      </c>
      <c r="J52" s="5">
        <v>0.56999999999999995</v>
      </c>
      <c r="K52" s="5">
        <v>0.49</v>
      </c>
      <c r="L52" s="5">
        <v>0.53</v>
      </c>
      <c r="M52" s="5">
        <v>0.42</v>
      </c>
      <c r="N52" s="5">
        <v>0.54</v>
      </c>
      <c r="O52" s="5">
        <v>0.55000000000000004</v>
      </c>
      <c r="P52" s="5">
        <v>0.53</v>
      </c>
      <c r="Q52" s="5">
        <v>0.52</v>
      </c>
      <c r="R52" s="5">
        <v>0.57999999999999996</v>
      </c>
      <c r="S52" s="5">
        <v>0.54</v>
      </c>
      <c r="T52" s="5">
        <v>0.46</v>
      </c>
      <c r="U52" s="5">
        <v>0.49</v>
      </c>
      <c r="V52" s="5">
        <v>0.48</v>
      </c>
      <c r="W52" s="5">
        <v>0.35</v>
      </c>
      <c r="X52" s="5">
        <v>0.39</v>
      </c>
      <c r="Y52" s="5">
        <v>0.47</v>
      </c>
      <c r="Z52" s="5">
        <v>0.45</v>
      </c>
      <c r="AA52" s="5">
        <v>0.46</v>
      </c>
      <c r="AB52" s="5">
        <v>0.43</v>
      </c>
      <c r="AC52" s="5">
        <v>0.41</v>
      </c>
      <c r="AD52" s="5">
        <v>0.42</v>
      </c>
      <c r="AE52" s="5">
        <v>0.4</v>
      </c>
      <c r="AF52" s="5">
        <v>0.38</v>
      </c>
      <c r="AG52" s="5">
        <v>0.34</v>
      </c>
      <c r="AH52" s="5">
        <v>0.36</v>
      </c>
      <c r="AI52" s="5">
        <v>0.34</v>
      </c>
      <c r="AJ52" s="5">
        <v>0.34</v>
      </c>
      <c r="AK52" s="5">
        <v>0.25</v>
      </c>
      <c r="AL52" s="5">
        <v>0.27</v>
      </c>
      <c r="AM52" s="5">
        <v>0.26</v>
      </c>
      <c r="AN52" s="5">
        <v>0.28000000000000003</v>
      </c>
      <c r="AO52" s="5">
        <v>0.27</v>
      </c>
      <c r="AP52" s="5">
        <v>0.26</v>
      </c>
      <c r="AQ52" s="5">
        <v>0.23</v>
      </c>
      <c r="AR52" s="5">
        <v>0.24</v>
      </c>
      <c r="AS52" s="5">
        <v>0.2</v>
      </c>
      <c r="AT52" s="5">
        <v>0.21</v>
      </c>
      <c r="AU52" s="5">
        <v>0.22</v>
      </c>
      <c r="AV52" s="5">
        <v>0.19</v>
      </c>
      <c r="AW52" s="5">
        <v>0.19</v>
      </c>
      <c r="AX52" s="5">
        <v>0.12</v>
      </c>
      <c r="AY52" s="5">
        <v>0.18</v>
      </c>
      <c r="AZ52" s="5">
        <v>0.16</v>
      </c>
      <c r="BA52" s="5">
        <v>0.17</v>
      </c>
      <c r="BB52" s="5">
        <v>0.16</v>
      </c>
      <c r="BC52" s="5">
        <v>0.15</v>
      </c>
      <c r="BD52" s="5">
        <v>0.14000000000000001</v>
      </c>
      <c r="BE52" s="5">
        <v>0.16</v>
      </c>
      <c r="BF52" s="5">
        <v>0.15</v>
      </c>
      <c r="BG52" s="5">
        <v>0.14000000000000001</v>
      </c>
      <c r="BH52" s="5">
        <v>0.17</v>
      </c>
      <c r="BI52" s="5">
        <v>0.14000000000000001</v>
      </c>
      <c r="BJ52" s="5">
        <v>0.18</v>
      </c>
      <c r="BK52" s="5">
        <v>0.15</v>
      </c>
      <c r="BL52" s="5">
        <v>0.15</v>
      </c>
      <c r="BM52" s="5">
        <v>0.16</v>
      </c>
      <c r="BN52" s="5">
        <v>0.14000000000000001</v>
      </c>
      <c r="BO52" s="5">
        <v>0.15</v>
      </c>
      <c r="BP52" s="5">
        <v>0.16</v>
      </c>
      <c r="BQ52" s="5">
        <v>0.15</v>
      </c>
      <c r="BR52" s="5">
        <v>0.16</v>
      </c>
      <c r="BS52" s="5">
        <v>0.15</v>
      </c>
      <c r="BT52" s="5">
        <v>0.15</v>
      </c>
      <c r="BU52" s="5">
        <v>0.14000000000000001</v>
      </c>
      <c r="BV52" s="5">
        <v>0.15</v>
      </c>
      <c r="BW52" s="5">
        <v>0.15</v>
      </c>
      <c r="BX52" s="5">
        <v>0.15</v>
      </c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>
        <v>0.12</v>
      </c>
      <c r="CJ52" s="5">
        <v>0.13</v>
      </c>
      <c r="CK52" s="5">
        <v>0.12</v>
      </c>
      <c r="CL52" s="5">
        <v>0.12</v>
      </c>
      <c r="CM52" s="5">
        <v>0.12</v>
      </c>
      <c r="CN52" s="5">
        <v>0.12</v>
      </c>
      <c r="CO52" s="5">
        <v>0.12</v>
      </c>
      <c r="CP52" s="5">
        <v>0.12</v>
      </c>
      <c r="CQ52" s="5">
        <v>0.12</v>
      </c>
      <c r="CR52" s="5">
        <v>0.11</v>
      </c>
      <c r="CS52" s="5">
        <v>0.11</v>
      </c>
      <c r="CT52" s="5">
        <v>0.11</v>
      </c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40" t="s">
        <v>305</v>
      </c>
      <c r="DT52" s="40" t="s">
        <v>305</v>
      </c>
      <c r="DU52" s="40" t="s">
        <v>305</v>
      </c>
      <c r="DV52" s="40" t="s">
        <v>305</v>
      </c>
      <c r="DW52" s="40" t="s">
        <v>305</v>
      </c>
      <c r="DX52" s="40" t="s">
        <v>305</v>
      </c>
      <c r="DY52" s="40" t="s">
        <v>305</v>
      </c>
      <c r="DZ52" s="40" t="s">
        <v>305</v>
      </c>
      <c r="EA52" s="40" t="s">
        <v>305</v>
      </c>
      <c r="EB52" s="40" t="s">
        <v>305</v>
      </c>
      <c r="EC52" s="40" t="s">
        <v>305</v>
      </c>
      <c r="ED52" s="40" t="s">
        <v>305</v>
      </c>
      <c r="EE52" s="40" t="s">
        <v>305</v>
      </c>
      <c r="EF52" s="40" t="s">
        <v>305</v>
      </c>
      <c r="EG52" s="40" t="s">
        <v>305</v>
      </c>
    </row>
    <row r="53" spans="1:137" ht="14.25">
      <c r="A53" s="65"/>
      <c r="B53" s="2">
        <v>43</v>
      </c>
      <c r="C53" s="3" t="s">
        <v>153</v>
      </c>
      <c r="D53" s="4" t="s">
        <v>154</v>
      </c>
      <c r="E53" s="14">
        <v>1.5597072453703704</v>
      </c>
      <c r="F53" s="14">
        <v>5.8666005787037037</v>
      </c>
      <c r="G53" s="5">
        <v>0.52</v>
      </c>
      <c r="H53" s="5">
        <v>0.52</v>
      </c>
      <c r="I53" s="5">
        <v>0.5</v>
      </c>
      <c r="J53" s="5">
        <v>0.43</v>
      </c>
      <c r="K53" s="5">
        <v>0.45</v>
      </c>
      <c r="L53" s="5">
        <v>0.49</v>
      </c>
      <c r="M53" s="5">
        <v>0.52</v>
      </c>
      <c r="N53" s="5">
        <v>0.48</v>
      </c>
      <c r="O53" s="5">
        <v>0.41</v>
      </c>
      <c r="P53" s="5">
        <v>0.39</v>
      </c>
      <c r="Q53" s="5">
        <v>0.34</v>
      </c>
      <c r="R53" s="5">
        <v>0.32</v>
      </c>
      <c r="S53" s="5">
        <v>0.31</v>
      </c>
      <c r="T53" s="5">
        <v>0.34</v>
      </c>
      <c r="U53" s="5">
        <v>0.34</v>
      </c>
      <c r="V53" s="5">
        <v>0.36</v>
      </c>
      <c r="W53" s="5">
        <v>0.27</v>
      </c>
      <c r="X53" s="5">
        <v>0.28000000000000003</v>
      </c>
      <c r="Y53" s="5">
        <v>0.33</v>
      </c>
      <c r="Z53" s="5">
        <v>0.32</v>
      </c>
      <c r="AA53" s="5">
        <v>0.25</v>
      </c>
      <c r="AB53" s="5">
        <v>0.23</v>
      </c>
      <c r="AC53" s="5">
        <v>0.24</v>
      </c>
      <c r="AD53" s="5">
        <v>0.23</v>
      </c>
      <c r="AE53" s="5">
        <v>0.22</v>
      </c>
      <c r="AF53" s="5">
        <v>0.2</v>
      </c>
      <c r="AG53" s="5">
        <v>0.21</v>
      </c>
      <c r="AH53" s="5">
        <v>0.21</v>
      </c>
      <c r="AI53" s="5">
        <v>0.2</v>
      </c>
      <c r="AJ53" s="5">
        <v>0.21</v>
      </c>
      <c r="AK53" s="5">
        <v>0.17</v>
      </c>
      <c r="AL53" s="5">
        <v>0.19</v>
      </c>
      <c r="AM53" s="5">
        <v>0.19</v>
      </c>
      <c r="AN53" s="5">
        <v>0.19</v>
      </c>
      <c r="AO53" s="5">
        <v>0.18</v>
      </c>
      <c r="AP53" s="5">
        <v>0.18</v>
      </c>
      <c r="AQ53" s="5">
        <v>0.18</v>
      </c>
      <c r="AR53" s="5">
        <v>0.18</v>
      </c>
      <c r="AS53" s="5">
        <v>0.18</v>
      </c>
      <c r="AT53" s="5">
        <v>0.18</v>
      </c>
      <c r="AU53" s="5">
        <v>0.15</v>
      </c>
      <c r="AV53" s="5">
        <v>0.15</v>
      </c>
      <c r="AW53" s="5">
        <v>0.13</v>
      </c>
      <c r="AX53" s="5">
        <v>0.1</v>
      </c>
      <c r="AY53" s="5">
        <v>0.13</v>
      </c>
      <c r="AZ53" s="5">
        <v>0.13</v>
      </c>
      <c r="BA53" s="5">
        <v>0.13</v>
      </c>
      <c r="BB53" s="5">
        <v>0.13</v>
      </c>
      <c r="BC53" s="5">
        <v>0.13</v>
      </c>
      <c r="BD53" s="5">
        <v>0.13</v>
      </c>
      <c r="BE53" s="5">
        <v>0.13</v>
      </c>
      <c r="BF53" s="5">
        <v>0.13</v>
      </c>
      <c r="BG53" s="5">
        <v>0.12</v>
      </c>
      <c r="BH53" s="5">
        <v>0.11</v>
      </c>
      <c r="BI53" s="5">
        <v>0.1</v>
      </c>
      <c r="BJ53" s="5">
        <v>0.11</v>
      </c>
      <c r="BK53" s="5">
        <v>0.11</v>
      </c>
      <c r="BL53" s="5">
        <v>0.11</v>
      </c>
      <c r="BM53" s="5">
        <v>0.11</v>
      </c>
      <c r="BN53" s="5">
        <v>0.12</v>
      </c>
      <c r="BO53" s="5">
        <v>0.11</v>
      </c>
      <c r="BP53" s="5">
        <v>0.11</v>
      </c>
      <c r="BQ53" s="5">
        <v>0.11</v>
      </c>
      <c r="BR53" s="5">
        <v>0.11</v>
      </c>
      <c r="BS53" s="5">
        <v>0.11</v>
      </c>
      <c r="BT53" s="5">
        <v>0.11</v>
      </c>
      <c r="BU53" s="5">
        <v>0.09</v>
      </c>
      <c r="BV53" s="5">
        <v>0.1</v>
      </c>
      <c r="BW53" s="5">
        <v>0.1</v>
      </c>
      <c r="BX53" s="5">
        <v>0.1</v>
      </c>
      <c r="BY53" s="5">
        <v>0.1</v>
      </c>
      <c r="BZ53" s="5">
        <v>0.1</v>
      </c>
      <c r="CA53" s="5">
        <v>0.1</v>
      </c>
      <c r="CB53" s="5">
        <v>0.1</v>
      </c>
      <c r="CC53" s="5">
        <v>0.1</v>
      </c>
      <c r="CD53" s="5">
        <v>0.1</v>
      </c>
      <c r="CE53" s="5">
        <v>0.1</v>
      </c>
      <c r="CF53" s="5">
        <v>0.1</v>
      </c>
      <c r="CG53" s="5">
        <v>0.09</v>
      </c>
      <c r="CH53" s="5">
        <v>0.1</v>
      </c>
      <c r="CI53" s="5">
        <v>0.1</v>
      </c>
      <c r="CJ53" s="5">
        <v>0.1</v>
      </c>
      <c r="CK53" s="5">
        <v>0.1</v>
      </c>
      <c r="CL53" s="5">
        <v>0.1</v>
      </c>
      <c r="CM53" s="5">
        <v>0.1</v>
      </c>
      <c r="CN53" s="5">
        <v>0.09</v>
      </c>
      <c r="CO53" s="5">
        <v>0.09</v>
      </c>
      <c r="CP53" s="5">
        <v>0.09</v>
      </c>
      <c r="CQ53" s="5">
        <v>0.1</v>
      </c>
      <c r="CR53" s="5">
        <v>0.1</v>
      </c>
      <c r="CS53" s="5">
        <v>0.09</v>
      </c>
      <c r="CT53" s="5">
        <v>0.1</v>
      </c>
      <c r="CU53" s="5">
        <v>0.1</v>
      </c>
      <c r="CV53" s="5">
        <v>0.1</v>
      </c>
      <c r="CW53" s="5">
        <v>0.1</v>
      </c>
      <c r="CX53" s="5">
        <v>0.1</v>
      </c>
      <c r="CY53" s="5">
        <v>0.09</v>
      </c>
      <c r="CZ53" s="5">
        <v>0.09</v>
      </c>
      <c r="DA53" s="5">
        <v>0.09</v>
      </c>
      <c r="DB53" s="5">
        <v>0.09</v>
      </c>
      <c r="DC53" s="5">
        <v>0.1</v>
      </c>
      <c r="DD53" s="5">
        <v>0.09</v>
      </c>
      <c r="DE53" s="5">
        <v>0.09</v>
      </c>
      <c r="DF53" s="5">
        <v>0.09</v>
      </c>
      <c r="DG53" s="5">
        <v>0.09</v>
      </c>
      <c r="DH53" s="5">
        <v>0.09</v>
      </c>
      <c r="DI53" s="5">
        <v>0.09</v>
      </c>
      <c r="DJ53" s="5">
        <v>0.09</v>
      </c>
      <c r="DK53" s="5">
        <v>0.09</v>
      </c>
      <c r="DL53" s="5">
        <v>0.09</v>
      </c>
      <c r="DM53" s="5">
        <v>0.09</v>
      </c>
      <c r="DN53" s="5">
        <v>0.09</v>
      </c>
      <c r="DO53" s="5">
        <v>0.09</v>
      </c>
      <c r="DP53" s="5"/>
      <c r="DQ53" s="5">
        <v>0.09</v>
      </c>
      <c r="DR53" s="5">
        <v>0.09</v>
      </c>
      <c r="DS53" s="40">
        <v>8.7999999999999995E-2</v>
      </c>
      <c r="DT53" s="40">
        <v>9.1999999999999998E-2</v>
      </c>
      <c r="DU53" s="40">
        <v>8.7999999999999995E-2</v>
      </c>
      <c r="DV53" s="40">
        <v>8.8999999999999996E-2</v>
      </c>
      <c r="DW53" s="40">
        <v>8.5000000000000006E-2</v>
      </c>
      <c r="DX53" s="40">
        <v>8.5000000000000006E-2</v>
      </c>
      <c r="DY53" s="40">
        <v>8.5000000000000006E-2</v>
      </c>
      <c r="DZ53" s="40">
        <v>8.6999999999999994E-2</v>
      </c>
      <c r="EA53" s="40">
        <v>8.8999999999999996E-2</v>
      </c>
      <c r="EB53" s="40">
        <v>8.6999999999999994E-2</v>
      </c>
      <c r="EC53" s="40">
        <v>8.4000000000000005E-2</v>
      </c>
      <c r="ED53" s="40">
        <v>8.5999999999999993E-2</v>
      </c>
      <c r="EE53" s="40">
        <v>8.2000000000000003E-2</v>
      </c>
      <c r="EF53" s="40">
        <v>8.5999999999999993E-2</v>
      </c>
      <c r="EG53" s="40">
        <v>8.2000000000000003E-2</v>
      </c>
    </row>
    <row r="54" spans="1:137" ht="14.25">
      <c r="A54" s="65"/>
      <c r="B54" s="2">
        <v>44</v>
      </c>
      <c r="C54" s="3" t="s">
        <v>155</v>
      </c>
      <c r="D54" s="4" t="s">
        <v>156</v>
      </c>
      <c r="E54" s="14">
        <f>37.431983/24</f>
        <v>1.5596659583333334</v>
      </c>
      <c r="F54" s="14">
        <f>140.801882/24</f>
        <v>5.8667450833333339</v>
      </c>
      <c r="G54" s="5"/>
      <c r="H54" s="5"/>
      <c r="I54" s="5"/>
      <c r="J54" s="5"/>
      <c r="K54" s="5"/>
      <c r="L54" s="5">
        <v>0.38</v>
      </c>
      <c r="M54" s="5">
        <v>0.3</v>
      </c>
      <c r="N54" s="5">
        <v>0.35</v>
      </c>
      <c r="O54" s="5">
        <v>0.34</v>
      </c>
      <c r="P54" s="5">
        <v>0.35</v>
      </c>
      <c r="Q54" s="5">
        <v>0.33</v>
      </c>
      <c r="R54" s="5">
        <v>0.36</v>
      </c>
      <c r="S54" s="5">
        <v>0.39</v>
      </c>
      <c r="T54" s="5">
        <v>0.34</v>
      </c>
      <c r="U54" s="5">
        <v>0.33</v>
      </c>
      <c r="V54" s="5">
        <v>0.34</v>
      </c>
      <c r="W54" s="5">
        <v>0.27</v>
      </c>
      <c r="X54" s="5">
        <v>0.28000000000000003</v>
      </c>
      <c r="Y54" s="5">
        <v>0.31</v>
      </c>
      <c r="Z54" s="5">
        <v>0.3</v>
      </c>
      <c r="AA54" s="5">
        <v>0.28999999999999998</v>
      </c>
      <c r="AB54" s="5">
        <v>0.27</v>
      </c>
      <c r="AC54" s="5">
        <v>0.26</v>
      </c>
      <c r="AD54" s="5">
        <v>0.25</v>
      </c>
      <c r="AE54" s="5">
        <v>0.24</v>
      </c>
      <c r="AF54" s="5">
        <v>0.23</v>
      </c>
      <c r="AG54" s="5">
        <v>0.22</v>
      </c>
      <c r="AH54" s="5">
        <v>0.23</v>
      </c>
      <c r="AI54" s="5">
        <v>0.24</v>
      </c>
      <c r="AJ54" s="5">
        <v>0.23</v>
      </c>
      <c r="AK54" s="5">
        <v>0.17</v>
      </c>
      <c r="AL54" s="5">
        <v>0.19</v>
      </c>
      <c r="AM54" s="5">
        <v>0.17</v>
      </c>
      <c r="AN54" s="5">
        <v>0.18</v>
      </c>
      <c r="AO54" s="5">
        <v>0.2</v>
      </c>
      <c r="AP54" s="5">
        <v>0.19</v>
      </c>
      <c r="AQ54" s="5">
        <v>0.17</v>
      </c>
      <c r="AR54" s="5">
        <v>0.17</v>
      </c>
      <c r="AS54" s="5">
        <v>0.16</v>
      </c>
      <c r="AT54" s="5">
        <v>0.17</v>
      </c>
      <c r="AU54" s="5">
        <v>0.14000000000000001</v>
      </c>
      <c r="AV54" s="5">
        <v>0.14000000000000001</v>
      </c>
      <c r="AW54" s="5">
        <v>0.13</v>
      </c>
      <c r="AX54" s="5">
        <v>0.1</v>
      </c>
      <c r="AY54" s="5">
        <v>0.11</v>
      </c>
      <c r="AZ54" s="5">
        <v>0.11</v>
      </c>
      <c r="BA54" s="5">
        <v>0.1</v>
      </c>
      <c r="BB54" s="5">
        <v>0.11</v>
      </c>
      <c r="BC54" s="5">
        <v>0.1</v>
      </c>
      <c r="BD54" s="5">
        <v>0.09</v>
      </c>
      <c r="BE54" s="5">
        <v>0.11</v>
      </c>
      <c r="BF54" s="5">
        <v>0.12</v>
      </c>
      <c r="BG54" s="5">
        <v>0.14000000000000001</v>
      </c>
      <c r="BH54" s="5">
        <v>0.13</v>
      </c>
      <c r="BI54" s="5">
        <v>0.1</v>
      </c>
      <c r="BJ54" s="5">
        <v>0.1</v>
      </c>
      <c r="BK54" s="5">
        <v>0.11</v>
      </c>
      <c r="BL54" s="5">
        <v>0.1</v>
      </c>
      <c r="BM54" s="5">
        <v>0.1</v>
      </c>
      <c r="BN54" s="5">
        <v>0.09</v>
      </c>
      <c r="BO54" s="5">
        <v>0.1</v>
      </c>
      <c r="BP54" s="5">
        <v>0.1</v>
      </c>
      <c r="BQ54" s="5">
        <v>0.1</v>
      </c>
      <c r="BR54" s="5">
        <v>0.1</v>
      </c>
      <c r="BS54" s="5">
        <v>0.1</v>
      </c>
      <c r="BT54" s="5">
        <v>0.1</v>
      </c>
      <c r="BU54" s="5">
        <v>0.1</v>
      </c>
      <c r="BV54" s="5">
        <v>0.1</v>
      </c>
      <c r="BW54" s="5">
        <v>0.09</v>
      </c>
      <c r="BX54" s="5">
        <v>0.09</v>
      </c>
      <c r="BY54" s="5"/>
      <c r="BZ54" s="5"/>
      <c r="CO54" s="5">
        <v>0.08</v>
      </c>
      <c r="CP54" s="5">
        <v>0.09</v>
      </c>
      <c r="CQ54" s="5">
        <v>0.08</v>
      </c>
      <c r="CR54" s="5">
        <v>0.08</v>
      </c>
      <c r="CS54" s="5">
        <v>0.08</v>
      </c>
      <c r="CT54" s="5">
        <v>0.08</v>
      </c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F54">
        <v>7.3999999999999996E-2</v>
      </c>
      <c r="EG54">
        <v>8.5000000000000006E-2</v>
      </c>
    </row>
    <row r="55" spans="1:137" ht="14.25">
      <c r="A55" s="65"/>
      <c r="B55" s="2">
        <v>45</v>
      </c>
      <c r="C55" s="66" t="s">
        <v>157</v>
      </c>
      <c r="D55" s="4" t="s">
        <v>158</v>
      </c>
      <c r="E55" s="14">
        <v>1.5579755324074076</v>
      </c>
      <c r="F55" s="14">
        <v>5.8667880439814812</v>
      </c>
      <c r="G55" s="5">
        <v>0.64</v>
      </c>
      <c r="H55" s="5">
        <v>0.4</v>
      </c>
      <c r="I55" s="5">
        <v>0.45</v>
      </c>
      <c r="J55" s="5">
        <v>0.32</v>
      </c>
      <c r="K55" s="5">
        <v>0.44</v>
      </c>
      <c r="L55" s="5">
        <v>0.4</v>
      </c>
      <c r="M55" s="5">
        <v>0.39</v>
      </c>
      <c r="N55" s="5">
        <v>0.33</v>
      </c>
      <c r="O55" s="5">
        <v>0.35</v>
      </c>
      <c r="P55" s="5">
        <v>0.37</v>
      </c>
      <c r="Q55" s="5">
        <v>0.34</v>
      </c>
      <c r="R55" s="5">
        <v>0.36</v>
      </c>
      <c r="S55" s="5">
        <v>0.33</v>
      </c>
      <c r="T55" s="5">
        <v>0.33</v>
      </c>
      <c r="U55" s="5">
        <v>0.34</v>
      </c>
      <c r="V55" s="5">
        <v>0.33</v>
      </c>
      <c r="W55" s="5">
        <v>0.27</v>
      </c>
      <c r="X55" s="5">
        <v>0.3</v>
      </c>
      <c r="Y55" s="5">
        <v>0.31</v>
      </c>
      <c r="Z55" s="5">
        <v>0.32</v>
      </c>
      <c r="AA55" s="5">
        <v>0.18</v>
      </c>
      <c r="AB55" s="5">
        <v>0.18</v>
      </c>
      <c r="AC55" s="5">
        <v>0.18</v>
      </c>
      <c r="AD55" s="5">
        <v>0.18</v>
      </c>
      <c r="AE55" s="5">
        <v>0.18</v>
      </c>
      <c r="AF55" s="5">
        <v>0.18</v>
      </c>
      <c r="AG55" s="5">
        <v>0.17</v>
      </c>
      <c r="AH55" s="5">
        <v>0.16</v>
      </c>
      <c r="AI55" s="5">
        <v>0.16</v>
      </c>
      <c r="AJ55" s="5">
        <v>0.15</v>
      </c>
      <c r="AK55" s="5">
        <v>0.12</v>
      </c>
      <c r="AL55" s="5">
        <v>0.15</v>
      </c>
      <c r="AM55" s="5">
        <v>0.15</v>
      </c>
      <c r="AN55" s="5">
        <v>0.15</v>
      </c>
      <c r="AO55" s="5">
        <v>0.15</v>
      </c>
      <c r="AP55" s="5">
        <v>0.14000000000000001</v>
      </c>
      <c r="AQ55" s="5">
        <v>0.14000000000000001</v>
      </c>
      <c r="AR55" s="5">
        <v>0.14000000000000001</v>
      </c>
      <c r="AS55" s="5">
        <v>0.13</v>
      </c>
      <c r="AT55" s="5">
        <v>0.1</v>
      </c>
      <c r="AU55" s="5">
        <v>0.09</v>
      </c>
      <c r="AV55" s="5">
        <v>0.09</v>
      </c>
      <c r="AW55" s="5">
        <v>0.09</v>
      </c>
      <c r="AX55" s="5">
        <v>0.04</v>
      </c>
      <c r="AY55" s="5">
        <v>0.09</v>
      </c>
      <c r="AZ55" s="5">
        <v>0.09</v>
      </c>
      <c r="BA55" s="5">
        <v>0.09</v>
      </c>
      <c r="BB55" s="5">
        <v>0.09</v>
      </c>
      <c r="BC55" s="5">
        <v>0.09</v>
      </c>
      <c r="BD55" s="5">
        <v>0.09</v>
      </c>
      <c r="BE55" s="5">
        <v>0.08</v>
      </c>
      <c r="BF55" s="5">
        <v>0.08</v>
      </c>
      <c r="BG55" s="5">
        <v>0.08</v>
      </c>
      <c r="BH55" s="5">
        <v>0.08</v>
      </c>
      <c r="BI55" s="5">
        <v>0.06</v>
      </c>
      <c r="BJ55" s="5">
        <v>0.08</v>
      </c>
      <c r="BK55" s="5">
        <v>7.0000000000000007E-2</v>
      </c>
      <c r="BL55" s="5">
        <v>0.08</v>
      </c>
      <c r="BM55" s="5">
        <v>0.08</v>
      </c>
      <c r="BN55" s="5">
        <v>0.08</v>
      </c>
      <c r="BO55" s="5">
        <v>0.08</v>
      </c>
      <c r="BP55" s="5">
        <v>7.0000000000000007E-2</v>
      </c>
      <c r="BQ55" s="5">
        <v>0.08</v>
      </c>
      <c r="BR55" s="5">
        <v>0.08</v>
      </c>
      <c r="BS55" s="5">
        <v>7.0000000000000007E-2</v>
      </c>
      <c r="BT55" s="5">
        <v>7.0000000000000007E-2</v>
      </c>
      <c r="BU55" s="5">
        <v>0.05</v>
      </c>
      <c r="BV55" s="5">
        <v>7.0000000000000007E-2</v>
      </c>
      <c r="BW55" s="5">
        <v>7.0000000000000007E-2</v>
      </c>
      <c r="BX55" s="5">
        <v>7.0000000000000007E-2</v>
      </c>
      <c r="BY55" s="5">
        <v>7.0000000000000007E-2</v>
      </c>
      <c r="BZ55" s="5">
        <v>7.0000000000000007E-2</v>
      </c>
      <c r="CA55" s="5">
        <v>7.0000000000000007E-2</v>
      </c>
      <c r="CB55" s="5">
        <v>7.0000000000000007E-2</v>
      </c>
      <c r="CC55" s="5">
        <v>7.0000000000000007E-2</v>
      </c>
      <c r="CD55" s="5">
        <v>7.0000000000000007E-2</v>
      </c>
      <c r="CE55" s="5">
        <v>7.0000000000000007E-2</v>
      </c>
      <c r="CF55" s="5">
        <v>7.0000000000000007E-2</v>
      </c>
      <c r="CG55" s="5">
        <v>0.06</v>
      </c>
      <c r="CH55" s="5">
        <v>0.06</v>
      </c>
      <c r="CI55" s="5">
        <v>0.06</v>
      </c>
      <c r="CJ55" s="5">
        <v>7.0000000000000007E-2</v>
      </c>
      <c r="CK55" s="5">
        <v>7.0000000000000007E-2</v>
      </c>
      <c r="CL55" s="5">
        <v>7.0000000000000007E-2</v>
      </c>
      <c r="CM55" s="5">
        <v>7.0000000000000007E-2</v>
      </c>
      <c r="CN55" s="5">
        <v>0.06</v>
      </c>
      <c r="CO55" s="5">
        <v>0.06</v>
      </c>
      <c r="CP55" s="5">
        <v>0.06</v>
      </c>
      <c r="CQ55" s="5">
        <v>0.06</v>
      </c>
      <c r="CR55" s="5">
        <v>0.06</v>
      </c>
      <c r="CS55" s="5">
        <v>0.06</v>
      </c>
      <c r="CT55" s="5">
        <v>7.0000000000000007E-2</v>
      </c>
      <c r="CU55" s="5">
        <v>0.06</v>
      </c>
      <c r="CV55" s="5">
        <v>0.06</v>
      </c>
      <c r="CW55" s="5">
        <v>7.0000000000000007E-2</v>
      </c>
      <c r="CX55" s="5">
        <v>0.06</v>
      </c>
      <c r="CY55" s="5">
        <v>7.0000000000000007E-2</v>
      </c>
      <c r="CZ55" s="5">
        <v>7.0000000000000007E-2</v>
      </c>
      <c r="DA55" s="5">
        <v>7.0000000000000007E-2</v>
      </c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Z55" s="5"/>
      <c r="EA55" s="5"/>
      <c r="EB55" s="5"/>
      <c r="EE55" t="s">
        <v>305</v>
      </c>
      <c r="EF55" t="s">
        <v>305</v>
      </c>
      <c r="EG55" t="s">
        <v>305</v>
      </c>
    </row>
    <row r="56" spans="1:137" ht="14.25">
      <c r="A56" s="65"/>
      <c r="B56" s="2">
        <v>46</v>
      </c>
      <c r="C56" s="66"/>
      <c r="D56" s="4" t="s">
        <v>159</v>
      </c>
      <c r="E56" s="14">
        <v>1.5578582291666667</v>
      </c>
      <c r="F56" s="14">
        <v>5.8657398148148143</v>
      </c>
      <c r="G56" s="5">
        <v>0.85</v>
      </c>
      <c r="H56" s="5">
        <v>0.56000000000000005</v>
      </c>
      <c r="I56" s="5">
        <v>0.62</v>
      </c>
      <c r="J56" s="5">
        <v>0.47</v>
      </c>
      <c r="K56" s="5">
        <v>0.53</v>
      </c>
      <c r="L56" s="5">
        <v>0.55000000000000004</v>
      </c>
      <c r="M56" s="5">
        <v>0.44</v>
      </c>
      <c r="N56" s="5">
        <v>0.44</v>
      </c>
      <c r="O56" s="5">
        <v>0.5</v>
      </c>
      <c r="P56" s="5">
        <v>0.52</v>
      </c>
      <c r="Q56" s="5">
        <v>0.44</v>
      </c>
      <c r="R56" s="5">
        <v>0.46</v>
      </c>
      <c r="S56" s="5">
        <v>0.42</v>
      </c>
      <c r="T56" s="5">
        <v>0.47</v>
      </c>
      <c r="U56" s="5">
        <v>0.47</v>
      </c>
      <c r="V56" s="5">
        <v>0.47</v>
      </c>
      <c r="W56" s="5">
        <v>0.31</v>
      </c>
      <c r="X56" s="5">
        <v>0.34</v>
      </c>
      <c r="Y56" s="5">
        <v>0.38</v>
      </c>
      <c r="Z56" s="5">
        <v>0.38</v>
      </c>
      <c r="AA56" s="5">
        <v>0.44</v>
      </c>
      <c r="AB56" s="5">
        <v>0.42</v>
      </c>
      <c r="AC56" s="5">
        <v>0.41</v>
      </c>
      <c r="AD56" s="5">
        <v>0.39</v>
      </c>
      <c r="AE56" s="5">
        <v>0.38</v>
      </c>
      <c r="AF56" s="5">
        <v>0.35</v>
      </c>
      <c r="AG56" s="5">
        <v>0.36</v>
      </c>
      <c r="AH56" s="5">
        <v>0.33</v>
      </c>
      <c r="AI56" s="5">
        <v>0.32</v>
      </c>
      <c r="AJ56" s="5">
        <v>0.32</v>
      </c>
      <c r="AK56" s="5">
        <v>0.27</v>
      </c>
      <c r="AL56" s="5">
        <v>0.31</v>
      </c>
      <c r="AM56" s="5">
        <v>0.31</v>
      </c>
      <c r="AN56" s="5">
        <v>0.31</v>
      </c>
      <c r="AO56" s="5">
        <v>0.28000000000000003</v>
      </c>
      <c r="AP56" s="5">
        <v>0.2</v>
      </c>
      <c r="AQ56" s="5">
        <v>0.19</v>
      </c>
      <c r="AR56" s="5">
        <v>0.17</v>
      </c>
      <c r="AS56" s="5">
        <v>0.18</v>
      </c>
      <c r="AT56" s="5">
        <v>0.18</v>
      </c>
      <c r="AU56" s="5">
        <v>0.16</v>
      </c>
      <c r="AV56" s="5">
        <v>0.16</v>
      </c>
      <c r="AW56" s="5">
        <v>0.15</v>
      </c>
      <c r="AX56" s="5">
        <v>0.1</v>
      </c>
      <c r="AY56" s="5">
        <v>0.18</v>
      </c>
      <c r="AZ56" s="5">
        <v>0.17</v>
      </c>
      <c r="BA56" s="5">
        <v>0.17</v>
      </c>
      <c r="BB56" s="5">
        <v>0.15</v>
      </c>
      <c r="BC56" s="5">
        <v>0.14000000000000001</v>
      </c>
      <c r="BD56" s="5">
        <v>0.16</v>
      </c>
      <c r="BE56" s="5">
        <v>0.14000000000000001</v>
      </c>
      <c r="BF56" s="5">
        <v>0.15</v>
      </c>
      <c r="BG56" s="5">
        <v>0.14000000000000001</v>
      </c>
      <c r="BH56" s="5">
        <v>0.15</v>
      </c>
      <c r="BI56" s="5">
        <v>0.11</v>
      </c>
      <c r="BJ56" s="5">
        <v>0.13</v>
      </c>
      <c r="BK56" s="5">
        <v>0.13</v>
      </c>
      <c r="BL56" s="5">
        <v>0.16</v>
      </c>
      <c r="BM56" s="5">
        <v>0.15</v>
      </c>
      <c r="BN56" s="5">
        <v>0.15</v>
      </c>
      <c r="BO56" s="5">
        <v>0.15</v>
      </c>
      <c r="BP56" s="5">
        <v>0.14000000000000001</v>
      </c>
      <c r="BQ56" s="5">
        <v>0.13</v>
      </c>
      <c r="BR56" s="5">
        <v>0.15</v>
      </c>
      <c r="BS56" s="5">
        <v>0.12</v>
      </c>
      <c r="BT56" s="5">
        <v>0.12</v>
      </c>
      <c r="BU56" s="5">
        <v>0.09</v>
      </c>
      <c r="BV56" s="5">
        <v>0.11</v>
      </c>
      <c r="BW56" s="5">
        <v>0.12</v>
      </c>
      <c r="BX56" s="5">
        <v>0.12</v>
      </c>
      <c r="BY56" s="5">
        <v>0.13</v>
      </c>
      <c r="BZ56" s="5">
        <v>0.11</v>
      </c>
      <c r="CA56" s="5">
        <v>0.11</v>
      </c>
      <c r="CB56" s="5">
        <v>0.12</v>
      </c>
      <c r="CC56" s="5">
        <v>0.13</v>
      </c>
      <c r="CD56" s="5">
        <v>0.13</v>
      </c>
      <c r="CE56" s="5">
        <v>0.12</v>
      </c>
      <c r="CF56" s="5">
        <v>0.11</v>
      </c>
      <c r="CG56" s="5">
        <v>0.11</v>
      </c>
      <c r="CH56" s="5">
        <v>0.12</v>
      </c>
      <c r="CI56" s="5">
        <v>0.12</v>
      </c>
      <c r="CJ56" s="5">
        <v>0.12</v>
      </c>
      <c r="CK56" s="5">
        <v>0.12</v>
      </c>
      <c r="CL56" s="5">
        <v>0.11</v>
      </c>
      <c r="CM56" s="5">
        <v>0.12</v>
      </c>
      <c r="CN56" s="5">
        <v>0.11</v>
      </c>
      <c r="CO56" s="5">
        <v>0.13</v>
      </c>
      <c r="CP56" s="5">
        <v>0.11</v>
      </c>
      <c r="CQ56" s="5">
        <v>0.11</v>
      </c>
      <c r="CR56" s="5">
        <v>0.11</v>
      </c>
      <c r="CS56" s="5">
        <v>0.1</v>
      </c>
      <c r="CT56" s="5">
        <v>0.12</v>
      </c>
      <c r="CU56" s="5">
        <v>0.11</v>
      </c>
      <c r="CV56" s="5">
        <v>0.12</v>
      </c>
      <c r="CW56" s="5">
        <v>0.1</v>
      </c>
      <c r="CX56" s="5">
        <v>0.12</v>
      </c>
      <c r="CY56" s="5">
        <v>0.11</v>
      </c>
      <c r="CZ56" s="5">
        <v>0.1</v>
      </c>
      <c r="DA56" s="5">
        <v>0.1</v>
      </c>
      <c r="DB56" s="5">
        <v>0.1</v>
      </c>
      <c r="DC56" s="5">
        <v>0.1</v>
      </c>
      <c r="DD56" s="5">
        <v>0.1</v>
      </c>
      <c r="DE56" s="5">
        <v>0.11</v>
      </c>
      <c r="DF56" s="5">
        <v>0.1</v>
      </c>
      <c r="DG56" s="5">
        <v>0.1</v>
      </c>
      <c r="DH56" s="5">
        <v>0.11</v>
      </c>
      <c r="DI56" s="5">
        <v>0.1</v>
      </c>
      <c r="DJ56" s="5">
        <v>0.1</v>
      </c>
      <c r="DK56" s="5">
        <v>0.1</v>
      </c>
      <c r="DL56" s="5">
        <v>0.1</v>
      </c>
      <c r="DM56" s="5">
        <v>0.11</v>
      </c>
      <c r="DN56" s="5">
        <v>0.11</v>
      </c>
      <c r="DO56" s="5">
        <v>0.1</v>
      </c>
      <c r="DP56" s="5">
        <v>0.1</v>
      </c>
      <c r="DQ56" s="5"/>
      <c r="DR56" s="5">
        <v>0.1</v>
      </c>
      <c r="DS56" s="40">
        <v>0.106</v>
      </c>
      <c r="DT56" s="40">
        <v>0.109</v>
      </c>
      <c r="DU56" s="40">
        <v>9.8000000000000004E-2</v>
      </c>
      <c r="DV56" s="40">
        <v>0.111</v>
      </c>
      <c r="DW56" s="40">
        <v>9.6000000000000002E-2</v>
      </c>
      <c r="DX56" s="40">
        <v>0.106</v>
      </c>
      <c r="DY56" s="40">
        <v>9.2999999999999999E-2</v>
      </c>
      <c r="DZ56" s="40">
        <v>9.7000000000000003E-2</v>
      </c>
      <c r="EA56" s="40">
        <v>0.105</v>
      </c>
      <c r="EB56" s="40">
        <v>8.7999999999999995E-2</v>
      </c>
      <c r="EC56" s="40">
        <v>0.108</v>
      </c>
      <c r="ED56" s="40">
        <v>9.2999999999999999E-2</v>
      </c>
      <c r="EE56" s="40">
        <v>9.7000000000000003E-2</v>
      </c>
      <c r="EF56" s="40" t="s">
        <v>305</v>
      </c>
      <c r="EG56" s="40" t="s">
        <v>305</v>
      </c>
    </row>
    <row r="57" spans="1:137" ht="14.25">
      <c r="A57" s="65"/>
      <c r="B57" s="2">
        <v>47</v>
      </c>
      <c r="C57" s="66" t="s">
        <v>160</v>
      </c>
      <c r="D57" s="4" t="s">
        <v>161</v>
      </c>
      <c r="E57" s="14">
        <v>1.5591443865740742</v>
      </c>
      <c r="F57" s="14">
        <v>5.866374722222222</v>
      </c>
      <c r="G57" s="5">
        <v>1.0900000000000001</v>
      </c>
      <c r="H57" s="5">
        <v>0.83</v>
      </c>
      <c r="I57" s="5">
        <v>0.7</v>
      </c>
      <c r="J57" s="5">
        <v>0.69</v>
      </c>
      <c r="K57" s="5">
        <v>0.78</v>
      </c>
      <c r="L57" s="5">
        <v>0.7</v>
      </c>
      <c r="M57" s="5">
        <v>0.78</v>
      </c>
      <c r="N57" s="5">
        <v>0.64</v>
      </c>
      <c r="O57" s="5">
        <v>0.69</v>
      </c>
      <c r="P57" s="5">
        <v>0.62</v>
      </c>
      <c r="Q57" s="5">
        <v>0.63</v>
      </c>
      <c r="R57" s="5">
        <v>0.68</v>
      </c>
      <c r="S57" s="5">
        <v>0.59</v>
      </c>
      <c r="T57" s="5">
        <v>0.65</v>
      </c>
      <c r="U57" s="5">
        <v>0.63</v>
      </c>
      <c r="V57" s="5">
        <v>0.65</v>
      </c>
      <c r="W57" s="5">
        <v>0.44</v>
      </c>
      <c r="X57" s="5">
        <v>0.43</v>
      </c>
      <c r="Y57" s="5">
        <v>0.47</v>
      </c>
      <c r="Z57" s="5">
        <v>0.53</v>
      </c>
      <c r="AA57" s="5">
        <v>0.54</v>
      </c>
      <c r="AB57" s="5">
        <v>0.55000000000000004</v>
      </c>
      <c r="AC57" s="5">
        <v>0.55000000000000004</v>
      </c>
      <c r="AD57" s="5">
        <v>0.52</v>
      </c>
      <c r="AE57" s="5">
        <v>0.52</v>
      </c>
      <c r="AF57" s="5">
        <v>0.5</v>
      </c>
      <c r="AG57" s="5">
        <v>0.44</v>
      </c>
      <c r="AH57" s="5">
        <v>0.43</v>
      </c>
      <c r="AI57" s="5">
        <v>0.41</v>
      </c>
      <c r="AJ57" s="5">
        <v>0.41</v>
      </c>
      <c r="AK57" s="5">
        <v>0.31</v>
      </c>
      <c r="AL57" s="5">
        <v>0.41</v>
      </c>
      <c r="AM57" s="5">
        <v>0.42</v>
      </c>
      <c r="AN57" s="5">
        <v>0.39</v>
      </c>
      <c r="AO57" s="5">
        <v>0.41</v>
      </c>
      <c r="AP57" s="5">
        <v>0.36</v>
      </c>
      <c r="AQ57" s="5">
        <v>0.36</v>
      </c>
      <c r="AR57" s="5">
        <v>0.33</v>
      </c>
      <c r="AS57" s="5">
        <v>0.34</v>
      </c>
      <c r="AT57" s="5">
        <v>0.31</v>
      </c>
      <c r="AU57" s="5">
        <v>0.3</v>
      </c>
      <c r="AV57" s="5">
        <v>0.28000000000000003</v>
      </c>
      <c r="AW57" s="5">
        <v>0.26</v>
      </c>
      <c r="AX57" s="5">
        <v>0.13</v>
      </c>
      <c r="AY57" s="5">
        <v>0.28999999999999998</v>
      </c>
      <c r="AZ57" s="5">
        <v>0.28999999999999998</v>
      </c>
      <c r="BA57" s="5">
        <v>0.3</v>
      </c>
      <c r="BB57" s="5">
        <v>0.25</v>
      </c>
      <c r="BC57" s="5">
        <v>0.26</v>
      </c>
      <c r="BD57" s="5">
        <v>0.27</v>
      </c>
      <c r="BE57" s="5">
        <v>0.24</v>
      </c>
      <c r="BF57" s="5">
        <v>0.25</v>
      </c>
      <c r="BG57" s="5">
        <v>0.22</v>
      </c>
      <c r="BH57" s="5">
        <v>0.22</v>
      </c>
      <c r="BI57" s="5">
        <v>0.16</v>
      </c>
      <c r="BJ57" s="5">
        <v>0.23</v>
      </c>
      <c r="BK57" s="5">
        <v>0.23</v>
      </c>
      <c r="BL57" s="5">
        <v>0.24</v>
      </c>
      <c r="BM57" s="5">
        <v>0.26</v>
      </c>
      <c r="BN57" s="5">
        <v>0.23</v>
      </c>
      <c r="BO57" s="5">
        <v>0.25</v>
      </c>
      <c r="BP57" s="5">
        <v>0.23</v>
      </c>
      <c r="BQ57" s="5">
        <v>0.25</v>
      </c>
      <c r="BR57" s="5">
        <v>0.2</v>
      </c>
      <c r="BS57" s="5">
        <v>0.21</v>
      </c>
      <c r="BT57" s="5">
        <v>0.21</v>
      </c>
      <c r="BU57" s="5">
        <v>0.14000000000000001</v>
      </c>
      <c r="BV57" s="5">
        <v>0.2</v>
      </c>
      <c r="BW57" s="5">
        <v>0.2</v>
      </c>
      <c r="BX57" s="5">
        <v>0.21</v>
      </c>
      <c r="BY57" s="5">
        <v>0.2</v>
      </c>
      <c r="BZ57" s="5">
        <v>0.2</v>
      </c>
      <c r="CA57" s="5">
        <v>0.2</v>
      </c>
      <c r="CB57" s="5">
        <v>0.19</v>
      </c>
      <c r="CC57" s="5">
        <v>0.2</v>
      </c>
      <c r="CD57" s="5">
        <v>0.19</v>
      </c>
      <c r="CE57" s="5">
        <v>0.18</v>
      </c>
      <c r="CF57" s="5">
        <v>0.19</v>
      </c>
      <c r="CG57" s="5">
        <v>0.17</v>
      </c>
      <c r="CH57" s="5">
        <v>0.18</v>
      </c>
      <c r="CI57" s="5">
        <v>0.18</v>
      </c>
      <c r="CJ57" s="5">
        <v>0.2</v>
      </c>
      <c r="CK57" s="5">
        <v>0.17</v>
      </c>
      <c r="CL57" s="5">
        <v>0.19</v>
      </c>
      <c r="CM57" s="5">
        <v>0.17</v>
      </c>
      <c r="CN57" s="5">
        <v>0.17</v>
      </c>
      <c r="CO57" s="5">
        <v>0.18</v>
      </c>
      <c r="CP57" s="5">
        <v>0.16</v>
      </c>
      <c r="CQ57" s="5">
        <v>0.16</v>
      </c>
      <c r="CR57" s="5">
        <v>0.16</v>
      </c>
      <c r="CS57" s="5">
        <v>0.14000000000000001</v>
      </c>
      <c r="CT57" s="5">
        <v>0.16</v>
      </c>
      <c r="CU57" s="5">
        <v>0.15</v>
      </c>
      <c r="CV57" s="5">
        <v>0.18</v>
      </c>
      <c r="CW57" s="5">
        <v>0.18</v>
      </c>
      <c r="CX57" s="5">
        <v>0.18</v>
      </c>
      <c r="CY57" s="5">
        <v>0.17</v>
      </c>
      <c r="CZ57" s="5">
        <v>0.17</v>
      </c>
      <c r="DA57" s="5">
        <v>0.15</v>
      </c>
      <c r="DB57" s="5">
        <v>0.18</v>
      </c>
      <c r="DC57" s="5">
        <v>0.15</v>
      </c>
      <c r="DD57" s="5">
        <v>0.14000000000000001</v>
      </c>
      <c r="DE57" s="5">
        <v>0.15</v>
      </c>
      <c r="DF57" s="5">
        <v>0.15</v>
      </c>
      <c r="DG57" s="5">
        <v>0.13</v>
      </c>
      <c r="DH57" s="5">
        <v>0.13</v>
      </c>
      <c r="DI57" s="5">
        <v>0.11</v>
      </c>
      <c r="DJ57" s="5">
        <v>0.14000000000000001</v>
      </c>
      <c r="DK57" s="5">
        <v>0.15</v>
      </c>
      <c r="DL57" s="5">
        <v>0.15</v>
      </c>
      <c r="DM57" s="5">
        <v>0.16</v>
      </c>
      <c r="DN57" s="5">
        <v>0.15</v>
      </c>
      <c r="DO57" s="5">
        <v>0.13</v>
      </c>
      <c r="DP57" s="5">
        <v>0.15</v>
      </c>
      <c r="DQ57" s="5">
        <v>0.17</v>
      </c>
      <c r="DR57" s="5">
        <v>0.13</v>
      </c>
      <c r="DS57" s="40">
        <v>0.14699999999999999</v>
      </c>
      <c r="DT57" s="40">
        <v>0.153</v>
      </c>
      <c r="DU57" s="40">
        <v>0.14299999999999999</v>
      </c>
      <c r="DV57" s="40">
        <v>0.13600000000000001</v>
      </c>
      <c r="DW57" s="40">
        <v>0.14399999999999999</v>
      </c>
      <c r="DX57" s="40">
        <v>0.13800000000000001</v>
      </c>
      <c r="DY57" s="40">
        <v>0.14099999999999999</v>
      </c>
      <c r="DZ57" s="40">
        <v>0.13200000000000001</v>
      </c>
      <c r="EA57" s="40">
        <v>0.13500000000000001</v>
      </c>
      <c r="EB57" s="40">
        <v>0.13900000000000001</v>
      </c>
      <c r="EC57" s="40">
        <v>0.121</v>
      </c>
      <c r="ED57" s="40">
        <v>0.151</v>
      </c>
      <c r="EE57" s="40">
        <v>0.122</v>
      </c>
      <c r="EF57" s="40">
        <v>0.05</v>
      </c>
      <c r="EG57" s="40">
        <v>5.2999999999999999E-2</v>
      </c>
    </row>
    <row r="58" spans="1:137" ht="14.25">
      <c r="A58" s="65"/>
      <c r="B58" s="2">
        <v>48</v>
      </c>
      <c r="C58" s="66"/>
      <c r="D58" s="4" t="s">
        <v>162</v>
      </c>
      <c r="E58" s="14">
        <v>1.5583967708333333</v>
      </c>
      <c r="F58" s="14">
        <v>5.8649259953703705</v>
      </c>
      <c r="G58" s="5">
        <v>1.06</v>
      </c>
      <c r="H58" s="5">
        <v>0.77</v>
      </c>
      <c r="I58" s="5">
        <v>0.75</v>
      </c>
      <c r="J58" s="5">
        <v>0.9</v>
      </c>
      <c r="K58" s="5">
        <v>0.8</v>
      </c>
      <c r="L58" s="5">
        <v>0.91</v>
      </c>
      <c r="M58" s="5">
        <v>0.69</v>
      </c>
      <c r="N58" s="5">
        <v>0.55000000000000004</v>
      </c>
      <c r="O58" s="5">
        <v>0.61</v>
      </c>
      <c r="P58" s="5">
        <v>0.64</v>
      </c>
      <c r="Q58" s="5">
        <v>0.69</v>
      </c>
      <c r="R58" s="5">
        <v>0.54</v>
      </c>
      <c r="S58" s="5">
        <v>0.62</v>
      </c>
      <c r="T58" s="5">
        <v>0.6</v>
      </c>
      <c r="U58" s="5">
        <v>0.6</v>
      </c>
      <c r="V58" s="5">
        <v>0.56999999999999995</v>
      </c>
      <c r="W58" s="5">
        <v>0.31</v>
      </c>
      <c r="X58" s="5">
        <v>0.37</v>
      </c>
      <c r="Y58" s="5">
        <v>0.43</v>
      </c>
      <c r="Z58" s="5">
        <v>0.45</v>
      </c>
      <c r="AA58" s="5">
        <v>0.48</v>
      </c>
      <c r="AB58" s="5">
        <v>0.47</v>
      </c>
      <c r="AC58" s="5">
        <v>0.42</v>
      </c>
      <c r="AD58" s="5">
        <v>0.41</v>
      </c>
      <c r="AE58" s="5">
        <v>0.39</v>
      </c>
      <c r="AF58" s="5">
        <v>0.36</v>
      </c>
      <c r="AG58" s="5">
        <v>0.36</v>
      </c>
      <c r="AH58" s="5">
        <v>0.36</v>
      </c>
      <c r="AI58" s="5">
        <v>0.39</v>
      </c>
      <c r="AJ58" s="5">
        <v>0.38</v>
      </c>
      <c r="AK58" s="5">
        <v>0.24</v>
      </c>
      <c r="AL58" s="5">
        <v>0.3</v>
      </c>
      <c r="AM58" s="5">
        <v>0.3</v>
      </c>
      <c r="AN58" s="5">
        <v>0.32</v>
      </c>
      <c r="AO58" s="5">
        <v>0.28999999999999998</v>
      </c>
      <c r="AP58" s="5">
        <v>0.27</v>
      </c>
      <c r="AQ58" s="5">
        <v>0.27</v>
      </c>
      <c r="AR58" s="5">
        <v>0.26</v>
      </c>
      <c r="AS58" s="5">
        <v>0.26</v>
      </c>
      <c r="AT58" s="5">
        <v>0.23</v>
      </c>
      <c r="AU58" s="5">
        <v>0.25</v>
      </c>
      <c r="AV58" s="5">
        <v>0.19</v>
      </c>
      <c r="AW58" s="5">
        <v>0.18</v>
      </c>
      <c r="AX58" s="5">
        <v>0.11</v>
      </c>
      <c r="AY58" s="5">
        <v>0.2</v>
      </c>
      <c r="AZ58" s="5">
        <v>0.19</v>
      </c>
      <c r="BA58" s="5">
        <v>0.18</v>
      </c>
      <c r="BB58" s="5">
        <v>0.16</v>
      </c>
      <c r="BC58" s="5">
        <v>0.16</v>
      </c>
      <c r="BD58" s="5">
        <v>0.16</v>
      </c>
      <c r="BE58" s="5">
        <v>0.18</v>
      </c>
      <c r="BF58" s="5">
        <v>0.17</v>
      </c>
      <c r="BG58" s="5">
        <v>0.17</v>
      </c>
      <c r="BH58" s="5">
        <v>0.18</v>
      </c>
      <c r="BI58" s="5">
        <v>0.14000000000000001</v>
      </c>
      <c r="BJ58" s="5">
        <v>0.17</v>
      </c>
      <c r="BK58" s="5">
        <v>0.15</v>
      </c>
      <c r="BL58" s="5">
        <v>0.18</v>
      </c>
      <c r="BM58" s="5">
        <v>0.17</v>
      </c>
      <c r="BN58" s="5">
        <v>0.18</v>
      </c>
      <c r="BO58" s="5">
        <v>0.17</v>
      </c>
      <c r="BP58" s="5">
        <v>0.16</v>
      </c>
      <c r="BQ58" s="5">
        <v>0.18</v>
      </c>
      <c r="BR58" s="5">
        <v>0.17</v>
      </c>
      <c r="BS58" s="5">
        <v>0.16</v>
      </c>
      <c r="BT58" s="5">
        <v>0.15</v>
      </c>
      <c r="BU58" s="5">
        <v>0.11</v>
      </c>
      <c r="BV58" s="5">
        <v>0.14000000000000001</v>
      </c>
      <c r="BW58" s="5">
        <v>0.15</v>
      </c>
      <c r="BX58" s="5">
        <v>0.14000000000000001</v>
      </c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>
        <v>0.13</v>
      </c>
      <c r="CJ58" s="5">
        <v>0.12</v>
      </c>
      <c r="CK58" s="5">
        <v>0.12</v>
      </c>
      <c r="CL58" s="5">
        <v>0.12</v>
      </c>
      <c r="CM58" s="5">
        <v>0.12</v>
      </c>
      <c r="CN58" s="5">
        <v>0.12</v>
      </c>
      <c r="CO58" s="5">
        <v>0.12</v>
      </c>
      <c r="CP58" s="5">
        <v>0.12</v>
      </c>
      <c r="CQ58" s="5">
        <v>0.12</v>
      </c>
      <c r="CR58" s="5">
        <v>0.13</v>
      </c>
      <c r="CS58" s="5">
        <v>0.11</v>
      </c>
      <c r="CT58" s="5">
        <v>0.12</v>
      </c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40">
        <v>0.108</v>
      </c>
      <c r="DT58" s="40">
        <v>0.107</v>
      </c>
      <c r="DU58" s="40">
        <v>0.123</v>
      </c>
      <c r="DV58" s="40">
        <v>0.123</v>
      </c>
      <c r="DW58" s="40">
        <v>0.108</v>
      </c>
      <c r="DX58" s="40">
        <v>9.2999999999999999E-2</v>
      </c>
      <c r="DY58" s="40">
        <v>9.4E-2</v>
      </c>
      <c r="DZ58" s="40">
        <v>9.4E-2</v>
      </c>
      <c r="EA58" s="40">
        <v>0.106</v>
      </c>
      <c r="EB58" s="40">
        <v>0.111</v>
      </c>
      <c r="EC58" s="40">
        <v>0.104</v>
      </c>
      <c r="ED58" s="40">
        <v>0.109</v>
      </c>
      <c r="EE58" s="40">
        <v>7.0000000000000007E-2</v>
      </c>
      <c r="EF58" s="40">
        <v>7.8E-2</v>
      </c>
      <c r="EG58" s="40">
        <v>8.6999999999999994E-2</v>
      </c>
    </row>
    <row r="59" spans="1:137" ht="14.25">
      <c r="A59" s="65"/>
      <c r="B59" s="2">
        <v>49</v>
      </c>
      <c r="C59" s="66" t="s">
        <v>163</v>
      </c>
      <c r="D59" s="4" t="s">
        <v>164</v>
      </c>
      <c r="E59" s="14">
        <v>1.5594831944444445</v>
      </c>
      <c r="F59" s="14">
        <v>5.8648923495370369</v>
      </c>
      <c r="G59" s="5">
        <v>1.61</v>
      </c>
      <c r="H59" s="5">
        <v>1</v>
      </c>
      <c r="I59" s="5">
        <v>1.03</v>
      </c>
      <c r="J59" s="5">
        <v>1.29</v>
      </c>
      <c r="K59" s="5">
        <v>1.1499999999999999</v>
      </c>
      <c r="L59" s="5">
        <v>0.93</v>
      </c>
      <c r="M59" s="5">
        <v>0.82</v>
      </c>
      <c r="N59" s="5">
        <v>1</v>
      </c>
      <c r="O59" s="5">
        <v>1.03</v>
      </c>
      <c r="P59" s="5">
        <v>0.95</v>
      </c>
      <c r="Q59" s="5">
        <v>1.01</v>
      </c>
      <c r="R59" s="5">
        <v>0.83</v>
      </c>
      <c r="S59" s="5">
        <v>0.8</v>
      </c>
      <c r="T59" s="5">
        <v>0.86</v>
      </c>
      <c r="U59" s="5">
        <v>0.89</v>
      </c>
      <c r="V59" s="5">
        <v>0.91</v>
      </c>
      <c r="W59" s="5">
        <v>0.59</v>
      </c>
      <c r="X59" s="5">
        <v>0.73</v>
      </c>
      <c r="Y59" s="5">
        <v>0.83</v>
      </c>
      <c r="Z59" s="5">
        <v>0.83</v>
      </c>
      <c r="AA59" s="5">
        <v>0.73</v>
      </c>
      <c r="AB59" s="5">
        <v>0.72</v>
      </c>
      <c r="AC59" s="5">
        <v>0.69</v>
      </c>
      <c r="AD59" s="5">
        <v>0.63</v>
      </c>
      <c r="AE59" s="5">
        <v>0.66</v>
      </c>
      <c r="AF59" s="5">
        <v>0.61</v>
      </c>
      <c r="AG59" s="5">
        <v>0.56000000000000005</v>
      </c>
      <c r="AH59" s="5">
        <v>0.53</v>
      </c>
      <c r="AI59" s="5">
        <v>0.52</v>
      </c>
      <c r="AJ59" s="5">
        <v>0.5</v>
      </c>
      <c r="AK59" s="5">
        <v>0.36</v>
      </c>
      <c r="AL59" s="5">
        <v>0.49</v>
      </c>
      <c r="AM59" s="5">
        <v>0.47</v>
      </c>
      <c r="AN59" s="5">
        <v>0.48</v>
      </c>
      <c r="AO59" s="5">
        <v>0.47</v>
      </c>
      <c r="AP59" s="5">
        <v>0.26</v>
      </c>
      <c r="AQ59" s="5">
        <v>0.25</v>
      </c>
      <c r="AR59" s="5">
        <v>0.24</v>
      </c>
      <c r="AS59" s="5">
        <v>0.23</v>
      </c>
      <c r="AT59" s="5">
        <v>0.26</v>
      </c>
      <c r="AU59" s="5">
        <v>0.26</v>
      </c>
      <c r="AV59" s="5">
        <v>0.25</v>
      </c>
      <c r="AW59" s="5">
        <v>0.24</v>
      </c>
      <c r="AX59" s="5">
        <v>0.13</v>
      </c>
      <c r="AY59" s="5">
        <v>0.24</v>
      </c>
      <c r="AZ59" s="5">
        <v>0.24</v>
      </c>
      <c r="BA59" s="5">
        <v>0.22</v>
      </c>
      <c r="BB59" s="5">
        <v>0.21</v>
      </c>
      <c r="BC59" s="5">
        <v>0.2</v>
      </c>
      <c r="BD59" s="5">
        <v>0.2</v>
      </c>
      <c r="BE59" s="5">
        <v>0.19</v>
      </c>
      <c r="BF59" s="5">
        <v>0.19</v>
      </c>
      <c r="BG59" s="5">
        <v>0.19</v>
      </c>
      <c r="BH59" s="5">
        <v>0.18</v>
      </c>
      <c r="BI59" s="5">
        <v>0.13</v>
      </c>
      <c r="BJ59" s="5">
        <v>0.18</v>
      </c>
      <c r="BK59" s="5">
        <v>0.16</v>
      </c>
      <c r="BL59" s="5">
        <v>0.19</v>
      </c>
      <c r="BM59" s="5">
        <v>0.18</v>
      </c>
      <c r="BN59" s="5">
        <v>0.17</v>
      </c>
      <c r="BO59" s="5">
        <v>0.18</v>
      </c>
      <c r="BP59" s="5">
        <v>0.16</v>
      </c>
      <c r="BQ59" s="5">
        <v>0.17</v>
      </c>
      <c r="BR59" s="5">
        <v>0.16</v>
      </c>
      <c r="BS59" s="5">
        <v>0.15</v>
      </c>
      <c r="BT59" s="5">
        <v>0.15</v>
      </c>
      <c r="BU59" s="5">
        <v>0.11</v>
      </c>
      <c r="BV59" s="5">
        <v>0.15</v>
      </c>
      <c r="BW59" s="5">
        <v>0.15</v>
      </c>
      <c r="BX59" s="5">
        <v>0.15</v>
      </c>
      <c r="BY59" s="5">
        <v>0.15</v>
      </c>
      <c r="BZ59" s="5">
        <v>0.15</v>
      </c>
      <c r="CA59" s="5">
        <v>0.14000000000000001</v>
      </c>
      <c r="CB59" s="5">
        <v>0.14000000000000001</v>
      </c>
      <c r="CC59" s="5">
        <v>0.14000000000000001</v>
      </c>
      <c r="CD59" s="5">
        <v>0.14000000000000001</v>
      </c>
      <c r="CE59" s="5">
        <v>0.13</v>
      </c>
      <c r="CF59" s="5">
        <v>0.13</v>
      </c>
      <c r="CG59" s="5">
        <v>0.12</v>
      </c>
      <c r="CH59" s="5">
        <v>0.13</v>
      </c>
      <c r="CI59" s="5">
        <v>0.13</v>
      </c>
      <c r="CJ59" s="5">
        <v>0.13</v>
      </c>
      <c r="CK59" s="5">
        <v>0.13</v>
      </c>
      <c r="CL59" s="5">
        <v>0.13</v>
      </c>
      <c r="CM59" s="5">
        <v>0.12</v>
      </c>
      <c r="CN59" s="5">
        <v>0.12</v>
      </c>
      <c r="CO59" s="5">
        <v>0.12</v>
      </c>
      <c r="CP59" s="5">
        <v>0.12</v>
      </c>
      <c r="CQ59" s="5">
        <v>0.12</v>
      </c>
      <c r="CR59" s="5">
        <v>0.12</v>
      </c>
      <c r="CS59" s="5">
        <v>0.1</v>
      </c>
      <c r="CT59" s="5">
        <v>0.12</v>
      </c>
      <c r="CU59" s="5">
        <v>0.12</v>
      </c>
      <c r="CV59" s="5">
        <v>0.12</v>
      </c>
      <c r="CW59" s="5">
        <v>0.12</v>
      </c>
      <c r="CX59" s="5">
        <v>0.12</v>
      </c>
      <c r="CY59" s="5">
        <v>0.12</v>
      </c>
      <c r="CZ59" s="5">
        <v>0.12</v>
      </c>
      <c r="DA59" s="5">
        <v>0.12</v>
      </c>
      <c r="DB59" s="5">
        <v>0.12</v>
      </c>
      <c r="DC59" s="5">
        <v>0.12</v>
      </c>
      <c r="DD59" s="5">
        <v>0.11</v>
      </c>
      <c r="DE59" s="5">
        <v>0.11</v>
      </c>
      <c r="DF59" s="5">
        <v>0.11</v>
      </c>
      <c r="DG59" s="5">
        <v>0.11</v>
      </c>
      <c r="DH59" s="5">
        <v>0.11</v>
      </c>
      <c r="DI59" s="5">
        <v>0.11</v>
      </c>
      <c r="DJ59" s="5">
        <v>0.11</v>
      </c>
      <c r="DK59" s="5">
        <v>0.12</v>
      </c>
      <c r="DL59" s="5">
        <v>0.12</v>
      </c>
      <c r="DM59" s="5">
        <v>0.12</v>
      </c>
      <c r="DN59" s="5">
        <v>0.11</v>
      </c>
      <c r="DO59" s="5"/>
      <c r="DP59" s="5"/>
      <c r="DQ59" s="5"/>
      <c r="DR59" s="5"/>
      <c r="DS59" s="40">
        <v>0.104</v>
      </c>
      <c r="DT59" s="40">
        <v>0.11</v>
      </c>
      <c r="DU59" s="40">
        <v>0.111</v>
      </c>
      <c r="DV59" s="40">
        <v>0.11</v>
      </c>
      <c r="DW59" s="40">
        <v>0.104</v>
      </c>
      <c r="DX59" s="40">
        <v>0.109</v>
      </c>
      <c r="DY59" s="40">
        <v>0.107</v>
      </c>
      <c r="DZ59" s="40">
        <v>0.106</v>
      </c>
      <c r="EA59" s="40">
        <v>0.106</v>
      </c>
      <c r="EB59" s="40">
        <v>0.10299999999999999</v>
      </c>
      <c r="EC59" s="40">
        <v>9.8000000000000004E-2</v>
      </c>
      <c r="ED59" s="40">
        <v>0.10199999999999999</v>
      </c>
      <c r="EE59" s="40">
        <v>9.5000000000000001E-2</v>
      </c>
      <c r="EF59" s="40" t="s">
        <v>305</v>
      </c>
      <c r="EG59" s="40" t="s">
        <v>305</v>
      </c>
    </row>
    <row r="60" spans="1:137" ht="14.25">
      <c r="A60" s="65"/>
      <c r="B60" s="2">
        <v>50</v>
      </c>
      <c r="C60" s="66"/>
      <c r="D60" s="4" t="s">
        <v>165</v>
      </c>
      <c r="E60" s="14">
        <v>1.5594045601851854</v>
      </c>
      <c r="F60" s="14">
        <v>5.8638782754629624</v>
      </c>
      <c r="G60" s="5">
        <v>1.02</v>
      </c>
      <c r="H60" s="5">
        <v>0.83</v>
      </c>
      <c r="I60" s="5">
        <v>0.77</v>
      </c>
      <c r="J60" s="5">
        <v>0.82</v>
      </c>
      <c r="K60" s="5">
        <v>0.92</v>
      </c>
      <c r="L60" s="5">
        <v>0.8</v>
      </c>
      <c r="M60" s="5">
        <v>0.75</v>
      </c>
      <c r="N60" s="5">
        <v>0.76</v>
      </c>
      <c r="O60" s="5">
        <v>0.69</v>
      </c>
      <c r="P60" s="5">
        <v>0.74</v>
      </c>
      <c r="Q60" s="5">
        <v>0.8</v>
      </c>
      <c r="R60" s="5">
        <v>0.71</v>
      </c>
      <c r="S60" s="5">
        <v>0.65</v>
      </c>
      <c r="T60" s="5">
        <v>0.67</v>
      </c>
      <c r="U60" s="5">
        <v>0.64</v>
      </c>
      <c r="V60" s="5">
        <v>0.67</v>
      </c>
      <c r="W60" s="5">
        <v>0.42</v>
      </c>
      <c r="X60" s="5">
        <v>0.42</v>
      </c>
      <c r="Y60" s="5">
        <v>0.53</v>
      </c>
      <c r="Z60" s="5">
        <v>0.53</v>
      </c>
      <c r="AA60" s="5">
        <v>0.88</v>
      </c>
      <c r="AB60" s="5">
        <v>0.84</v>
      </c>
      <c r="AC60" s="5">
        <v>0.86</v>
      </c>
      <c r="AD60" s="5">
        <v>0.76</v>
      </c>
      <c r="AE60" s="5">
        <v>0.78</v>
      </c>
      <c r="AF60" s="5">
        <v>0.75</v>
      </c>
      <c r="AG60" s="5">
        <v>0.77</v>
      </c>
      <c r="AH60" s="5">
        <v>0.7</v>
      </c>
      <c r="AI60" s="5">
        <v>0.67</v>
      </c>
      <c r="AJ60" s="5">
        <v>0.62</v>
      </c>
      <c r="AK60" s="5">
        <v>0.42</v>
      </c>
      <c r="AL60" s="5">
        <v>0.65</v>
      </c>
      <c r="AM60" s="5">
        <v>0.62</v>
      </c>
      <c r="AN60" s="5">
        <v>0.63</v>
      </c>
      <c r="AO60" s="5">
        <v>0.63</v>
      </c>
      <c r="AP60" s="5">
        <v>0.32</v>
      </c>
      <c r="AQ60" s="5">
        <v>0.34</v>
      </c>
      <c r="AR60" s="5">
        <v>0.33</v>
      </c>
      <c r="AS60" s="5">
        <v>0.33</v>
      </c>
      <c r="AT60" s="5">
        <v>0.26</v>
      </c>
      <c r="AU60" s="5">
        <v>0.26</v>
      </c>
      <c r="AV60" s="5">
        <v>0.22</v>
      </c>
      <c r="AW60" s="5">
        <v>0.2</v>
      </c>
      <c r="AX60" s="5">
        <v>0.11</v>
      </c>
      <c r="AY60" s="5">
        <v>0.23</v>
      </c>
      <c r="AZ60" s="5">
        <v>0.22</v>
      </c>
      <c r="BA60" s="5">
        <v>0.22</v>
      </c>
      <c r="BB60" s="5">
        <v>0.21</v>
      </c>
      <c r="BC60" s="5">
        <v>0.21</v>
      </c>
      <c r="BD60" s="5">
        <v>0.21</v>
      </c>
      <c r="BE60" s="5">
        <v>0.19</v>
      </c>
      <c r="BF60" s="5">
        <v>0.21</v>
      </c>
      <c r="BG60" s="5">
        <v>0.21</v>
      </c>
      <c r="BH60" s="5">
        <v>0.19</v>
      </c>
      <c r="BI60" s="5">
        <v>0.15</v>
      </c>
      <c r="BJ60" s="5">
        <v>0.19</v>
      </c>
      <c r="BK60" s="5">
        <v>0.18</v>
      </c>
      <c r="BL60" s="5">
        <v>0.22</v>
      </c>
      <c r="BM60" s="5">
        <v>0.21</v>
      </c>
      <c r="BN60" s="5">
        <v>0.2</v>
      </c>
      <c r="BO60" s="5">
        <v>0.2</v>
      </c>
      <c r="BP60" s="5">
        <v>0.18</v>
      </c>
      <c r="BQ60" s="5">
        <v>0.19</v>
      </c>
      <c r="BR60" s="5">
        <v>0.17</v>
      </c>
      <c r="BS60" s="5">
        <v>0.17</v>
      </c>
      <c r="BT60" s="5">
        <v>0.17</v>
      </c>
      <c r="BU60" s="5">
        <v>0.11</v>
      </c>
      <c r="BV60" s="5">
        <v>0.17</v>
      </c>
      <c r="BW60" s="5">
        <v>0.15</v>
      </c>
      <c r="BX60" s="5">
        <v>0.17</v>
      </c>
      <c r="BY60" s="5">
        <v>0.17</v>
      </c>
      <c r="BZ60" s="5">
        <v>0.16</v>
      </c>
      <c r="CA60" s="5">
        <v>0.18</v>
      </c>
      <c r="CB60" s="5">
        <v>0.17</v>
      </c>
      <c r="CC60" s="5">
        <v>0.17</v>
      </c>
      <c r="CD60" s="5">
        <v>0.16</v>
      </c>
      <c r="CE60" s="5">
        <v>0.16</v>
      </c>
      <c r="CF60" s="5">
        <v>0.15</v>
      </c>
      <c r="CG60" s="5">
        <v>0.15</v>
      </c>
      <c r="CH60" s="5">
        <v>0.16</v>
      </c>
      <c r="CI60" s="5">
        <v>0.15</v>
      </c>
      <c r="CJ60" s="5">
        <v>0.16</v>
      </c>
      <c r="CK60" s="5">
        <v>0.18</v>
      </c>
      <c r="CL60" s="5">
        <v>0.15</v>
      </c>
      <c r="CM60" s="5">
        <v>0.15</v>
      </c>
      <c r="CN60" s="5">
        <v>0.16</v>
      </c>
      <c r="CO60" s="5">
        <v>0.15</v>
      </c>
      <c r="CP60" s="5">
        <v>0.15</v>
      </c>
      <c r="CQ60" s="5">
        <v>0.14000000000000001</v>
      </c>
      <c r="CR60" s="5">
        <v>0.15</v>
      </c>
      <c r="CS60" s="5">
        <v>0.11</v>
      </c>
      <c r="CT60" s="5">
        <v>0.15</v>
      </c>
      <c r="CU60" s="5">
        <v>0.15</v>
      </c>
      <c r="CV60" s="5">
        <v>0.14000000000000001</v>
      </c>
      <c r="CW60" s="5">
        <v>0.14000000000000001</v>
      </c>
      <c r="CX60" s="5">
        <v>0.14000000000000001</v>
      </c>
      <c r="CY60" s="5">
        <v>0.16</v>
      </c>
      <c r="CZ60" s="5">
        <v>0.16</v>
      </c>
      <c r="DA60" s="5">
        <v>0.13</v>
      </c>
      <c r="DB60" s="5">
        <v>0.14000000000000001</v>
      </c>
      <c r="DC60" s="5">
        <v>0.13</v>
      </c>
      <c r="DD60" s="5">
        <v>0.12</v>
      </c>
      <c r="DE60" s="5">
        <v>0.14000000000000001</v>
      </c>
      <c r="DF60" s="5">
        <v>0.14000000000000001</v>
      </c>
      <c r="DG60" s="5">
        <v>0.14000000000000001</v>
      </c>
      <c r="DH60" s="5">
        <v>0.13</v>
      </c>
      <c r="DI60" s="5">
        <v>0.14000000000000001</v>
      </c>
      <c r="DJ60" s="5">
        <v>0.15</v>
      </c>
      <c r="DK60" s="5">
        <v>0.15</v>
      </c>
      <c r="DL60" s="5">
        <v>0.14000000000000001</v>
      </c>
      <c r="DM60" s="5">
        <v>0.14000000000000001</v>
      </c>
      <c r="DN60" s="5">
        <v>0.12</v>
      </c>
      <c r="DO60" s="5">
        <v>0.13</v>
      </c>
      <c r="DP60" s="5">
        <v>0.13</v>
      </c>
      <c r="DQ60" s="5">
        <v>0.13</v>
      </c>
      <c r="DR60" s="5">
        <v>0.13</v>
      </c>
      <c r="DS60" s="40">
        <v>0.125</v>
      </c>
      <c r="DT60" s="40">
        <v>0.128</v>
      </c>
      <c r="DU60" s="40">
        <v>0.14299999999999999</v>
      </c>
      <c r="DV60" s="40">
        <v>0.11899999999999999</v>
      </c>
      <c r="DW60" s="40">
        <v>0.11799999999999999</v>
      </c>
      <c r="DX60" s="40">
        <v>0.114</v>
      </c>
      <c r="DY60" s="40">
        <v>0.11899999999999999</v>
      </c>
      <c r="DZ60" s="40">
        <v>0.121</v>
      </c>
      <c r="EA60" s="40">
        <v>0.121</v>
      </c>
      <c r="EB60" s="40">
        <v>0.126</v>
      </c>
      <c r="EC60" s="40">
        <v>0.10100000000000001</v>
      </c>
      <c r="ED60" s="40">
        <v>0.12</v>
      </c>
      <c r="EE60" s="40">
        <v>0.113</v>
      </c>
      <c r="EF60" s="40">
        <v>6.0999999999999999E-2</v>
      </c>
      <c r="EG60" s="40">
        <v>7.2999999999999995E-2</v>
      </c>
    </row>
    <row r="61" spans="1:137" ht="14.25">
      <c r="A61" s="65" t="s">
        <v>166</v>
      </c>
      <c r="B61" s="2">
        <v>51</v>
      </c>
      <c r="C61" s="3" t="s">
        <v>167</v>
      </c>
      <c r="D61" s="4" t="s">
        <v>8</v>
      </c>
      <c r="E61" s="14">
        <v>1.559134988425926</v>
      </c>
      <c r="F61" s="14">
        <v>5.8596803125000001</v>
      </c>
      <c r="G61" s="5">
        <v>0.23</v>
      </c>
      <c r="H61" s="5">
        <v>0.21</v>
      </c>
      <c r="I61" s="5">
        <v>0.21</v>
      </c>
      <c r="J61" s="5">
        <v>0.2</v>
      </c>
      <c r="K61" s="5">
        <v>0.22</v>
      </c>
      <c r="L61" s="5">
        <v>0.19</v>
      </c>
      <c r="M61" s="5">
        <v>0.22</v>
      </c>
      <c r="N61" s="5">
        <v>0.19</v>
      </c>
      <c r="O61" s="5">
        <v>0.2</v>
      </c>
      <c r="P61" s="5">
        <v>0.21</v>
      </c>
      <c r="Q61" s="5">
        <v>0.19</v>
      </c>
      <c r="R61" s="5">
        <v>0.19</v>
      </c>
      <c r="S61" s="5">
        <v>0.17</v>
      </c>
      <c r="T61" s="5">
        <v>0.17</v>
      </c>
      <c r="U61" s="5">
        <v>0.18</v>
      </c>
      <c r="V61" s="5">
        <v>0.18</v>
      </c>
      <c r="W61" s="5">
        <v>0.16</v>
      </c>
      <c r="X61" s="5">
        <v>0.16</v>
      </c>
      <c r="Y61" s="5">
        <v>0.16</v>
      </c>
      <c r="Z61" s="5">
        <v>0.16</v>
      </c>
      <c r="AA61" s="5">
        <v>0.21</v>
      </c>
      <c r="AB61" s="5">
        <v>0.19</v>
      </c>
      <c r="AC61" s="5">
        <v>0.17</v>
      </c>
      <c r="AD61" s="5">
        <v>0.15</v>
      </c>
      <c r="AE61" s="5">
        <v>0.16</v>
      </c>
      <c r="AF61" s="5">
        <v>0.15</v>
      </c>
      <c r="AG61" s="5">
        <v>0.14000000000000001</v>
      </c>
      <c r="AH61" s="5">
        <v>0.14000000000000001</v>
      </c>
      <c r="AI61" s="5">
        <v>0.14000000000000001</v>
      </c>
      <c r="AJ61" s="5">
        <v>0.13</v>
      </c>
      <c r="AK61" s="5">
        <v>0.1</v>
      </c>
      <c r="AL61" s="5">
        <v>0.11</v>
      </c>
      <c r="AM61" s="5">
        <v>0.12</v>
      </c>
      <c r="AN61" s="5">
        <v>0.12</v>
      </c>
      <c r="AO61" s="5">
        <v>0.13</v>
      </c>
      <c r="AP61" s="5">
        <v>0.12</v>
      </c>
      <c r="AQ61" s="5">
        <v>0.11</v>
      </c>
      <c r="AR61" s="5">
        <v>0.11</v>
      </c>
      <c r="AS61" s="5">
        <v>0.1</v>
      </c>
      <c r="AT61" s="5">
        <v>0.11</v>
      </c>
      <c r="AU61" s="5">
        <v>0.1</v>
      </c>
      <c r="AV61" s="5">
        <v>0.1</v>
      </c>
      <c r="AW61" s="5">
        <v>0.1</v>
      </c>
      <c r="AX61" s="5">
        <v>0.08</v>
      </c>
      <c r="AY61" s="5">
        <v>0.09</v>
      </c>
      <c r="AZ61" s="5">
        <v>0.1</v>
      </c>
      <c r="BA61" s="5">
        <v>0.11</v>
      </c>
      <c r="BB61" s="5">
        <v>0.11</v>
      </c>
      <c r="BC61" s="5">
        <v>0.1</v>
      </c>
      <c r="BD61" s="5">
        <v>0.1</v>
      </c>
      <c r="BE61" s="5">
        <v>0.1</v>
      </c>
      <c r="BF61" s="5">
        <v>0.1</v>
      </c>
      <c r="BG61" s="5">
        <v>0.09</v>
      </c>
      <c r="BH61" s="5">
        <v>0.1</v>
      </c>
      <c r="BI61" s="5">
        <v>0.08</v>
      </c>
      <c r="BJ61" s="5">
        <v>0.09</v>
      </c>
      <c r="BK61" s="5">
        <v>0.09</v>
      </c>
      <c r="BL61" s="5">
        <v>0.08</v>
      </c>
      <c r="BM61" s="5">
        <v>0.09</v>
      </c>
      <c r="BN61" s="5">
        <v>0.08</v>
      </c>
      <c r="BO61" s="5">
        <v>0.08</v>
      </c>
      <c r="BP61" s="5">
        <v>0.08</v>
      </c>
      <c r="BQ61" s="5">
        <v>0.08</v>
      </c>
      <c r="BR61" s="5">
        <v>0.08</v>
      </c>
      <c r="BS61" s="5">
        <v>0.09</v>
      </c>
      <c r="BT61" s="5">
        <v>0.09</v>
      </c>
      <c r="BU61" s="5">
        <v>0.08</v>
      </c>
      <c r="BV61" s="5">
        <v>0.09</v>
      </c>
      <c r="BW61" s="5">
        <v>0.09</v>
      </c>
      <c r="BX61" s="5">
        <v>0.09</v>
      </c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>
        <v>0.1</v>
      </c>
      <c r="CJ61" s="5">
        <v>0.1</v>
      </c>
      <c r="CK61" s="5">
        <v>0.08</v>
      </c>
      <c r="CL61" s="5">
        <v>0.09</v>
      </c>
      <c r="CM61" s="5">
        <v>0.1</v>
      </c>
      <c r="CN61" s="5">
        <v>0.08</v>
      </c>
      <c r="CO61" s="5">
        <v>0.09</v>
      </c>
      <c r="CP61" s="5">
        <v>0.09</v>
      </c>
      <c r="CQ61" s="5">
        <v>0.09</v>
      </c>
      <c r="CR61" s="5">
        <v>0.08</v>
      </c>
      <c r="CS61" s="5">
        <v>7.0000000000000007E-2</v>
      </c>
      <c r="CT61" s="5">
        <v>0.09</v>
      </c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40" t="s">
        <v>305</v>
      </c>
      <c r="DT61" s="40" t="s">
        <v>305</v>
      </c>
      <c r="DU61" s="40" t="s">
        <v>305</v>
      </c>
      <c r="DV61" s="40" t="s">
        <v>305</v>
      </c>
      <c r="DW61" s="40" t="s">
        <v>305</v>
      </c>
      <c r="DX61" s="40" t="s">
        <v>305</v>
      </c>
      <c r="DY61" s="40" t="s">
        <v>305</v>
      </c>
      <c r="DZ61" s="40" t="s">
        <v>305</v>
      </c>
      <c r="EA61" s="40" t="s">
        <v>305</v>
      </c>
      <c r="EB61" s="40" t="s">
        <v>305</v>
      </c>
      <c r="EC61" s="40" t="s">
        <v>305</v>
      </c>
      <c r="ED61" s="40" t="s">
        <v>305</v>
      </c>
      <c r="EE61" s="40" t="s">
        <v>305</v>
      </c>
      <c r="EF61" s="40" t="s">
        <v>305</v>
      </c>
      <c r="EG61" s="40" t="s">
        <v>305</v>
      </c>
    </row>
    <row r="62" spans="1:137" ht="14.25">
      <c r="A62" s="65"/>
      <c r="B62" s="2">
        <v>52</v>
      </c>
      <c r="C62" s="3" t="s">
        <v>168</v>
      </c>
      <c r="D62" s="4" t="s">
        <v>169</v>
      </c>
      <c r="E62" s="14">
        <v>1.5597738078703705</v>
      </c>
      <c r="F62" s="14">
        <v>5.8602993055555546</v>
      </c>
      <c r="G62" s="5"/>
      <c r="H62" s="5">
        <v>0.24</v>
      </c>
      <c r="I62" s="5">
        <v>0.23</v>
      </c>
      <c r="J62" s="5">
        <v>0.22</v>
      </c>
      <c r="K62" s="5">
        <v>0.21</v>
      </c>
      <c r="L62" s="5">
        <v>0.21</v>
      </c>
      <c r="M62" s="5">
        <v>0.19</v>
      </c>
      <c r="N62" s="5">
        <v>0.2</v>
      </c>
      <c r="O62" s="5">
        <v>0.14000000000000001</v>
      </c>
      <c r="P62" s="5">
        <v>0.15</v>
      </c>
      <c r="Q62" s="5">
        <v>0.15</v>
      </c>
      <c r="R62" s="5">
        <v>0.14000000000000001</v>
      </c>
      <c r="S62" s="5">
        <v>0.15</v>
      </c>
      <c r="T62" s="5">
        <v>0.14000000000000001</v>
      </c>
      <c r="U62" s="5">
        <v>0.14000000000000001</v>
      </c>
      <c r="V62" s="5">
        <v>0.15</v>
      </c>
      <c r="W62" s="5">
        <v>0.13</v>
      </c>
      <c r="X62" s="5">
        <v>0.14000000000000001</v>
      </c>
      <c r="Y62" s="5">
        <v>0.14000000000000001</v>
      </c>
      <c r="Z62" s="5">
        <v>0.13</v>
      </c>
      <c r="AA62" s="5">
        <v>0.13</v>
      </c>
      <c r="AB62" s="5">
        <v>0.12</v>
      </c>
      <c r="AC62" s="5">
        <v>0.13</v>
      </c>
      <c r="AD62" s="5">
        <v>0.13</v>
      </c>
      <c r="AE62" s="5">
        <v>0.11</v>
      </c>
      <c r="AF62" s="5">
        <v>0.11</v>
      </c>
      <c r="AG62" s="5">
        <v>0.11</v>
      </c>
      <c r="AH62" s="5">
        <v>0.12</v>
      </c>
      <c r="AI62" s="5">
        <v>0.12</v>
      </c>
      <c r="AJ62" s="5">
        <v>0.11</v>
      </c>
      <c r="AK62" s="5">
        <v>0.09</v>
      </c>
      <c r="AL62" s="5">
        <v>0.11</v>
      </c>
      <c r="AM62" s="5">
        <v>0.11</v>
      </c>
      <c r="AN62" s="5">
        <v>0.12</v>
      </c>
      <c r="AO62" s="5">
        <v>0.11</v>
      </c>
      <c r="AP62" s="5">
        <v>0.1</v>
      </c>
      <c r="AQ62" s="5">
        <v>0.1</v>
      </c>
      <c r="AR62" s="5">
        <v>0.09</v>
      </c>
      <c r="AS62" s="5">
        <v>0.11</v>
      </c>
      <c r="AT62" s="5">
        <v>0.09</v>
      </c>
      <c r="AU62" s="5">
        <v>0.1</v>
      </c>
      <c r="AV62" s="5">
        <v>0.1</v>
      </c>
      <c r="AW62" s="5">
        <v>0.1</v>
      </c>
      <c r="AX62" s="5">
        <v>0.09</v>
      </c>
      <c r="AY62" s="5">
        <v>0.1</v>
      </c>
      <c r="AZ62" s="5">
        <v>0.1</v>
      </c>
      <c r="BA62" s="5">
        <v>0.09</v>
      </c>
      <c r="BB62" s="5">
        <v>0.09</v>
      </c>
      <c r="BC62" s="5">
        <v>0.1</v>
      </c>
      <c r="BD62" s="5">
        <v>0.1</v>
      </c>
      <c r="BE62" s="5">
        <v>0.09</v>
      </c>
      <c r="BF62" s="5">
        <v>0.09</v>
      </c>
      <c r="BG62" s="5">
        <v>0.09</v>
      </c>
      <c r="BH62" s="5">
        <v>0.09</v>
      </c>
      <c r="BI62" s="5">
        <v>0.09</v>
      </c>
      <c r="BJ62" s="5">
        <v>0.08</v>
      </c>
      <c r="BK62" s="5">
        <v>0.08</v>
      </c>
      <c r="BL62" s="5">
        <v>0.09</v>
      </c>
      <c r="BM62" s="5">
        <v>0.09</v>
      </c>
      <c r="BN62" s="5">
        <v>0.09</v>
      </c>
      <c r="BO62" s="5">
        <v>0.1</v>
      </c>
      <c r="BP62" s="5">
        <v>0.08</v>
      </c>
      <c r="BQ62" s="5">
        <v>0.09</v>
      </c>
      <c r="BR62" s="5">
        <v>0.09</v>
      </c>
      <c r="BS62" s="5">
        <v>0.09</v>
      </c>
      <c r="BT62" s="5">
        <v>0.09</v>
      </c>
      <c r="BU62" s="5">
        <v>0.09</v>
      </c>
      <c r="BV62" s="5">
        <v>0.09</v>
      </c>
      <c r="BW62" s="5">
        <v>0.08</v>
      </c>
      <c r="BX62" s="5">
        <v>0.08</v>
      </c>
      <c r="BY62" s="5">
        <v>0.09</v>
      </c>
      <c r="BZ62" s="5">
        <v>0.09</v>
      </c>
      <c r="CA62" s="5">
        <v>0.09</v>
      </c>
      <c r="CB62" s="5">
        <v>0.08</v>
      </c>
      <c r="CC62" s="5">
        <v>0.09</v>
      </c>
      <c r="CD62" s="5">
        <v>0.08</v>
      </c>
      <c r="CE62" s="5">
        <v>0.08</v>
      </c>
      <c r="CF62" s="5">
        <v>0.09</v>
      </c>
      <c r="CG62" s="5">
        <v>0.08</v>
      </c>
      <c r="CH62" s="5">
        <v>0.09</v>
      </c>
      <c r="CI62" s="5">
        <v>0.08</v>
      </c>
      <c r="CJ62" s="5">
        <v>0.08</v>
      </c>
      <c r="CK62" s="5">
        <v>0.09</v>
      </c>
      <c r="CL62" s="5">
        <v>0.08</v>
      </c>
      <c r="CM62" s="5">
        <v>0.08</v>
      </c>
      <c r="CN62" s="5">
        <v>0.09</v>
      </c>
      <c r="CO62" s="5">
        <v>0.08</v>
      </c>
      <c r="CP62" s="5">
        <v>0.09</v>
      </c>
      <c r="CQ62" s="5">
        <v>0.08</v>
      </c>
      <c r="CR62" s="5">
        <v>0.09</v>
      </c>
      <c r="CS62" s="5">
        <v>0.08</v>
      </c>
      <c r="CT62" s="5">
        <v>0.08</v>
      </c>
      <c r="CU62" s="5">
        <v>0.09</v>
      </c>
      <c r="CV62" s="5">
        <v>0.08</v>
      </c>
      <c r="CW62" s="5">
        <v>0.08</v>
      </c>
      <c r="CX62" s="5">
        <v>0.08</v>
      </c>
      <c r="CY62" s="5">
        <v>0.08</v>
      </c>
      <c r="CZ62" s="5">
        <v>0.08</v>
      </c>
      <c r="DA62" s="5">
        <v>0.09</v>
      </c>
      <c r="DB62" s="5">
        <v>0.08</v>
      </c>
      <c r="DC62" s="5">
        <v>0.08</v>
      </c>
      <c r="DD62" s="5">
        <v>0.08</v>
      </c>
      <c r="DE62" s="5">
        <v>0.08</v>
      </c>
      <c r="DF62" s="5">
        <v>0.08</v>
      </c>
      <c r="DG62" s="5">
        <v>0.08</v>
      </c>
      <c r="DH62" s="5">
        <v>0.08</v>
      </c>
      <c r="DI62" s="5">
        <v>0.08</v>
      </c>
      <c r="DJ62" s="5">
        <v>7.0000000000000007E-2</v>
      </c>
      <c r="DK62" s="5"/>
      <c r="DL62" s="5"/>
      <c r="DM62" s="5"/>
      <c r="DN62" s="5"/>
      <c r="DO62" s="5"/>
      <c r="DP62" s="5"/>
      <c r="DQ62" s="5"/>
      <c r="DR62" s="5"/>
      <c r="DS62" s="40">
        <v>0.08</v>
      </c>
      <c r="DT62" s="40">
        <v>8.5000000000000006E-2</v>
      </c>
      <c r="DU62" s="40">
        <v>7.6999999999999999E-2</v>
      </c>
      <c r="DV62" s="40" t="s">
        <v>305</v>
      </c>
      <c r="DW62" s="40">
        <v>7.2999999999999995E-2</v>
      </c>
      <c r="DX62" s="40">
        <v>8.7999999999999995E-2</v>
      </c>
      <c r="DY62" s="40">
        <v>8.1000000000000003E-2</v>
      </c>
      <c r="DZ62" s="40">
        <v>8.5000000000000006E-2</v>
      </c>
      <c r="EA62" s="40">
        <v>8.3000000000000004E-2</v>
      </c>
      <c r="EB62" s="40">
        <v>8.7999999999999995E-2</v>
      </c>
      <c r="EC62" s="40">
        <v>7.8E-2</v>
      </c>
      <c r="ED62" s="40">
        <v>8.1000000000000003E-2</v>
      </c>
      <c r="EE62" s="40">
        <v>7.5999999999999998E-2</v>
      </c>
      <c r="EF62" s="40" t="s">
        <v>305</v>
      </c>
      <c r="EG62" s="40">
        <v>0.109</v>
      </c>
    </row>
    <row r="63" spans="1:137" ht="14.25">
      <c r="A63" s="65"/>
      <c r="B63" s="2">
        <v>53</v>
      </c>
      <c r="C63" s="3" t="s">
        <v>170</v>
      </c>
      <c r="D63" s="4" t="s">
        <v>171</v>
      </c>
      <c r="E63" s="14">
        <v>1.5599839699074074</v>
      </c>
      <c r="F63" s="14">
        <v>5.8605502199074078</v>
      </c>
      <c r="G63" s="5"/>
      <c r="H63" s="5">
        <v>0.34</v>
      </c>
      <c r="I63" s="5">
        <v>0.4</v>
      </c>
      <c r="J63" s="5">
        <v>0.32</v>
      </c>
      <c r="K63" s="5">
        <v>0.32</v>
      </c>
      <c r="L63" s="5">
        <v>0.24</v>
      </c>
      <c r="M63" s="5">
        <v>0.35</v>
      </c>
      <c r="N63" s="5">
        <v>0.3</v>
      </c>
      <c r="O63" s="5">
        <v>0.34</v>
      </c>
      <c r="P63" s="5">
        <v>0.31</v>
      </c>
      <c r="Q63" s="5">
        <v>0.32</v>
      </c>
      <c r="R63" s="5">
        <v>0.32</v>
      </c>
      <c r="S63" s="5">
        <v>0.3</v>
      </c>
      <c r="T63" s="5">
        <v>0.31</v>
      </c>
      <c r="U63" s="5">
        <v>0.32</v>
      </c>
      <c r="V63" s="5">
        <v>0.32</v>
      </c>
      <c r="W63" s="5">
        <v>0.22</v>
      </c>
      <c r="X63" s="5">
        <v>0.21</v>
      </c>
      <c r="Y63" s="5">
        <v>0.24</v>
      </c>
      <c r="Z63" s="5">
        <v>0.31</v>
      </c>
      <c r="AA63" s="5">
        <v>0.31</v>
      </c>
      <c r="AB63" s="5">
        <v>0.32</v>
      </c>
      <c r="AC63" s="5">
        <v>0.31</v>
      </c>
      <c r="AD63" s="5">
        <v>0.31</v>
      </c>
      <c r="AE63" s="5">
        <v>0.31</v>
      </c>
      <c r="AF63" s="5">
        <v>0.3</v>
      </c>
      <c r="AG63" s="5">
        <v>0.28000000000000003</v>
      </c>
      <c r="AH63" s="5">
        <v>0.25</v>
      </c>
      <c r="AI63" s="5">
        <v>0.25</v>
      </c>
      <c r="AJ63" s="5">
        <v>0.21</v>
      </c>
      <c r="AK63" s="5">
        <v>0.17</v>
      </c>
      <c r="AL63" s="5">
        <v>0.2</v>
      </c>
      <c r="AM63" s="5">
        <v>0.18</v>
      </c>
      <c r="AN63" s="5">
        <v>0.2</v>
      </c>
      <c r="AO63" s="5">
        <v>0.17</v>
      </c>
      <c r="AP63" s="5">
        <v>0.18</v>
      </c>
      <c r="AQ63" s="5">
        <v>0.17</v>
      </c>
      <c r="AR63" s="5">
        <v>0.17</v>
      </c>
      <c r="AS63" s="5">
        <v>0.18</v>
      </c>
      <c r="AT63" s="5">
        <v>0.2</v>
      </c>
      <c r="AU63" s="5">
        <v>0.2</v>
      </c>
      <c r="AV63" s="5">
        <v>0.21</v>
      </c>
      <c r="AW63" s="5">
        <v>0.2</v>
      </c>
      <c r="AX63" s="5">
        <v>0.18</v>
      </c>
      <c r="AY63" s="5">
        <v>0.2</v>
      </c>
      <c r="AZ63" s="5">
        <v>0.19</v>
      </c>
      <c r="BA63" s="5">
        <v>0.19</v>
      </c>
      <c r="BB63" s="5">
        <v>0.18</v>
      </c>
      <c r="BC63" s="5">
        <v>0.18</v>
      </c>
      <c r="BD63" s="5">
        <v>0.19</v>
      </c>
      <c r="BE63" s="5">
        <v>0.2</v>
      </c>
      <c r="BF63" s="5">
        <v>0.19</v>
      </c>
      <c r="BG63" s="5">
        <v>0.19</v>
      </c>
      <c r="BH63" s="5">
        <v>0.18</v>
      </c>
      <c r="BI63" s="5">
        <v>0.17</v>
      </c>
      <c r="BJ63" s="5">
        <v>0.17</v>
      </c>
      <c r="BK63" s="5">
        <v>0.16</v>
      </c>
      <c r="BL63" s="5">
        <v>0.16</v>
      </c>
      <c r="BM63" s="5">
        <v>0.16</v>
      </c>
      <c r="BN63" s="5">
        <v>0.16</v>
      </c>
      <c r="BO63" s="5">
        <v>0.17</v>
      </c>
      <c r="BP63" s="5">
        <v>0.18</v>
      </c>
      <c r="BQ63" s="5">
        <v>0.17</v>
      </c>
      <c r="BR63" s="5">
        <v>0.18</v>
      </c>
      <c r="BS63" s="5">
        <v>0.18</v>
      </c>
      <c r="BT63" s="5">
        <v>0.17</v>
      </c>
      <c r="BU63" s="5">
        <v>0.16</v>
      </c>
      <c r="BV63" s="5">
        <v>0.17</v>
      </c>
      <c r="BW63" s="5">
        <v>0.16</v>
      </c>
      <c r="BX63" s="5">
        <v>0.14000000000000001</v>
      </c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>
        <v>0.14000000000000001</v>
      </c>
      <c r="CJ63" s="5">
        <v>0.16</v>
      </c>
      <c r="CK63" s="5">
        <v>0.15</v>
      </c>
      <c r="CL63" s="5">
        <v>0.14000000000000001</v>
      </c>
      <c r="CM63" s="5">
        <v>0.12</v>
      </c>
      <c r="CN63" s="5">
        <v>0.12</v>
      </c>
      <c r="CO63" s="5">
        <v>0.12</v>
      </c>
      <c r="CP63" s="5">
        <v>0.13</v>
      </c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40" t="s">
        <v>305</v>
      </c>
      <c r="DT63" s="40" t="s">
        <v>305</v>
      </c>
      <c r="DU63" s="40" t="s">
        <v>305</v>
      </c>
      <c r="DV63" s="40" t="s">
        <v>305</v>
      </c>
      <c r="DW63" s="40" t="s">
        <v>305</v>
      </c>
      <c r="DX63" s="40" t="s">
        <v>305</v>
      </c>
      <c r="DY63" s="40" t="s">
        <v>305</v>
      </c>
      <c r="DZ63" s="40" t="s">
        <v>305</v>
      </c>
      <c r="EA63" s="40" t="s">
        <v>305</v>
      </c>
      <c r="EB63" s="40" t="s">
        <v>305</v>
      </c>
      <c r="EC63" s="40" t="s">
        <v>305</v>
      </c>
      <c r="ED63" s="40" t="s">
        <v>305</v>
      </c>
      <c r="EE63" s="40" t="s">
        <v>305</v>
      </c>
      <c r="EF63" s="40">
        <v>8.6999999999999994E-2</v>
      </c>
      <c r="EG63" s="40">
        <v>9.8000000000000004E-2</v>
      </c>
    </row>
    <row r="64" spans="1:137" ht="14.25">
      <c r="A64" s="65"/>
      <c r="B64" s="2">
        <v>54</v>
      </c>
      <c r="C64" s="3" t="s">
        <v>172</v>
      </c>
      <c r="D64" s="4" t="s">
        <v>9</v>
      </c>
      <c r="E64" s="14">
        <v>1.5597445254629629</v>
      </c>
      <c r="F64" s="14">
        <v>5.8608980902777779</v>
      </c>
      <c r="G64" s="5"/>
      <c r="H64" s="5">
        <v>0.26</v>
      </c>
      <c r="I64" s="5">
        <v>0.3</v>
      </c>
      <c r="J64" s="5">
        <v>0.3</v>
      </c>
      <c r="K64" s="5">
        <v>0.27</v>
      </c>
      <c r="L64" s="5">
        <v>0.26</v>
      </c>
      <c r="M64" s="5">
        <v>0.33</v>
      </c>
      <c r="N64" s="5">
        <v>0.27</v>
      </c>
      <c r="O64" s="5">
        <v>0.28000000000000003</v>
      </c>
      <c r="P64" s="5">
        <v>0.28999999999999998</v>
      </c>
      <c r="Q64" s="5">
        <v>0.28999999999999998</v>
      </c>
      <c r="R64" s="5">
        <v>0.27</v>
      </c>
      <c r="S64" s="5">
        <v>0.24</v>
      </c>
      <c r="T64" s="5">
        <v>0.22</v>
      </c>
      <c r="U64" s="5">
        <v>0.25</v>
      </c>
      <c r="V64" s="5">
        <v>0.26</v>
      </c>
      <c r="W64" s="5">
        <v>0.22</v>
      </c>
      <c r="X64" s="5">
        <v>0.22</v>
      </c>
      <c r="Y64" s="5">
        <v>0.25</v>
      </c>
      <c r="Z64" s="5">
        <v>0.26</v>
      </c>
      <c r="AA64" s="5">
        <v>0.24</v>
      </c>
      <c r="AB64" s="5">
        <v>0.26</v>
      </c>
      <c r="AC64" s="5">
        <v>0.22</v>
      </c>
      <c r="AD64" s="5">
        <v>0.22</v>
      </c>
      <c r="AE64" s="5">
        <v>0.21</v>
      </c>
      <c r="AF64" s="5">
        <v>0.2</v>
      </c>
      <c r="AG64" s="5">
        <v>0.18</v>
      </c>
      <c r="AH64" s="5">
        <v>0.17</v>
      </c>
      <c r="AI64" s="5">
        <v>0.17</v>
      </c>
      <c r="AJ64" s="5">
        <v>0.17</v>
      </c>
      <c r="AK64" s="5">
        <v>0.13</v>
      </c>
      <c r="AL64" s="5">
        <v>0.15</v>
      </c>
      <c r="AM64" s="5">
        <v>0.16</v>
      </c>
      <c r="AN64" s="5">
        <v>0.17</v>
      </c>
      <c r="AO64" s="5">
        <v>0.16</v>
      </c>
      <c r="AP64" s="5">
        <v>0.18</v>
      </c>
      <c r="AQ64" s="5">
        <v>0.14000000000000001</v>
      </c>
      <c r="AR64" s="5">
        <v>0.13</v>
      </c>
      <c r="AS64" s="5">
        <v>0.13</v>
      </c>
      <c r="AT64" s="5">
        <v>0.12</v>
      </c>
      <c r="AU64" s="5">
        <v>0.12</v>
      </c>
      <c r="AV64" s="5">
        <v>0.13</v>
      </c>
      <c r="AW64" s="5">
        <v>0.11</v>
      </c>
      <c r="AX64" s="5">
        <v>0.1</v>
      </c>
      <c r="AY64" s="5">
        <v>0.13</v>
      </c>
      <c r="AZ64" s="5">
        <v>0.13</v>
      </c>
      <c r="BA64" s="5">
        <v>0.13</v>
      </c>
      <c r="BB64" s="5">
        <v>0.14000000000000001</v>
      </c>
      <c r="BC64" s="5">
        <v>0.13</v>
      </c>
      <c r="BD64" s="5">
        <v>0.14000000000000001</v>
      </c>
      <c r="BE64" s="5">
        <v>0.15</v>
      </c>
      <c r="BF64" s="5">
        <v>0.13</v>
      </c>
      <c r="BG64" s="5">
        <v>0.14000000000000001</v>
      </c>
      <c r="BH64" s="5">
        <v>0.14000000000000001</v>
      </c>
      <c r="BI64" s="5">
        <v>0.12</v>
      </c>
      <c r="BJ64" s="5">
        <v>0.12</v>
      </c>
      <c r="BK64" s="5">
        <v>0.11</v>
      </c>
      <c r="BL64" s="5">
        <v>0.12</v>
      </c>
      <c r="BM64" s="5">
        <v>0.11</v>
      </c>
      <c r="BN64" s="5">
        <v>0.11</v>
      </c>
      <c r="BO64" s="5">
        <v>0.12</v>
      </c>
      <c r="BP64" s="5">
        <v>0.12</v>
      </c>
      <c r="BQ64" s="5">
        <v>0.11</v>
      </c>
      <c r="BR64" s="5">
        <v>0.12</v>
      </c>
      <c r="BS64" s="5">
        <v>0.12</v>
      </c>
      <c r="BT64" s="5">
        <v>0.12</v>
      </c>
      <c r="BU64" s="5">
        <v>0.11</v>
      </c>
      <c r="BV64" s="5">
        <v>0.11</v>
      </c>
      <c r="BW64" s="5">
        <v>0.11</v>
      </c>
      <c r="BX64" s="5">
        <v>0.12</v>
      </c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>
        <v>0.11</v>
      </c>
      <c r="CJ64" s="5">
        <v>0.1</v>
      </c>
      <c r="CK64" s="5">
        <v>0.11</v>
      </c>
      <c r="CL64" s="5">
        <v>0.09</v>
      </c>
      <c r="CM64" s="5">
        <v>0.1</v>
      </c>
      <c r="CN64" s="5">
        <v>0.12</v>
      </c>
      <c r="CO64" s="5">
        <v>0.09</v>
      </c>
      <c r="CP64" s="5">
        <v>0.11</v>
      </c>
      <c r="CQ64" s="5">
        <v>0.11</v>
      </c>
      <c r="CR64" s="5">
        <v>0.1</v>
      </c>
      <c r="CS64" s="5">
        <v>0.08</v>
      </c>
      <c r="CT64" s="5">
        <v>0.1</v>
      </c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40" t="s">
        <v>305</v>
      </c>
      <c r="DT64" s="40" t="s">
        <v>305</v>
      </c>
      <c r="DU64" s="40" t="s">
        <v>305</v>
      </c>
      <c r="DV64" s="40" t="s">
        <v>305</v>
      </c>
      <c r="DW64" s="40" t="s">
        <v>305</v>
      </c>
      <c r="DX64" s="40" t="s">
        <v>305</v>
      </c>
      <c r="DY64" s="40" t="s">
        <v>305</v>
      </c>
      <c r="DZ64" s="40" t="s">
        <v>305</v>
      </c>
      <c r="EA64" s="40" t="s">
        <v>305</v>
      </c>
      <c r="EB64" s="40" t="s">
        <v>305</v>
      </c>
      <c r="EC64" s="40" t="s">
        <v>305</v>
      </c>
      <c r="ED64" s="40" t="s">
        <v>305</v>
      </c>
      <c r="EE64" s="40" t="s">
        <v>305</v>
      </c>
      <c r="EF64" s="40">
        <v>0.125</v>
      </c>
      <c r="EG64" s="40">
        <v>0.128</v>
      </c>
    </row>
    <row r="65" spans="1:137" ht="14.25">
      <c r="A65" s="65"/>
      <c r="B65" s="2">
        <v>55</v>
      </c>
      <c r="C65" s="66" t="s">
        <v>173</v>
      </c>
      <c r="D65" s="4" t="s">
        <v>174</v>
      </c>
      <c r="E65" s="14">
        <v>1.5599759490740741</v>
      </c>
      <c r="F65" s="14">
        <v>5.8592701851851849</v>
      </c>
      <c r="G65" s="5"/>
      <c r="H65" s="5">
        <v>0.27</v>
      </c>
      <c r="I65" s="5">
        <v>0.28000000000000003</v>
      </c>
      <c r="J65" s="5">
        <v>0.23</v>
      </c>
      <c r="K65" s="5">
        <v>0.22</v>
      </c>
      <c r="L65" s="5">
        <v>0.18</v>
      </c>
      <c r="M65" s="5">
        <v>0.28000000000000003</v>
      </c>
      <c r="N65" s="5">
        <v>0.2</v>
      </c>
      <c r="O65" s="5">
        <v>0.23</v>
      </c>
      <c r="P65" s="5">
        <v>0.22</v>
      </c>
      <c r="Q65" s="5">
        <v>0.24</v>
      </c>
      <c r="R65" s="5">
        <v>0.24</v>
      </c>
      <c r="S65" s="5">
        <v>0.19</v>
      </c>
      <c r="T65" s="5">
        <v>0.19</v>
      </c>
      <c r="U65" s="5">
        <v>0.22</v>
      </c>
      <c r="V65" s="5">
        <v>0.23</v>
      </c>
      <c r="W65" s="5">
        <v>0.23</v>
      </c>
      <c r="X65" s="5">
        <v>0.17</v>
      </c>
      <c r="Y65" s="5">
        <v>0.19</v>
      </c>
      <c r="Z65" s="5">
        <v>0.21</v>
      </c>
      <c r="AA65" s="5">
        <v>0.21</v>
      </c>
      <c r="AB65" s="5">
        <v>0.2</v>
      </c>
      <c r="AC65" s="5">
        <v>0.19</v>
      </c>
      <c r="AD65" s="5">
        <v>0.19</v>
      </c>
      <c r="AE65" s="5">
        <v>0.17</v>
      </c>
      <c r="AF65" s="5">
        <v>0.16</v>
      </c>
      <c r="AG65" s="5">
        <v>0.16</v>
      </c>
      <c r="AH65" s="5">
        <v>0.17</v>
      </c>
      <c r="AI65" s="5">
        <v>0.17</v>
      </c>
      <c r="AJ65" s="5">
        <v>0.14000000000000001</v>
      </c>
      <c r="AK65" s="5">
        <v>0.13</v>
      </c>
      <c r="AL65" s="5">
        <v>0.13</v>
      </c>
      <c r="AM65" s="5">
        <v>0.14000000000000001</v>
      </c>
      <c r="AN65" s="5">
        <v>0.14000000000000001</v>
      </c>
      <c r="AO65" s="5">
        <v>0.13</v>
      </c>
      <c r="AP65" s="5">
        <v>0.13</v>
      </c>
      <c r="AQ65" s="5">
        <v>0.13</v>
      </c>
      <c r="AR65" s="5">
        <v>0.1</v>
      </c>
      <c r="AS65" s="5">
        <v>0.1</v>
      </c>
      <c r="AT65" s="5">
        <v>0.11</v>
      </c>
      <c r="AU65" s="5">
        <v>0.1</v>
      </c>
      <c r="AV65" s="5">
        <v>0.09</v>
      </c>
      <c r="AW65" s="5">
        <v>0.1</v>
      </c>
      <c r="AX65" s="5">
        <v>0.08</v>
      </c>
      <c r="AY65" s="5">
        <v>0.09</v>
      </c>
      <c r="AZ65" s="5">
        <v>0.1</v>
      </c>
      <c r="BA65" s="5">
        <v>0.11</v>
      </c>
      <c r="BB65" s="5">
        <v>0.11</v>
      </c>
      <c r="BC65" s="5">
        <v>0.11</v>
      </c>
      <c r="BD65" s="5">
        <v>0.11</v>
      </c>
      <c r="BE65" s="5">
        <v>0.1</v>
      </c>
      <c r="BF65" s="5">
        <v>0.11</v>
      </c>
      <c r="BG65" s="5">
        <v>0.11</v>
      </c>
      <c r="BH65" s="5">
        <v>0.1</v>
      </c>
      <c r="BI65" s="5">
        <v>0.09</v>
      </c>
      <c r="BJ65" s="5">
        <v>0.1</v>
      </c>
      <c r="BK65" s="5">
        <v>0.1</v>
      </c>
      <c r="BL65" s="5">
        <v>0.1</v>
      </c>
      <c r="BM65" s="5">
        <v>0.09</v>
      </c>
      <c r="BN65" s="5">
        <v>0.09</v>
      </c>
      <c r="BO65" s="5">
        <v>0.09</v>
      </c>
      <c r="BP65" s="5">
        <v>0.08</v>
      </c>
      <c r="BQ65" s="5">
        <v>0.08</v>
      </c>
      <c r="BR65" s="5">
        <v>0.08</v>
      </c>
      <c r="BS65" s="5">
        <v>0.09</v>
      </c>
      <c r="BT65" s="5">
        <v>0.09</v>
      </c>
      <c r="BU65" s="5">
        <v>0.09</v>
      </c>
      <c r="BV65" s="5">
        <v>0.09</v>
      </c>
      <c r="BW65" s="5">
        <v>0.08</v>
      </c>
      <c r="BX65" s="5">
        <v>0.09</v>
      </c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>
        <v>0.09</v>
      </c>
      <c r="CJ65" s="5">
        <v>0.09</v>
      </c>
      <c r="CK65" s="5">
        <v>0.08</v>
      </c>
      <c r="CL65" s="5">
        <v>0.09</v>
      </c>
      <c r="CM65" s="5">
        <v>7.0000000000000007E-2</v>
      </c>
      <c r="CN65" s="5">
        <v>0.08</v>
      </c>
      <c r="CO65" s="5">
        <v>7.0000000000000007E-2</v>
      </c>
      <c r="CP65" s="5">
        <v>0.08</v>
      </c>
      <c r="CQ65" s="5">
        <v>0.09</v>
      </c>
      <c r="CR65" s="5">
        <v>0.08</v>
      </c>
      <c r="CS65" s="5">
        <v>0.08</v>
      </c>
      <c r="CT65" s="5">
        <v>7.0000000000000007E-2</v>
      </c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40" t="s">
        <v>305</v>
      </c>
      <c r="DT65" s="40" t="s">
        <v>305</v>
      </c>
      <c r="DU65" s="40" t="s">
        <v>305</v>
      </c>
      <c r="DV65" s="40" t="s">
        <v>305</v>
      </c>
      <c r="DW65" s="40" t="s">
        <v>305</v>
      </c>
      <c r="DX65" s="40" t="s">
        <v>305</v>
      </c>
      <c r="DY65" s="40" t="s">
        <v>305</v>
      </c>
      <c r="DZ65" s="40" t="s">
        <v>305</v>
      </c>
      <c r="EA65" s="40" t="s">
        <v>305</v>
      </c>
      <c r="EB65" s="40" t="s">
        <v>305</v>
      </c>
      <c r="EC65" s="40" t="s">
        <v>305</v>
      </c>
      <c r="ED65" s="40" t="s">
        <v>305</v>
      </c>
      <c r="EE65" s="40" t="s">
        <v>305</v>
      </c>
      <c r="EF65" s="40">
        <v>6.9000000000000006E-2</v>
      </c>
      <c r="EG65" s="40">
        <v>9.4E-2</v>
      </c>
    </row>
    <row r="66" spans="1:137" ht="14.25">
      <c r="A66" s="65"/>
      <c r="B66" s="2">
        <v>56</v>
      </c>
      <c r="C66" s="66"/>
      <c r="D66" s="4" t="s">
        <v>175</v>
      </c>
      <c r="E66" s="14">
        <f>37.449059/24</f>
        <v>1.5603774583333332</v>
      </c>
      <c r="F66" s="14">
        <f>140.613206/24</f>
        <v>5.8588835833333333</v>
      </c>
      <c r="G66" s="5"/>
      <c r="H66" s="5"/>
      <c r="I66" s="5"/>
      <c r="J66" s="5"/>
      <c r="K66" s="5"/>
      <c r="L66" s="5">
        <v>0.28000000000000003</v>
      </c>
      <c r="M66" s="5">
        <v>0.24</v>
      </c>
      <c r="N66" s="5">
        <v>0.27</v>
      </c>
      <c r="O66" s="5">
        <v>0.23</v>
      </c>
      <c r="P66" s="5">
        <v>0.25</v>
      </c>
      <c r="Q66" s="5">
        <v>0.23</v>
      </c>
      <c r="R66" s="5">
        <v>0.25</v>
      </c>
      <c r="S66" s="5">
        <v>0.25</v>
      </c>
      <c r="T66" s="5">
        <v>0.23</v>
      </c>
      <c r="U66" s="5">
        <v>0.21</v>
      </c>
      <c r="V66" s="5">
        <v>0.22</v>
      </c>
      <c r="W66" s="5">
        <v>0.18</v>
      </c>
      <c r="X66" s="5">
        <v>0.2</v>
      </c>
      <c r="Y66" s="5">
        <v>0.21</v>
      </c>
      <c r="Z66" s="5">
        <v>0.23</v>
      </c>
      <c r="AA66" s="5">
        <v>0.31</v>
      </c>
      <c r="AB66" s="5">
        <v>0.3</v>
      </c>
      <c r="AC66" s="5">
        <v>0.31</v>
      </c>
      <c r="AD66" s="5">
        <v>0.31</v>
      </c>
      <c r="AE66" s="5">
        <v>0.31</v>
      </c>
      <c r="AF66" s="5">
        <v>0.28999999999999998</v>
      </c>
      <c r="AG66" s="5">
        <v>0.26</v>
      </c>
      <c r="AH66" s="5">
        <v>0.25</v>
      </c>
      <c r="AI66" s="5">
        <v>0.26</v>
      </c>
      <c r="AJ66" s="5">
        <v>0.25</v>
      </c>
      <c r="AK66" s="5">
        <v>0.19</v>
      </c>
      <c r="AL66" s="5">
        <v>0.25</v>
      </c>
      <c r="AM66" s="5">
        <v>0.25</v>
      </c>
      <c r="AN66" s="5">
        <v>0.25</v>
      </c>
      <c r="AO66" s="5">
        <v>0.25</v>
      </c>
      <c r="AP66" s="5">
        <v>0.23</v>
      </c>
      <c r="AQ66" s="5">
        <v>0.23</v>
      </c>
      <c r="AR66" s="5">
        <v>0.23</v>
      </c>
      <c r="AS66" s="5">
        <v>0.24</v>
      </c>
      <c r="AT66" s="5">
        <v>0.22</v>
      </c>
      <c r="AU66" s="5">
        <v>0.21</v>
      </c>
      <c r="AV66" s="5">
        <v>0.21</v>
      </c>
      <c r="AW66" s="5">
        <v>0.19</v>
      </c>
      <c r="AX66" s="5">
        <v>0.16</v>
      </c>
      <c r="AY66" s="5">
        <v>0.2</v>
      </c>
      <c r="AZ66" s="5">
        <v>0.21</v>
      </c>
      <c r="BA66" s="5">
        <v>0.16</v>
      </c>
      <c r="BB66" s="5">
        <v>0.15</v>
      </c>
      <c r="BC66" s="5">
        <v>0.18</v>
      </c>
      <c r="BD66" s="5">
        <v>0.16</v>
      </c>
      <c r="BE66" s="5">
        <v>0.16</v>
      </c>
      <c r="BF66" s="5">
        <v>0.14000000000000001</v>
      </c>
      <c r="BG66" s="5">
        <v>0.16</v>
      </c>
      <c r="BH66" s="5">
        <v>0.14000000000000001</v>
      </c>
      <c r="BI66" s="5">
        <v>0.11</v>
      </c>
      <c r="BJ66" s="5">
        <v>0.15</v>
      </c>
      <c r="BK66" s="5">
        <v>0.14000000000000001</v>
      </c>
      <c r="BL66" s="5">
        <v>0.14000000000000001</v>
      </c>
      <c r="BM66" s="5">
        <v>0.14000000000000001</v>
      </c>
      <c r="BN66" s="5">
        <v>0.14000000000000001</v>
      </c>
      <c r="BO66" s="5">
        <v>0.14000000000000001</v>
      </c>
      <c r="BP66" s="5">
        <v>0.14000000000000001</v>
      </c>
      <c r="BQ66" s="5">
        <v>0.13</v>
      </c>
      <c r="BR66" s="5">
        <v>0.15</v>
      </c>
      <c r="BS66" s="5">
        <v>0.13</v>
      </c>
      <c r="BT66" s="5">
        <v>0.14000000000000001</v>
      </c>
      <c r="BU66" s="5">
        <v>0.13</v>
      </c>
      <c r="BV66" s="5">
        <v>0.13</v>
      </c>
      <c r="BW66" s="5">
        <v>0.14000000000000001</v>
      </c>
      <c r="BX66" s="5">
        <v>0.13</v>
      </c>
      <c r="BY66" s="5">
        <v>0.14000000000000001</v>
      </c>
      <c r="BZ66" s="5">
        <v>0.14000000000000001</v>
      </c>
      <c r="CA66" s="5">
        <v>0.13</v>
      </c>
      <c r="CB66" s="5">
        <v>0.13</v>
      </c>
      <c r="CC66" s="5">
        <v>0.13</v>
      </c>
      <c r="CD66" s="5">
        <v>0.13</v>
      </c>
      <c r="CE66" s="5">
        <v>0.12</v>
      </c>
      <c r="CF66" s="5">
        <v>0.13</v>
      </c>
      <c r="CG66" s="5">
        <v>0.12</v>
      </c>
      <c r="CH66" s="5">
        <v>0.13</v>
      </c>
      <c r="CI66" s="5">
        <v>0.12</v>
      </c>
      <c r="CJ66" s="5">
        <v>0.14000000000000001</v>
      </c>
      <c r="CK66" s="5">
        <v>0.13</v>
      </c>
      <c r="CL66" s="5">
        <v>0.13</v>
      </c>
      <c r="CM66" s="5">
        <v>0.11</v>
      </c>
      <c r="CN66" s="5">
        <v>0.11</v>
      </c>
      <c r="CO66" s="5">
        <v>0.13</v>
      </c>
      <c r="CP66" s="5">
        <v>0.12</v>
      </c>
      <c r="CQ66" s="5">
        <v>0.12</v>
      </c>
      <c r="CR66" s="5">
        <v>0.11</v>
      </c>
      <c r="CS66" s="5">
        <v>0.11</v>
      </c>
      <c r="CT66" s="5">
        <v>0.12</v>
      </c>
      <c r="CU66" s="5">
        <v>0.12</v>
      </c>
      <c r="CV66" s="5">
        <v>0.11</v>
      </c>
      <c r="CW66" s="5">
        <v>0.13</v>
      </c>
      <c r="CX66" s="5">
        <v>0.11</v>
      </c>
      <c r="CY66" s="5">
        <v>0.11</v>
      </c>
      <c r="CZ66" s="5">
        <v>0.11</v>
      </c>
      <c r="DA66" s="5">
        <v>0.12</v>
      </c>
      <c r="DB66" s="5">
        <v>0.12</v>
      </c>
      <c r="DC66" s="5">
        <v>0.11</v>
      </c>
      <c r="DD66" s="5">
        <v>0.1</v>
      </c>
      <c r="DE66" s="5">
        <v>0.11</v>
      </c>
      <c r="DF66" s="5">
        <v>0.11</v>
      </c>
      <c r="DG66" s="5">
        <v>0.11</v>
      </c>
      <c r="DH66" s="5">
        <v>0.12</v>
      </c>
      <c r="DI66" s="5">
        <v>0.12</v>
      </c>
      <c r="DJ66" s="5">
        <v>0.09</v>
      </c>
      <c r="DK66" s="5">
        <v>0.13</v>
      </c>
      <c r="DL66" s="5">
        <v>0.11</v>
      </c>
      <c r="DM66" s="5">
        <v>0.12</v>
      </c>
      <c r="DN66" s="5">
        <v>0.1</v>
      </c>
      <c r="DO66" s="5">
        <v>0.09</v>
      </c>
      <c r="DP66" s="5">
        <v>0.09</v>
      </c>
      <c r="DQ66" s="5">
        <v>0.1</v>
      </c>
      <c r="DR66" s="5">
        <v>0.1</v>
      </c>
      <c r="DS66" s="40">
        <v>9.2999999999999999E-2</v>
      </c>
      <c r="DT66" s="40">
        <v>0.09</v>
      </c>
      <c r="DU66" s="40">
        <v>9.7000000000000003E-2</v>
      </c>
      <c r="DV66" s="40">
        <v>0.107</v>
      </c>
      <c r="DW66" s="40">
        <v>9.8000000000000004E-2</v>
      </c>
      <c r="DX66" s="40">
        <v>0.10100000000000001</v>
      </c>
      <c r="DY66" s="40">
        <v>0.10299999999999999</v>
      </c>
      <c r="DZ66" s="40">
        <v>9.9000000000000005E-2</v>
      </c>
      <c r="EA66" s="40">
        <v>9.1999999999999998E-2</v>
      </c>
      <c r="EB66" s="40">
        <v>9.4E-2</v>
      </c>
      <c r="EC66" s="40">
        <v>8.5000000000000006E-2</v>
      </c>
      <c r="ED66" s="40">
        <v>8.7999999999999995E-2</v>
      </c>
      <c r="EE66" s="40">
        <v>8.6999999999999994E-2</v>
      </c>
      <c r="EF66" s="40">
        <v>9.9000000000000005E-2</v>
      </c>
      <c r="EG66" s="40">
        <v>9.7000000000000003E-2</v>
      </c>
    </row>
    <row r="67" spans="1:137" ht="14.25">
      <c r="A67" s="65"/>
      <c r="B67" s="2">
        <v>57</v>
      </c>
      <c r="C67" s="3" t="s">
        <v>176</v>
      </c>
      <c r="D67" s="4" t="s">
        <v>177</v>
      </c>
      <c r="E67" s="14">
        <v>1.5605898333333332</v>
      </c>
      <c r="F67" s="14">
        <v>5.8590260833333332</v>
      </c>
      <c r="G67" s="5"/>
      <c r="H67" s="5">
        <v>0.32</v>
      </c>
      <c r="I67" s="5">
        <v>0.32</v>
      </c>
      <c r="J67" s="5">
        <v>0.28999999999999998</v>
      </c>
      <c r="K67" s="5">
        <v>0.31</v>
      </c>
      <c r="L67" s="5">
        <v>0.23</v>
      </c>
      <c r="M67" s="5">
        <v>0.3</v>
      </c>
      <c r="N67" s="5">
        <v>0.26</v>
      </c>
      <c r="O67" s="5">
        <v>0.27</v>
      </c>
      <c r="P67" s="5">
        <v>0.25</v>
      </c>
      <c r="Q67" s="5">
        <v>0.26</v>
      </c>
      <c r="R67" s="5">
        <v>0.25</v>
      </c>
      <c r="S67" s="5">
        <v>0.22</v>
      </c>
      <c r="T67" s="5">
        <v>0.23</v>
      </c>
      <c r="U67" s="5">
        <v>0.28000000000000003</v>
      </c>
      <c r="V67" s="5">
        <v>0.27</v>
      </c>
      <c r="W67" s="5">
        <v>0.19</v>
      </c>
      <c r="X67" s="5">
        <v>0.21</v>
      </c>
      <c r="Y67" s="5">
        <v>0.22</v>
      </c>
      <c r="Z67" s="5">
        <v>0.26</v>
      </c>
      <c r="AA67" s="5">
        <v>0.27</v>
      </c>
      <c r="AB67" s="5">
        <v>0.28000000000000003</v>
      </c>
      <c r="AC67" s="5">
        <v>0.22</v>
      </c>
      <c r="AD67" s="5">
        <v>0.2</v>
      </c>
      <c r="AE67" s="5">
        <v>0.21</v>
      </c>
      <c r="AF67" s="5">
        <v>0.19</v>
      </c>
      <c r="AG67" s="5">
        <v>0.19</v>
      </c>
      <c r="AH67" s="5">
        <v>0.17</v>
      </c>
      <c r="AI67" s="5">
        <v>0.16</v>
      </c>
      <c r="AJ67" s="5">
        <v>0.15</v>
      </c>
      <c r="AK67" s="5">
        <v>0.13</v>
      </c>
      <c r="AL67" s="5">
        <v>0.14000000000000001</v>
      </c>
      <c r="AM67" s="5">
        <v>0.17</v>
      </c>
      <c r="AN67" s="5">
        <v>0.13</v>
      </c>
      <c r="AO67" s="5">
        <v>0.14000000000000001</v>
      </c>
      <c r="AP67" s="5">
        <v>0.13</v>
      </c>
      <c r="AQ67" s="5">
        <v>0.13</v>
      </c>
      <c r="AR67" s="5">
        <v>0.12</v>
      </c>
      <c r="AS67" s="5">
        <v>0.13</v>
      </c>
      <c r="AT67" s="5">
        <v>0.13</v>
      </c>
      <c r="AU67" s="5">
        <v>0.12</v>
      </c>
      <c r="AV67" s="5">
        <v>0.12</v>
      </c>
      <c r="AW67" s="5">
        <v>0.12</v>
      </c>
      <c r="AX67" s="5">
        <v>0.1</v>
      </c>
      <c r="AY67" s="5">
        <v>0.12</v>
      </c>
      <c r="AZ67" s="5">
        <v>0.11</v>
      </c>
      <c r="BA67" s="5">
        <v>0.11</v>
      </c>
      <c r="BB67" s="5">
        <v>0.1</v>
      </c>
      <c r="BC67" s="5">
        <v>0.1</v>
      </c>
      <c r="BD67" s="5">
        <v>0.1</v>
      </c>
      <c r="BE67" s="5">
        <v>0.1</v>
      </c>
      <c r="BF67" s="5">
        <v>0.1</v>
      </c>
      <c r="BG67" s="5">
        <v>0.1</v>
      </c>
      <c r="BH67" s="5">
        <v>0.1</v>
      </c>
      <c r="BI67" s="5">
        <v>0.08</v>
      </c>
      <c r="BJ67" s="5">
        <v>0.09</v>
      </c>
      <c r="BK67" s="5">
        <v>0.08</v>
      </c>
      <c r="BL67" s="5">
        <v>0.09</v>
      </c>
      <c r="BM67" s="5">
        <v>0.09</v>
      </c>
      <c r="BN67" s="5">
        <v>0.09</v>
      </c>
      <c r="BO67" s="5">
        <v>0.09</v>
      </c>
      <c r="BP67" s="5">
        <v>0.09</v>
      </c>
      <c r="BQ67" s="5">
        <v>0.1</v>
      </c>
      <c r="BR67" s="5">
        <v>0.09</v>
      </c>
      <c r="BS67" s="5">
        <v>0.09</v>
      </c>
      <c r="BT67" s="5">
        <v>0.09</v>
      </c>
      <c r="BU67" s="5">
        <v>0.09</v>
      </c>
      <c r="BV67" s="5">
        <v>0.09</v>
      </c>
      <c r="BW67" s="5">
        <v>0.09</v>
      </c>
      <c r="BX67" s="5">
        <v>0.09</v>
      </c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>
        <v>0.09</v>
      </c>
      <c r="CJ67" s="5">
        <v>0.09</v>
      </c>
      <c r="CK67" s="5">
        <v>0.1</v>
      </c>
      <c r="CL67" s="5">
        <v>0.09</v>
      </c>
      <c r="CM67" s="5">
        <v>0.1</v>
      </c>
      <c r="CN67" s="5">
        <v>0.1</v>
      </c>
      <c r="CO67" s="5">
        <v>0.09</v>
      </c>
      <c r="CP67" s="5">
        <v>0.08</v>
      </c>
      <c r="CQ67" s="5">
        <v>0.1</v>
      </c>
      <c r="CR67" s="5">
        <v>0.1</v>
      </c>
      <c r="CS67" s="5">
        <v>0.09</v>
      </c>
      <c r="CT67" s="5">
        <v>0.1</v>
      </c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40" t="s">
        <v>305</v>
      </c>
      <c r="DT67" s="40" t="s">
        <v>305</v>
      </c>
      <c r="DU67" s="40" t="s">
        <v>305</v>
      </c>
      <c r="DV67" s="40" t="s">
        <v>305</v>
      </c>
      <c r="DW67" s="40" t="s">
        <v>305</v>
      </c>
      <c r="DX67" s="40" t="s">
        <v>305</v>
      </c>
      <c r="DY67" s="40" t="s">
        <v>305</v>
      </c>
      <c r="DZ67" s="40" t="s">
        <v>305</v>
      </c>
      <c r="EA67" s="40" t="s">
        <v>305</v>
      </c>
      <c r="EB67" s="40" t="s">
        <v>305</v>
      </c>
      <c r="EC67" s="40" t="s">
        <v>305</v>
      </c>
      <c r="ED67" s="40" t="s">
        <v>305</v>
      </c>
      <c r="EE67" s="40" t="s">
        <v>305</v>
      </c>
      <c r="EF67" s="40">
        <v>0.113</v>
      </c>
      <c r="EG67" s="40">
        <v>0.123</v>
      </c>
    </row>
    <row r="68" spans="1:137" ht="14.25">
      <c r="A68" s="65"/>
      <c r="B68" s="2">
        <v>58</v>
      </c>
      <c r="C68" s="3" t="s">
        <v>178</v>
      </c>
      <c r="D68" s="4" t="s">
        <v>179</v>
      </c>
      <c r="E68" s="14">
        <v>1.5602333333333334</v>
      </c>
      <c r="F68" s="14">
        <v>5.8596709166666665</v>
      </c>
      <c r="G68" s="5"/>
      <c r="H68" s="5">
        <v>0.32</v>
      </c>
      <c r="I68" s="5">
        <v>0.31</v>
      </c>
      <c r="J68" s="5">
        <v>0.28000000000000003</v>
      </c>
      <c r="K68" s="5">
        <v>0.28000000000000003</v>
      </c>
      <c r="L68" s="5">
        <v>0.28999999999999998</v>
      </c>
      <c r="M68" s="5">
        <v>0.28000000000000003</v>
      </c>
      <c r="N68" s="5">
        <v>0.38</v>
      </c>
      <c r="O68" s="5">
        <v>0.38</v>
      </c>
      <c r="P68" s="5">
        <v>0.36</v>
      </c>
      <c r="Q68" s="5">
        <v>0.4</v>
      </c>
      <c r="R68" s="5">
        <v>0.39</v>
      </c>
      <c r="S68" s="5">
        <v>0.4</v>
      </c>
      <c r="T68" s="5">
        <v>0.41</v>
      </c>
      <c r="U68" s="5">
        <v>0.46</v>
      </c>
      <c r="V68" s="5">
        <v>0.49</v>
      </c>
      <c r="W68" s="5">
        <v>0.35</v>
      </c>
      <c r="X68" s="5">
        <v>0.34</v>
      </c>
      <c r="Y68" s="5">
        <v>0.31</v>
      </c>
      <c r="Z68" s="5">
        <v>0.22</v>
      </c>
      <c r="AA68" s="5">
        <v>0.24</v>
      </c>
      <c r="AB68" s="5">
        <v>0.23</v>
      </c>
      <c r="AC68" s="5">
        <v>0.23</v>
      </c>
      <c r="AD68" s="5">
        <v>0.23</v>
      </c>
      <c r="AE68" s="5">
        <v>0.23</v>
      </c>
      <c r="AF68" s="5">
        <v>0.22</v>
      </c>
      <c r="AG68" s="5">
        <v>0.22</v>
      </c>
      <c r="AH68" s="5">
        <v>0.21</v>
      </c>
      <c r="AI68" s="5">
        <v>0.21</v>
      </c>
      <c r="AJ68" s="5">
        <v>0.19</v>
      </c>
      <c r="AK68" s="5">
        <v>0.14000000000000001</v>
      </c>
      <c r="AL68" s="5">
        <v>0.18</v>
      </c>
      <c r="AM68" s="5">
        <v>0.18</v>
      </c>
      <c r="AN68" s="5">
        <v>0.18</v>
      </c>
      <c r="AO68" s="5">
        <v>0.18</v>
      </c>
      <c r="AP68" s="5">
        <v>0.17</v>
      </c>
      <c r="AQ68" s="5">
        <v>0.17</v>
      </c>
      <c r="AR68" s="5">
        <v>0.16</v>
      </c>
      <c r="AS68" s="5">
        <v>0.15</v>
      </c>
      <c r="AT68" s="5">
        <v>0.16</v>
      </c>
      <c r="AU68" s="5">
        <v>0.16</v>
      </c>
      <c r="AV68" s="5">
        <v>0.15</v>
      </c>
      <c r="AW68" s="5">
        <v>0.15</v>
      </c>
      <c r="AX68" s="5">
        <v>0.09</v>
      </c>
      <c r="AY68" s="5">
        <v>0.15</v>
      </c>
      <c r="AZ68" s="5">
        <v>0.15</v>
      </c>
      <c r="BA68" s="5">
        <v>0.15</v>
      </c>
      <c r="BB68" s="5">
        <v>0.14000000000000001</v>
      </c>
      <c r="BC68" s="5">
        <v>0.15</v>
      </c>
      <c r="BD68" s="5">
        <v>0.14000000000000001</v>
      </c>
      <c r="BE68" s="5">
        <v>0.14000000000000001</v>
      </c>
      <c r="BF68" s="5">
        <v>0.13</v>
      </c>
      <c r="BG68" s="5">
        <v>0.13</v>
      </c>
      <c r="BH68" s="5">
        <v>0.12</v>
      </c>
      <c r="BI68" s="5">
        <v>0.09</v>
      </c>
      <c r="BJ68" s="5">
        <v>0.12</v>
      </c>
      <c r="BK68" s="5">
        <v>0.12</v>
      </c>
      <c r="BL68" s="5">
        <v>0.13</v>
      </c>
      <c r="BM68" s="5">
        <v>0.12</v>
      </c>
      <c r="BN68" s="5">
        <v>0.12</v>
      </c>
      <c r="BO68" s="5">
        <v>0.12</v>
      </c>
      <c r="BP68" s="5">
        <v>0.11</v>
      </c>
      <c r="BQ68" s="5">
        <v>0.12</v>
      </c>
      <c r="BR68" s="5">
        <v>0.11</v>
      </c>
      <c r="BS68" s="5">
        <v>0.11</v>
      </c>
      <c r="BT68" s="5">
        <v>0.11</v>
      </c>
      <c r="BU68" s="5">
        <v>7.0000000000000007E-2</v>
      </c>
      <c r="BV68" s="5">
        <v>0.11</v>
      </c>
      <c r="BW68" s="5">
        <v>0.1</v>
      </c>
      <c r="BX68" s="5">
        <v>0.1</v>
      </c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>
        <v>0.09</v>
      </c>
      <c r="CJ68" s="5">
        <v>0.1</v>
      </c>
      <c r="CK68" s="5">
        <v>0.1</v>
      </c>
      <c r="CL68" s="5">
        <v>0.09</v>
      </c>
      <c r="CM68" s="5">
        <v>0.1</v>
      </c>
      <c r="CN68" s="5">
        <v>0.09</v>
      </c>
      <c r="CO68" s="5">
        <v>0.09</v>
      </c>
      <c r="CP68" s="5">
        <v>0.09</v>
      </c>
      <c r="CQ68" s="5">
        <v>0.09</v>
      </c>
      <c r="CR68" s="5">
        <v>0.09</v>
      </c>
      <c r="CS68" s="5">
        <v>7.0000000000000007E-2</v>
      </c>
      <c r="CT68" s="5">
        <v>0.08</v>
      </c>
      <c r="CU68" s="5">
        <v>0.08</v>
      </c>
      <c r="CV68" s="5">
        <v>0.09</v>
      </c>
      <c r="CW68" s="5">
        <v>0.09</v>
      </c>
      <c r="CX68" s="5">
        <v>0.09</v>
      </c>
      <c r="CY68" s="5">
        <v>0.09</v>
      </c>
      <c r="CZ68" s="5">
        <v>0.09</v>
      </c>
      <c r="DA68" s="5">
        <v>0.09</v>
      </c>
      <c r="DB68" s="5">
        <v>0.09</v>
      </c>
      <c r="DC68" s="5">
        <v>0.09</v>
      </c>
      <c r="DD68" s="5">
        <v>0.08</v>
      </c>
      <c r="DE68" s="5">
        <v>0.08</v>
      </c>
      <c r="DF68" s="5">
        <v>0.08</v>
      </c>
      <c r="DG68" s="5">
        <v>0.08</v>
      </c>
      <c r="DH68" s="5">
        <v>0.08</v>
      </c>
      <c r="DI68" s="5">
        <v>0.08</v>
      </c>
      <c r="DJ68" s="5">
        <v>0.08</v>
      </c>
      <c r="DK68" s="5">
        <v>0.08</v>
      </c>
      <c r="DL68" s="5">
        <v>0.08</v>
      </c>
      <c r="DM68" s="5">
        <v>0.08</v>
      </c>
      <c r="DN68" s="5">
        <v>0.08</v>
      </c>
      <c r="DO68" s="5"/>
      <c r="DP68" s="5"/>
      <c r="DQ68" s="5">
        <v>0.08</v>
      </c>
      <c r="DR68" s="5">
        <v>0.08</v>
      </c>
      <c r="DS68" s="40">
        <v>7.4999999999999997E-2</v>
      </c>
      <c r="DT68" s="40">
        <v>7.9000000000000001E-2</v>
      </c>
      <c r="DU68" s="40">
        <v>7.6999999999999999E-2</v>
      </c>
      <c r="DV68" s="40">
        <v>7.6999999999999999E-2</v>
      </c>
      <c r="DW68" s="40">
        <v>7.2999999999999995E-2</v>
      </c>
      <c r="DX68" s="40">
        <v>7.8E-2</v>
      </c>
      <c r="DY68" s="40">
        <v>7.6999999999999999E-2</v>
      </c>
      <c r="DZ68" s="40">
        <v>7.5999999999999998E-2</v>
      </c>
      <c r="EA68" s="40">
        <v>7.6999999999999999E-2</v>
      </c>
      <c r="EB68" s="40">
        <v>7.4999999999999997E-2</v>
      </c>
      <c r="EC68" s="40">
        <v>7.1999999999999995E-2</v>
      </c>
      <c r="ED68" s="40">
        <v>7.3999999999999996E-2</v>
      </c>
      <c r="EE68" s="40">
        <v>7.0000000000000007E-2</v>
      </c>
      <c r="EF68" s="40" t="s">
        <v>305</v>
      </c>
      <c r="EG68" s="40" t="s">
        <v>305</v>
      </c>
    </row>
    <row r="69" spans="1:137" ht="14.25">
      <c r="A69" s="65"/>
      <c r="B69" s="2">
        <v>59</v>
      </c>
      <c r="C69" s="3" t="s">
        <v>180</v>
      </c>
      <c r="D69" s="4" t="s">
        <v>10</v>
      </c>
      <c r="E69" s="14">
        <v>1.560463726851852</v>
      </c>
      <c r="F69" s="14">
        <v>5.8605182986111108</v>
      </c>
      <c r="G69" s="5"/>
      <c r="H69" s="5">
        <v>0.38</v>
      </c>
      <c r="I69" s="5">
        <v>0.38</v>
      </c>
      <c r="J69" s="5">
        <v>0.28000000000000003</v>
      </c>
      <c r="K69" s="5">
        <v>0.31</v>
      </c>
      <c r="L69" s="5">
        <v>0.31</v>
      </c>
      <c r="M69" s="5">
        <v>0.31</v>
      </c>
      <c r="N69" s="5">
        <v>0.28000000000000003</v>
      </c>
      <c r="O69" s="5">
        <v>0.3</v>
      </c>
      <c r="P69" s="5">
        <v>0.25</v>
      </c>
      <c r="Q69" s="5">
        <v>0.28000000000000003</v>
      </c>
      <c r="R69" s="5">
        <v>0.38</v>
      </c>
      <c r="S69" s="5">
        <v>0.24</v>
      </c>
      <c r="T69" s="5">
        <v>0.28000000000000003</v>
      </c>
      <c r="U69" s="5">
        <v>0.28999999999999998</v>
      </c>
      <c r="V69" s="5">
        <v>0.31</v>
      </c>
      <c r="W69" s="5">
        <v>0.25</v>
      </c>
      <c r="X69" s="5">
        <v>0.22</v>
      </c>
      <c r="Y69" s="5">
        <v>0.25</v>
      </c>
      <c r="Z69" s="5">
        <v>0.23</v>
      </c>
      <c r="AA69" s="5">
        <v>0.3</v>
      </c>
      <c r="AB69" s="5">
        <v>0.28999999999999998</v>
      </c>
      <c r="AC69" s="5">
        <v>0.28999999999999998</v>
      </c>
      <c r="AD69" s="5">
        <v>0.27</v>
      </c>
      <c r="AE69" s="5">
        <v>0.28000000000000003</v>
      </c>
      <c r="AF69" s="5">
        <v>0.27</v>
      </c>
      <c r="AG69" s="5">
        <v>0.26</v>
      </c>
      <c r="AH69" s="5">
        <v>0.26</v>
      </c>
      <c r="AI69" s="5">
        <v>0.25</v>
      </c>
      <c r="AJ69" s="5">
        <v>0.2</v>
      </c>
      <c r="AK69" s="5">
        <v>0.16</v>
      </c>
      <c r="AL69" s="5">
        <v>0.2</v>
      </c>
      <c r="AM69" s="5">
        <v>0.2</v>
      </c>
      <c r="AN69" s="5">
        <v>0.22</v>
      </c>
      <c r="AO69" s="5">
        <v>0.21</v>
      </c>
      <c r="AP69" s="5">
        <v>0.21</v>
      </c>
      <c r="AQ69" s="5">
        <v>0.17</v>
      </c>
      <c r="AR69" s="5">
        <v>0.16</v>
      </c>
      <c r="AS69" s="5">
        <v>0.17</v>
      </c>
      <c r="AT69" s="5">
        <v>0.17</v>
      </c>
      <c r="AU69" s="5">
        <v>0.16</v>
      </c>
      <c r="AV69" s="5">
        <v>0.17</v>
      </c>
      <c r="AW69" s="5">
        <v>0.15</v>
      </c>
      <c r="AX69" s="5">
        <v>0.12</v>
      </c>
      <c r="AY69" s="5">
        <v>0.14000000000000001</v>
      </c>
      <c r="AZ69" s="5">
        <v>0.15</v>
      </c>
      <c r="BA69" s="5">
        <v>0.16</v>
      </c>
      <c r="BB69" s="5">
        <v>0.15</v>
      </c>
      <c r="BC69" s="5">
        <v>0.15</v>
      </c>
      <c r="BD69" s="5">
        <v>0.15</v>
      </c>
      <c r="BE69" s="5">
        <v>0.15</v>
      </c>
      <c r="BF69" s="5">
        <v>0.16</v>
      </c>
      <c r="BG69" s="5">
        <v>0.15</v>
      </c>
      <c r="BH69" s="5">
        <v>0.14000000000000001</v>
      </c>
      <c r="BI69" s="5">
        <v>0.14000000000000001</v>
      </c>
      <c r="BJ69" s="5">
        <v>0.14000000000000001</v>
      </c>
      <c r="BK69" s="5">
        <v>0.12</v>
      </c>
      <c r="BL69" s="5">
        <v>0.12</v>
      </c>
      <c r="BM69" s="5">
        <v>0.12</v>
      </c>
      <c r="BN69" s="5">
        <v>0.12</v>
      </c>
      <c r="BO69" s="5">
        <v>0.12</v>
      </c>
      <c r="BP69" s="5">
        <v>0.11</v>
      </c>
      <c r="BQ69" s="5">
        <v>0.11</v>
      </c>
      <c r="BR69" s="5">
        <v>0.11</v>
      </c>
      <c r="BS69" s="5">
        <v>0.1</v>
      </c>
      <c r="BT69" s="5">
        <v>0.1</v>
      </c>
      <c r="BU69" s="5">
        <v>0.1</v>
      </c>
      <c r="BV69" s="5">
        <v>0.1</v>
      </c>
      <c r="BW69" s="5">
        <v>0.1</v>
      </c>
      <c r="BX69" s="5">
        <v>0.1</v>
      </c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>
        <v>0.11</v>
      </c>
      <c r="CJ69" s="5">
        <v>0.1</v>
      </c>
      <c r="CK69" s="5">
        <v>0.1</v>
      </c>
      <c r="CL69" s="5">
        <v>0.09</v>
      </c>
      <c r="CM69" s="5">
        <v>0.08</v>
      </c>
      <c r="CN69" s="5">
        <v>0.1</v>
      </c>
      <c r="CO69" s="5">
        <v>0.09</v>
      </c>
      <c r="CP69" s="5">
        <v>0.11</v>
      </c>
      <c r="CQ69" s="5">
        <v>0.1</v>
      </c>
      <c r="CR69" s="5">
        <v>0.1</v>
      </c>
      <c r="CS69" s="5">
        <v>0.08</v>
      </c>
      <c r="CT69" s="5">
        <v>0.09</v>
      </c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40" t="s">
        <v>305</v>
      </c>
      <c r="DT69" s="40" t="s">
        <v>305</v>
      </c>
      <c r="DU69" s="40" t="s">
        <v>305</v>
      </c>
      <c r="DV69" s="40" t="s">
        <v>305</v>
      </c>
      <c r="DW69" s="40" t="s">
        <v>305</v>
      </c>
      <c r="DX69" s="40" t="s">
        <v>305</v>
      </c>
      <c r="DY69" s="40" t="s">
        <v>305</v>
      </c>
      <c r="DZ69" s="40" t="s">
        <v>305</v>
      </c>
      <c r="EA69" s="40" t="s">
        <v>305</v>
      </c>
      <c r="EB69" s="40" t="s">
        <v>305</v>
      </c>
      <c r="EC69" s="40" t="s">
        <v>305</v>
      </c>
      <c r="ED69" s="40" t="s">
        <v>305</v>
      </c>
      <c r="EE69" s="40" t="s">
        <v>305</v>
      </c>
      <c r="EF69" s="40">
        <v>7.6999999999999999E-2</v>
      </c>
      <c r="EG69" s="40">
        <v>5.3999999999999999E-2</v>
      </c>
    </row>
    <row r="70" spans="1:137" ht="14.25">
      <c r="A70" s="65"/>
      <c r="B70" s="2">
        <v>60</v>
      </c>
      <c r="C70" s="3" t="s">
        <v>181</v>
      </c>
      <c r="D70" s="4" t="s">
        <v>182</v>
      </c>
      <c r="E70" s="14">
        <v>1.5589706712962963</v>
      </c>
      <c r="F70" s="14">
        <v>5.8606729166666662</v>
      </c>
      <c r="G70" s="5">
        <v>0.2</v>
      </c>
      <c r="H70" s="5">
        <v>0.21</v>
      </c>
      <c r="I70" s="5">
        <v>0.21</v>
      </c>
      <c r="J70" s="5">
        <v>0.19</v>
      </c>
      <c r="K70" s="5">
        <v>0.19</v>
      </c>
      <c r="L70" s="5">
        <v>0.18</v>
      </c>
      <c r="M70" s="5">
        <v>0.2</v>
      </c>
      <c r="N70" s="5">
        <v>0.18</v>
      </c>
      <c r="O70" s="5">
        <v>0.19</v>
      </c>
      <c r="P70" s="5">
        <v>0.18</v>
      </c>
      <c r="Q70" s="5">
        <v>0.18</v>
      </c>
      <c r="R70" s="5">
        <v>0.18</v>
      </c>
      <c r="S70" s="5">
        <v>0.16</v>
      </c>
      <c r="T70" s="5">
        <v>0.19</v>
      </c>
      <c r="U70" s="5">
        <v>0.18</v>
      </c>
      <c r="V70" s="5">
        <v>0.17</v>
      </c>
      <c r="W70" s="5">
        <v>0.16</v>
      </c>
      <c r="X70" s="5">
        <v>0.16</v>
      </c>
      <c r="Y70" s="5">
        <v>0.16</v>
      </c>
      <c r="Z70" s="5">
        <v>0.15</v>
      </c>
      <c r="AA70" s="5">
        <v>0.16</v>
      </c>
      <c r="AB70" s="5">
        <v>0.17</v>
      </c>
      <c r="AC70" s="5">
        <v>0.16</v>
      </c>
      <c r="AD70" s="5">
        <v>0.16</v>
      </c>
      <c r="AE70" s="5">
        <v>0.17</v>
      </c>
      <c r="AF70" s="5">
        <v>0.14000000000000001</v>
      </c>
      <c r="AG70" s="5">
        <v>0.14000000000000001</v>
      </c>
      <c r="AH70" s="5">
        <v>0.14000000000000001</v>
      </c>
      <c r="AI70" s="5">
        <v>0.14000000000000001</v>
      </c>
      <c r="AJ70" s="5">
        <v>0.14000000000000001</v>
      </c>
      <c r="AK70" s="5">
        <v>0.12</v>
      </c>
      <c r="AL70" s="5">
        <v>0.12</v>
      </c>
      <c r="AM70" s="5">
        <v>0.12</v>
      </c>
      <c r="AN70" s="5">
        <v>0.12</v>
      </c>
      <c r="AO70" s="5">
        <v>0.11</v>
      </c>
      <c r="AP70" s="5">
        <v>0.1</v>
      </c>
      <c r="AQ70" s="5">
        <v>0.1</v>
      </c>
      <c r="AR70" s="5">
        <v>0.1</v>
      </c>
      <c r="AS70" s="5">
        <v>0.1</v>
      </c>
      <c r="AT70" s="5">
        <v>0.11</v>
      </c>
      <c r="AU70" s="5">
        <v>0.1</v>
      </c>
      <c r="AV70" s="5">
        <v>0.11</v>
      </c>
      <c r="AW70" s="5">
        <v>0.1</v>
      </c>
      <c r="AX70" s="5">
        <v>0.09</v>
      </c>
      <c r="AY70" s="5">
        <v>0.11</v>
      </c>
      <c r="AZ70" s="5">
        <v>0.1</v>
      </c>
      <c r="BA70" s="5">
        <v>0.11</v>
      </c>
      <c r="BB70" s="5">
        <v>0.1</v>
      </c>
      <c r="BC70" s="5">
        <v>0.1</v>
      </c>
      <c r="BD70" s="5">
        <v>0.1</v>
      </c>
      <c r="BE70" s="5">
        <v>0.11</v>
      </c>
      <c r="BF70" s="5">
        <v>0.1</v>
      </c>
      <c r="BG70" s="5">
        <v>0.11</v>
      </c>
      <c r="BH70" s="5">
        <v>0.11</v>
      </c>
      <c r="BI70" s="5">
        <v>0.09</v>
      </c>
      <c r="BJ70" s="5">
        <v>0.1</v>
      </c>
      <c r="BK70" s="5">
        <v>0.09</v>
      </c>
      <c r="BL70" s="5">
        <v>0.08</v>
      </c>
      <c r="BM70" s="5">
        <v>0.09</v>
      </c>
      <c r="BN70" s="5">
        <v>0.09</v>
      </c>
      <c r="BO70" s="5">
        <v>0.08</v>
      </c>
      <c r="BP70" s="5">
        <v>0.08</v>
      </c>
      <c r="BQ70" s="5">
        <v>0.09</v>
      </c>
      <c r="BR70" s="5">
        <v>7.0000000000000007E-2</v>
      </c>
      <c r="BS70" s="5">
        <v>0.08</v>
      </c>
      <c r="BT70" s="5">
        <v>0.08</v>
      </c>
      <c r="BU70" s="5">
        <v>0.08</v>
      </c>
      <c r="BV70" s="5">
        <v>0.08</v>
      </c>
      <c r="BW70" s="5">
        <v>7.0000000000000007E-2</v>
      </c>
      <c r="BX70" s="5">
        <v>0.09</v>
      </c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>
        <v>0.08</v>
      </c>
      <c r="CJ70" s="5">
        <v>7.0000000000000007E-2</v>
      </c>
      <c r="CK70" s="5">
        <v>7.0000000000000007E-2</v>
      </c>
      <c r="CL70" s="5">
        <v>7.0000000000000007E-2</v>
      </c>
      <c r="CM70" s="5">
        <v>7.0000000000000007E-2</v>
      </c>
      <c r="CN70" s="5">
        <v>0.09</v>
      </c>
      <c r="CO70" s="5">
        <v>0.08</v>
      </c>
      <c r="CP70" s="5">
        <v>0.08</v>
      </c>
      <c r="CQ70" s="5">
        <v>0.08</v>
      </c>
      <c r="CR70" s="5">
        <v>0.08</v>
      </c>
      <c r="CS70" s="5">
        <v>0.08</v>
      </c>
      <c r="CT70" s="5">
        <v>0.09</v>
      </c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40" t="s">
        <v>305</v>
      </c>
      <c r="DT70" s="40" t="s">
        <v>305</v>
      </c>
      <c r="DU70" s="40" t="s">
        <v>305</v>
      </c>
      <c r="DV70" s="40" t="s">
        <v>305</v>
      </c>
      <c r="DW70" s="40" t="s">
        <v>305</v>
      </c>
      <c r="DX70" s="40" t="s">
        <v>305</v>
      </c>
      <c r="DY70" s="40" t="s">
        <v>305</v>
      </c>
      <c r="DZ70" s="40" t="s">
        <v>305</v>
      </c>
      <c r="EA70" s="40" t="s">
        <v>305</v>
      </c>
      <c r="EB70" s="40" t="s">
        <v>305</v>
      </c>
      <c r="EC70" s="40" t="s">
        <v>305</v>
      </c>
      <c r="ED70" s="40" t="s">
        <v>305</v>
      </c>
      <c r="EE70" s="40" t="s">
        <v>305</v>
      </c>
      <c r="EF70" s="40" t="s">
        <v>305</v>
      </c>
      <c r="EG70" s="40" t="s">
        <v>305</v>
      </c>
    </row>
    <row r="71" spans="1:137" ht="14.25">
      <c r="A71" s="65"/>
      <c r="B71" s="2">
        <v>61</v>
      </c>
      <c r="C71" s="3" t="s">
        <v>183</v>
      </c>
      <c r="D71" s="4" t="s">
        <v>11</v>
      </c>
      <c r="E71" s="14">
        <v>1.5588470486111112</v>
      </c>
      <c r="F71" s="14">
        <v>5.8613008564814812</v>
      </c>
      <c r="G71" s="5">
        <v>0.22</v>
      </c>
      <c r="H71" s="5">
        <v>0.16</v>
      </c>
      <c r="I71" s="5">
        <v>0.19</v>
      </c>
      <c r="J71" s="5">
        <v>0.18</v>
      </c>
      <c r="K71" s="5">
        <v>0.16</v>
      </c>
      <c r="L71" s="5">
        <v>0.18</v>
      </c>
      <c r="M71" s="5">
        <v>0.15</v>
      </c>
      <c r="N71" s="5">
        <v>0.18</v>
      </c>
      <c r="O71" s="5">
        <v>0.15</v>
      </c>
      <c r="P71" s="5">
        <v>0.18</v>
      </c>
      <c r="Q71" s="5">
        <v>0.17</v>
      </c>
      <c r="R71" s="5">
        <v>0.17</v>
      </c>
      <c r="S71" s="5">
        <v>0.14000000000000001</v>
      </c>
      <c r="T71" s="5">
        <v>0.15</v>
      </c>
      <c r="U71" s="5">
        <v>0.14000000000000001</v>
      </c>
      <c r="V71" s="5">
        <v>0.15</v>
      </c>
      <c r="W71" s="5">
        <v>0.11</v>
      </c>
      <c r="X71" s="5">
        <v>0.12</v>
      </c>
      <c r="Y71" s="5">
        <v>0.12</v>
      </c>
      <c r="Z71" s="5">
        <v>0.13</v>
      </c>
      <c r="AA71" s="5">
        <v>0.15</v>
      </c>
      <c r="AB71" s="5">
        <v>0.16</v>
      </c>
      <c r="AC71" s="5">
        <v>0.14000000000000001</v>
      </c>
      <c r="AD71" s="5">
        <v>0.13</v>
      </c>
      <c r="AE71" s="5">
        <v>0.14000000000000001</v>
      </c>
      <c r="AF71" s="5">
        <v>0.14000000000000001</v>
      </c>
      <c r="AG71" s="5">
        <v>0.14000000000000001</v>
      </c>
      <c r="AH71" s="5">
        <v>0.14000000000000001</v>
      </c>
      <c r="AI71" s="5">
        <v>0.14000000000000001</v>
      </c>
      <c r="AJ71" s="5">
        <v>0.13</v>
      </c>
      <c r="AK71" s="5">
        <v>0.11</v>
      </c>
      <c r="AL71" s="5">
        <v>0.11</v>
      </c>
      <c r="AM71" s="5">
        <v>0.1</v>
      </c>
      <c r="AN71" s="5">
        <v>0.12</v>
      </c>
      <c r="AO71" s="5">
        <v>0.11</v>
      </c>
      <c r="AP71" s="5">
        <v>0.11</v>
      </c>
      <c r="AQ71" s="5">
        <v>0.1</v>
      </c>
      <c r="AR71" s="5">
        <v>0.1</v>
      </c>
      <c r="AS71" s="5">
        <v>0.09</v>
      </c>
      <c r="AT71" s="5">
        <v>0.1</v>
      </c>
      <c r="AU71" s="5">
        <v>0.1</v>
      </c>
      <c r="AV71" s="5">
        <v>0.1</v>
      </c>
      <c r="AW71" s="5">
        <v>0.09</v>
      </c>
      <c r="AX71" s="5">
        <v>0.08</v>
      </c>
      <c r="AY71" s="5">
        <v>0.09</v>
      </c>
      <c r="AZ71" s="5">
        <v>0.1</v>
      </c>
      <c r="BA71" s="5">
        <v>0.1</v>
      </c>
      <c r="BB71" s="5">
        <v>0.1</v>
      </c>
      <c r="BC71" s="5">
        <v>0.11</v>
      </c>
      <c r="BD71" s="5">
        <v>0.1</v>
      </c>
      <c r="BE71" s="5">
        <v>0.09</v>
      </c>
      <c r="BF71" s="5">
        <v>0.1</v>
      </c>
      <c r="BG71" s="5">
        <v>0.1</v>
      </c>
      <c r="BH71" s="5">
        <v>0.09</v>
      </c>
      <c r="BI71" s="5">
        <v>0.08</v>
      </c>
      <c r="BJ71" s="5">
        <v>0.09</v>
      </c>
      <c r="BK71" s="5">
        <v>0.08</v>
      </c>
      <c r="BL71" s="5">
        <v>0.09</v>
      </c>
      <c r="BM71" s="5">
        <v>0.09</v>
      </c>
      <c r="BN71" s="5">
        <v>0.08</v>
      </c>
      <c r="BO71" s="5">
        <v>0.08</v>
      </c>
      <c r="BP71" s="5">
        <v>0.08</v>
      </c>
      <c r="BQ71" s="5">
        <v>0.08</v>
      </c>
      <c r="BR71" s="5">
        <v>0.08</v>
      </c>
      <c r="BS71" s="5">
        <v>0.09</v>
      </c>
      <c r="BT71" s="5">
        <v>0.08</v>
      </c>
      <c r="BU71" s="5">
        <v>0.08</v>
      </c>
      <c r="BV71" s="5">
        <v>0.09</v>
      </c>
      <c r="BW71" s="5">
        <v>0.1</v>
      </c>
      <c r="BX71" s="5">
        <v>0.08</v>
      </c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>
        <v>0.09</v>
      </c>
      <c r="CJ71" s="5">
        <v>0.08</v>
      </c>
      <c r="CK71" s="5">
        <v>0.09</v>
      </c>
      <c r="CL71" s="5">
        <v>7.0000000000000007E-2</v>
      </c>
      <c r="CM71" s="5">
        <v>7.0000000000000007E-2</v>
      </c>
      <c r="CN71" s="5">
        <v>0.08</v>
      </c>
      <c r="CO71" s="5">
        <v>0.09</v>
      </c>
      <c r="CP71" s="5">
        <v>0.08</v>
      </c>
      <c r="CQ71" s="5">
        <v>0.09</v>
      </c>
      <c r="CR71" s="5">
        <v>0.08</v>
      </c>
      <c r="CS71" s="5">
        <v>0.08</v>
      </c>
      <c r="CT71" s="5">
        <v>0.08</v>
      </c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40" t="s">
        <v>305</v>
      </c>
      <c r="DT71" s="40" t="s">
        <v>305</v>
      </c>
      <c r="DU71" s="40" t="s">
        <v>305</v>
      </c>
      <c r="DV71" s="40" t="s">
        <v>305</v>
      </c>
      <c r="DW71" s="40" t="s">
        <v>305</v>
      </c>
      <c r="DX71" s="40" t="s">
        <v>305</v>
      </c>
      <c r="DY71" s="40" t="s">
        <v>305</v>
      </c>
      <c r="DZ71" s="40" t="s">
        <v>305</v>
      </c>
      <c r="EA71" s="40" t="s">
        <v>305</v>
      </c>
      <c r="EB71" s="40" t="s">
        <v>305</v>
      </c>
      <c r="EC71" s="40" t="s">
        <v>305</v>
      </c>
      <c r="ED71" s="40" t="s">
        <v>305</v>
      </c>
      <c r="EE71" s="40" t="s">
        <v>305</v>
      </c>
      <c r="EF71" s="40" t="s">
        <v>305</v>
      </c>
      <c r="EG71" s="40" t="s">
        <v>305</v>
      </c>
    </row>
    <row r="72" spans="1:137" ht="14.25">
      <c r="A72" s="65"/>
      <c r="B72" s="2">
        <v>62</v>
      </c>
      <c r="C72" s="3" t="s">
        <v>135</v>
      </c>
      <c r="D72" s="4" t="s">
        <v>7</v>
      </c>
      <c r="E72" s="14">
        <v>1.558007025462963</v>
      </c>
      <c r="F72" s="14">
        <v>5.8613866203703697</v>
      </c>
      <c r="G72" s="5">
        <v>0.21</v>
      </c>
      <c r="H72" s="5">
        <v>0.27</v>
      </c>
      <c r="I72" s="5">
        <v>0.33</v>
      </c>
      <c r="J72" s="5">
        <v>0.26</v>
      </c>
      <c r="K72" s="5">
        <v>0.28000000000000003</v>
      </c>
      <c r="L72" s="5">
        <v>0.26</v>
      </c>
      <c r="M72" s="5">
        <v>0.28999999999999998</v>
      </c>
      <c r="N72" s="5">
        <v>0.25</v>
      </c>
      <c r="O72" s="5">
        <v>0.24</v>
      </c>
      <c r="P72" s="5">
        <v>0.25</v>
      </c>
      <c r="Q72" s="5">
        <v>0.26</v>
      </c>
      <c r="R72" s="5">
        <v>0.26</v>
      </c>
      <c r="S72" s="5">
        <v>0.25</v>
      </c>
      <c r="T72" s="5">
        <v>0.23</v>
      </c>
      <c r="U72" s="5">
        <v>0.24</v>
      </c>
      <c r="V72" s="5">
        <v>0.27</v>
      </c>
      <c r="W72" s="5">
        <v>0.16</v>
      </c>
      <c r="X72" s="5">
        <v>0.14000000000000001</v>
      </c>
      <c r="Y72" s="5">
        <v>0.21</v>
      </c>
      <c r="Z72" s="5">
        <v>0.17</v>
      </c>
      <c r="AA72" s="5">
        <v>0.2</v>
      </c>
      <c r="AB72" s="5">
        <v>0.19</v>
      </c>
      <c r="AC72" s="5">
        <v>0.19</v>
      </c>
      <c r="AD72" s="5">
        <v>0.17</v>
      </c>
      <c r="AE72" s="5">
        <v>0.17</v>
      </c>
      <c r="AF72" s="5">
        <v>0.17</v>
      </c>
      <c r="AG72" s="5">
        <v>0.17</v>
      </c>
      <c r="AH72" s="5">
        <v>0.16</v>
      </c>
      <c r="AI72" s="5">
        <v>0.17</v>
      </c>
      <c r="AJ72" s="5">
        <v>0.14000000000000001</v>
      </c>
      <c r="AK72" s="5">
        <v>0.13</v>
      </c>
      <c r="AL72" s="5">
        <v>0.13</v>
      </c>
      <c r="AM72" s="5">
        <v>0.14000000000000001</v>
      </c>
      <c r="AN72" s="5">
        <v>0.14000000000000001</v>
      </c>
      <c r="AO72" s="5">
        <v>0.14000000000000001</v>
      </c>
      <c r="AP72" s="5">
        <v>0.15</v>
      </c>
      <c r="AQ72" s="5">
        <v>0.13</v>
      </c>
      <c r="AR72" s="5">
        <v>0.14000000000000001</v>
      </c>
      <c r="AS72" s="5">
        <v>0.14000000000000001</v>
      </c>
      <c r="AT72" s="5">
        <v>0.14000000000000001</v>
      </c>
      <c r="AU72" s="5">
        <v>0.14000000000000001</v>
      </c>
      <c r="AV72" s="5">
        <v>0.11</v>
      </c>
      <c r="AW72" s="5">
        <v>0.12</v>
      </c>
      <c r="AX72" s="5">
        <v>0.1</v>
      </c>
      <c r="AY72" s="5">
        <v>0.11</v>
      </c>
      <c r="AZ72" s="5">
        <v>0.13</v>
      </c>
      <c r="BA72" s="5">
        <v>0.12</v>
      </c>
      <c r="BB72" s="5">
        <v>0.11</v>
      </c>
      <c r="BC72" s="5">
        <v>0.11</v>
      </c>
      <c r="BD72" s="5">
        <v>0.11</v>
      </c>
      <c r="BE72" s="5">
        <v>0.12</v>
      </c>
      <c r="BF72" s="5">
        <v>0.12</v>
      </c>
      <c r="BG72" s="5">
        <v>0.11</v>
      </c>
      <c r="BH72" s="5">
        <v>0.11</v>
      </c>
      <c r="BI72" s="5">
        <v>0.09</v>
      </c>
      <c r="BJ72" s="5">
        <v>0.1</v>
      </c>
      <c r="BK72" s="5">
        <v>0.09</v>
      </c>
      <c r="BL72" s="5">
        <v>0.09</v>
      </c>
      <c r="BM72" s="5">
        <v>0.09</v>
      </c>
      <c r="BN72" s="5">
        <v>0.08</v>
      </c>
      <c r="BO72" s="5">
        <v>0.09</v>
      </c>
      <c r="BP72" s="5">
        <v>0.09</v>
      </c>
      <c r="BQ72" s="5">
        <v>0.08</v>
      </c>
      <c r="BR72" s="5">
        <v>0.09</v>
      </c>
      <c r="BS72" s="5">
        <v>0.09</v>
      </c>
      <c r="BT72" s="5">
        <v>0.08</v>
      </c>
      <c r="BU72" s="5">
        <v>0.08</v>
      </c>
      <c r="BV72" s="5">
        <v>0.09</v>
      </c>
      <c r="BW72" s="5">
        <v>0.09</v>
      </c>
      <c r="BX72" s="5">
        <v>0.09</v>
      </c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>
        <v>7.0000000000000007E-2</v>
      </c>
      <c r="CJ72" s="5">
        <v>0.08</v>
      </c>
      <c r="CK72" s="5">
        <v>0.09</v>
      </c>
      <c r="CL72" s="5">
        <v>7.0000000000000007E-2</v>
      </c>
      <c r="CM72" s="5">
        <v>7.0000000000000007E-2</v>
      </c>
      <c r="CN72" s="5">
        <v>0.08</v>
      </c>
      <c r="CO72" s="5">
        <v>0.09</v>
      </c>
      <c r="CP72" s="5">
        <v>0.08</v>
      </c>
      <c r="CQ72" s="5">
        <v>0.09</v>
      </c>
      <c r="CR72" s="5">
        <v>0.09</v>
      </c>
      <c r="CS72" s="5">
        <v>0.08</v>
      </c>
      <c r="CT72" s="5">
        <v>0.09</v>
      </c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40" t="s">
        <v>305</v>
      </c>
      <c r="DT72" s="40">
        <v>7.8E-2</v>
      </c>
      <c r="DU72" s="40">
        <v>7.0000000000000007E-2</v>
      </c>
      <c r="DV72" s="40">
        <v>7.6999999999999999E-2</v>
      </c>
      <c r="DW72" s="40">
        <v>7.0999999999999994E-2</v>
      </c>
      <c r="DX72" s="40">
        <v>6.7000000000000004E-2</v>
      </c>
      <c r="DY72" s="40">
        <v>8.4000000000000005E-2</v>
      </c>
      <c r="DZ72" s="40">
        <v>8.2000000000000003E-2</v>
      </c>
      <c r="EA72" s="40">
        <v>7.0000000000000007E-2</v>
      </c>
      <c r="EB72" s="40">
        <v>6.3E-2</v>
      </c>
      <c r="EC72" s="40">
        <v>6.5000000000000002E-2</v>
      </c>
      <c r="ED72" s="40">
        <v>0.08</v>
      </c>
      <c r="EE72" s="40">
        <v>7.5999999999999998E-2</v>
      </c>
      <c r="EF72" s="40" t="s">
        <v>305</v>
      </c>
      <c r="EG72" s="40">
        <v>7.4999999999999997E-2</v>
      </c>
    </row>
    <row r="73" spans="1:137" ht="14.25">
      <c r="A73" s="65"/>
      <c r="B73" s="2">
        <v>63</v>
      </c>
      <c r="C73" s="3" t="s">
        <v>184</v>
      </c>
      <c r="D73" s="4" t="s">
        <v>12</v>
      </c>
      <c r="E73" s="14">
        <v>1.5588950578703704</v>
      </c>
      <c r="F73" s="14">
        <v>5.8620646064814803</v>
      </c>
      <c r="G73" s="5">
        <v>0.25</v>
      </c>
      <c r="H73" s="5">
        <v>0.19</v>
      </c>
      <c r="I73" s="5">
        <v>0.19</v>
      </c>
      <c r="J73" s="5">
        <v>0.19</v>
      </c>
      <c r="K73" s="5">
        <v>0.2</v>
      </c>
      <c r="L73" s="5">
        <v>0.15</v>
      </c>
      <c r="M73" s="5">
        <v>0.15</v>
      </c>
      <c r="N73" s="5">
        <v>0.17</v>
      </c>
      <c r="O73" s="5">
        <v>0.19</v>
      </c>
      <c r="P73" s="5">
        <v>0.18</v>
      </c>
      <c r="Q73" s="5">
        <v>0.14000000000000001</v>
      </c>
      <c r="R73" s="5">
        <v>0.17</v>
      </c>
      <c r="S73" s="5">
        <v>0.17</v>
      </c>
      <c r="T73" s="5">
        <v>0.13</v>
      </c>
      <c r="U73" s="5">
        <v>0.14000000000000001</v>
      </c>
      <c r="V73" s="5">
        <v>0.13</v>
      </c>
      <c r="W73" s="5">
        <v>0.11</v>
      </c>
      <c r="X73" s="5">
        <v>0.11</v>
      </c>
      <c r="Y73" s="5">
        <v>0.11</v>
      </c>
      <c r="Z73" s="5">
        <v>0.1</v>
      </c>
      <c r="AA73" s="5">
        <v>0.1</v>
      </c>
      <c r="AB73" s="5">
        <v>0.11</v>
      </c>
      <c r="AC73" s="5">
        <v>0.11</v>
      </c>
      <c r="AD73" s="5">
        <v>0.12</v>
      </c>
      <c r="AE73" s="5">
        <v>0.12</v>
      </c>
      <c r="AF73" s="5">
        <v>0.1</v>
      </c>
      <c r="AG73" s="5">
        <v>0.08</v>
      </c>
      <c r="AH73" s="5">
        <v>0.1</v>
      </c>
      <c r="AI73" s="5">
        <v>0.1</v>
      </c>
      <c r="AJ73" s="5">
        <v>0.08</v>
      </c>
      <c r="AK73" s="5">
        <v>7.0000000000000007E-2</v>
      </c>
      <c r="AL73" s="5">
        <v>0.09</v>
      </c>
      <c r="AM73" s="5">
        <v>0.1</v>
      </c>
      <c r="AN73" s="5">
        <v>0.11</v>
      </c>
      <c r="AO73" s="5">
        <v>0.1</v>
      </c>
      <c r="AP73" s="5">
        <v>0.09</v>
      </c>
      <c r="AQ73" s="5">
        <v>0.1</v>
      </c>
      <c r="AR73" s="5">
        <v>0.09</v>
      </c>
      <c r="AS73" s="5">
        <v>0.1</v>
      </c>
      <c r="AT73" s="5">
        <v>0.08</v>
      </c>
      <c r="AU73" s="5">
        <v>0.09</v>
      </c>
      <c r="AV73" s="5">
        <v>0.09</v>
      </c>
      <c r="AW73" s="5">
        <v>0.08</v>
      </c>
      <c r="AX73" s="5">
        <v>0.06</v>
      </c>
      <c r="AY73" s="5">
        <v>0.09</v>
      </c>
      <c r="AZ73" s="5">
        <v>0.09</v>
      </c>
      <c r="BA73" s="5">
        <v>0.09</v>
      </c>
      <c r="BB73" s="5">
        <v>0.08</v>
      </c>
      <c r="BC73" s="5">
        <v>0.09</v>
      </c>
      <c r="BD73" s="5">
        <v>0.08</v>
      </c>
      <c r="BE73" s="5">
        <v>0.08</v>
      </c>
      <c r="BF73" s="5">
        <v>0.08</v>
      </c>
      <c r="BG73" s="5">
        <v>0.09</v>
      </c>
      <c r="BH73" s="5">
        <v>0.08</v>
      </c>
      <c r="BI73" s="5">
        <v>7.0000000000000007E-2</v>
      </c>
      <c r="BJ73" s="5">
        <v>7.0000000000000007E-2</v>
      </c>
      <c r="BK73" s="5">
        <v>7.0000000000000007E-2</v>
      </c>
      <c r="BL73" s="5">
        <v>0.08</v>
      </c>
      <c r="BM73" s="5">
        <v>7.0000000000000007E-2</v>
      </c>
      <c r="BN73" s="5">
        <v>0.1</v>
      </c>
      <c r="BO73" s="5">
        <v>0.08</v>
      </c>
      <c r="BP73" s="5">
        <v>7.0000000000000007E-2</v>
      </c>
      <c r="BQ73" s="5">
        <v>0.08</v>
      </c>
      <c r="BR73" s="5">
        <v>0.09</v>
      </c>
      <c r="BS73" s="5">
        <v>7.0000000000000007E-2</v>
      </c>
      <c r="BT73" s="5">
        <v>0.08</v>
      </c>
      <c r="BU73" s="5">
        <v>0.06</v>
      </c>
      <c r="BV73" s="5">
        <v>0.09</v>
      </c>
      <c r="BW73" s="5">
        <v>7.0000000000000007E-2</v>
      </c>
      <c r="BX73" s="5">
        <v>0.09</v>
      </c>
      <c r="BY73" s="5">
        <v>7.0000000000000007E-2</v>
      </c>
      <c r="BZ73" s="5">
        <v>7.0000000000000007E-2</v>
      </c>
      <c r="CA73" s="5">
        <v>0.08</v>
      </c>
      <c r="CB73" s="5">
        <v>7.0000000000000007E-2</v>
      </c>
      <c r="CC73" s="5">
        <v>7.0000000000000007E-2</v>
      </c>
      <c r="CD73" s="5">
        <v>7.0000000000000007E-2</v>
      </c>
      <c r="CE73" s="5">
        <v>0.08</v>
      </c>
      <c r="CF73" s="5">
        <v>7.0000000000000007E-2</v>
      </c>
      <c r="CG73" s="5">
        <v>7.0000000000000007E-2</v>
      </c>
      <c r="CH73" s="5">
        <v>7.0000000000000007E-2</v>
      </c>
      <c r="CI73" s="5">
        <v>7.0000000000000007E-2</v>
      </c>
      <c r="CJ73" s="5">
        <v>0.08</v>
      </c>
      <c r="CK73" s="5">
        <v>0.08</v>
      </c>
      <c r="CL73" s="5">
        <v>0.08</v>
      </c>
      <c r="CM73" s="5">
        <v>7.0000000000000007E-2</v>
      </c>
      <c r="CN73" s="5">
        <v>0.08</v>
      </c>
      <c r="CO73" s="5">
        <v>0.06</v>
      </c>
      <c r="CP73" s="5">
        <v>0.05</v>
      </c>
      <c r="CQ73" s="5">
        <v>7.0000000000000007E-2</v>
      </c>
      <c r="CR73" s="5">
        <v>0.08</v>
      </c>
      <c r="CS73" s="5">
        <v>0.06</v>
      </c>
      <c r="CT73" s="5">
        <v>0.08</v>
      </c>
      <c r="CU73" s="5">
        <v>0.06</v>
      </c>
      <c r="CV73" s="5">
        <v>7.0000000000000007E-2</v>
      </c>
      <c r="CW73" s="5">
        <v>7.0000000000000007E-2</v>
      </c>
      <c r="CX73" s="5">
        <v>7.0000000000000007E-2</v>
      </c>
      <c r="CY73" s="5">
        <v>0.06</v>
      </c>
      <c r="CZ73" s="5">
        <v>0.08</v>
      </c>
      <c r="DA73" s="5">
        <v>0.06</v>
      </c>
      <c r="DB73" s="5">
        <v>7.0000000000000007E-2</v>
      </c>
      <c r="DC73" s="5">
        <v>7.0000000000000007E-2</v>
      </c>
      <c r="DD73" s="5">
        <v>0.06</v>
      </c>
      <c r="DE73" s="5">
        <v>7.0000000000000007E-2</v>
      </c>
      <c r="DF73" s="5">
        <v>0.06</v>
      </c>
      <c r="DG73" s="5">
        <v>7.0000000000000007E-2</v>
      </c>
      <c r="DH73" s="5">
        <v>0.06</v>
      </c>
      <c r="DI73" s="5">
        <v>7.0000000000000007E-2</v>
      </c>
      <c r="DJ73" s="5">
        <v>0.06</v>
      </c>
      <c r="DK73" s="5">
        <v>7.0000000000000007E-2</v>
      </c>
      <c r="DL73" s="5">
        <v>0.08</v>
      </c>
      <c r="DM73" s="5">
        <v>0.08</v>
      </c>
      <c r="DN73" s="5">
        <v>7.0000000000000007E-2</v>
      </c>
      <c r="DO73" s="5">
        <v>0.06</v>
      </c>
      <c r="DP73" s="5">
        <v>0.08</v>
      </c>
      <c r="DQ73" s="5">
        <v>7.0000000000000007E-2</v>
      </c>
      <c r="DR73" s="5">
        <v>7.0000000000000007E-2</v>
      </c>
      <c r="DS73" s="40">
        <v>7.0000000000000007E-2</v>
      </c>
      <c r="DT73" s="40">
        <v>6.2E-2</v>
      </c>
      <c r="DU73" s="40">
        <v>6.7000000000000004E-2</v>
      </c>
      <c r="DV73" s="40">
        <v>6.9000000000000006E-2</v>
      </c>
      <c r="DW73" s="40">
        <v>6.6000000000000003E-2</v>
      </c>
      <c r="DX73" s="40">
        <v>6.9000000000000006E-2</v>
      </c>
      <c r="DY73" s="40">
        <v>0.08</v>
      </c>
      <c r="DZ73" s="40">
        <v>5.5E-2</v>
      </c>
      <c r="EA73" s="40">
        <v>6.4000000000000001E-2</v>
      </c>
      <c r="EB73" s="40">
        <v>7.0000000000000007E-2</v>
      </c>
      <c r="EC73" s="40">
        <v>5.8999999999999997E-2</v>
      </c>
      <c r="ED73" s="40">
        <v>6.3E-2</v>
      </c>
      <c r="EE73" s="40">
        <v>5.2999999999999999E-2</v>
      </c>
      <c r="EF73" s="40">
        <v>0.105</v>
      </c>
      <c r="EG73" s="40">
        <v>8.8999999999999996E-2</v>
      </c>
    </row>
    <row r="74" spans="1:137" ht="14.25">
      <c r="A74" s="65"/>
      <c r="B74" s="2">
        <v>64</v>
      </c>
      <c r="C74" s="3" t="s">
        <v>185</v>
      </c>
      <c r="D74" s="4" t="s">
        <v>186</v>
      </c>
      <c r="E74" s="14">
        <v>1.5583867129629629</v>
      </c>
      <c r="F74" s="14">
        <v>5.8623627662037032</v>
      </c>
      <c r="G74" s="5">
        <v>0.25</v>
      </c>
      <c r="H74" s="5">
        <v>0.26</v>
      </c>
      <c r="I74" s="5">
        <v>0.3</v>
      </c>
      <c r="J74" s="5">
        <v>0.23</v>
      </c>
      <c r="K74" s="5">
        <v>0.24</v>
      </c>
      <c r="L74" s="5">
        <v>0.24</v>
      </c>
      <c r="M74" s="5">
        <v>0.23</v>
      </c>
      <c r="N74" s="5">
        <v>0.21</v>
      </c>
      <c r="O74" s="5">
        <v>0.24</v>
      </c>
      <c r="P74" s="5">
        <v>0.22</v>
      </c>
      <c r="Q74" s="5">
        <v>0.21</v>
      </c>
      <c r="R74" s="5">
        <v>0.21</v>
      </c>
      <c r="S74" s="5">
        <v>0.21</v>
      </c>
      <c r="T74" s="5">
        <v>0.19</v>
      </c>
      <c r="U74" s="5">
        <v>0.2</v>
      </c>
      <c r="V74" s="5">
        <v>0.2</v>
      </c>
      <c r="W74" s="5">
        <v>0.15</v>
      </c>
      <c r="X74" s="5">
        <v>0.15</v>
      </c>
      <c r="Y74" s="5">
        <v>0.17</v>
      </c>
      <c r="Z74" s="5">
        <v>0.11</v>
      </c>
      <c r="AA74" s="5">
        <v>0.12</v>
      </c>
      <c r="AB74" s="5">
        <v>0.12</v>
      </c>
      <c r="AC74" s="5">
        <v>0.12</v>
      </c>
      <c r="AD74" s="5">
        <v>0.13</v>
      </c>
      <c r="AE74" s="5">
        <v>0.12</v>
      </c>
      <c r="AF74" s="5">
        <v>0.12</v>
      </c>
      <c r="AG74" s="5">
        <v>0.11</v>
      </c>
      <c r="AH74" s="5">
        <v>0.11</v>
      </c>
      <c r="AI74" s="5">
        <v>0.11</v>
      </c>
      <c r="AJ74" s="5">
        <v>0.1</v>
      </c>
      <c r="AK74" s="5">
        <v>0.08</v>
      </c>
      <c r="AL74" s="5">
        <v>0.08</v>
      </c>
      <c r="AM74" s="5">
        <v>0.09</v>
      </c>
      <c r="AN74" s="5">
        <v>0.09</v>
      </c>
      <c r="AO74" s="5">
        <v>0.09</v>
      </c>
      <c r="AP74" s="5">
        <v>0.09</v>
      </c>
      <c r="AQ74" s="5">
        <v>0.09</v>
      </c>
      <c r="AR74" s="5">
        <v>0.08</v>
      </c>
      <c r="AS74" s="5">
        <v>0.08</v>
      </c>
      <c r="AT74" s="5">
        <v>0.08</v>
      </c>
      <c r="AU74" s="5">
        <v>0.08</v>
      </c>
      <c r="AV74" s="5">
        <v>7.0000000000000007E-2</v>
      </c>
      <c r="AW74" s="5">
        <v>7.0000000000000007E-2</v>
      </c>
      <c r="AX74" s="5">
        <v>0.05</v>
      </c>
      <c r="AY74" s="5">
        <v>7.0000000000000007E-2</v>
      </c>
      <c r="AZ74" s="5">
        <v>7.0000000000000007E-2</v>
      </c>
      <c r="BA74" s="5">
        <v>7.0000000000000007E-2</v>
      </c>
      <c r="BB74" s="5">
        <v>7.0000000000000007E-2</v>
      </c>
      <c r="BC74" s="5">
        <v>7.0000000000000007E-2</v>
      </c>
      <c r="BD74" s="5">
        <v>7.0000000000000007E-2</v>
      </c>
      <c r="BE74" s="5">
        <v>7.0000000000000007E-2</v>
      </c>
      <c r="BF74" s="5">
        <v>0.06</v>
      </c>
      <c r="BG74" s="5">
        <v>7.0000000000000007E-2</v>
      </c>
      <c r="BH74" s="5">
        <v>0.06</v>
      </c>
      <c r="BI74" s="5">
        <v>0.05</v>
      </c>
      <c r="BJ74" s="5">
        <v>0.06</v>
      </c>
      <c r="BK74" s="5">
        <v>0.06</v>
      </c>
      <c r="BL74" s="5">
        <v>0.06</v>
      </c>
      <c r="BM74" s="5">
        <v>0.06</v>
      </c>
      <c r="BN74" s="5">
        <v>0.06</v>
      </c>
      <c r="BO74" s="5">
        <v>0.06</v>
      </c>
      <c r="BP74" s="5">
        <v>0.06</v>
      </c>
      <c r="BQ74" s="5">
        <v>0.06</v>
      </c>
      <c r="BR74" s="5">
        <v>0.06</v>
      </c>
      <c r="BS74" s="5">
        <v>0.06</v>
      </c>
      <c r="BT74" s="5">
        <v>0.06</v>
      </c>
      <c r="BU74" s="5">
        <v>0.04</v>
      </c>
      <c r="BV74" s="5">
        <v>0.05</v>
      </c>
      <c r="BW74" s="5">
        <v>0.05</v>
      </c>
      <c r="BX74" s="5">
        <v>0.05</v>
      </c>
      <c r="BY74" s="5">
        <v>0.06</v>
      </c>
      <c r="BZ74" s="5">
        <v>0.05</v>
      </c>
      <c r="CA74" s="5">
        <v>0.05</v>
      </c>
      <c r="CB74" s="5">
        <v>0.05</v>
      </c>
      <c r="CC74" s="5">
        <v>0.05</v>
      </c>
      <c r="CD74" s="5">
        <v>0.05</v>
      </c>
      <c r="CE74" s="5">
        <v>0.05</v>
      </c>
      <c r="CF74" s="5">
        <v>0.05</v>
      </c>
      <c r="CG74" s="5">
        <v>0.05</v>
      </c>
      <c r="CH74" s="5">
        <v>0.05</v>
      </c>
      <c r="CI74" s="5">
        <v>0.05</v>
      </c>
      <c r="CJ74" s="5">
        <v>0.05</v>
      </c>
      <c r="CK74" s="5">
        <v>0.05</v>
      </c>
      <c r="CL74" s="5">
        <v>0.05</v>
      </c>
      <c r="CM74" s="5">
        <v>0.05</v>
      </c>
      <c r="CN74" s="5">
        <v>0.05</v>
      </c>
      <c r="CO74" s="5">
        <v>0.05</v>
      </c>
      <c r="CP74" s="5">
        <v>0.05</v>
      </c>
      <c r="CQ74" s="5">
        <v>0.05</v>
      </c>
      <c r="CR74" s="5">
        <v>0.05</v>
      </c>
      <c r="CS74" s="5">
        <v>0.04</v>
      </c>
      <c r="CT74" s="5">
        <v>0.05</v>
      </c>
      <c r="CU74" s="5">
        <v>0.05</v>
      </c>
      <c r="CV74" s="5">
        <v>0.05</v>
      </c>
      <c r="CW74" s="5">
        <v>0.05</v>
      </c>
      <c r="CX74" s="5">
        <v>0.05</v>
      </c>
      <c r="CY74" s="5">
        <v>0.05</v>
      </c>
      <c r="CZ74" s="5">
        <v>0.05</v>
      </c>
      <c r="DA74" s="5">
        <v>0.05</v>
      </c>
      <c r="DB74" s="5">
        <v>0.05</v>
      </c>
      <c r="DC74" s="5">
        <v>0.05</v>
      </c>
      <c r="DD74" s="5">
        <v>0.05</v>
      </c>
      <c r="DE74" s="5">
        <v>0.05</v>
      </c>
      <c r="DF74" s="5">
        <v>0.05</v>
      </c>
      <c r="DG74" s="5">
        <v>0.05</v>
      </c>
      <c r="DH74" s="5">
        <v>0.05</v>
      </c>
      <c r="DI74" s="5">
        <v>0.05</v>
      </c>
      <c r="DJ74" s="5">
        <v>0.05</v>
      </c>
      <c r="DK74" s="5">
        <v>0.05</v>
      </c>
      <c r="DL74" s="5">
        <v>0.05</v>
      </c>
      <c r="DM74" s="5">
        <v>0.05</v>
      </c>
      <c r="DN74" s="5">
        <v>0.05</v>
      </c>
      <c r="DO74" s="5">
        <v>0.05</v>
      </c>
      <c r="DP74" s="5">
        <v>0.05</v>
      </c>
      <c r="DQ74" s="5">
        <v>0.05</v>
      </c>
      <c r="DR74" s="5">
        <v>0.05</v>
      </c>
      <c r="DS74" s="40">
        <v>4.4999999999999998E-2</v>
      </c>
      <c r="DT74" s="40">
        <v>4.7E-2</v>
      </c>
      <c r="DU74" s="40">
        <v>4.7E-2</v>
      </c>
      <c r="DV74" s="40">
        <v>0.05</v>
      </c>
      <c r="DW74" s="40">
        <v>4.7E-2</v>
      </c>
      <c r="DX74" s="40">
        <v>0.05</v>
      </c>
      <c r="DY74" s="40">
        <v>4.8000000000000001E-2</v>
      </c>
      <c r="DZ74" s="40">
        <v>4.8000000000000001E-2</v>
      </c>
      <c r="EA74" s="40">
        <v>4.9000000000000002E-2</v>
      </c>
      <c r="EB74" s="40">
        <v>4.8000000000000001E-2</v>
      </c>
      <c r="EC74" s="40">
        <v>4.5999999999999999E-2</v>
      </c>
      <c r="ED74" s="40">
        <v>4.7E-2</v>
      </c>
      <c r="EE74" s="40">
        <v>4.4999999999999998E-2</v>
      </c>
      <c r="EF74" s="40" t="s">
        <v>305</v>
      </c>
      <c r="EG74" s="40" t="s">
        <v>305</v>
      </c>
    </row>
    <row r="75" spans="1:137" ht="14.25">
      <c r="A75" s="65"/>
      <c r="B75" s="2">
        <v>65</v>
      </c>
      <c r="C75" s="3" t="s">
        <v>187</v>
      </c>
      <c r="D75" s="4" t="s">
        <v>13</v>
      </c>
      <c r="E75" s="14">
        <v>1.5590021412037036</v>
      </c>
      <c r="F75" s="14">
        <v>5.8629895949074076</v>
      </c>
      <c r="G75" s="5">
        <v>0.28000000000000003</v>
      </c>
      <c r="H75" s="5">
        <v>0.27</v>
      </c>
      <c r="I75" s="5">
        <v>0.28999999999999998</v>
      </c>
      <c r="J75" s="5">
        <v>0.27</v>
      </c>
      <c r="K75" s="5">
        <v>0.26</v>
      </c>
      <c r="L75" s="5">
        <v>0.27</v>
      </c>
      <c r="M75" s="5">
        <v>0.28999999999999998</v>
      </c>
      <c r="N75" s="5">
        <v>0.25</v>
      </c>
      <c r="O75" s="5">
        <v>0.21</v>
      </c>
      <c r="P75" s="5">
        <v>0.26</v>
      </c>
      <c r="Q75" s="5">
        <v>0.25</v>
      </c>
      <c r="R75" s="5">
        <v>0.25</v>
      </c>
      <c r="S75" s="5">
        <v>0.28999999999999998</v>
      </c>
      <c r="T75" s="5">
        <v>0.24</v>
      </c>
      <c r="U75" s="5">
        <v>0.25</v>
      </c>
      <c r="V75" s="5">
        <v>0.24</v>
      </c>
      <c r="W75" s="5">
        <v>0.22</v>
      </c>
      <c r="X75" s="5">
        <v>0.22</v>
      </c>
      <c r="Y75" s="5">
        <v>0.23</v>
      </c>
      <c r="Z75" s="5">
        <v>0.25</v>
      </c>
      <c r="AA75" s="5">
        <v>0.28999999999999998</v>
      </c>
      <c r="AB75" s="5">
        <v>0.27</v>
      </c>
      <c r="AC75" s="5">
        <v>0.26</v>
      </c>
      <c r="AD75" s="5">
        <v>0.25</v>
      </c>
      <c r="AE75" s="5">
        <v>0.26</v>
      </c>
      <c r="AF75" s="5">
        <v>0.24</v>
      </c>
      <c r="AG75" s="5">
        <v>0.25</v>
      </c>
      <c r="AH75" s="5">
        <v>0.24</v>
      </c>
      <c r="AI75" s="5">
        <v>0.25</v>
      </c>
      <c r="AJ75" s="5">
        <v>0.21</v>
      </c>
      <c r="AK75" s="5">
        <v>0.19</v>
      </c>
      <c r="AL75" s="5">
        <v>0.19</v>
      </c>
      <c r="AM75" s="5">
        <v>0.2</v>
      </c>
      <c r="AN75" s="5">
        <v>0.2</v>
      </c>
      <c r="AO75" s="5">
        <v>0.19</v>
      </c>
      <c r="AP75" s="5">
        <v>0.18</v>
      </c>
      <c r="AQ75" s="5">
        <v>0.16</v>
      </c>
      <c r="AR75" s="5">
        <v>0.15</v>
      </c>
      <c r="AS75" s="5">
        <v>0.15</v>
      </c>
      <c r="AT75" s="5">
        <v>0.15</v>
      </c>
      <c r="AU75" s="5">
        <v>0.16</v>
      </c>
      <c r="AV75" s="5">
        <v>0.15</v>
      </c>
      <c r="AW75" s="5">
        <v>0.17</v>
      </c>
      <c r="AX75" s="5">
        <v>0.12</v>
      </c>
      <c r="AY75" s="5">
        <v>0.15</v>
      </c>
      <c r="AZ75" s="5">
        <v>0.15</v>
      </c>
      <c r="BA75" s="5">
        <v>0.14000000000000001</v>
      </c>
      <c r="BB75" s="5">
        <v>0.14000000000000001</v>
      </c>
      <c r="BC75" s="5">
        <v>0.14000000000000001</v>
      </c>
      <c r="BD75" s="5">
        <v>0.13</v>
      </c>
      <c r="BE75" s="5">
        <v>0.13</v>
      </c>
      <c r="BF75" s="5">
        <v>0.13</v>
      </c>
      <c r="BG75" s="5">
        <v>0.13</v>
      </c>
      <c r="BH75" s="5">
        <v>0.13</v>
      </c>
      <c r="BI75" s="5">
        <v>0.12</v>
      </c>
      <c r="BJ75" s="5">
        <v>0.13</v>
      </c>
      <c r="BK75" s="5">
        <v>0.12</v>
      </c>
      <c r="BL75" s="5">
        <v>0.11</v>
      </c>
      <c r="BM75" s="5">
        <v>0.11</v>
      </c>
      <c r="BN75" s="5">
        <v>0.12</v>
      </c>
      <c r="BO75" s="5">
        <v>0.11</v>
      </c>
      <c r="BP75" s="5">
        <v>0.1</v>
      </c>
      <c r="BQ75" s="5">
        <v>0.1</v>
      </c>
      <c r="BR75" s="5">
        <v>0.1</v>
      </c>
      <c r="BS75" s="5">
        <v>0.1</v>
      </c>
      <c r="BT75" s="5">
        <v>0.09</v>
      </c>
      <c r="BU75" s="5">
        <v>0.09</v>
      </c>
      <c r="BV75" s="5">
        <v>0.1</v>
      </c>
      <c r="BW75" s="5">
        <v>0.09</v>
      </c>
      <c r="BX75" s="5">
        <v>0.11</v>
      </c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>
        <v>0.1</v>
      </c>
      <c r="CJ75" s="5">
        <v>0.1</v>
      </c>
      <c r="CK75" s="5">
        <v>0.09</v>
      </c>
      <c r="CL75" s="5">
        <v>0.1</v>
      </c>
      <c r="CM75" s="5">
        <v>0.1</v>
      </c>
      <c r="CN75" s="5">
        <v>0.1</v>
      </c>
      <c r="CO75" s="5">
        <v>0.09</v>
      </c>
      <c r="CP75" s="5">
        <v>0.1</v>
      </c>
      <c r="CQ75" s="5">
        <v>0.09</v>
      </c>
      <c r="CR75" s="5">
        <v>0.1</v>
      </c>
      <c r="CS75" s="5">
        <v>0.09</v>
      </c>
      <c r="CT75" s="5">
        <v>0.08</v>
      </c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40" t="s">
        <v>305</v>
      </c>
      <c r="DT75" s="40" t="s">
        <v>305</v>
      </c>
      <c r="DU75" s="40" t="s">
        <v>305</v>
      </c>
      <c r="DV75" s="40" t="s">
        <v>305</v>
      </c>
      <c r="DW75" s="40" t="s">
        <v>305</v>
      </c>
      <c r="DX75" s="40" t="s">
        <v>305</v>
      </c>
      <c r="DY75" s="40" t="s">
        <v>305</v>
      </c>
      <c r="DZ75" s="40" t="s">
        <v>305</v>
      </c>
      <c r="EA75" s="40" t="s">
        <v>305</v>
      </c>
      <c r="EB75" s="40" t="s">
        <v>305</v>
      </c>
      <c r="EC75" s="40" t="s">
        <v>305</v>
      </c>
      <c r="ED75" s="40" t="s">
        <v>305</v>
      </c>
      <c r="EE75" s="40" t="s">
        <v>305</v>
      </c>
      <c r="EF75" s="40">
        <v>6.9000000000000006E-2</v>
      </c>
      <c r="EG75" s="40">
        <v>6.9000000000000006E-2</v>
      </c>
    </row>
    <row r="76" spans="1:137" ht="14.25">
      <c r="A76" s="65"/>
      <c r="B76" s="2">
        <v>66</v>
      </c>
      <c r="C76" s="66" t="s">
        <v>188</v>
      </c>
      <c r="D76" s="4" t="s">
        <v>189</v>
      </c>
      <c r="E76" s="14">
        <v>1.5603723842592592</v>
      </c>
      <c r="F76" s="14">
        <v>5.8617250231481481</v>
      </c>
      <c r="G76" s="5">
        <v>0.76</v>
      </c>
      <c r="H76" s="5">
        <v>0.73</v>
      </c>
      <c r="I76" s="5">
        <v>0.6</v>
      </c>
      <c r="J76" s="5">
        <v>0.54</v>
      </c>
      <c r="K76" s="5">
        <v>0.59</v>
      </c>
      <c r="L76" s="5">
        <v>0.46</v>
      </c>
      <c r="M76" s="5">
        <v>0.45</v>
      </c>
      <c r="N76" s="5">
        <v>0.56000000000000005</v>
      </c>
      <c r="O76" s="5">
        <v>0.49</v>
      </c>
      <c r="P76" s="5">
        <v>0.43</v>
      </c>
      <c r="Q76" s="5">
        <v>0.46</v>
      </c>
      <c r="R76" s="5">
        <v>0.44</v>
      </c>
      <c r="S76" s="5">
        <v>0.44</v>
      </c>
      <c r="T76" s="5">
        <v>0.44</v>
      </c>
      <c r="U76" s="5">
        <v>0.53</v>
      </c>
      <c r="V76" s="5">
        <v>0.48</v>
      </c>
      <c r="W76" s="5">
        <v>0.42</v>
      </c>
      <c r="X76" s="5">
        <v>0.35</v>
      </c>
      <c r="Y76" s="5">
        <v>0.28000000000000003</v>
      </c>
      <c r="Z76" s="5">
        <v>0.31</v>
      </c>
      <c r="AA76" s="5">
        <v>0.36</v>
      </c>
      <c r="AB76" s="5">
        <v>0.34</v>
      </c>
      <c r="AC76" s="5">
        <v>0.32</v>
      </c>
      <c r="AD76" s="5">
        <v>0.31</v>
      </c>
      <c r="AE76" s="5">
        <v>0.32</v>
      </c>
      <c r="AF76" s="5">
        <v>0.32</v>
      </c>
      <c r="AG76" s="5">
        <v>0.28999999999999998</v>
      </c>
      <c r="AH76" s="5">
        <v>0.28999999999999998</v>
      </c>
      <c r="AI76" s="5">
        <v>0.27</v>
      </c>
      <c r="AJ76" s="5">
        <v>0.25</v>
      </c>
      <c r="AK76" s="5">
        <v>0.18</v>
      </c>
      <c r="AL76" s="5">
        <v>0.26</v>
      </c>
      <c r="AM76" s="5">
        <v>0.28999999999999998</v>
      </c>
      <c r="AN76" s="5">
        <v>0.27</v>
      </c>
      <c r="AO76" s="5">
        <v>0.27</v>
      </c>
      <c r="AP76" s="5">
        <v>0.25</v>
      </c>
      <c r="AQ76" s="5">
        <v>0.24</v>
      </c>
      <c r="AR76" s="5">
        <v>0.24</v>
      </c>
      <c r="AS76" s="5">
        <v>0.2</v>
      </c>
      <c r="AT76" s="5">
        <v>0.22</v>
      </c>
      <c r="AU76" s="5">
        <v>0.22</v>
      </c>
      <c r="AV76" s="5">
        <v>0.19</v>
      </c>
      <c r="AW76" s="5">
        <v>0.21</v>
      </c>
      <c r="AX76" s="5">
        <v>0.12</v>
      </c>
      <c r="AY76" s="5">
        <v>0.2</v>
      </c>
      <c r="AZ76" s="5">
        <v>0.16</v>
      </c>
      <c r="BA76" s="5">
        <v>0.17</v>
      </c>
      <c r="BB76" s="5">
        <v>0.15</v>
      </c>
      <c r="BC76" s="5">
        <v>0.17</v>
      </c>
      <c r="BD76" s="5">
        <v>0.15</v>
      </c>
      <c r="BE76" s="5">
        <v>0.14000000000000001</v>
      </c>
      <c r="BF76" s="5">
        <v>0.15</v>
      </c>
      <c r="BG76" s="5">
        <v>0.14000000000000001</v>
      </c>
      <c r="BH76" s="5">
        <v>0.13</v>
      </c>
      <c r="BI76" s="5">
        <v>0.1</v>
      </c>
      <c r="BJ76" s="5">
        <v>0.14000000000000001</v>
      </c>
      <c r="BK76" s="5">
        <v>0.12</v>
      </c>
      <c r="BL76" s="5">
        <v>0.15</v>
      </c>
      <c r="BM76" s="5">
        <v>0.16</v>
      </c>
      <c r="BN76" s="5">
        <v>0.13</v>
      </c>
      <c r="BO76" s="5">
        <v>0.14000000000000001</v>
      </c>
      <c r="BP76" s="5">
        <v>0.13</v>
      </c>
      <c r="BQ76" s="5">
        <v>0.14000000000000001</v>
      </c>
      <c r="BR76" s="5">
        <v>0.13</v>
      </c>
      <c r="BS76" s="5">
        <v>0.13</v>
      </c>
      <c r="BT76" s="5">
        <v>0.12</v>
      </c>
      <c r="BU76" s="5">
        <v>0.08</v>
      </c>
      <c r="BV76" s="5">
        <v>0.1</v>
      </c>
      <c r="BW76" s="5">
        <v>0.11</v>
      </c>
      <c r="BX76" s="5">
        <v>0.11</v>
      </c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>
        <v>0.11</v>
      </c>
      <c r="CJ76" s="5">
        <v>0.12</v>
      </c>
      <c r="CK76" s="5">
        <v>0.11</v>
      </c>
      <c r="CL76" s="5">
        <v>0.11</v>
      </c>
      <c r="CM76" s="5">
        <v>0.1</v>
      </c>
      <c r="CN76" s="5">
        <v>0.13</v>
      </c>
      <c r="CO76" s="5">
        <v>0.11</v>
      </c>
      <c r="CP76" s="5">
        <v>0.12</v>
      </c>
      <c r="CQ76" s="5">
        <v>0.11</v>
      </c>
      <c r="CR76" s="5">
        <v>0.11</v>
      </c>
      <c r="CS76" s="5">
        <v>0.1</v>
      </c>
      <c r="CT76" s="5">
        <v>0.1</v>
      </c>
      <c r="CU76" s="5">
        <v>0.11</v>
      </c>
      <c r="CV76" s="5">
        <v>0.09</v>
      </c>
      <c r="CW76" s="5">
        <v>0.1</v>
      </c>
      <c r="CX76" s="5">
        <v>0.09</v>
      </c>
      <c r="CY76" s="5">
        <v>0.1</v>
      </c>
      <c r="CZ76" s="5">
        <v>0.09</v>
      </c>
      <c r="DA76" s="5">
        <v>0.09</v>
      </c>
      <c r="DB76" s="5">
        <v>0.1</v>
      </c>
      <c r="DC76" s="5">
        <v>0.1</v>
      </c>
      <c r="DD76" s="5">
        <v>0.1</v>
      </c>
      <c r="DE76" s="5">
        <v>0.1</v>
      </c>
      <c r="DF76" s="5">
        <v>0.1</v>
      </c>
      <c r="DG76" s="5">
        <v>0.1</v>
      </c>
      <c r="DH76" s="5">
        <v>0.1</v>
      </c>
      <c r="DI76" s="5">
        <v>0.09</v>
      </c>
      <c r="DJ76" s="5">
        <v>0.1</v>
      </c>
      <c r="DK76" s="5">
        <v>0.1</v>
      </c>
      <c r="DL76" s="5">
        <v>0.11</v>
      </c>
      <c r="DM76" s="5">
        <v>0.1</v>
      </c>
      <c r="DN76" s="5">
        <v>0.1</v>
      </c>
      <c r="DO76" s="5">
        <v>0.1</v>
      </c>
      <c r="DP76" s="5">
        <v>0.1</v>
      </c>
      <c r="DQ76" s="5">
        <v>0.09</v>
      </c>
      <c r="DR76" s="5">
        <v>0.1</v>
      </c>
      <c r="DS76" s="40">
        <v>9.4E-2</v>
      </c>
      <c r="DT76" s="40">
        <v>0.10299999999999999</v>
      </c>
      <c r="DU76" s="40">
        <v>0.108</v>
      </c>
      <c r="DV76" s="40">
        <v>0.104</v>
      </c>
      <c r="DW76" s="40">
        <v>8.5000000000000006E-2</v>
      </c>
      <c r="DX76" s="40">
        <v>9.4E-2</v>
      </c>
      <c r="DY76" s="40">
        <v>9.4E-2</v>
      </c>
      <c r="DZ76" s="40">
        <v>8.6999999999999994E-2</v>
      </c>
      <c r="EA76" s="40">
        <v>9.4E-2</v>
      </c>
      <c r="EB76" s="40">
        <v>8.3000000000000004E-2</v>
      </c>
      <c r="EC76" s="40">
        <v>8.7999999999999995E-2</v>
      </c>
      <c r="ED76" s="40">
        <v>8.8999999999999996E-2</v>
      </c>
      <c r="EE76" s="40">
        <v>8.5000000000000006E-2</v>
      </c>
      <c r="EF76" s="40" t="s">
        <v>305</v>
      </c>
      <c r="EG76" s="40" t="s">
        <v>305</v>
      </c>
    </row>
    <row r="77" spans="1:137" ht="14.25">
      <c r="A77" s="65"/>
      <c r="B77" s="2">
        <v>67</v>
      </c>
      <c r="C77" s="66"/>
      <c r="D77" s="4" t="s">
        <v>190</v>
      </c>
      <c r="E77" s="14">
        <v>1.5612039699074074</v>
      </c>
      <c r="F77" s="14">
        <v>5.861103078703704</v>
      </c>
      <c r="G77" s="5">
        <v>0.67</v>
      </c>
      <c r="H77" s="5">
        <v>0.7</v>
      </c>
      <c r="I77" s="5">
        <v>0.61</v>
      </c>
      <c r="J77" s="5">
        <v>0.5</v>
      </c>
      <c r="K77" s="5">
        <v>0.59</v>
      </c>
      <c r="L77" s="5">
        <v>0.5</v>
      </c>
      <c r="M77" s="5">
        <v>0.65</v>
      </c>
      <c r="N77" s="5">
        <v>0.63</v>
      </c>
      <c r="O77" s="5">
        <v>0.46</v>
      </c>
      <c r="P77" s="5">
        <v>0.51</v>
      </c>
      <c r="Q77" s="5">
        <v>0.54</v>
      </c>
      <c r="R77" s="5">
        <v>0.54</v>
      </c>
      <c r="S77" s="5">
        <v>0.56000000000000005</v>
      </c>
      <c r="T77" s="5">
        <v>0.55000000000000004</v>
      </c>
      <c r="U77" s="5">
        <v>0.56999999999999995</v>
      </c>
      <c r="V77" s="5">
        <v>0.56999999999999995</v>
      </c>
      <c r="W77" s="5">
        <v>0.43</v>
      </c>
      <c r="X77" s="5">
        <v>0.34</v>
      </c>
      <c r="Y77" s="5">
        <v>0.37</v>
      </c>
      <c r="Z77" s="5">
        <v>0.41</v>
      </c>
      <c r="AA77" s="5">
        <v>0.56000000000000005</v>
      </c>
      <c r="AB77" s="5">
        <v>0.56000000000000005</v>
      </c>
      <c r="AC77" s="5">
        <v>0.53</v>
      </c>
      <c r="AD77" s="5">
        <v>0.51</v>
      </c>
      <c r="AE77" s="5">
        <v>0.54</v>
      </c>
      <c r="AF77" s="5">
        <v>0.52</v>
      </c>
      <c r="AG77" s="5">
        <v>0.48</v>
      </c>
      <c r="AH77" s="5">
        <v>0.44</v>
      </c>
      <c r="AI77" s="5">
        <v>0.44</v>
      </c>
      <c r="AJ77" s="5">
        <v>0.38</v>
      </c>
      <c r="AK77" s="5">
        <v>0.31</v>
      </c>
      <c r="AL77" s="5">
        <v>0.4</v>
      </c>
      <c r="AM77" s="5">
        <v>0.43</v>
      </c>
      <c r="AN77" s="5">
        <v>0.42</v>
      </c>
      <c r="AO77" s="5">
        <v>0.42</v>
      </c>
      <c r="AP77" s="5">
        <v>0.19</v>
      </c>
      <c r="AQ77" s="5">
        <v>0.15</v>
      </c>
      <c r="AR77" s="5">
        <v>0.14000000000000001</v>
      </c>
      <c r="AS77" s="5">
        <v>0.14000000000000001</v>
      </c>
      <c r="AT77" s="5">
        <v>0.14000000000000001</v>
      </c>
      <c r="AU77" s="5">
        <v>0.15</v>
      </c>
      <c r="AV77" s="5">
        <v>0.11</v>
      </c>
      <c r="AW77" s="5">
        <v>0.12</v>
      </c>
      <c r="AX77" s="5">
        <v>0.1</v>
      </c>
      <c r="AY77" s="5">
        <v>0.13</v>
      </c>
      <c r="AZ77" s="5">
        <v>0.14000000000000001</v>
      </c>
      <c r="BA77" s="5">
        <v>0.15</v>
      </c>
      <c r="BB77" s="5">
        <v>0.15</v>
      </c>
      <c r="BC77" s="5">
        <v>0.15</v>
      </c>
      <c r="BD77" s="5">
        <v>0.13</v>
      </c>
      <c r="BE77" s="5">
        <v>0.12</v>
      </c>
      <c r="BF77" s="5">
        <v>0.14000000000000001</v>
      </c>
      <c r="BG77" s="5">
        <v>0.13</v>
      </c>
      <c r="BH77" s="5">
        <v>0.12</v>
      </c>
      <c r="BI77" s="5">
        <v>0.1</v>
      </c>
      <c r="BJ77" s="5">
        <v>0.11</v>
      </c>
      <c r="BK77" s="5">
        <v>0.11</v>
      </c>
      <c r="BL77" s="5">
        <v>0.13</v>
      </c>
      <c r="BM77" s="5">
        <v>0.13</v>
      </c>
      <c r="BN77" s="5">
        <v>0.13</v>
      </c>
      <c r="BO77" s="5">
        <v>0.13</v>
      </c>
      <c r="BP77" s="5">
        <v>0.12</v>
      </c>
      <c r="BQ77" s="5">
        <v>0.12</v>
      </c>
      <c r="BR77" s="5">
        <v>0.12</v>
      </c>
      <c r="BS77" s="5">
        <v>0.12</v>
      </c>
      <c r="BT77" s="5">
        <v>0.12</v>
      </c>
      <c r="BU77" s="5">
        <v>0.08</v>
      </c>
      <c r="BV77" s="5">
        <v>0.13</v>
      </c>
      <c r="BW77" s="5">
        <v>0.12</v>
      </c>
      <c r="BX77" s="5">
        <v>0.12</v>
      </c>
      <c r="BY77" s="5">
        <v>0.12</v>
      </c>
      <c r="BZ77" s="5">
        <v>0.11</v>
      </c>
      <c r="CA77" s="5">
        <v>0.11</v>
      </c>
      <c r="CB77" s="5">
        <v>0.11</v>
      </c>
      <c r="CC77" s="5">
        <v>0.12</v>
      </c>
      <c r="CD77" s="5">
        <v>0.11</v>
      </c>
      <c r="CE77" s="5">
        <v>0.11</v>
      </c>
      <c r="CF77" s="5">
        <v>0.11</v>
      </c>
      <c r="CG77" s="5">
        <v>0.08</v>
      </c>
      <c r="CH77" s="5">
        <v>0.11</v>
      </c>
      <c r="CI77" s="5">
        <v>0.1</v>
      </c>
      <c r="CJ77" s="5">
        <v>0.1</v>
      </c>
      <c r="CK77" s="5">
        <v>0.12</v>
      </c>
      <c r="CL77" s="5">
        <v>0.1</v>
      </c>
      <c r="CM77" s="5">
        <v>0.11</v>
      </c>
      <c r="CN77" s="5">
        <v>0.1</v>
      </c>
      <c r="CO77" s="5">
        <v>0.11</v>
      </c>
      <c r="CP77" s="5">
        <v>0.1</v>
      </c>
      <c r="CQ77" s="5">
        <v>0.1</v>
      </c>
      <c r="CR77" s="5">
        <v>0.11</v>
      </c>
      <c r="CS77" s="5">
        <v>0.09</v>
      </c>
      <c r="CT77" s="5">
        <v>0.12</v>
      </c>
      <c r="CU77" s="5">
        <v>0.1</v>
      </c>
      <c r="CV77" s="5">
        <v>0.1</v>
      </c>
      <c r="CW77" s="5">
        <v>0.11</v>
      </c>
      <c r="CX77" s="5">
        <v>0.1</v>
      </c>
      <c r="CY77" s="5">
        <v>0.11</v>
      </c>
      <c r="CZ77" s="5">
        <v>0.1</v>
      </c>
      <c r="DA77" s="5">
        <v>0.09</v>
      </c>
      <c r="DB77" s="5">
        <v>0.1</v>
      </c>
      <c r="DC77" s="5">
        <v>0.1</v>
      </c>
      <c r="DD77" s="5">
        <v>0.1</v>
      </c>
      <c r="DE77" s="5">
        <v>0.1</v>
      </c>
      <c r="DF77" s="5">
        <v>0.11</v>
      </c>
      <c r="DG77" s="5">
        <v>0.1</v>
      </c>
      <c r="DH77" s="5">
        <v>0.1</v>
      </c>
      <c r="DI77" s="5">
        <v>0.1</v>
      </c>
      <c r="DJ77" s="5">
        <v>0.12</v>
      </c>
      <c r="DK77" s="5">
        <v>0.1</v>
      </c>
      <c r="DL77" s="5"/>
      <c r="DM77" s="5"/>
      <c r="DN77" s="5"/>
      <c r="DO77" s="5"/>
      <c r="DP77" s="5"/>
      <c r="DQ77" s="5"/>
      <c r="DR77" s="5"/>
      <c r="DS77" s="40" t="s">
        <v>305</v>
      </c>
      <c r="DT77" s="40">
        <v>8.8999999999999996E-2</v>
      </c>
      <c r="DU77" s="40">
        <v>9.6000000000000002E-2</v>
      </c>
      <c r="DV77" s="40">
        <v>9.9000000000000005E-2</v>
      </c>
      <c r="DW77" s="40">
        <v>7.6999999999999999E-2</v>
      </c>
      <c r="DX77" s="40">
        <v>0.1</v>
      </c>
      <c r="DY77" s="40">
        <v>9.2999999999999999E-2</v>
      </c>
      <c r="DZ77" s="40">
        <v>0.09</v>
      </c>
      <c r="EA77" s="40">
        <v>8.6999999999999994E-2</v>
      </c>
      <c r="EB77" s="40">
        <v>8.6999999999999994E-2</v>
      </c>
      <c r="EC77" s="40">
        <v>8.2000000000000003E-2</v>
      </c>
      <c r="ED77" s="40">
        <v>0.1</v>
      </c>
      <c r="EE77" s="40">
        <v>8.5000000000000006E-2</v>
      </c>
      <c r="EF77" s="40" t="s">
        <v>305</v>
      </c>
      <c r="EG77" s="40">
        <v>6.0999999999999999E-2</v>
      </c>
    </row>
    <row r="78" spans="1:137" ht="14.25">
      <c r="A78" s="65"/>
      <c r="B78" s="2">
        <v>68</v>
      </c>
      <c r="C78" s="66"/>
      <c r="D78" s="4" t="s">
        <v>191</v>
      </c>
      <c r="E78" s="14">
        <v>1.5599005208333334</v>
      </c>
      <c r="F78" s="14">
        <v>5.8623096527777774</v>
      </c>
      <c r="G78" s="5">
        <v>0.78</v>
      </c>
      <c r="H78" s="5">
        <v>0.54</v>
      </c>
      <c r="I78" s="5">
        <v>0.59</v>
      </c>
      <c r="J78" s="5">
        <v>0.48</v>
      </c>
      <c r="K78" s="5">
        <v>0.54</v>
      </c>
      <c r="L78" s="5">
        <v>0.45</v>
      </c>
      <c r="M78" s="5">
        <v>0.41</v>
      </c>
      <c r="N78" s="5">
        <v>0.52</v>
      </c>
      <c r="O78" s="5">
        <v>0.43</v>
      </c>
      <c r="P78" s="5">
        <v>0.48</v>
      </c>
      <c r="Q78" s="5">
        <v>0.52</v>
      </c>
      <c r="R78" s="5">
        <v>0.4</v>
      </c>
      <c r="S78" s="5">
        <v>0.46</v>
      </c>
      <c r="T78" s="5">
        <v>0.43</v>
      </c>
      <c r="U78" s="5">
        <v>0.47</v>
      </c>
      <c r="V78" s="5">
        <v>0.46</v>
      </c>
      <c r="W78" s="5">
        <v>0.37</v>
      </c>
      <c r="X78" s="5">
        <v>0.37</v>
      </c>
      <c r="Y78" s="5">
        <v>0.35</v>
      </c>
      <c r="Z78" s="5">
        <v>0.3</v>
      </c>
      <c r="AA78" s="5">
        <v>0.33</v>
      </c>
      <c r="AB78" s="5">
        <v>0.31</v>
      </c>
      <c r="AC78" s="5">
        <v>0.3</v>
      </c>
      <c r="AD78" s="5">
        <v>0.28999999999999998</v>
      </c>
      <c r="AE78" s="5">
        <v>0.28999999999999998</v>
      </c>
      <c r="AF78" s="5">
        <v>0.27</v>
      </c>
      <c r="AG78" s="5">
        <v>0.26</v>
      </c>
      <c r="AH78" s="5">
        <v>0.25</v>
      </c>
      <c r="AI78" s="5">
        <v>0.24</v>
      </c>
      <c r="AJ78" s="5">
        <v>0.23</v>
      </c>
      <c r="AK78" s="5">
        <v>0.16</v>
      </c>
      <c r="AL78" s="5">
        <v>0.23</v>
      </c>
      <c r="AM78" s="5">
        <v>0.22</v>
      </c>
      <c r="AN78" s="5">
        <v>0.22</v>
      </c>
      <c r="AO78" s="5">
        <v>0.22</v>
      </c>
      <c r="AP78" s="5">
        <v>0.21</v>
      </c>
      <c r="AQ78" s="5">
        <v>0.2</v>
      </c>
      <c r="AR78" s="5">
        <v>0.19</v>
      </c>
      <c r="AS78" s="5">
        <v>0.18</v>
      </c>
      <c r="AT78" s="5">
        <v>0.19</v>
      </c>
      <c r="AU78" s="5">
        <v>0.12</v>
      </c>
      <c r="AV78" s="5">
        <v>0.11</v>
      </c>
      <c r="AW78" s="5">
        <v>0.11</v>
      </c>
      <c r="AX78" s="5">
        <v>0.06</v>
      </c>
      <c r="AY78" s="5">
        <v>0.11</v>
      </c>
      <c r="AZ78" s="5">
        <v>0.12</v>
      </c>
      <c r="BA78" s="5">
        <v>0.11</v>
      </c>
      <c r="BB78" s="5">
        <v>0.11</v>
      </c>
      <c r="BC78" s="5">
        <v>0.11</v>
      </c>
      <c r="BD78" s="5">
        <v>0.11</v>
      </c>
      <c r="BE78" s="5">
        <v>0.1</v>
      </c>
      <c r="BF78" s="5">
        <v>0.1</v>
      </c>
      <c r="BG78" s="5">
        <v>0.09</v>
      </c>
      <c r="BH78" s="5">
        <v>0.09</v>
      </c>
      <c r="BI78" s="5">
        <v>0.06</v>
      </c>
      <c r="BJ78" s="5">
        <v>0.09</v>
      </c>
      <c r="BK78" s="5">
        <v>0.09</v>
      </c>
      <c r="BL78" s="5">
        <v>0.1</v>
      </c>
      <c r="BM78" s="5">
        <v>0.09</v>
      </c>
      <c r="BN78" s="5">
        <v>0.09</v>
      </c>
      <c r="BO78" s="5">
        <v>0.1</v>
      </c>
      <c r="BP78" s="5">
        <v>0.09</v>
      </c>
      <c r="BQ78" s="5">
        <v>0.09</v>
      </c>
      <c r="BR78" s="5">
        <v>0.09</v>
      </c>
      <c r="BS78" s="5">
        <v>0.08</v>
      </c>
      <c r="BT78" s="5">
        <v>0.08</v>
      </c>
      <c r="BU78" s="5">
        <v>0.05</v>
      </c>
      <c r="BV78" s="5">
        <v>0.08</v>
      </c>
      <c r="BW78" s="5">
        <v>0.08</v>
      </c>
      <c r="BX78" s="5">
        <v>0.08</v>
      </c>
      <c r="BY78" s="5">
        <v>0.08</v>
      </c>
      <c r="BZ78" s="5">
        <v>0.08</v>
      </c>
      <c r="CA78" s="5">
        <v>0.08</v>
      </c>
      <c r="CB78" s="5">
        <v>0.08</v>
      </c>
      <c r="CC78" s="5">
        <v>0.08</v>
      </c>
      <c r="CD78" s="5">
        <v>0.08</v>
      </c>
      <c r="CE78" s="5">
        <v>0.08</v>
      </c>
      <c r="CF78" s="5">
        <v>7.0000000000000007E-2</v>
      </c>
      <c r="CG78" s="5">
        <v>7.0000000000000007E-2</v>
      </c>
      <c r="CH78" s="5">
        <v>7.0000000000000007E-2</v>
      </c>
      <c r="CI78" s="5">
        <v>7.0000000000000007E-2</v>
      </c>
      <c r="CJ78" s="5">
        <v>0.08</v>
      </c>
      <c r="CK78" s="5">
        <v>0.08</v>
      </c>
      <c r="CL78" s="5">
        <v>0.08</v>
      </c>
      <c r="CM78" s="5">
        <v>7.0000000000000007E-2</v>
      </c>
      <c r="CN78" s="5">
        <v>7.0000000000000007E-2</v>
      </c>
      <c r="CO78" s="5">
        <v>7.0000000000000007E-2</v>
      </c>
      <c r="CP78" s="5">
        <v>7.0000000000000007E-2</v>
      </c>
      <c r="CQ78" s="5">
        <v>7.0000000000000007E-2</v>
      </c>
      <c r="CR78" s="5">
        <v>7.0000000000000007E-2</v>
      </c>
      <c r="CS78" s="5">
        <v>0.06</v>
      </c>
      <c r="CT78" s="5">
        <v>7.0000000000000007E-2</v>
      </c>
      <c r="CU78" s="5">
        <v>7.0000000000000007E-2</v>
      </c>
      <c r="CV78" s="5">
        <v>7.0000000000000007E-2</v>
      </c>
      <c r="CW78" s="5">
        <v>7.0000000000000007E-2</v>
      </c>
      <c r="CX78" s="5">
        <v>7.0000000000000007E-2</v>
      </c>
      <c r="CY78" s="5">
        <v>7.0000000000000007E-2</v>
      </c>
      <c r="CZ78" s="5">
        <v>7.0000000000000007E-2</v>
      </c>
      <c r="DA78" s="5">
        <v>7.0000000000000007E-2</v>
      </c>
      <c r="DB78" s="5">
        <v>7.0000000000000007E-2</v>
      </c>
      <c r="DC78" s="5">
        <v>7.0000000000000007E-2</v>
      </c>
      <c r="DD78" s="5">
        <v>7.0000000000000007E-2</v>
      </c>
      <c r="DE78" s="5">
        <v>0.06</v>
      </c>
      <c r="DF78" s="5">
        <v>7.0000000000000007E-2</v>
      </c>
      <c r="DG78" s="5">
        <v>0.06</v>
      </c>
      <c r="DH78" s="5">
        <v>7.0000000000000007E-2</v>
      </c>
      <c r="DI78" s="5">
        <v>0.06</v>
      </c>
      <c r="DJ78" s="5">
        <v>7.0000000000000007E-2</v>
      </c>
      <c r="DK78" s="5">
        <v>7.0000000000000007E-2</v>
      </c>
      <c r="DL78" s="5">
        <v>7.0000000000000007E-2</v>
      </c>
      <c r="DM78" s="5">
        <v>7.0000000000000007E-2</v>
      </c>
      <c r="DN78" s="5">
        <v>7.0000000000000007E-2</v>
      </c>
      <c r="DO78" s="5">
        <v>0.06</v>
      </c>
      <c r="DP78" s="5">
        <v>0.06</v>
      </c>
      <c r="DQ78" s="5">
        <v>0.06</v>
      </c>
      <c r="DR78" s="5">
        <v>0.06</v>
      </c>
      <c r="DS78" s="40">
        <v>6.2E-2</v>
      </c>
      <c r="DT78" s="40">
        <v>6.4000000000000001E-2</v>
      </c>
      <c r="DU78" s="40">
        <v>6.4000000000000001E-2</v>
      </c>
      <c r="DV78" s="40">
        <v>6.5000000000000002E-2</v>
      </c>
      <c r="DW78" s="40">
        <v>6.0999999999999999E-2</v>
      </c>
      <c r="DX78" s="40">
        <v>6.4000000000000001E-2</v>
      </c>
      <c r="DY78" s="40">
        <v>6.2E-2</v>
      </c>
      <c r="DZ78" s="40">
        <v>6.0999999999999999E-2</v>
      </c>
      <c r="EA78" s="40">
        <v>6.2E-2</v>
      </c>
      <c r="EB78" s="40">
        <v>5.8999999999999997E-2</v>
      </c>
      <c r="EC78" s="40">
        <v>5.7000000000000002E-2</v>
      </c>
      <c r="ED78" s="40">
        <v>5.8999999999999997E-2</v>
      </c>
      <c r="EE78" s="40">
        <v>5.7000000000000002E-2</v>
      </c>
      <c r="EF78" s="40" t="s">
        <v>305</v>
      </c>
      <c r="EG78" s="40" t="s">
        <v>305</v>
      </c>
    </row>
    <row r="79" spans="1:137" ht="14.25">
      <c r="A79" s="65" t="s">
        <v>192</v>
      </c>
      <c r="B79" s="2">
        <v>69</v>
      </c>
      <c r="C79" s="3" t="s">
        <v>193</v>
      </c>
      <c r="D79" s="4" t="s">
        <v>194</v>
      </c>
      <c r="E79" s="14">
        <v>1.5591073379629632</v>
      </c>
      <c r="F79" s="14">
        <v>5.8585773842592594</v>
      </c>
      <c r="G79" s="5"/>
      <c r="H79" s="5">
        <v>0.16</v>
      </c>
      <c r="I79" s="5">
        <v>0.16</v>
      </c>
      <c r="J79" s="5">
        <v>0.16</v>
      </c>
      <c r="K79" s="5">
        <v>0.16</v>
      </c>
      <c r="L79" s="5">
        <v>0.17</v>
      </c>
      <c r="M79" s="5">
        <v>0.15</v>
      </c>
      <c r="N79" s="5">
        <v>0.14000000000000001</v>
      </c>
      <c r="O79" s="5">
        <v>0.15</v>
      </c>
      <c r="P79" s="5">
        <v>0.13</v>
      </c>
      <c r="Q79" s="5">
        <v>0.14000000000000001</v>
      </c>
      <c r="R79" s="5">
        <v>0.14000000000000001</v>
      </c>
      <c r="S79" s="5">
        <v>0.13</v>
      </c>
      <c r="T79" s="5">
        <v>0.15</v>
      </c>
      <c r="U79" s="5">
        <v>0.15</v>
      </c>
      <c r="V79" s="5">
        <v>0.15</v>
      </c>
      <c r="W79" s="5">
        <v>0.12</v>
      </c>
      <c r="X79" s="5">
        <v>0.13</v>
      </c>
      <c r="Y79" s="5">
        <v>0.14000000000000001</v>
      </c>
      <c r="Z79" s="5">
        <v>0.14000000000000001</v>
      </c>
      <c r="AA79" s="5">
        <v>0.13</v>
      </c>
      <c r="AB79" s="5">
        <v>0.17</v>
      </c>
      <c r="AC79" s="5">
        <v>0.13</v>
      </c>
      <c r="AD79" s="5">
        <v>0.13</v>
      </c>
      <c r="AE79" s="5">
        <v>0.13</v>
      </c>
      <c r="AF79" s="5">
        <v>0.12</v>
      </c>
      <c r="AG79" s="5">
        <v>0.12</v>
      </c>
      <c r="AH79" s="5">
        <v>0.12</v>
      </c>
      <c r="AI79" s="5">
        <v>0.12</v>
      </c>
      <c r="AJ79" s="5">
        <v>0.12</v>
      </c>
      <c r="AK79" s="5">
        <v>0.1</v>
      </c>
      <c r="AL79" s="5">
        <v>0.11</v>
      </c>
      <c r="AM79" s="5">
        <v>0.1</v>
      </c>
      <c r="AN79" s="5">
        <v>0.09</v>
      </c>
      <c r="AO79" s="5">
        <v>0.1</v>
      </c>
      <c r="AP79" s="5">
        <v>0.1</v>
      </c>
      <c r="AQ79" s="5">
        <v>0.09</v>
      </c>
      <c r="AR79" s="5">
        <v>0.09</v>
      </c>
      <c r="AS79" s="5">
        <v>0.08</v>
      </c>
      <c r="AT79" s="5">
        <v>0.09</v>
      </c>
      <c r="AU79" s="5">
        <v>0.09</v>
      </c>
      <c r="AV79" s="5">
        <v>0.09</v>
      </c>
      <c r="AW79" s="5">
        <v>0.08</v>
      </c>
      <c r="AX79" s="5">
        <v>7.0000000000000007E-2</v>
      </c>
      <c r="AY79" s="5">
        <v>0.09</v>
      </c>
      <c r="AZ79" s="5">
        <v>0.09</v>
      </c>
      <c r="BA79" s="5">
        <v>0.09</v>
      </c>
      <c r="BB79" s="5">
        <v>0.09</v>
      </c>
      <c r="BC79" s="5">
        <v>0.08</v>
      </c>
      <c r="BD79" s="5">
        <v>0.09</v>
      </c>
      <c r="BE79" s="5">
        <v>0.08</v>
      </c>
      <c r="BF79" s="5">
        <v>0.08</v>
      </c>
      <c r="BG79" s="5">
        <v>0.09</v>
      </c>
      <c r="BH79" s="5">
        <v>0.09</v>
      </c>
      <c r="BI79" s="5">
        <v>7.0000000000000007E-2</v>
      </c>
      <c r="BJ79" s="5">
        <v>0.08</v>
      </c>
      <c r="BK79" s="5">
        <v>0.08</v>
      </c>
      <c r="BL79" s="5">
        <v>0.09</v>
      </c>
      <c r="BM79" s="5">
        <v>0.09</v>
      </c>
      <c r="BN79" s="5">
        <v>0.09</v>
      </c>
      <c r="BO79" s="5">
        <v>0.09</v>
      </c>
      <c r="BP79" s="5">
        <v>0.08</v>
      </c>
      <c r="BQ79" s="5">
        <v>0.08</v>
      </c>
      <c r="BR79" s="5">
        <v>0.09</v>
      </c>
      <c r="BS79" s="5">
        <v>0.09</v>
      </c>
      <c r="BT79" s="5">
        <v>0.09</v>
      </c>
      <c r="BU79" s="5">
        <v>0.08</v>
      </c>
      <c r="BV79" s="5">
        <v>0.08</v>
      </c>
      <c r="BW79" s="5">
        <v>0.08</v>
      </c>
      <c r="BX79" s="5">
        <v>0.08</v>
      </c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>
        <v>0.08</v>
      </c>
      <c r="CJ79" s="5">
        <v>0.08</v>
      </c>
      <c r="CK79" s="5">
        <v>0.08</v>
      </c>
      <c r="CL79" s="5">
        <v>0.08</v>
      </c>
      <c r="CM79" s="5">
        <v>7.0000000000000007E-2</v>
      </c>
      <c r="CN79" s="5">
        <v>7.0000000000000007E-2</v>
      </c>
      <c r="CO79" s="5">
        <v>7.0000000000000007E-2</v>
      </c>
      <c r="CP79" s="5">
        <v>7.0000000000000007E-2</v>
      </c>
      <c r="CQ79" s="5">
        <v>0.08</v>
      </c>
      <c r="CR79" s="5">
        <v>0.08</v>
      </c>
      <c r="CS79" s="5">
        <v>7.0000000000000007E-2</v>
      </c>
      <c r="CT79" s="5">
        <v>0.08</v>
      </c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40" t="s">
        <v>305</v>
      </c>
      <c r="DT79" s="40" t="s">
        <v>305</v>
      </c>
      <c r="DU79" s="40" t="s">
        <v>305</v>
      </c>
      <c r="DV79" s="40" t="s">
        <v>305</v>
      </c>
      <c r="DW79" s="40" t="s">
        <v>305</v>
      </c>
      <c r="DX79" s="40" t="s">
        <v>305</v>
      </c>
      <c r="DY79" s="40" t="s">
        <v>305</v>
      </c>
      <c r="DZ79" s="40" t="s">
        <v>305</v>
      </c>
      <c r="EA79" s="40" t="s">
        <v>305</v>
      </c>
      <c r="EB79" s="40" t="s">
        <v>305</v>
      </c>
      <c r="EC79" s="40" t="s">
        <v>305</v>
      </c>
      <c r="ED79" s="40" t="s">
        <v>305</v>
      </c>
      <c r="EE79" s="40" t="s">
        <v>305</v>
      </c>
      <c r="EF79" s="40">
        <v>7.3999999999999996E-2</v>
      </c>
      <c r="EG79" s="40">
        <v>6.9000000000000006E-2</v>
      </c>
    </row>
    <row r="80" spans="1:137" ht="14.25">
      <c r="A80" s="65"/>
      <c r="B80" s="2">
        <v>70</v>
      </c>
      <c r="C80" s="3" t="s">
        <v>195</v>
      </c>
      <c r="D80" s="4" t="s">
        <v>196</v>
      </c>
      <c r="E80" s="14">
        <v>1.5592551967592594</v>
      </c>
      <c r="F80" s="14">
        <v>5.857835706018518</v>
      </c>
      <c r="G80" s="5"/>
      <c r="H80" s="5">
        <v>0.18</v>
      </c>
      <c r="I80" s="5">
        <v>0.18</v>
      </c>
      <c r="J80" s="5">
        <v>0.18</v>
      </c>
      <c r="K80" s="5">
        <v>0.16</v>
      </c>
      <c r="L80" s="5">
        <v>0.16</v>
      </c>
      <c r="M80" s="5">
        <v>0.16</v>
      </c>
      <c r="N80" s="5">
        <v>0.15</v>
      </c>
      <c r="O80" s="5">
        <v>0.16</v>
      </c>
      <c r="P80" s="5">
        <v>0.14000000000000001</v>
      </c>
      <c r="Q80" s="5">
        <v>0.14000000000000001</v>
      </c>
      <c r="R80" s="5">
        <v>0.13</v>
      </c>
      <c r="S80" s="5">
        <v>0.14000000000000001</v>
      </c>
      <c r="T80" s="5">
        <v>0.14000000000000001</v>
      </c>
      <c r="U80" s="5">
        <v>0.14000000000000001</v>
      </c>
      <c r="V80" s="5">
        <v>0.14000000000000001</v>
      </c>
      <c r="W80" s="5">
        <v>0.13</v>
      </c>
      <c r="X80" s="5">
        <v>0.14000000000000001</v>
      </c>
      <c r="Y80" s="5">
        <v>0.13</v>
      </c>
      <c r="Z80" s="5">
        <v>0.12</v>
      </c>
      <c r="AA80" s="5">
        <v>0.14000000000000001</v>
      </c>
      <c r="AB80" s="5">
        <v>0.15</v>
      </c>
      <c r="AC80" s="5">
        <v>0.14000000000000001</v>
      </c>
      <c r="AD80" s="5">
        <v>0.14000000000000001</v>
      </c>
      <c r="AE80" s="5">
        <v>0.12</v>
      </c>
      <c r="AF80" s="5">
        <v>0.12</v>
      </c>
      <c r="AG80" s="5">
        <v>0.12</v>
      </c>
      <c r="AH80" s="5">
        <v>0.12</v>
      </c>
      <c r="AI80" s="5">
        <v>0.12</v>
      </c>
      <c r="AJ80" s="5">
        <v>0.12</v>
      </c>
      <c r="AK80" s="5">
        <v>0.1</v>
      </c>
      <c r="AL80" s="5">
        <v>0.12</v>
      </c>
      <c r="AM80" s="5">
        <v>0.11</v>
      </c>
      <c r="AN80" s="5">
        <v>0.09</v>
      </c>
      <c r="AO80" s="5">
        <v>0.09</v>
      </c>
      <c r="AP80" s="5">
        <v>0.11</v>
      </c>
      <c r="AQ80" s="5">
        <v>0.09</v>
      </c>
      <c r="AR80" s="5">
        <v>0.09</v>
      </c>
      <c r="AS80" s="5">
        <v>0.09</v>
      </c>
      <c r="AT80" s="5">
        <v>0.1</v>
      </c>
      <c r="AU80" s="5">
        <v>0.1</v>
      </c>
      <c r="AV80" s="5">
        <v>0.08</v>
      </c>
      <c r="AW80" s="5">
        <v>0.09</v>
      </c>
      <c r="AX80" s="5">
        <v>0.09</v>
      </c>
      <c r="AY80" s="5">
        <v>0.09</v>
      </c>
      <c r="AZ80" s="5">
        <v>0.09</v>
      </c>
      <c r="BA80" s="5">
        <v>0.09</v>
      </c>
      <c r="BB80" s="5">
        <v>0.08</v>
      </c>
      <c r="BC80" s="5">
        <v>0.09</v>
      </c>
      <c r="BD80" s="5">
        <v>0.09</v>
      </c>
      <c r="BE80" s="5">
        <v>0.08</v>
      </c>
      <c r="BF80" s="5">
        <v>0.08</v>
      </c>
      <c r="BG80" s="5">
        <v>0.09</v>
      </c>
      <c r="BH80" s="5">
        <v>0.09</v>
      </c>
      <c r="BI80" s="5">
        <v>0.08</v>
      </c>
      <c r="BJ80" s="5">
        <v>0.08</v>
      </c>
      <c r="BK80" s="5">
        <v>0.08</v>
      </c>
      <c r="BL80" s="5">
        <v>0.09</v>
      </c>
      <c r="BM80" s="5">
        <v>0.08</v>
      </c>
      <c r="BN80" s="5">
        <v>0.09</v>
      </c>
      <c r="BO80" s="5">
        <v>0.09</v>
      </c>
      <c r="BP80" s="5">
        <v>0.08</v>
      </c>
      <c r="BQ80" s="5">
        <v>0.08</v>
      </c>
      <c r="BR80" s="5">
        <v>0.09</v>
      </c>
      <c r="BS80" s="5">
        <v>0.08</v>
      </c>
      <c r="BT80" s="5">
        <v>0.08</v>
      </c>
      <c r="BU80" s="5">
        <v>0.08</v>
      </c>
      <c r="BV80" s="5">
        <v>0.08</v>
      </c>
      <c r="BW80" s="5">
        <v>0.09</v>
      </c>
      <c r="BX80" s="5">
        <v>0.08</v>
      </c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>
        <v>0.08</v>
      </c>
      <c r="CJ80" s="5">
        <v>0.08</v>
      </c>
      <c r="CK80" s="5">
        <v>0.08</v>
      </c>
      <c r="CL80" s="5">
        <v>0.08</v>
      </c>
      <c r="CM80" s="5">
        <v>0.08</v>
      </c>
      <c r="CN80" s="5">
        <v>7.0000000000000007E-2</v>
      </c>
      <c r="CO80" s="5">
        <v>7.0000000000000007E-2</v>
      </c>
      <c r="CP80" s="5">
        <v>0.08</v>
      </c>
      <c r="CQ80" s="5">
        <v>7.0000000000000007E-2</v>
      </c>
      <c r="CR80" s="5">
        <v>0.08</v>
      </c>
      <c r="CS80" s="5">
        <v>7.0000000000000007E-2</v>
      </c>
      <c r="CT80" s="5">
        <v>7.0000000000000007E-2</v>
      </c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40" t="s">
        <v>305</v>
      </c>
      <c r="DT80" s="40" t="s">
        <v>305</v>
      </c>
      <c r="DU80" s="40" t="s">
        <v>305</v>
      </c>
      <c r="DV80" s="40" t="s">
        <v>305</v>
      </c>
      <c r="DW80" s="40" t="s">
        <v>305</v>
      </c>
      <c r="DX80" s="40" t="s">
        <v>305</v>
      </c>
      <c r="DY80" s="40" t="s">
        <v>305</v>
      </c>
      <c r="DZ80" s="40" t="s">
        <v>305</v>
      </c>
      <c r="EA80" s="40" t="s">
        <v>305</v>
      </c>
      <c r="EB80" s="40" t="s">
        <v>305</v>
      </c>
      <c r="EC80" s="40" t="s">
        <v>305</v>
      </c>
      <c r="ED80" s="40" t="s">
        <v>305</v>
      </c>
      <c r="EE80" s="40" t="s">
        <v>305</v>
      </c>
      <c r="EF80" s="40">
        <v>6.5000000000000002E-2</v>
      </c>
      <c r="EG80" s="40">
        <v>6.2E-2</v>
      </c>
    </row>
    <row r="81" spans="1:137" ht="14.25">
      <c r="A81" s="65"/>
      <c r="B81" s="2">
        <v>71</v>
      </c>
      <c r="C81" s="3" t="s">
        <v>197</v>
      </c>
      <c r="D81" s="4" t="s">
        <v>198</v>
      </c>
      <c r="E81" s="14">
        <v>1.5598252662037038</v>
      </c>
      <c r="F81" s="14">
        <v>5.8582454629629623</v>
      </c>
      <c r="G81" s="5"/>
      <c r="H81" s="5">
        <v>0.28000000000000003</v>
      </c>
      <c r="I81" s="5">
        <v>0.27</v>
      </c>
      <c r="J81" s="5">
        <v>0.27</v>
      </c>
      <c r="K81" s="5">
        <v>0.26</v>
      </c>
      <c r="L81" s="5">
        <v>0.22</v>
      </c>
      <c r="M81" s="5">
        <v>0.24</v>
      </c>
      <c r="N81" s="5">
        <v>0.25</v>
      </c>
      <c r="O81" s="5">
        <v>0.24</v>
      </c>
      <c r="P81" s="5">
        <v>0.24</v>
      </c>
      <c r="Q81" s="5">
        <v>0.21</v>
      </c>
      <c r="R81" s="5">
        <v>0.21</v>
      </c>
      <c r="S81" s="5">
        <v>0.21</v>
      </c>
      <c r="T81" s="5">
        <v>0.2</v>
      </c>
      <c r="U81" s="5">
        <v>0.2</v>
      </c>
      <c r="V81" s="5">
        <v>0.19</v>
      </c>
      <c r="W81" s="5">
        <v>0.18</v>
      </c>
      <c r="X81" s="5">
        <v>0.18</v>
      </c>
      <c r="Y81" s="5">
        <v>0.17</v>
      </c>
      <c r="Z81" s="5">
        <v>0.19</v>
      </c>
      <c r="AA81" s="5">
        <v>0.18</v>
      </c>
      <c r="AB81" s="5">
        <v>0.18</v>
      </c>
      <c r="AC81" s="5">
        <v>0.18</v>
      </c>
      <c r="AD81" s="5">
        <v>0.17</v>
      </c>
      <c r="AE81" s="5">
        <v>0.17</v>
      </c>
      <c r="AF81" s="5">
        <v>0.16</v>
      </c>
      <c r="AG81" s="5">
        <v>0.17</v>
      </c>
      <c r="AH81" s="5">
        <v>0.16</v>
      </c>
      <c r="AI81" s="5">
        <v>0.16</v>
      </c>
      <c r="AJ81" s="5">
        <v>0.16</v>
      </c>
      <c r="AK81" s="5">
        <v>0.17</v>
      </c>
      <c r="AL81" s="5">
        <v>0.15</v>
      </c>
      <c r="AM81" s="5">
        <v>0.13</v>
      </c>
      <c r="AN81" s="5">
        <v>0.12</v>
      </c>
      <c r="AO81" s="5">
        <v>0.14000000000000001</v>
      </c>
      <c r="AP81" s="5">
        <v>0.13</v>
      </c>
      <c r="AQ81" s="5">
        <v>0.13</v>
      </c>
      <c r="AR81" s="5">
        <v>0.13</v>
      </c>
      <c r="AS81" s="5">
        <v>0.13</v>
      </c>
      <c r="AT81" s="5">
        <v>0.13</v>
      </c>
      <c r="AU81" s="5">
        <v>0.14000000000000001</v>
      </c>
      <c r="AV81" s="5">
        <v>0.13</v>
      </c>
      <c r="AW81" s="5">
        <v>0.13</v>
      </c>
      <c r="AX81" s="5">
        <v>0.13</v>
      </c>
      <c r="AY81" s="5">
        <v>0.12</v>
      </c>
      <c r="AZ81" s="5">
        <v>0.12</v>
      </c>
      <c r="BA81" s="5">
        <v>0.12</v>
      </c>
      <c r="BB81" s="5">
        <v>0.11</v>
      </c>
      <c r="BC81" s="5">
        <v>0.12</v>
      </c>
      <c r="BD81" s="5">
        <v>0.11</v>
      </c>
      <c r="BE81" s="5">
        <v>0.11</v>
      </c>
      <c r="BF81" s="5">
        <v>0.1</v>
      </c>
      <c r="BG81" s="5">
        <v>0.12</v>
      </c>
      <c r="BH81" s="5">
        <v>0.11</v>
      </c>
      <c r="BI81" s="5">
        <v>0.1</v>
      </c>
      <c r="BJ81" s="5">
        <v>0.11</v>
      </c>
      <c r="BK81" s="5">
        <v>0.11</v>
      </c>
      <c r="BL81" s="5">
        <v>0.12</v>
      </c>
      <c r="BM81" s="5">
        <v>0.11</v>
      </c>
      <c r="BN81" s="5">
        <v>0.1</v>
      </c>
      <c r="BO81" s="5">
        <v>0.11</v>
      </c>
      <c r="BP81" s="5">
        <v>0.11</v>
      </c>
      <c r="BQ81" s="5">
        <v>0.1</v>
      </c>
      <c r="BR81" s="5">
        <v>0.1</v>
      </c>
      <c r="BS81" s="5">
        <v>0.1</v>
      </c>
      <c r="BT81" s="5">
        <v>0.11</v>
      </c>
      <c r="BU81" s="5">
        <v>0.09</v>
      </c>
      <c r="BV81" s="5">
        <v>0.1</v>
      </c>
      <c r="BW81" s="5">
        <v>0.1</v>
      </c>
      <c r="BX81" s="5">
        <v>0.1</v>
      </c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>
        <v>0.08</v>
      </c>
      <c r="CJ81" s="5">
        <v>0.09</v>
      </c>
      <c r="CK81" s="5">
        <v>0.09</v>
      </c>
      <c r="CL81" s="5">
        <v>0.09</v>
      </c>
      <c r="CM81" s="5">
        <v>0.08</v>
      </c>
      <c r="CN81" s="5">
        <v>0.08</v>
      </c>
      <c r="CO81" s="5">
        <v>0.08</v>
      </c>
      <c r="CP81" s="5">
        <v>0.09</v>
      </c>
      <c r="CQ81" s="5">
        <v>0.09</v>
      </c>
      <c r="CR81" s="5">
        <v>0.09</v>
      </c>
      <c r="CS81" s="5">
        <v>0.08</v>
      </c>
      <c r="CT81" s="5">
        <v>0.09</v>
      </c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40" t="s">
        <v>305</v>
      </c>
      <c r="DT81" s="40" t="s">
        <v>305</v>
      </c>
      <c r="DU81" s="40" t="s">
        <v>305</v>
      </c>
      <c r="DV81" s="40" t="s">
        <v>305</v>
      </c>
      <c r="DW81" s="40" t="s">
        <v>305</v>
      </c>
      <c r="DX81" s="40" t="s">
        <v>305</v>
      </c>
      <c r="DY81" s="40" t="s">
        <v>305</v>
      </c>
      <c r="DZ81" s="40" t="s">
        <v>305</v>
      </c>
      <c r="EA81" s="40" t="s">
        <v>305</v>
      </c>
      <c r="EB81" s="40" t="s">
        <v>305</v>
      </c>
      <c r="EC81" s="40" t="s">
        <v>305</v>
      </c>
      <c r="ED81" s="40" t="s">
        <v>305</v>
      </c>
      <c r="EE81" s="40" t="s">
        <v>305</v>
      </c>
      <c r="EF81" s="40">
        <v>4.5999999999999999E-2</v>
      </c>
      <c r="EG81" s="40" t="s">
        <v>305</v>
      </c>
    </row>
    <row r="82" spans="1:137" ht="14.25">
      <c r="A82" s="65"/>
      <c r="B82" s="2">
        <v>72</v>
      </c>
      <c r="C82" s="3" t="s">
        <v>199</v>
      </c>
      <c r="D82" s="4" t="s">
        <v>200</v>
      </c>
      <c r="E82" s="14">
        <v>1.5598007638888889</v>
      </c>
      <c r="F82" s="14">
        <v>5.8578737499999995</v>
      </c>
      <c r="G82" s="5"/>
      <c r="H82" s="5">
        <v>0.23</v>
      </c>
      <c r="I82" s="5">
        <v>0.24</v>
      </c>
      <c r="J82" s="5">
        <v>0.23</v>
      </c>
      <c r="K82" s="5">
        <v>0.22</v>
      </c>
      <c r="L82" s="5">
        <v>0.21</v>
      </c>
      <c r="M82" s="5">
        <v>0.22</v>
      </c>
      <c r="N82" s="5">
        <v>0.19</v>
      </c>
      <c r="O82" s="5">
        <v>0.2</v>
      </c>
      <c r="P82" s="5">
        <v>0.21</v>
      </c>
      <c r="Q82" s="5">
        <v>0.19</v>
      </c>
      <c r="R82" s="5">
        <v>0.2</v>
      </c>
      <c r="S82" s="5">
        <v>0.2</v>
      </c>
      <c r="T82" s="5">
        <v>0.2</v>
      </c>
      <c r="U82" s="5">
        <v>0.19</v>
      </c>
      <c r="V82" s="5">
        <v>0.22</v>
      </c>
      <c r="W82" s="5">
        <v>0.17</v>
      </c>
      <c r="X82" s="5">
        <v>0.16</v>
      </c>
      <c r="Y82" s="5">
        <v>0.17</v>
      </c>
      <c r="Z82" s="5">
        <v>0.17</v>
      </c>
      <c r="AA82" s="5">
        <v>0.19</v>
      </c>
      <c r="AB82" s="5">
        <v>0.17</v>
      </c>
      <c r="AC82" s="5">
        <v>0.18</v>
      </c>
      <c r="AD82" s="5">
        <v>0.19</v>
      </c>
      <c r="AE82" s="5">
        <v>0.18</v>
      </c>
      <c r="AF82" s="5">
        <v>0.17</v>
      </c>
      <c r="AG82" s="5">
        <v>0.17</v>
      </c>
      <c r="AH82" s="5">
        <v>0.16</v>
      </c>
      <c r="AI82" s="5">
        <v>0.16</v>
      </c>
      <c r="AJ82" s="5">
        <v>0.15</v>
      </c>
      <c r="AK82" s="5">
        <v>0.15</v>
      </c>
      <c r="AL82" s="5">
        <v>0.15</v>
      </c>
      <c r="AM82" s="5">
        <v>0.14000000000000001</v>
      </c>
      <c r="AN82" s="5">
        <v>0.14000000000000001</v>
      </c>
      <c r="AO82" s="5">
        <v>0.14000000000000001</v>
      </c>
      <c r="AP82" s="5">
        <v>0.14000000000000001</v>
      </c>
      <c r="AQ82" s="5">
        <v>0.12</v>
      </c>
      <c r="AR82" s="5">
        <v>0.14000000000000001</v>
      </c>
      <c r="AS82" s="5">
        <v>0.11</v>
      </c>
      <c r="AT82" s="5">
        <v>0.14000000000000001</v>
      </c>
      <c r="AU82" s="5">
        <v>0.14000000000000001</v>
      </c>
      <c r="AV82" s="5">
        <v>0.13</v>
      </c>
      <c r="AW82" s="5">
        <v>0.13</v>
      </c>
      <c r="AX82" s="5">
        <v>0.11</v>
      </c>
      <c r="AY82" s="5">
        <v>0.13</v>
      </c>
      <c r="AZ82" s="5">
        <v>0.12</v>
      </c>
      <c r="BA82" s="5">
        <v>0.12</v>
      </c>
      <c r="BB82" s="5">
        <v>0.12</v>
      </c>
      <c r="BC82" s="5">
        <v>0.12</v>
      </c>
      <c r="BD82" s="5">
        <v>0.11</v>
      </c>
      <c r="BE82" s="5">
        <v>0.12</v>
      </c>
      <c r="BF82" s="5">
        <v>0.12</v>
      </c>
      <c r="BG82" s="5">
        <v>0.13</v>
      </c>
      <c r="BH82" s="5">
        <v>0.13</v>
      </c>
      <c r="BI82" s="5">
        <v>0.1</v>
      </c>
      <c r="BJ82" s="5">
        <v>0.11</v>
      </c>
      <c r="BK82" s="5">
        <v>0.12</v>
      </c>
      <c r="BL82" s="5">
        <v>0.12</v>
      </c>
      <c r="BM82" s="5">
        <v>0.12</v>
      </c>
      <c r="BN82" s="5">
        <v>0.12</v>
      </c>
      <c r="BO82" s="5">
        <v>0.11</v>
      </c>
      <c r="BP82" s="5">
        <v>0.11</v>
      </c>
      <c r="BQ82" s="5">
        <v>0.1</v>
      </c>
      <c r="BR82" s="5">
        <v>0.11</v>
      </c>
      <c r="BS82" s="5">
        <v>0.12</v>
      </c>
      <c r="BT82" s="5">
        <v>0.12</v>
      </c>
      <c r="BU82" s="5">
        <v>0.1</v>
      </c>
      <c r="BV82" s="5">
        <v>0.1</v>
      </c>
      <c r="BW82" s="5">
        <v>0.12</v>
      </c>
      <c r="BX82" s="5">
        <v>0.11</v>
      </c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>
        <v>0.1</v>
      </c>
      <c r="CJ82" s="5">
        <v>0.11</v>
      </c>
      <c r="CK82" s="5">
        <v>0.1</v>
      </c>
      <c r="CL82" s="5">
        <v>0.1</v>
      </c>
      <c r="CM82" s="5">
        <v>0.1</v>
      </c>
      <c r="CN82" s="5">
        <v>0.1</v>
      </c>
      <c r="CO82" s="5">
        <v>0.09</v>
      </c>
      <c r="CP82" s="5">
        <v>0.1</v>
      </c>
      <c r="CQ82" s="5">
        <v>0.1</v>
      </c>
      <c r="CR82" s="5">
        <v>0.1</v>
      </c>
      <c r="CS82" s="5">
        <v>0.09</v>
      </c>
      <c r="CT82" s="5">
        <v>0.1</v>
      </c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40" t="s">
        <v>305</v>
      </c>
      <c r="DT82" s="40" t="s">
        <v>305</v>
      </c>
      <c r="DU82" s="40" t="s">
        <v>305</v>
      </c>
      <c r="DV82" s="40" t="s">
        <v>305</v>
      </c>
      <c r="DW82" s="40" t="s">
        <v>305</v>
      </c>
      <c r="DX82" s="40" t="s">
        <v>305</v>
      </c>
      <c r="DY82" s="40" t="s">
        <v>305</v>
      </c>
      <c r="DZ82" s="40" t="s">
        <v>305</v>
      </c>
      <c r="EA82" s="40" t="s">
        <v>305</v>
      </c>
      <c r="EB82" s="40" t="s">
        <v>305</v>
      </c>
      <c r="EC82" s="40" t="s">
        <v>305</v>
      </c>
      <c r="ED82" s="40" t="s">
        <v>305</v>
      </c>
      <c r="EE82" s="40" t="s">
        <v>305</v>
      </c>
      <c r="EF82" s="40" t="s">
        <v>305</v>
      </c>
      <c r="EG82" s="40" t="s">
        <v>305</v>
      </c>
    </row>
    <row r="83" spans="1:137" ht="14.25">
      <c r="A83" s="65"/>
      <c r="B83" s="2">
        <v>73</v>
      </c>
      <c r="C83" s="3" t="s">
        <v>201</v>
      </c>
      <c r="D83" s="4" t="s">
        <v>202</v>
      </c>
      <c r="E83" s="14">
        <v>1.5597531828703703</v>
      </c>
      <c r="F83" s="14">
        <v>5.8574558796296294</v>
      </c>
      <c r="G83" s="5"/>
      <c r="H83" s="5">
        <v>0.21</v>
      </c>
      <c r="I83" s="5">
        <v>0.21</v>
      </c>
      <c r="J83" s="5">
        <v>0.19</v>
      </c>
      <c r="K83" s="5">
        <v>0.2</v>
      </c>
      <c r="L83" s="5">
        <v>0.18</v>
      </c>
      <c r="M83" s="5">
        <v>0.17</v>
      </c>
      <c r="N83" s="5">
        <v>0.17</v>
      </c>
      <c r="O83" s="5">
        <v>0.17</v>
      </c>
      <c r="P83" s="5">
        <v>0.17</v>
      </c>
      <c r="Q83" s="5">
        <v>0.17</v>
      </c>
      <c r="R83" s="5">
        <v>0.17</v>
      </c>
      <c r="S83" s="5">
        <v>0.17</v>
      </c>
      <c r="T83" s="5">
        <v>0.17</v>
      </c>
      <c r="U83" s="5">
        <v>0.17</v>
      </c>
      <c r="V83" s="5">
        <v>0.15</v>
      </c>
      <c r="W83" s="5">
        <v>0.16</v>
      </c>
      <c r="X83" s="5">
        <v>0.16</v>
      </c>
      <c r="Y83" s="5">
        <v>0.14000000000000001</v>
      </c>
      <c r="Z83" s="5">
        <v>0.16</v>
      </c>
      <c r="AA83" s="5">
        <v>0.15</v>
      </c>
      <c r="AB83" s="5">
        <v>0.14000000000000001</v>
      </c>
      <c r="AC83" s="5">
        <v>0.15</v>
      </c>
      <c r="AD83" s="5">
        <v>0.15</v>
      </c>
      <c r="AE83" s="5">
        <v>0.14000000000000001</v>
      </c>
      <c r="AF83" s="5">
        <v>0.13</v>
      </c>
      <c r="AG83" s="5">
        <v>0.13</v>
      </c>
      <c r="AH83" s="5">
        <v>0.13</v>
      </c>
      <c r="AI83" s="5">
        <v>0.12</v>
      </c>
      <c r="AJ83" s="5">
        <v>0.13</v>
      </c>
      <c r="AK83" s="5">
        <v>0.11</v>
      </c>
      <c r="AL83" s="5">
        <v>0.12</v>
      </c>
      <c r="AM83" s="5">
        <v>0.1</v>
      </c>
      <c r="AN83" s="5">
        <v>0.1</v>
      </c>
      <c r="AO83" s="5">
        <v>0.1</v>
      </c>
      <c r="AP83" s="5">
        <v>0.1</v>
      </c>
      <c r="AQ83" s="5">
        <v>0.1</v>
      </c>
      <c r="AR83" s="5">
        <v>0.09</v>
      </c>
      <c r="AS83" s="5">
        <v>0.09</v>
      </c>
      <c r="AT83" s="5">
        <v>0.11</v>
      </c>
      <c r="AU83" s="5">
        <v>0.11</v>
      </c>
      <c r="AV83" s="5">
        <v>0.1</v>
      </c>
      <c r="AW83" s="5">
        <v>0.1</v>
      </c>
      <c r="AX83" s="5">
        <v>0.09</v>
      </c>
      <c r="AY83" s="5">
        <v>0.1</v>
      </c>
      <c r="AZ83" s="5">
        <v>0.1</v>
      </c>
      <c r="BA83" s="5">
        <v>0.1</v>
      </c>
      <c r="BB83" s="5">
        <v>0.1</v>
      </c>
      <c r="BC83" s="5">
        <v>0.09</v>
      </c>
      <c r="BD83" s="5">
        <v>0.08</v>
      </c>
      <c r="BE83" s="5">
        <v>0.09</v>
      </c>
      <c r="BF83" s="5">
        <v>0.09</v>
      </c>
      <c r="BG83" s="5">
        <v>0.1</v>
      </c>
      <c r="BH83" s="5">
        <v>0.1</v>
      </c>
      <c r="BI83" s="5">
        <v>0.08</v>
      </c>
      <c r="BJ83" s="5">
        <v>0.09</v>
      </c>
      <c r="BK83" s="5">
        <v>0.1</v>
      </c>
      <c r="BL83" s="5">
        <v>0.09</v>
      </c>
      <c r="BM83" s="5">
        <v>0.1</v>
      </c>
      <c r="BN83" s="5">
        <v>0.09</v>
      </c>
      <c r="BO83" s="5">
        <v>0.09</v>
      </c>
      <c r="BP83" s="5">
        <v>0.1</v>
      </c>
      <c r="BQ83" s="5">
        <v>0.09</v>
      </c>
      <c r="BR83" s="5">
        <v>0.09</v>
      </c>
      <c r="BS83" s="5">
        <v>0.09</v>
      </c>
      <c r="BT83" s="5">
        <v>0.09</v>
      </c>
      <c r="BU83" s="5">
        <v>0.08</v>
      </c>
      <c r="BV83" s="5">
        <v>0.09</v>
      </c>
      <c r="BW83" s="5">
        <v>0.09</v>
      </c>
      <c r="BX83" s="5">
        <v>0.09</v>
      </c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>
        <v>0.08</v>
      </c>
      <c r="CJ83" s="5">
        <v>0.08</v>
      </c>
      <c r="CK83" s="5">
        <v>0.08</v>
      </c>
      <c r="CL83" s="5">
        <v>0.08</v>
      </c>
      <c r="CM83" s="5">
        <v>0.08</v>
      </c>
      <c r="CN83" s="5">
        <v>0.08</v>
      </c>
      <c r="CO83" s="5">
        <v>0.08</v>
      </c>
      <c r="CP83" s="5">
        <v>0.09</v>
      </c>
      <c r="CQ83" s="5">
        <v>0.09</v>
      </c>
      <c r="CR83" s="5">
        <v>0.08</v>
      </c>
      <c r="CS83" s="5">
        <v>7.0000000000000007E-2</v>
      </c>
      <c r="CT83" s="5">
        <v>7.0000000000000007E-2</v>
      </c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40" t="s">
        <v>305</v>
      </c>
      <c r="DT83" s="40" t="s">
        <v>305</v>
      </c>
      <c r="DU83" s="40" t="s">
        <v>305</v>
      </c>
      <c r="DV83" s="40" t="s">
        <v>305</v>
      </c>
      <c r="DW83" s="40" t="s">
        <v>305</v>
      </c>
      <c r="DX83" s="40" t="s">
        <v>305</v>
      </c>
      <c r="DY83" s="40" t="s">
        <v>305</v>
      </c>
      <c r="DZ83" s="40" t="s">
        <v>305</v>
      </c>
      <c r="EA83" s="40" t="s">
        <v>305</v>
      </c>
      <c r="EB83" s="40" t="s">
        <v>305</v>
      </c>
      <c r="EC83" s="40" t="s">
        <v>305</v>
      </c>
      <c r="ED83" s="40" t="s">
        <v>305</v>
      </c>
      <c r="EE83" s="40" t="s">
        <v>305</v>
      </c>
      <c r="EF83" s="40">
        <v>7.4999999999999997E-2</v>
      </c>
      <c r="EG83" s="40">
        <v>0.09</v>
      </c>
    </row>
    <row r="84" spans="1:137" ht="14.25">
      <c r="A84" s="65"/>
      <c r="B84" s="2">
        <v>74</v>
      </c>
      <c r="C84" s="3" t="s">
        <v>203</v>
      </c>
      <c r="D84" s="4" t="s">
        <v>204</v>
      </c>
      <c r="E84" s="14">
        <v>1.5599046527777778</v>
      </c>
      <c r="F84" s="14">
        <v>5.857331504629629</v>
      </c>
      <c r="G84" s="5"/>
      <c r="H84" s="5">
        <v>0.24</v>
      </c>
      <c r="I84" s="5">
        <v>0.25</v>
      </c>
      <c r="J84" s="5">
        <v>0.23</v>
      </c>
      <c r="K84" s="5">
        <v>0.23</v>
      </c>
      <c r="L84" s="5">
        <v>0.21</v>
      </c>
      <c r="M84" s="5">
        <v>0.23</v>
      </c>
      <c r="N84" s="5">
        <v>0.2</v>
      </c>
      <c r="O84" s="5">
        <v>0.21</v>
      </c>
      <c r="P84" s="5">
        <v>0.21</v>
      </c>
      <c r="Q84" s="5">
        <v>0.2</v>
      </c>
      <c r="R84" s="5">
        <v>0.18</v>
      </c>
      <c r="S84" s="5">
        <v>0.2</v>
      </c>
      <c r="T84" s="5">
        <v>0.21</v>
      </c>
      <c r="U84" s="5">
        <v>0.18</v>
      </c>
      <c r="V84" s="5">
        <v>0.2</v>
      </c>
      <c r="W84" s="5">
        <v>0.18</v>
      </c>
      <c r="X84" s="5">
        <v>0.19</v>
      </c>
      <c r="Y84" s="5">
        <v>0.18</v>
      </c>
      <c r="Z84" s="5">
        <v>0.17</v>
      </c>
      <c r="AA84" s="5">
        <v>0.17</v>
      </c>
      <c r="AB84" s="5">
        <v>0.17</v>
      </c>
      <c r="AC84" s="5">
        <v>0.17</v>
      </c>
      <c r="AD84" s="5">
        <v>0.17</v>
      </c>
      <c r="AE84" s="5">
        <v>0.16</v>
      </c>
      <c r="AF84" s="5">
        <v>0.15</v>
      </c>
      <c r="AG84" s="5">
        <v>0.15</v>
      </c>
      <c r="AH84" s="5">
        <v>0.15</v>
      </c>
      <c r="AI84" s="5">
        <v>0.15</v>
      </c>
      <c r="AJ84" s="5">
        <v>0.15</v>
      </c>
      <c r="AK84" s="5">
        <v>0.15</v>
      </c>
      <c r="AL84" s="5">
        <v>0.12</v>
      </c>
      <c r="AM84" s="5">
        <v>0.12</v>
      </c>
      <c r="AN84" s="5">
        <v>0.12</v>
      </c>
      <c r="AO84" s="5">
        <v>0.12</v>
      </c>
      <c r="AP84" s="5">
        <v>0.11</v>
      </c>
      <c r="AQ84" s="5">
        <v>0.11</v>
      </c>
      <c r="AR84" s="5">
        <v>0.11</v>
      </c>
      <c r="AS84" s="5">
        <v>0.1</v>
      </c>
      <c r="AT84" s="5">
        <v>0.12</v>
      </c>
      <c r="AU84" s="5">
        <v>0.11</v>
      </c>
      <c r="AV84" s="5">
        <v>0.1</v>
      </c>
      <c r="AW84" s="5">
        <v>0.11</v>
      </c>
      <c r="AX84" s="5">
        <v>0.1</v>
      </c>
      <c r="AY84" s="5">
        <v>0.1</v>
      </c>
      <c r="AZ84" s="5">
        <v>0.09</v>
      </c>
      <c r="BA84" s="5">
        <v>0.09</v>
      </c>
      <c r="BB84" s="5">
        <v>0.08</v>
      </c>
      <c r="BC84" s="5">
        <v>0.08</v>
      </c>
      <c r="BD84" s="5">
        <v>0.09</v>
      </c>
      <c r="BE84" s="5">
        <v>0.08</v>
      </c>
      <c r="BF84" s="5">
        <v>0.08</v>
      </c>
      <c r="BG84" s="5">
        <v>0.09</v>
      </c>
      <c r="BH84" s="5">
        <v>0.09</v>
      </c>
      <c r="BI84" s="5">
        <v>7.0000000000000007E-2</v>
      </c>
      <c r="BJ84" s="5">
        <v>0.08</v>
      </c>
      <c r="BK84" s="5">
        <v>0.08</v>
      </c>
      <c r="BL84" s="5">
        <v>0.09</v>
      </c>
      <c r="BM84" s="5">
        <v>0.09</v>
      </c>
      <c r="BN84" s="5">
        <v>0.08</v>
      </c>
      <c r="BO84" s="5">
        <v>0.08</v>
      </c>
      <c r="BP84" s="5">
        <v>0.08</v>
      </c>
      <c r="BQ84" s="5">
        <v>0.09</v>
      </c>
      <c r="BR84" s="5">
        <v>0.08</v>
      </c>
      <c r="BS84" s="5">
        <v>0.08</v>
      </c>
      <c r="BT84" s="5">
        <v>0.08</v>
      </c>
      <c r="BU84" s="5">
        <v>7.0000000000000007E-2</v>
      </c>
      <c r="BV84" s="5">
        <v>0.08</v>
      </c>
      <c r="BW84" s="5">
        <v>7.0000000000000007E-2</v>
      </c>
      <c r="BX84" s="5">
        <v>7.0000000000000007E-2</v>
      </c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>
        <v>0.08</v>
      </c>
      <c r="CJ84" s="5">
        <v>7.0000000000000007E-2</v>
      </c>
      <c r="CK84" s="5">
        <v>7.0000000000000007E-2</v>
      </c>
      <c r="CL84" s="5">
        <v>7.0000000000000007E-2</v>
      </c>
      <c r="CM84" s="5">
        <v>0.08</v>
      </c>
      <c r="CN84" s="5">
        <v>0.08</v>
      </c>
      <c r="CO84" s="5">
        <v>0.08</v>
      </c>
      <c r="CP84" s="5">
        <v>0.08</v>
      </c>
      <c r="CQ84" s="5">
        <v>7.0000000000000007E-2</v>
      </c>
      <c r="CR84" s="5">
        <v>7.0000000000000007E-2</v>
      </c>
      <c r="CS84" s="5">
        <v>7.0000000000000007E-2</v>
      </c>
      <c r="CT84" s="5">
        <v>7.0000000000000007E-2</v>
      </c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40" t="s">
        <v>305</v>
      </c>
      <c r="DT84" s="40" t="s">
        <v>305</v>
      </c>
      <c r="DU84" s="40" t="s">
        <v>305</v>
      </c>
      <c r="DV84" s="40" t="s">
        <v>305</v>
      </c>
      <c r="DW84" s="40" t="s">
        <v>305</v>
      </c>
      <c r="DX84" s="40" t="s">
        <v>305</v>
      </c>
      <c r="DY84" s="40" t="s">
        <v>305</v>
      </c>
      <c r="DZ84" s="40" t="s">
        <v>305</v>
      </c>
      <c r="EA84" s="40" t="s">
        <v>305</v>
      </c>
      <c r="EB84" s="40" t="s">
        <v>305</v>
      </c>
      <c r="EC84" s="40" t="s">
        <v>305</v>
      </c>
      <c r="ED84" s="40" t="s">
        <v>305</v>
      </c>
      <c r="EE84" s="40" t="s">
        <v>305</v>
      </c>
      <c r="EF84" s="40">
        <v>9.8000000000000004E-2</v>
      </c>
      <c r="EG84" s="40">
        <v>9.8000000000000004E-2</v>
      </c>
    </row>
    <row r="85" spans="1:137" ht="14.25">
      <c r="A85" s="65"/>
      <c r="B85" s="2">
        <v>75</v>
      </c>
      <c r="C85" s="3" t="s">
        <v>205</v>
      </c>
      <c r="D85" s="4" t="s">
        <v>206</v>
      </c>
      <c r="E85" s="14">
        <v>1.5599221412037036</v>
      </c>
      <c r="F85" s="14">
        <v>5.8571825810185185</v>
      </c>
      <c r="G85" s="5"/>
      <c r="H85" s="5">
        <v>0.2</v>
      </c>
      <c r="I85" s="5">
        <v>0.18</v>
      </c>
      <c r="J85" s="5">
        <v>0.19</v>
      </c>
      <c r="K85" s="5">
        <v>0.16</v>
      </c>
      <c r="L85" s="5">
        <v>0.18</v>
      </c>
      <c r="M85" s="5">
        <v>0.16</v>
      </c>
      <c r="N85" s="5">
        <v>0.16</v>
      </c>
      <c r="O85" s="5">
        <v>0.16</v>
      </c>
      <c r="P85" s="5">
        <v>0.15</v>
      </c>
      <c r="Q85" s="5">
        <v>0.16</v>
      </c>
      <c r="R85" s="5">
        <v>0.1</v>
      </c>
      <c r="S85" s="5">
        <v>0.15</v>
      </c>
      <c r="T85" s="5">
        <v>0.14000000000000001</v>
      </c>
      <c r="U85" s="5">
        <v>0.14000000000000001</v>
      </c>
      <c r="V85" s="5">
        <v>0.14000000000000001</v>
      </c>
      <c r="W85" s="5">
        <v>0.14000000000000001</v>
      </c>
      <c r="X85" s="5">
        <v>0.13</v>
      </c>
      <c r="Y85" s="5">
        <v>0.12</v>
      </c>
      <c r="Z85" s="5">
        <v>0.13</v>
      </c>
      <c r="AA85" s="5">
        <v>0.12</v>
      </c>
      <c r="AB85" s="5">
        <v>0.12</v>
      </c>
      <c r="AC85" s="5">
        <v>0.12</v>
      </c>
      <c r="AD85" s="5">
        <v>0.13</v>
      </c>
      <c r="AE85" s="5">
        <v>0.12</v>
      </c>
      <c r="AF85" s="5">
        <v>0.12</v>
      </c>
      <c r="AG85" s="5">
        <v>0.12</v>
      </c>
      <c r="AH85" s="5">
        <v>0.11</v>
      </c>
      <c r="AI85" s="5">
        <v>0.11</v>
      </c>
      <c r="AJ85" s="5">
        <v>0.11</v>
      </c>
      <c r="AK85" s="5">
        <v>0.1</v>
      </c>
      <c r="AL85" s="5">
        <v>0.1</v>
      </c>
      <c r="AM85" s="5">
        <v>0.1</v>
      </c>
      <c r="AN85" s="5">
        <v>0.1</v>
      </c>
      <c r="AO85" s="5">
        <v>0.1</v>
      </c>
      <c r="AP85" s="5">
        <v>0.1</v>
      </c>
      <c r="AQ85" s="5">
        <v>0.11</v>
      </c>
      <c r="AR85" s="5">
        <v>0.1</v>
      </c>
      <c r="AS85" s="5">
        <v>0.1</v>
      </c>
      <c r="AT85" s="5">
        <v>0.09</v>
      </c>
      <c r="AU85" s="5">
        <v>0.09</v>
      </c>
      <c r="AV85" s="5">
        <v>0.09</v>
      </c>
      <c r="AW85" s="5">
        <v>0.08</v>
      </c>
      <c r="AX85" s="5">
        <v>7.0000000000000007E-2</v>
      </c>
      <c r="AY85" s="5">
        <v>0.08</v>
      </c>
      <c r="AZ85" s="5">
        <v>0.08</v>
      </c>
      <c r="BA85" s="5">
        <v>0.09</v>
      </c>
      <c r="BB85" s="5">
        <v>0.08</v>
      </c>
      <c r="BC85" s="5">
        <v>0.09</v>
      </c>
      <c r="BD85" s="5">
        <v>0.08</v>
      </c>
      <c r="BE85" s="5">
        <v>0.08</v>
      </c>
      <c r="BF85" s="5">
        <v>0.08</v>
      </c>
      <c r="BG85" s="5">
        <v>0.08</v>
      </c>
      <c r="BH85" s="5">
        <v>0.08</v>
      </c>
      <c r="BI85" s="5">
        <v>0.06</v>
      </c>
      <c r="BJ85" s="5">
        <v>7.0000000000000007E-2</v>
      </c>
      <c r="BK85" s="5">
        <v>7.0000000000000007E-2</v>
      </c>
      <c r="BL85" s="5">
        <v>0.08</v>
      </c>
      <c r="BM85" s="5">
        <v>0.08</v>
      </c>
      <c r="BN85" s="5">
        <v>0.08</v>
      </c>
      <c r="BO85" s="5">
        <v>0.08</v>
      </c>
      <c r="BP85" s="5">
        <v>7.0000000000000007E-2</v>
      </c>
      <c r="BQ85" s="5">
        <v>7.0000000000000007E-2</v>
      </c>
      <c r="BR85" s="5">
        <v>7.0000000000000007E-2</v>
      </c>
      <c r="BS85" s="5">
        <v>7.0000000000000007E-2</v>
      </c>
      <c r="BT85" s="5">
        <v>7.0000000000000007E-2</v>
      </c>
      <c r="BU85" s="5">
        <v>0.06</v>
      </c>
      <c r="BV85" s="5">
        <v>7.0000000000000007E-2</v>
      </c>
      <c r="BW85" s="5">
        <v>7.0000000000000007E-2</v>
      </c>
      <c r="BX85" s="5">
        <v>7.0000000000000007E-2</v>
      </c>
      <c r="BY85" s="5">
        <v>7.0000000000000007E-2</v>
      </c>
      <c r="BZ85" s="5">
        <v>7.0000000000000007E-2</v>
      </c>
      <c r="CA85" s="5">
        <v>7.0000000000000007E-2</v>
      </c>
      <c r="CB85" s="5">
        <v>7.0000000000000007E-2</v>
      </c>
      <c r="CC85" s="5">
        <v>0.06</v>
      </c>
      <c r="CD85" s="5">
        <v>0.06</v>
      </c>
      <c r="CE85" s="5">
        <v>0.06</v>
      </c>
      <c r="CF85" s="5">
        <v>0.06</v>
      </c>
      <c r="CG85" s="5">
        <v>0.06</v>
      </c>
      <c r="CH85" s="5">
        <v>0.06</v>
      </c>
      <c r="CI85" s="5">
        <v>0.06</v>
      </c>
      <c r="CJ85" s="5">
        <v>7.0000000000000007E-2</v>
      </c>
      <c r="CK85" s="5">
        <v>7.0000000000000007E-2</v>
      </c>
      <c r="CL85" s="5">
        <v>0.06</v>
      </c>
      <c r="CM85" s="5">
        <v>0.06</v>
      </c>
      <c r="CN85" s="5">
        <v>0.06</v>
      </c>
      <c r="CO85" s="5">
        <v>0.06</v>
      </c>
      <c r="CP85" s="5">
        <v>0.06</v>
      </c>
      <c r="CQ85" s="5">
        <v>0.06</v>
      </c>
      <c r="CR85" s="5">
        <v>0.06</v>
      </c>
      <c r="CS85" s="5">
        <v>0.06</v>
      </c>
      <c r="CT85" s="5">
        <v>0.06</v>
      </c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40">
        <v>5.6000000000000001E-2</v>
      </c>
      <c r="DT85" s="40">
        <v>5.8999999999999997E-2</v>
      </c>
      <c r="DU85" s="40">
        <v>5.8000000000000003E-2</v>
      </c>
      <c r="DV85" s="40">
        <v>5.8999999999999997E-2</v>
      </c>
      <c r="DW85" s="40">
        <v>5.6000000000000001E-2</v>
      </c>
      <c r="DX85" s="40">
        <v>5.6000000000000001E-2</v>
      </c>
      <c r="DY85" s="40">
        <v>5.8000000000000003E-2</v>
      </c>
      <c r="DZ85" s="40">
        <v>5.8999999999999997E-2</v>
      </c>
      <c r="EA85" s="40">
        <v>5.8000000000000003E-2</v>
      </c>
      <c r="EB85" s="40">
        <v>5.7000000000000002E-2</v>
      </c>
      <c r="EC85" s="40">
        <v>5.5E-2</v>
      </c>
      <c r="ED85" s="40">
        <v>5.6000000000000001E-2</v>
      </c>
      <c r="EE85" s="40">
        <v>5.3999999999999999E-2</v>
      </c>
      <c r="EF85" s="40">
        <v>5.6000000000000001E-2</v>
      </c>
      <c r="EG85" s="40">
        <v>5.7000000000000002E-2</v>
      </c>
    </row>
    <row r="86" spans="1:137" ht="14.25">
      <c r="A86" s="65"/>
      <c r="B86" s="2">
        <v>76</v>
      </c>
      <c r="C86" s="3" t="s">
        <v>207</v>
      </c>
      <c r="D86" s="4" t="s">
        <v>208</v>
      </c>
      <c r="E86" s="14">
        <v>1.5602258796296296</v>
      </c>
      <c r="F86" s="14">
        <v>5.8574358680555552</v>
      </c>
      <c r="G86" s="5"/>
      <c r="H86" s="5">
        <v>0.33</v>
      </c>
      <c r="I86" s="5">
        <v>0.31</v>
      </c>
      <c r="J86" s="5">
        <v>0.3</v>
      </c>
      <c r="K86" s="5">
        <v>0.28999999999999998</v>
      </c>
      <c r="L86" s="5">
        <v>0.27</v>
      </c>
      <c r="M86" s="5">
        <v>0.28999999999999998</v>
      </c>
      <c r="N86" s="5">
        <v>0.26</v>
      </c>
      <c r="O86" s="5">
        <v>0.27</v>
      </c>
      <c r="P86" s="5">
        <v>0.27</v>
      </c>
      <c r="Q86" s="5">
        <v>0.26</v>
      </c>
      <c r="R86" s="5">
        <v>0.25</v>
      </c>
      <c r="S86" s="5">
        <v>0.26</v>
      </c>
      <c r="T86" s="5">
        <v>0.25</v>
      </c>
      <c r="U86" s="5">
        <v>0.24</v>
      </c>
      <c r="V86" s="5">
        <v>0.21</v>
      </c>
      <c r="W86" s="5">
        <v>0.2</v>
      </c>
      <c r="X86" s="5">
        <v>0.2</v>
      </c>
      <c r="Y86" s="5">
        <v>0.22</v>
      </c>
      <c r="Z86" s="5">
        <v>0.23</v>
      </c>
      <c r="AA86" s="5">
        <v>0.2</v>
      </c>
      <c r="AB86" s="5">
        <v>0.2</v>
      </c>
      <c r="AC86" s="5">
        <v>0.21</v>
      </c>
      <c r="AD86" s="5">
        <v>0.2</v>
      </c>
      <c r="AE86" s="5">
        <v>0.2</v>
      </c>
      <c r="AF86" s="5">
        <v>0.17</v>
      </c>
      <c r="AG86" s="5">
        <v>0.18</v>
      </c>
      <c r="AH86" s="5">
        <v>0.18</v>
      </c>
      <c r="AI86" s="5">
        <v>0.18</v>
      </c>
      <c r="AJ86" s="5">
        <v>0.2</v>
      </c>
      <c r="AK86" s="5">
        <v>0.22</v>
      </c>
      <c r="AL86" s="5">
        <v>0.17</v>
      </c>
      <c r="AM86" s="5">
        <v>0.15</v>
      </c>
      <c r="AN86" s="5">
        <v>0.15</v>
      </c>
      <c r="AO86" s="5">
        <v>0.14000000000000001</v>
      </c>
      <c r="AP86" s="5">
        <v>0.15</v>
      </c>
      <c r="AQ86" s="5">
        <v>0.13</v>
      </c>
      <c r="AR86" s="5">
        <v>0.14000000000000001</v>
      </c>
      <c r="AS86" s="5">
        <v>0.15</v>
      </c>
      <c r="AT86" s="5">
        <v>0.14000000000000001</v>
      </c>
      <c r="AU86" s="5">
        <v>0.14000000000000001</v>
      </c>
      <c r="AV86" s="5">
        <v>0.14000000000000001</v>
      </c>
      <c r="AW86" s="5">
        <v>0.13</v>
      </c>
      <c r="AX86" s="5">
        <v>0.12</v>
      </c>
      <c r="AY86" s="5">
        <v>0.14000000000000001</v>
      </c>
      <c r="AZ86" s="5">
        <v>0.12</v>
      </c>
      <c r="BA86" s="5">
        <v>0.12</v>
      </c>
      <c r="BB86" s="5">
        <v>0.12</v>
      </c>
      <c r="BC86" s="5">
        <v>0.13</v>
      </c>
      <c r="BD86" s="5">
        <v>0.13</v>
      </c>
      <c r="BE86" s="5">
        <v>0.12</v>
      </c>
      <c r="BF86" s="5">
        <v>0.12</v>
      </c>
      <c r="BG86" s="5">
        <v>0.13</v>
      </c>
      <c r="BH86" s="5">
        <v>0.13</v>
      </c>
      <c r="BI86" s="5">
        <v>0.1</v>
      </c>
      <c r="BJ86" s="5">
        <v>0.1</v>
      </c>
      <c r="BK86" s="5">
        <v>0.12</v>
      </c>
      <c r="BL86" s="5">
        <v>0.13</v>
      </c>
      <c r="BM86" s="5">
        <v>0.12</v>
      </c>
      <c r="BN86" s="5">
        <v>0.11</v>
      </c>
      <c r="BO86" s="5">
        <v>0.12</v>
      </c>
      <c r="BP86" s="5">
        <v>0.12</v>
      </c>
      <c r="BQ86" s="5">
        <v>0.12</v>
      </c>
      <c r="BR86" s="5">
        <v>0.12</v>
      </c>
      <c r="BS86" s="5">
        <v>0.12</v>
      </c>
      <c r="BT86" s="5">
        <v>0.12</v>
      </c>
      <c r="BU86" s="5">
        <v>0.11</v>
      </c>
      <c r="BV86" s="5">
        <v>0.11</v>
      </c>
      <c r="BW86" s="5">
        <v>0.11</v>
      </c>
      <c r="BX86" s="5">
        <v>0.1</v>
      </c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>
        <v>0.1</v>
      </c>
      <c r="CJ86" s="5">
        <v>0.11</v>
      </c>
      <c r="CK86" s="5">
        <v>0.11</v>
      </c>
      <c r="CL86" s="5">
        <v>0.09</v>
      </c>
      <c r="CM86" s="5">
        <v>0.1</v>
      </c>
      <c r="CN86" s="5">
        <v>0.1</v>
      </c>
      <c r="CO86" s="5">
        <v>0.09</v>
      </c>
      <c r="CP86" s="5">
        <v>0.1</v>
      </c>
      <c r="CQ86" s="5">
        <v>0.09</v>
      </c>
      <c r="CR86" s="5">
        <v>0.09</v>
      </c>
      <c r="CS86" s="5">
        <v>0.09</v>
      </c>
      <c r="CT86" s="5">
        <v>0.1</v>
      </c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40" t="s">
        <v>305</v>
      </c>
      <c r="DT86" s="40" t="s">
        <v>305</v>
      </c>
      <c r="DU86" s="40" t="s">
        <v>305</v>
      </c>
      <c r="DV86" s="40" t="s">
        <v>305</v>
      </c>
      <c r="DW86" s="40" t="s">
        <v>305</v>
      </c>
      <c r="DX86" s="40" t="s">
        <v>305</v>
      </c>
      <c r="DY86" s="40" t="s">
        <v>305</v>
      </c>
      <c r="DZ86" s="40" t="s">
        <v>305</v>
      </c>
      <c r="EA86" s="40" t="s">
        <v>305</v>
      </c>
      <c r="EB86" s="40" t="s">
        <v>305</v>
      </c>
      <c r="EC86" s="40" t="s">
        <v>305</v>
      </c>
      <c r="ED86" s="40" t="s">
        <v>305</v>
      </c>
      <c r="EE86" s="40" t="s">
        <v>305</v>
      </c>
      <c r="EF86" s="40" t="s">
        <v>305</v>
      </c>
      <c r="EG86" s="40">
        <v>0.115</v>
      </c>
    </row>
    <row r="87" spans="1:137" ht="14.25">
      <c r="A87" s="65"/>
      <c r="B87" s="2">
        <v>77</v>
      </c>
      <c r="C87" s="3" t="s">
        <v>209</v>
      </c>
      <c r="D87" s="4" t="s">
        <v>210</v>
      </c>
      <c r="E87" s="14">
        <v>1.5598944097222223</v>
      </c>
      <c r="F87" s="14">
        <v>5.8569451620370367</v>
      </c>
      <c r="G87" s="5"/>
      <c r="H87" s="5">
        <v>0.22</v>
      </c>
      <c r="I87" s="5">
        <v>0.22</v>
      </c>
      <c r="J87" s="5">
        <v>0.23</v>
      </c>
      <c r="K87" s="5">
        <v>0.22</v>
      </c>
      <c r="L87" s="5">
        <v>0.23</v>
      </c>
      <c r="M87" s="5">
        <v>0.22</v>
      </c>
      <c r="N87" s="5">
        <v>0.21</v>
      </c>
      <c r="O87" s="5">
        <v>0.21</v>
      </c>
      <c r="P87" s="5">
        <v>0.22</v>
      </c>
      <c r="Q87" s="5">
        <v>0.19</v>
      </c>
      <c r="R87" s="5">
        <v>0.2</v>
      </c>
      <c r="S87" s="5">
        <v>0.22</v>
      </c>
      <c r="T87" s="5">
        <v>0.21</v>
      </c>
      <c r="U87" s="5">
        <v>0.21</v>
      </c>
      <c r="V87" s="5">
        <v>0.16</v>
      </c>
      <c r="W87" s="5">
        <v>0.13</v>
      </c>
      <c r="X87" s="5">
        <v>0.14000000000000001</v>
      </c>
      <c r="Y87" s="5">
        <v>0.17</v>
      </c>
      <c r="Z87" s="5">
        <v>0.19</v>
      </c>
      <c r="AA87" s="5">
        <v>0.17</v>
      </c>
      <c r="AB87" s="5">
        <v>0.16</v>
      </c>
      <c r="AC87" s="5">
        <v>0.17</v>
      </c>
      <c r="AD87" s="5">
        <v>0.16</v>
      </c>
      <c r="AE87" s="5">
        <v>0.17</v>
      </c>
      <c r="AF87" s="5">
        <v>0.14000000000000001</v>
      </c>
      <c r="AG87" s="5">
        <v>0.14000000000000001</v>
      </c>
      <c r="AH87" s="5">
        <v>0.14000000000000001</v>
      </c>
      <c r="AI87" s="5">
        <v>0.13</v>
      </c>
      <c r="AJ87" s="5">
        <v>0.12</v>
      </c>
      <c r="AK87" s="5">
        <v>0.12</v>
      </c>
      <c r="AL87" s="5">
        <v>0.13</v>
      </c>
      <c r="AM87" s="5">
        <v>0.1</v>
      </c>
      <c r="AN87" s="5">
        <v>0.1</v>
      </c>
      <c r="AO87" s="5">
        <v>0.11</v>
      </c>
      <c r="AP87" s="5">
        <v>0.1</v>
      </c>
      <c r="AQ87" s="5">
        <v>0.11</v>
      </c>
      <c r="AR87" s="5">
        <v>0.11</v>
      </c>
      <c r="AS87" s="5">
        <v>0.1</v>
      </c>
      <c r="AT87" s="5">
        <v>0.12</v>
      </c>
      <c r="AU87" s="5">
        <v>0.11</v>
      </c>
      <c r="AV87" s="5">
        <v>0.1</v>
      </c>
      <c r="AW87" s="5">
        <v>0.11</v>
      </c>
      <c r="AX87" s="5">
        <v>0.1</v>
      </c>
      <c r="AY87" s="5">
        <v>0.1</v>
      </c>
      <c r="AZ87" s="5">
        <v>0.1</v>
      </c>
      <c r="BA87" s="5">
        <v>0.1</v>
      </c>
      <c r="BB87" s="5">
        <v>0.1</v>
      </c>
      <c r="BC87" s="5">
        <v>0.1</v>
      </c>
      <c r="BD87" s="5">
        <v>0.1</v>
      </c>
      <c r="BE87" s="5">
        <v>0.1</v>
      </c>
      <c r="BF87" s="5">
        <v>0.1</v>
      </c>
      <c r="BG87" s="5">
        <v>0.1</v>
      </c>
      <c r="BH87" s="5">
        <v>0.1</v>
      </c>
      <c r="BI87" s="5">
        <v>0.08</v>
      </c>
      <c r="BJ87" s="5">
        <v>0.09</v>
      </c>
      <c r="BK87" s="5">
        <v>0.09</v>
      </c>
      <c r="BL87" s="5">
        <v>0.08</v>
      </c>
      <c r="BM87" s="5">
        <v>0.1</v>
      </c>
      <c r="BN87" s="5">
        <v>0.09</v>
      </c>
      <c r="BO87" s="5">
        <v>0.09</v>
      </c>
      <c r="BP87" s="5">
        <v>0.09</v>
      </c>
      <c r="BQ87" s="5">
        <v>0.09</v>
      </c>
      <c r="BR87" s="5">
        <v>0.09</v>
      </c>
      <c r="BS87" s="5">
        <v>0.09</v>
      </c>
      <c r="BT87" s="5">
        <v>0.09</v>
      </c>
      <c r="BU87" s="5">
        <v>0.09</v>
      </c>
      <c r="BV87" s="5">
        <v>0.09</v>
      </c>
      <c r="BW87" s="5">
        <v>0.09</v>
      </c>
      <c r="BX87" s="5">
        <v>0.1</v>
      </c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>
        <v>0.09</v>
      </c>
      <c r="CJ87" s="5">
        <v>0.09</v>
      </c>
      <c r="CK87" s="5">
        <v>0.08</v>
      </c>
      <c r="CL87" s="5">
        <v>0.09</v>
      </c>
      <c r="CM87" s="5">
        <v>0.09</v>
      </c>
      <c r="CN87" s="5">
        <v>0.08</v>
      </c>
      <c r="CO87" s="5">
        <v>0.08</v>
      </c>
      <c r="CP87" s="5">
        <v>0.08</v>
      </c>
      <c r="CQ87" s="5">
        <v>0.08</v>
      </c>
      <c r="CR87" s="5">
        <v>0.08</v>
      </c>
      <c r="CS87" s="5">
        <v>0.08</v>
      </c>
      <c r="CT87" s="5">
        <v>0.08</v>
      </c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40" t="s">
        <v>305</v>
      </c>
      <c r="DT87" s="40" t="s">
        <v>305</v>
      </c>
      <c r="DU87" s="40" t="s">
        <v>305</v>
      </c>
      <c r="DV87" s="40" t="s">
        <v>305</v>
      </c>
      <c r="DW87" s="40" t="s">
        <v>305</v>
      </c>
      <c r="DX87" s="40" t="s">
        <v>305</v>
      </c>
      <c r="DY87" s="40" t="s">
        <v>305</v>
      </c>
      <c r="DZ87" s="40" t="s">
        <v>305</v>
      </c>
      <c r="EA87" s="40" t="s">
        <v>305</v>
      </c>
      <c r="EB87" s="40" t="s">
        <v>305</v>
      </c>
      <c r="EC87" s="40" t="s">
        <v>305</v>
      </c>
      <c r="ED87" s="40" t="s">
        <v>305</v>
      </c>
      <c r="EE87" s="40" t="s">
        <v>305</v>
      </c>
      <c r="EF87" s="40" t="s">
        <v>305</v>
      </c>
      <c r="EG87" s="40" t="s">
        <v>305</v>
      </c>
    </row>
    <row r="88" spans="1:137" ht="14.25">
      <c r="A88" s="65"/>
      <c r="B88" s="2">
        <v>78</v>
      </c>
      <c r="C88" s="3" t="s">
        <v>211</v>
      </c>
      <c r="D88" s="4" t="s">
        <v>212</v>
      </c>
      <c r="E88" s="14">
        <v>1.5596097453703706</v>
      </c>
      <c r="F88" s="14">
        <v>5.8564510879629621</v>
      </c>
      <c r="G88" s="5"/>
      <c r="H88" s="5">
        <v>0.28999999999999998</v>
      </c>
      <c r="I88" s="5">
        <v>0.3</v>
      </c>
      <c r="J88" s="5">
        <v>0.3</v>
      </c>
      <c r="K88" s="5">
        <v>0.3</v>
      </c>
      <c r="L88" s="5">
        <v>0.26</v>
      </c>
      <c r="M88" s="5">
        <v>0.28000000000000003</v>
      </c>
      <c r="N88" s="5">
        <v>0.28000000000000003</v>
      </c>
      <c r="O88" s="5">
        <v>0.28000000000000003</v>
      </c>
      <c r="P88" s="5">
        <v>0.28999999999999998</v>
      </c>
      <c r="Q88" s="5">
        <v>0.27</v>
      </c>
      <c r="R88" s="5">
        <v>0.27</v>
      </c>
      <c r="S88" s="5">
        <v>0.27</v>
      </c>
      <c r="T88" s="5">
        <v>0.27</v>
      </c>
      <c r="U88" s="5">
        <v>0.26</v>
      </c>
      <c r="V88" s="5">
        <v>0.25</v>
      </c>
      <c r="W88" s="5">
        <v>0.24</v>
      </c>
      <c r="X88" s="5">
        <v>0.24</v>
      </c>
      <c r="Y88" s="5">
        <v>0.23</v>
      </c>
      <c r="Z88" s="5">
        <v>0.24</v>
      </c>
      <c r="AA88" s="5">
        <v>0.24</v>
      </c>
      <c r="AB88" s="5">
        <v>0.22</v>
      </c>
      <c r="AC88" s="5">
        <v>0.23</v>
      </c>
      <c r="AD88" s="5">
        <v>0.22</v>
      </c>
      <c r="AE88" s="5">
        <v>0.22</v>
      </c>
      <c r="AF88" s="5">
        <v>0.21</v>
      </c>
      <c r="AG88" s="5">
        <v>0.22</v>
      </c>
      <c r="AH88" s="5">
        <v>0.21</v>
      </c>
      <c r="AI88" s="5">
        <v>0.22</v>
      </c>
      <c r="AJ88" s="5">
        <v>0.21</v>
      </c>
      <c r="AK88" s="5">
        <v>0.21</v>
      </c>
      <c r="AL88" s="5">
        <v>0.17</v>
      </c>
      <c r="AM88" s="5">
        <v>0.17</v>
      </c>
      <c r="AN88" s="5">
        <v>0.17</v>
      </c>
      <c r="AO88" s="5">
        <v>0.17</v>
      </c>
      <c r="AP88" s="5">
        <v>0.17</v>
      </c>
      <c r="AQ88" s="5">
        <v>0.17</v>
      </c>
      <c r="AR88" s="5">
        <v>0.18</v>
      </c>
      <c r="AS88" s="5">
        <v>0.16</v>
      </c>
      <c r="AT88" s="5">
        <v>0.17</v>
      </c>
      <c r="AU88" s="5">
        <v>0.18</v>
      </c>
      <c r="AV88" s="5">
        <v>0.17</v>
      </c>
      <c r="AW88" s="5">
        <v>0.17</v>
      </c>
      <c r="AX88" s="5">
        <v>0.17</v>
      </c>
      <c r="AY88" s="5">
        <v>0.17</v>
      </c>
      <c r="AZ88" s="5">
        <v>0.15</v>
      </c>
      <c r="BA88" s="5">
        <v>0.15</v>
      </c>
      <c r="BB88" s="5">
        <v>0.15</v>
      </c>
      <c r="BC88" s="5">
        <v>0.15</v>
      </c>
      <c r="BD88" s="5">
        <v>0.16</v>
      </c>
      <c r="BE88" s="5">
        <v>0.15</v>
      </c>
      <c r="BF88" s="5">
        <v>0.15</v>
      </c>
      <c r="BG88" s="5">
        <v>0.17</v>
      </c>
      <c r="BH88" s="5">
        <v>0.17</v>
      </c>
      <c r="BI88" s="5">
        <v>0.13</v>
      </c>
      <c r="BJ88" s="5">
        <v>0.15</v>
      </c>
      <c r="BK88" s="5">
        <v>0.16</v>
      </c>
      <c r="BL88" s="5">
        <v>0.16</v>
      </c>
      <c r="BM88" s="5">
        <v>0.16</v>
      </c>
      <c r="BN88" s="5">
        <v>0.15</v>
      </c>
      <c r="BO88" s="5">
        <v>0.16</v>
      </c>
      <c r="BP88" s="5">
        <v>0.14000000000000001</v>
      </c>
      <c r="BQ88" s="5">
        <v>0.13</v>
      </c>
      <c r="BR88" s="5">
        <v>0.15</v>
      </c>
      <c r="BS88" s="5">
        <v>0.15</v>
      </c>
      <c r="BT88" s="5">
        <v>0.15</v>
      </c>
      <c r="BU88" s="5">
        <v>0.15</v>
      </c>
      <c r="BV88" s="5">
        <v>0.15</v>
      </c>
      <c r="BW88" s="5">
        <v>0.15</v>
      </c>
      <c r="BX88" s="5">
        <v>0.15</v>
      </c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>
        <v>0.14000000000000001</v>
      </c>
      <c r="CJ88" s="5">
        <v>0.13</v>
      </c>
      <c r="CK88" s="5">
        <v>0.13</v>
      </c>
      <c r="CL88" s="5">
        <v>0.13</v>
      </c>
      <c r="CM88" s="5">
        <v>0.13</v>
      </c>
      <c r="CN88" s="5">
        <v>0.13</v>
      </c>
      <c r="CO88" s="5">
        <v>0.13</v>
      </c>
      <c r="CP88" s="5">
        <v>0.13</v>
      </c>
      <c r="CQ88" s="5">
        <v>0.13</v>
      </c>
      <c r="CR88" s="5">
        <v>0.12</v>
      </c>
      <c r="CS88" s="5">
        <v>0.12</v>
      </c>
      <c r="CT88" s="5">
        <v>0.12</v>
      </c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40" t="s">
        <v>305</v>
      </c>
      <c r="DT88" s="40" t="s">
        <v>305</v>
      </c>
      <c r="DU88" s="40" t="s">
        <v>305</v>
      </c>
      <c r="DV88" s="40" t="s">
        <v>305</v>
      </c>
      <c r="DW88" s="40" t="s">
        <v>305</v>
      </c>
      <c r="DX88" s="40" t="s">
        <v>305</v>
      </c>
      <c r="DY88" s="40" t="s">
        <v>305</v>
      </c>
      <c r="DZ88" s="40" t="s">
        <v>305</v>
      </c>
      <c r="EA88" s="40" t="s">
        <v>305</v>
      </c>
      <c r="EB88" s="40" t="s">
        <v>305</v>
      </c>
      <c r="EC88" s="40" t="s">
        <v>305</v>
      </c>
      <c r="ED88" s="40" t="s">
        <v>305</v>
      </c>
      <c r="EE88" s="40" t="s">
        <v>305</v>
      </c>
      <c r="EF88" s="40" t="s">
        <v>305</v>
      </c>
      <c r="EG88" s="40">
        <v>5.0999999999999997E-2</v>
      </c>
    </row>
    <row r="89" spans="1:137" ht="14.25">
      <c r="A89" s="65"/>
      <c r="B89" s="2">
        <v>79</v>
      </c>
      <c r="C89" s="3" t="s">
        <v>213</v>
      </c>
      <c r="D89" s="4" t="s">
        <v>214</v>
      </c>
      <c r="E89" s="14">
        <v>1.5599705902777778</v>
      </c>
      <c r="F89" s="14">
        <v>5.8557037615740741</v>
      </c>
      <c r="G89" s="5"/>
      <c r="H89" s="5">
        <v>0.31</v>
      </c>
      <c r="I89" s="5">
        <v>0.35</v>
      </c>
      <c r="J89" s="5">
        <v>0.34</v>
      </c>
      <c r="K89" s="5">
        <v>0.35</v>
      </c>
      <c r="L89" s="5">
        <v>0.33</v>
      </c>
      <c r="M89" s="5">
        <v>0.34</v>
      </c>
      <c r="N89" s="5">
        <v>0.34</v>
      </c>
      <c r="O89" s="5">
        <v>0.33</v>
      </c>
      <c r="P89" s="5">
        <v>0.34</v>
      </c>
      <c r="Q89" s="5">
        <v>0.34</v>
      </c>
      <c r="R89" s="5">
        <v>0.34</v>
      </c>
      <c r="S89" s="5">
        <v>0.34</v>
      </c>
      <c r="T89" s="5">
        <v>0.32</v>
      </c>
      <c r="U89" s="5">
        <v>0.31</v>
      </c>
      <c r="V89" s="5">
        <v>0.28000000000000003</v>
      </c>
      <c r="W89" s="5">
        <v>0.24</v>
      </c>
      <c r="X89" s="5">
        <v>0.28000000000000003</v>
      </c>
      <c r="Y89" s="5">
        <v>0.28000000000000003</v>
      </c>
      <c r="Z89" s="5">
        <v>0.26</v>
      </c>
      <c r="AA89" s="5">
        <v>0.26</v>
      </c>
      <c r="AB89" s="5">
        <v>0.27</v>
      </c>
      <c r="AC89" s="5">
        <v>0.26</v>
      </c>
      <c r="AD89" s="5">
        <v>0.25</v>
      </c>
      <c r="AE89" s="5">
        <v>0.24</v>
      </c>
      <c r="AF89" s="5">
        <v>0.23</v>
      </c>
      <c r="AG89" s="5">
        <v>0.23</v>
      </c>
      <c r="AH89" s="5">
        <v>0.22</v>
      </c>
      <c r="AI89" s="5">
        <v>0.22</v>
      </c>
      <c r="AJ89" s="5">
        <v>0.23</v>
      </c>
      <c r="AK89" s="5">
        <v>0.21</v>
      </c>
      <c r="AL89" s="5">
        <v>0.17</v>
      </c>
      <c r="AM89" s="5">
        <v>0.19</v>
      </c>
      <c r="AN89" s="5">
        <v>0.17</v>
      </c>
      <c r="AO89" s="5">
        <v>0.18</v>
      </c>
      <c r="AP89" s="5">
        <v>0.16</v>
      </c>
      <c r="AQ89" s="5">
        <v>0.16</v>
      </c>
      <c r="AR89" s="5">
        <v>0.18</v>
      </c>
      <c r="AS89" s="5">
        <v>0.16</v>
      </c>
      <c r="AT89" s="5">
        <v>0.16</v>
      </c>
      <c r="AU89" s="5">
        <v>0.17</v>
      </c>
      <c r="AV89" s="5">
        <v>0.16</v>
      </c>
      <c r="AW89" s="5">
        <v>0.18</v>
      </c>
      <c r="AX89" s="5">
        <v>0.17</v>
      </c>
      <c r="AY89" s="5">
        <v>0.17</v>
      </c>
      <c r="AZ89" s="5">
        <v>0.17</v>
      </c>
      <c r="BA89" s="5">
        <v>0.15</v>
      </c>
      <c r="BB89" s="5">
        <v>0.15</v>
      </c>
      <c r="BC89" s="5">
        <v>0.14000000000000001</v>
      </c>
      <c r="BD89" s="5">
        <v>0.14000000000000001</v>
      </c>
      <c r="BE89" s="5">
        <v>0.14000000000000001</v>
      </c>
      <c r="BF89" s="5">
        <v>0.13</v>
      </c>
      <c r="BG89" s="5">
        <v>0.14000000000000001</v>
      </c>
      <c r="BH89" s="5">
        <v>0.14000000000000001</v>
      </c>
      <c r="BI89" s="5">
        <v>0.13</v>
      </c>
      <c r="BJ89" s="5">
        <v>0.13</v>
      </c>
      <c r="BK89" s="5">
        <v>0.13</v>
      </c>
      <c r="BL89" s="5">
        <v>0.13</v>
      </c>
      <c r="BM89" s="5">
        <v>0.13</v>
      </c>
      <c r="BN89" s="5">
        <v>0.1</v>
      </c>
      <c r="BO89" s="5">
        <v>0.13</v>
      </c>
      <c r="BP89" s="5">
        <v>0.11</v>
      </c>
      <c r="BQ89" s="5">
        <v>0.11</v>
      </c>
      <c r="BR89" s="5">
        <v>0.13</v>
      </c>
      <c r="BS89" s="5">
        <v>0.13</v>
      </c>
      <c r="BT89" s="5">
        <v>0.13</v>
      </c>
      <c r="BU89" s="5">
        <v>0.12</v>
      </c>
      <c r="BV89" s="5">
        <v>0.12</v>
      </c>
      <c r="BW89" s="5">
        <v>0.12</v>
      </c>
      <c r="BX89" s="5">
        <v>0.11</v>
      </c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>
        <v>0.11</v>
      </c>
      <c r="CJ89" s="5">
        <v>0.11</v>
      </c>
      <c r="CK89" s="5">
        <v>0.12</v>
      </c>
      <c r="CL89" s="5">
        <v>0.11</v>
      </c>
      <c r="CM89" s="5">
        <v>0.11</v>
      </c>
      <c r="CN89" s="5">
        <v>0.11</v>
      </c>
      <c r="CO89" s="5">
        <v>0.11</v>
      </c>
      <c r="CP89" s="5">
        <v>0.11</v>
      </c>
      <c r="CQ89" s="5">
        <v>0.11</v>
      </c>
      <c r="CR89" s="5">
        <v>0.1</v>
      </c>
      <c r="CS89" s="5">
        <v>0.1</v>
      </c>
      <c r="CT89" s="5">
        <v>0.1</v>
      </c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40" t="s">
        <v>305</v>
      </c>
      <c r="DT89" s="40" t="s">
        <v>305</v>
      </c>
      <c r="DU89" s="40" t="s">
        <v>305</v>
      </c>
      <c r="DV89" s="40" t="s">
        <v>305</v>
      </c>
      <c r="DW89" s="40" t="s">
        <v>305</v>
      </c>
      <c r="DX89" s="40" t="s">
        <v>305</v>
      </c>
      <c r="DY89" s="40" t="s">
        <v>305</v>
      </c>
      <c r="DZ89" s="40" t="s">
        <v>305</v>
      </c>
      <c r="EA89" s="40" t="s">
        <v>305</v>
      </c>
      <c r="EB89" s="40" t="s">
        <v>305</v>
      </c>
      <c r="EC89" s="40" t="s">
        <v>305</v>
      </c>
      <c r="ED89" s="40" t="s">
        <v>305</v>
      </c>
      <c r="EE89" s="40" t="s">
        <v>305</v>
      </c>
      <c r="EF89" s="40" t="s">
        <v>305</v>
      </c>
      <c r="EG89" s="40" t="s">
        <v>305</v>
      </c>
    </row>
    <row r="90" spans="1:137" ht="14.25">
      <c r="A90" s="65"/>
      <c r="B90" s="2">
        <v>80</v>
      </c>
      <c r="C90" s="3" t="s">
        <v>215</v>
      </c>
      <c r="D90" s="4" t="s">
        <v>216</v>
      </c>
      <c r="E90" s="14">
        <v>1.5603230092592593</v>
      </c>
      <c r="F90" s="14">
        <v>5.8567334374999991</v>
      </c>
      <c r="G90" s="5"/>
      <c r="H90" s="5">
        <v>0.41</v>
      </c>
      <c r="I90" s="5">
        <v>0.34</v>
      </c>
      <c r="J90" s="5">
        <v>0.32</v>
      </c>
      <c r="K90" s="5">
        <v>0.28000000000000003</v>
      </c>
      <c r="L90" s="5">
        <v>0.31</v>
      </c>
      <c r="M90" s="5">
        <v>0.3</v>
      </c>
      <c r="N90" s="5">
        <v>0.25</v>
      </c>
      <c r="O90" s="5">
        <v>0.28999999999999998</v>
      </c>
      <c r="P90" s="5">
        <v>0.28000000000000003</v>
      </c>
      <c r="Q90" s="5">
        <v>0.28000000000000003</v>
      </c>
      <c r="R90" s="5">
        <v>0.28000000000000003</v>
      </c>
      <c r="S90" s="5">
        <v>0.27</v>
      </c>
      <c r="T90" s="5">
        <v>0.22</v>
      </c>
      <c r="U90" s="5">
        <v>0.22</v>
      </c>
      <c r="V90" s="5">
        <v>0.23</v>
      </c>
      <c r="W90" s="5">
        <v>0.19</v>
      </c>
      <c r="X90" s="5">
        <v>0.19</v>
      </c>
      <c r="Y90" s="5">
        <v>0.21</v>
      </c>
      <c r="Z90" s="5">
        <v>0.2</v>
      </c>
      <c r="AA90" s="5">
        <v>0.17</v>
      </c>
      <c r="AB90" s="5">
        <v>0.19</v>
      </c>
      <c r="AC90" s="5">
        <v>0.18</v>
      </c>
      <c r="AD90" s="5">
        <v>0.19</v>
      </c>
      <c r="AE90" s="5">
        <v>0.15</v>
      </c>
      <c r="AF90" s="5">
        <v>0.16</v>
      </c>
      <c r="AG90" s="5">
        <v>0.15</v>
      </c>
      <c r="AH90" s="5">
        <v>0.16</v>
      </c>
      <c r="AI90" s="5">
        <v>0.15</v>
      </c>
      <c r="AJ90" s="5">
        <v>0.13</v>
      </c>
      <c r="AK90" s="5">
        <v>0.11</v>
      </c>
      <c r="AL90" s="5">
        <v>0.14000000000000001</v>
      </c>
      <c r="AM90" s="5">
        <v>0.14000000000000001</v>
      </c>
      <c r="AN90" s="5">
        <v>0.14000000000000001</v>
      </c>
      <c r="AO90" s="5">
        <v>0.14000000000000001</v>
      </c>
      <c r="AP90" s="5">
        <v>0.14000000000000001</v>
      </c>
      <c r="AQ90" s="5">
        <v>0.13</v>
      </c>
      <c r="AR90" s="5">
        <v>0.13</v>
      </c>
      <c r="AS90" s="5">
        <v>0.12</v>
      </c>
      <c r="AT90" s="5">
        <v>0.12</v>
      </c>
      <c r="AU90" s="5">
        <v>0.12</v>
      </c>
      <c r="AV90" s="5">
        <v>0.12</v>
      </c>
      <c r="AW90" s="5">
        <v>0.12</v>
      </c>
      <c r="AX90" s="5">
        <v>0.09</v>
      </c>
      <c r="AY90" s="5">
        <v>0.12</v>
      </c>
      <c r="AZ90" s="5">
        <v>0.12</v>
      </c>
      <c r="BA90" s="5">
        <v>0.12</v>
      </c>
      <c r="BB90" s="5">
        <v>0.1</v>
      </c>
      <c r="BC90" s="5">
        <v>0.13</v>
      </c>
      <c r="BD90" s="5">
        <v>0.09</v>
      </c>
      <c r="BE90" s="5">
        <v>0.11</v>
      </c>
      <c r="BF90" s="5">
        <v>0.11</v>
      </c>
      <c r="BG90" s="5">
        <v>0.11</v>
      </c>
      <c r="BH90" s="5">
        <v>0.09</v>
      </c>
      <c r="BI90" s="5">
        <v>7.0000000000000007E-2</v>
      </c>
      <c r="BJ90" s="5">
        <v>0.1</v>
      </c>
      <c r="BK90" s="5">
        <v>0.11</v>
      </c>
      <c r="BL90" s="5">
        <v>0.11</v>
      </c>
      <c r="BM90" s="5">
        <v>0.1</v>
      </c>
      <c r="BN90" s="5">
        <v>0.13</v>
      </c>
      <c r="BO90" s="5">
        <v>0.1</v>
      </c>
      <c r="BP90" s="5">
        <v>0.08</v>
      </c>
      <c r="BQ90" s="5">
        <v>0.11</v>
      </c>
      <c r="BR90" s="5">
        <v>0.09</v>
      </c>
      <c r="BS90" s="5">
        <v>0.1</v>
      </c>
      <c r="BT90" s="5">
        <v>0.09</v>
      </c>
      <c r="BU90" s="5">
        <v>7.0000000000000007E-2</v>
      </c>
      <c r="BV90" s="5">
        <v>0.09</v>
      </c>
      <c r="BW90" s="5">
        <v>0.09</v>
      </c>
      <c r="BX90" s="5">
        <v>0.09</v>
      </c>
      <c r="BY90" s="5">
        <v>0.09</v>
      </c>
      <c r="BZ90" s="5">
        <v>0.1</v>
      </c>
      <c r="CA90" s="5">
        <v>0.1</v>
      </c>
      <c r="CB90" s="5">
        <v>0.1</v>
      </c>
      <c r="CC90" s="5">
        <v>0.09</v>
      </c>
      <c r="CD90" s="5">
        <v>0.08</v>
      </c>
      <c r="CE90" s="5">
        <v>0.08</v>
      </c>
      <c r="CF90" s="5">
        <v>0.09</v>
      </c>
      <c r="CG90" s="5">
        <v>0.08</v>
      </c>
      <c r="CH90" s="5">
        <v>0.09</v>
      </c>
      <c r="CI90" s="5">
        <v>0.11</v>
      </c>
      <c r="CJ90" s="5">
        <v>0.1</v>
      </c>
      <c r="CK90" s="5">
        <v>0.09</v>
      </c>
      <c r="CL90" s="5">
        <v>0.11</v>
      </c>
      <c r="CM90" s="5">
        <v>0.09</v>
      </c>
      <c r="CN90" s="5">
        <v>0.08</v>
      </c>
      <c r="CO90" s="5">
        <v>0.09</v>
      </c>
      <c r="CP90" s="5">
        <v>0.09</v>
      </c>
      <c r="CQ90" s="5">
        <v>0.08</v>
      </c>
      <c r="CR90" s="5">
        <v>7.0000000000000007E-2</v>
      </c>
      <c r="CS90" s="5">
        <v>7.0000000000000007E-2</v>
      </c>
      <c r="CT90" s="5">
        <v>0.09</v>
      </c>
      <c r="CU90" s="5">
        <v>0.08</v>
      </c>
      <c r="CV90" s="5">
        <v>0.08</v>
      </c>
      <c r="CW90" s="5">
        <v>0.09</v>
      </c>
      <c r="CX90" s="5">
        <v>0.08</v>
      </c>
      <c r="CY90" s="5">
        <v>0.08</v>
      </c>
      <c r="CZ90" s="5">
        <v>0.08</v>
      </c>
      <c r="DA90" s="5">
        <v>0.08</v>
      </c>
      <c r="DB90" s="5">
        <v>0.08</v>
      </c>
      <c r="DC90" s="5">
        <v>0.08</v>
      </c>
      <c r="DD90" s="5">
        <v>0.09</v>
      </c>
      <c r="DE90" s="5">
        <v>0.08</v>
      </c>
      <c r="DF90" s="5">
        <v>0.08</v>
      </c>
      <c r="DG90" s="5">
        <v>0.08</v>
      </c>
      <c r="DH90" s="5">
        <v>0.08</v>
      </c>
      <c r="DI90" s="5">
        <v>7.0000000000000007E-2</v>
      </c>
      <c r="DJ90" s="5">
        <v>0.08</v>
      </c>
      <c r="DK90" s="5">
        <v>0.08</v>
      </c>
      <c r="DL90" s="5">
        <v>7.0000000000000007E-2</v>
      </c>
      <c r="DM90" s="5">
        <v>0.09</v>
      </c>
      <c r="DN90" s="5">
        <v>7.0000000000000007E-2</v>
      </c>
      <c r="DO90" s="5">
        <v>0.08</v>
      </c>
      <c r="DP90" s="5">
        <v>0.08</v>
      </c>
      <c r="DQ90" s="5">
        <v>0.08</v>
      </c>
      <c r="DR90" s="5">
        <v>0.08</v>
      </c>
      <c r="DS90" s="40">
        <v>8.1000000000000003E-2</v>
      </c>
      <c r="DT90" s="40">
        <v>8.6999999999999994E-2</v>
      </c>
      <c r="DU90" s="40">
        <v>6.3E-2</v>
      </c>
      <c r="DV90" s="40">
        <v>8.5999999999999993E-2</v>
      </c>
      <c r="DW90" s="40">
        <v>6.8000000000000005E-2</v>
      </c>
      <c r="DX90" s="40">
        <v>0.08</v>
      </c>
      <c r="DY90" s="40">
        <v>7.6999999999999999E-2</v>
      </c>
      <c r="DZ90" s="40">
        <v>8.5000000000000006E-2</v>
      </c>
      <c r="EA90" s="40">
        <v>7.9000000000000001E-2</v>
      </c>
      <c r="EB90" s="40">
        <v>7.4999999999999997E-2</v>
      </c>
      <c r="EC90" s="40">
        <v>7.0000000000000007E-2</v>
      </c>
      <c r="ED90" s="40">
        <v>8.4000000000000005E-2</v>
      </c>
      <c r="EE90" s="40">
        <v>7.8E-2</v>
      </c>
      <c r="EF90" s="40" t="s">
        <v>305</v>
      </c>
      <c r="EG90" s="40" t="s">
        <v>305</v>
      </c>
    </row>
    <row r="91" spans="1:137" ht="14.25">
      <c r="A91" s="65"/>
      <c r="B91" s="2">
        <v>81</v>
      </c>
      <c r="C91" s="3" t="s">
        <v>217</v>
      </c>
      <c r="D91" s="4" t="s">
        <v>218</v>
      </c>
      <c r="E91" s="14">
        <v>1.5607866087962965</v>
      </c>
      <c r="F91" s="14">
        <v>5.8568545370370364</v>
      </c>
      <c r="G91" s="5"/>
      <c r="H91" s="5">
        <v>0.42</v>
      </c>
      <c r="I91" s="5">
        <v>0.45</v>
      </c>
      <c r="J91" s="5">
        <v>0.35</v>
      </c>
      <c r="K91" s="5">
        <v>0.35</v>
      </c>
      <c r="L91" s="5">
        <v>0.36</v>
      </c>
      <c r="M91" s="5">
        <v>0.39</v>
      </c>
      <c r="N91" s="5">
        <v>0.35</v>
      </c>
      <c r="O91" s="5">
        <v>0.37</v>
      </c>
      <c r="P91" s="5">
        <v>0.36</v>
      </c>
      <c r="Q91" s="5">
        <v>0.37</v>
      </c>
      <c r="R91" s="5">
        <v>0.37</v>
      </c>
      <c r="S91" s="5">
        <v>0.35</v>
      </c>
      <c r="T91" s="5">
        <v>0.3</v>
      </c>
      <c r="U91" s="5">
        <v>0.31</v>
      </c>
      <c r="V91" s="5">
        <v>0.3</v>
      </c>
      <c r="W91" s="5">
        <v>0.21</v>
      </c>
      <c r="X91" s="5">
        <v>0.25</v>
      </c>
      <c r="Y91" s="5">
        <v>0.26</v>
      </c>
      <c r="Z91" s="5">
        <v>0.26</v>
      </c>
      <c r="AA91" s="5">
        <v>0.28999999999999998</v>
      </c>
      <c r="AB91" s="5">
        <v>0.26</v>
      </c>
      <c r="AC91" s="5">
        <v>0.27</v>
      </c>
      <c r="AD91" s="5">
        <v>0.25</v>
      </c>
      <c r="AE91" s="5">
        <v>0.26</v>
      </c>
      <c r="AF91" s="5">
        <v>0.25</v>
      </c>
      <c r="AG91" s="5">
        <v>0.23</v>
      </c>
      <c r="AH91" s="5">
        <v>0.24</v>
      </c>
      <c r="AI91" s="5">
        <v>0.23</v>
      </c>
      <c r="AJ91" s="5">
        <v>0.22</v>
      </c>
      <c r="AK91" s="5">
        <v>0.16</v>
      </c>
      <c r="AL91" s="5">
        <v>0.2</v>
      </c>
      <c r="AM91" s="5">
        <v>0.21</v>
      </c>
      <c r="AN91" s="5">
        <v>0.2</v>
      </c>
      <c r="AO91" s="5">
        <v>0.18</v>
      </c>
      <c r="AP91" s="5">
        <v>0.2</v>
      </c>
      <c r="AQ91" s="5">
        <v>0.17</v>
      </c>
      <c r="AR91" s="5">
        <v>0.16</v>
      </c>
      <c r="AS91" s="5">
        <v>0.16</v>
      </c>
      <c r="AT91" s="5">
        <v>0.18</v>
      </c>
      <c r="AU91" s="5">
        <v>0.17</v>
      </c>
      <c r="AV91" s="5">
        <v>0.14000000000000001</v>
      </c>
      <c r="AW91" s="5">
        <v>0.15</v>
      </c>
      <c r="AX91" s="5">
        <v>0.13</v>
      </c>
      <c r="AY91" s="5">
        <v>0.15</v>
      </c>
      <c r="AZ91" s="5">
        <v>0.15</v>
      </c>
      <c r="BA91" s="5">
        <v>0.16</v>
      </c>
      <c r="BB91" s="5">
        <v>0.14000000000000001</v>
      </c>
      <c r="BC91" s="5">
        <v>0.14000000000000001</v>
      </c>
      <c r="BD91" s="5">
        <v>0.15</v>
      </c>
      <c r="BE91" s="5">
        <v>0.14000000000000001</v>
      </c>
      <c r="BF91" s="5">
        <v>0.13</v>
      </c>
      <c r="BG91" s="5">
        <v>0.13</v>
      </c>
      <c r="BH91" s="5">
        <v>0.13</v>
      </c>
      <c r="BI91" s="5">
        <v>0.12</v>
      </c>
      <c r="BJ91" s="5">
        <v>0.14000000000000001</v>
      </c>
      <c r="BK91" s="5">
        <v>0.14000000000000001</v>
      </c>
      <c r="BL91" s="5">
        <v>0.14000000000000001</v>
      </c>
      <c r="BM91" s="5">
        <v>0.13</v>
      </c>
      <c r="BN91" s="5">
        <v>0.13</v>
      </c>
      <c r="BO91" s="5">
        <v>0.13</v>
      </c>
      <c r="BP91" s="5">
        <v>0.13</v>
      </c>
      <c r="BQ91" s="5">
        <v>0.11</v>
      </c>
      <c r="BR91" s="5">
        <v>0.13</v>
      </c>
      <c r="BS91" s="5">
        <v>0.13</v>
      </c>
      <c r="BT91" s="5">
        <v>0.13</v>
      </c>
      <c r="BU91" s="5">
        <v>0.11</v>
      </c>
      <c r="BV91" s="5">
        <v>0.12</v>
      </c>
      <c r="BW91" s="5">
        <v>0.13</v>
      </c>
      <c r="BX91" s="5">
        <v>0.13</v>
      </c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>
        <v>0.11</v>
      </c>
      <c r="CJ91" s="5">
        <v>0.12</v>
      </c>
      <c r="CK91" s="5">
        <v>0.12</v>
      </c>
      <c r="CL91" s="5">
        <v>0.12</v>
      </c>
      <c r="CM91" s="5">
        <v>0.11</v>
      </c>
      <c r="CN91" s="5">
        <v>0.11</v>
      </c>
      <c r="CO91" s="5">
        <v>0.11</v>
      </c>
      <c r="CP91" s="5">
        <v>0.11</v>
      </c>
      <c r="CQ91" s="5">
        <v>0.11</v>
      </c>
      <c r="CR91" s="5">
        <v>0.11</v>
      </c>
      <c r="CS91" s="5">
        <v>0.1</v>
      </c>
      <c r="CT91" s="5">
        <v>0.11</v>
      </c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40" t="s">
        <v>305</v>
      </c>
      <c r="DT91" s="40" t="s">
        <v>305</v>
      </c>
      <c r="DU91" s="40" t="s">
        <v>305</v>
      </c>
      <c r="DV91" s="40" t="s">
        <v>305</v>
      </c>
      <c r="DW91" s="40" t="s">
        <v>305</v>
      </c>
      <c r="DX91" s="40" t="s">
        <v>305</v>
      </c>
      <c r="DY91" s="40" t="s">
        <v>305</v>
      </c>
      <c r="DZ91" s="40" t="s">
        <v>305</v>
      </c>
      <c r="EA91" s="40" t="s">
        <v>305</v>
      </c>
      <c r="EB91" s="40" t="s">
        <v>305</v>
      </c>
      <c r="EC91" s="40" t="s">
        <v>305</v>
      </c>
      <c r="ED91" s="40" t="s">
        <v>305</v>
      </c>
      <c r="EE91" s="40" t="s">
        <v>305</v>
      </c>
      <c r="EF91" s="40" t="s">
        <v>305</v>
      </c>
      <c r="EG91" s="40" t="s">
        <v>305</v>
      </c>
    </row>
    <row r="92" spans="1:137" ht="14.25">
      <c r="A92" s="65"/>
      <c r="B92" s="2">
        <v>82</v>
      </c>
      <c r="C92" s="3" t="s">
        <v>219</v>
      </c>
      <c r="D92" s="4" t="s">
        <v>220</v>
      </c>
      <c r="E92" s="14">
        <v>1.5612619907407408</v>
      </c>
      <c r="F92" s="14">
        <v>5.8578849652777771</v>
      </c>
      <c r="G92" s="5">
        <v>0.35</v>
      </c>
      <c r="H92" s="5">
        <v>0.42</v>
      </c>
      <c r="I92" s="5">
        <v>0.38</v>
      </c>
      <c r="J92" s="5">
        <v>0.28000000000000003</v>
      </c>
      <c r="K92" s="5">
        <v>0.28000000000000003</v>
      </c>
      <c r="L92" s="5">
        <v>0.28999999999999998</v>
      </c>
      <c r="M92" s="5">
        <v>0.3</v>
      </c>
      <c r="N92" s="5">
        <v>0.27</v>
      </c>
      <c r="O92" s="5">
        <v>0.28000000000000003</v>
      </c>
      <c r="P92" s="5">
        <v>0.27</v>
      </c>
      <c r="Q92" s="5">
        <v>0.3</v>
      </c>
      <c r="R92" s="5">
        <v>0.28000000000000003</v>
      </c>
      <c r="S92" s="5">
        <v>0.26</v>
      </c>
      <c r="T92" s="5">
        <v>0.24</v>
      </c>
      <c r="U92" s="5">
        <v>0.23</v>
      </c>
      <c r="V92" s="5">
        <v>0.22</v>
      </c>
      <c r="W92" s="5">
        <v>0.21</v>
      </c>
      <c r="X92" s="5">
        <v>0.2</v>
      </c>
      <c r="Y92" s="5">
        <v>0.2</v>
      </c>
      <c r="Z92" s="5">
        <v>0.19</v>
      </c>
      <c r="AA92" s="5">
        <v>0.18</v>
      </c>
      <c r="AB92" s="5">
        <v>0.16</v>
      </c>
      <c r="AC92" s="5">
        <v>0.17</v>
      </c>
      <c r="AD92" s="5">
        <v>0.17</v>
      </c>
      <c r="AE92" s="5">
        <v>0.16</v>
      </c>
      <c r="AF92" s="5">
        <v>0.16</v>
      </c>
      <c r="AG92" s="5">
        <v>0.15</v>
      </c>
      <c r="AH92" s="5">
        <v>0.15</v>
      </c>
      <c r="AI92" s="5">
        <v>0.15</v>
      </c>
      <c r="AJ92" s="5">
        <v>0.15</v>
      </c>
      <c r="AK92" s="5">
        <v>0.13</v>
      </c>
      <c r="AL92" s="5">
        <v>0.15</v>
      </c>
      <c r="AM92" s="5">
        <v>0.15</v>
      </c>
      <c r="AN92" s="5">
        <v>0.14000000000000001</v>
      </c>
      <c r="AO92" s="5">
        <v>0.14000000000000001</v>
      </c>
      <c r="AP92" s="5">
        <v>0.14000000000000001</v>
      </c>
      <c r="AQ92" s="5">
        <v>0.13</v>
      </c>
      <c r="AR92" s="5">
        <v>0.13</v>
      </c>
      <c r="AS92" s="5">
        <v>0.13</v>
      </c>
      <c r="AT92" s="5">
        <v>0.13</v>
      </c>
      <c r="AU92" s="5">
        <v>0.13</v>
      </c>
      <c r="AV92" s="5">
        <v>0.12</v>
      </c>
      <c r="AW92" s="5">
        <v>0.12</v>
      </c>
      <c r="AX92" s="5">
        <v>0.1</v>
      </c>
      <c r="AY92" s="5">
        <v>0.12</v>
      </c>
      <c r="AZ92" s="5">
        <v>0.12</v>
      </c>
      <c r="BA92" s="5">
        <v>0.12</v>
      </c>
      <c r="BB92" s="5">
        <v>0.12</v>
      </c>
      <c r="BC92" s="5">
        <v>0.13</v>
      </c>
      <c r="BD92" s="5">
        <v>0.12</v>
      </c>
      <c r="BE92" s="5">
        <v>0.12</v>
      </c>
      <c r="BF92" s="5">
        <v>0.12</v>
      </c>
      <c r="BG92" s="5">
        <v>0.11</v>
      </c>
      <c r="BH92" s="5">
        <v>0.1</v>
      </c>
      <c r="BI92" s="5">
        <v>0.09</v>
      </c>
      <c r="BJ92" s="5">
        <v>0.1</v>
      </c>
      <c r="BK92" s="5">
        <v>0.1</v>
      </c>
      <c r="BL92" s="5">
        <v>0.1</v>
      </c>
      <c r="BM92" s="5">
        <v>0.1</v>
      </c>
      <c r="BN92" s="5">
        <v>0.1</v>
      </c>
      <c r="BO92" s="5">
        <v>0.1</v>
      </c>
      <c r="BP92" s="5">
        <v>0.1</v>
      </c>
      <c r="BQ92" s="5">
        <v>0.1</v>
      </c>
      <c r="BR92" s="5">
        <v>0.1</v>
      </c>
      <c r="BS92" s="5">
        <v>0.1</v>
      </c>
      <c r="BT92" s="5">
        <v>0.09</v>
      </c>
      <c r="BU92" s="5">
        <v>0.09</v>
      </c>
      <c r="BV92" s="5">
        <v>0.09</v>
      </c>
      <c r="BW92" s="5">
        <v>0.09</v>
      </c>
      <c r="BX92" s="5">
        <v>0.09</v>
      </c>
      <c r="BY92" s="5">
        <v>0.09</v>
      </c>
      <c r="BZ92" s="5">
        <v>0.09</v>
      </c>
      <c r="CA92" s="5">
        <v>0.09</v>
      </c>
      <c r="CB92" s="5">
        <v>0.09</v>
      </c>
      <c r="CC92" s="5">
        <v>0.08</v>
      </c>
      <c r="CD92" s="5">
        <v>0.09</v>
      </c>
      <c r="CE92" s="5">
        <v>0.09</v>
      </c>
      <c r="CF92" s="5">
        <v>0.09</v>
      </c>
      <c r="CG92" s="5">
        <v>0.09</v>
      </c>
      <c r="CH92" s="5">
        <v>0.09</v>
      </c>
      <c r="CI92" s="5">
        <v>0.08</v>
      </c>
      <c r="CJ92" s="5">
        <v>0.08</v>
      </c>
      <c r="CK92" s="5">
        <v>0.09</v>
      </c>
      <c r="CL92" s="5">
        <v>0.08</v>
      </c>
      <c r="CM92" s="5">
        <v>0.08</v>
      </c>
      <c r="CN92" s="5">
        <v>0.08</v>
      </c>
      <c r="CO92" s="5">
        <v>0.08</v>
      </c>
      <c r="CP92" s="5">
        <v>0.08</v>
      </c>
      <c r="CQ92" s="5">
        <v>0.08</v>
      </c>
      <c r="CR92" s="5">
        <v>0.08</v>
      </c>
      <c r="CS92" s="5">
        <v>0.08</v>
      </c>
      <c r="CT92" s="5">
        <v>0.08</v>
      </c>
      <c r="CU92" s="5">
        <v>0.08</v>
      </c>
      <c r="CV92" s="5">
        <v>0.08</v>
      </c>
      <c r="CW92" s="5">
        <v>0.08</v>
      </c>
      <c r="CX92" s="5">
        <v>0.08</v>
      </c>
      <c r="CY92" s="5">
        <v>0.08</v>
      </c>
      <c r="CZ92" s="5">
        <v>0.08</v>
      </c>
      <c r="DA92" s="5">
        <v>7.0000000000000007E-2</v>
      </c>
      <c r="DB92" s="5">
        <v>0.08</v>
      </c>
      <c r="DC92" s="5">
        <v>0.08</v>
      </c>
      <c r="DD92" s="5">
        <v>7.0000000000000007E-2</v>
      </c>
      <c r="DE92" s="5">
        <v>7.0000000000000007E-2</v>
      </c>
      <c r="DF92" s="5">
        <v>0.08</v>
      </c>
      <c r="DG92" s="5">
        <v>7.0000000000000007E-2</v>
      </c>
      <c r="DH92" s="5">
        <v>0.08</v>
      </c>
      <c r="DI92" s="5">
        <v>0.08</v>
      </c>
      <c r="DJ92" s="5">
        <v>7.0000000000000007E-2</v>
      </c>
      <c r="DK92" s="5">
        <v>7.0000000000000007E-2</v>
      </c>
      <c r="DL92" s="5">
        <v>7.0000000000000007E-2</v>
      </c>
      <c r="DM92" s="5">
        <v>7.0000000000000007E-2</v>
      </c>
      <c r="DN92" s="5">
        <v>7.0000000000000007E-2</v>
      </c>
      <c r="DO92" s="5">
        <v>7.0000000000000007E-2</v>
      </c>
      <c r="DP92" s="5">
        <v>7.0000000000000007E-2</v>
      </c>
      <c r="DQ92" s="5">
        <v>7.0000000000000007E-2</v>
      </c>
      <c r="DR92" s="5">
        <v>7.0000000000000007E-2</v>
      </c>
      <c r="DS92" s="40">
        <v>7.0999999999999994E-2</v>
      </c>
      <c r="DT92" s="40">
        <v>7.2999999999999995E-2</v>
      </c>
      <c r="DU92" s="40">
        <v>7.0000000000000007E-2</v>
      </c>
      <c r="DV92" s="40">
        <v>7.0000000000000007E-2</v>
      </c>
      <c r="DW92" s="40">
        <v>6.8000000000000005E-2</v>
      </c>
      <c r="DX92" s="40">
        <v>7.0000000000000007E-2</v>
      </c>
      <c r="DY92" s="40">
        <v>7.0000000000000007E-2</v>
      </c>
      <c r="DZ92" s="40">
        <v>6.8000000000000005E-2</v>
      </c>
      <c r="EA92" s="40">
        <v>6.8000000000000005E-2</v>
      </c>
      <c r="EB92" s="40">
        <v>6.5000000000000002E-2</v>
      </c>
      <c r="EC92" s="40">
        <v>6.3E-2</v>
      </c>
      <c r="ED92" s="40">
        <v>6.8000000000000005E-2</v>
      </c>
      <c r="EE92" s="40">
        <v>6.4000000000000001E-2</v>
      </c>
      <c r="EF92" s="40">
        <v>5.3999999999999999E-2</v>
      </c>
      <c r="EG92" s="40">
        <v>5.5E-2</v>
      </c>
    </row>
    <row r="93" spans="1:137" ht="14.25">
      <c r="A93" s="65"/>
      <c r="B93" s="2">
        <v>83</v>
      </c>
      <c r="C93" s="3" t="s">
        <v>221</v>
      </c>
      <c r="D93" s="4" t="s">
        <v>222</v>
      </c>
      <c r="E93" s="14">
        <v>1.5608050000000002</v>
      </c>
      <c r="F93" s="14">
        <v>5.8586080324074077</v>
      </c>
      <c r="G93" s="5"/>
      <c r="H93" s="5">
        <v>0.44</v>
      </c>
      <c r="I93" s="5">
        <v>0.38</v>
      </c>
      <c r="J93" s="5">
        <v>0.3</v>
      </c>
      <c r="K93" s="5">
        <v>0.28999999999999998</v>
      </c>
      <c r="L93" s="5">
        <v>0.3</v>
      </c>
      <c r="M93" s="5">
        <v>0.33</v>
      </c>
      <c r="N93" s="5">
        <v>0.28000000000000003</v>
      </c>
      <c r="O93" s="5">
        <v>0.31</v>
      </c>
      <c r="P93" s="5">
        <v>0.33</v>
      </c>
      <c r="Q93" s="5">
        <v>0.33</v>
      </c>
      <c r="R93" s="5">
        <v>0.33</v>
      </c>
      <c r="S93" s="5">
        <v>0.27</v>
      </c>
      <c r="T93" s="5">
        <v>0.25</v>
      </c>
      <c r="U93" s="5">
        <v>0.26</v>
      </c>
      <c r="V93" s="5">
        <v>0.25</v>
      </c>
      <c r="W93" s="5">
        <v>0.19</v>
      </c>
      <c r="X93" s="5">
        <v>0.22</v>
      </c>
      <c r="Y93" s="5">
        <v>0.23</v>
      </c>
      <c r="Z93" s="5">
        <v>0.24</v>
      </c>
      <c r="AA93" s="5">
        <v>0.22</v>
      </c>
      <c r="AB93" s="5">
        <v>0.22</v>
      </c>
      <c r="AC93" s="5">
        <v>0.21</v>
      </c>
      <c r="AD93" s="5">
        <v>0.2</v>
      </c>
      <c r="AE93" s="5">
        <v>0.22</v>
      </c>
      <c r="AF93" s="5">
        <v>0.25</v>
      </c>
      <c r="AG93" s="5">
        <v>0.19</v>
      </c>
      <c r="AH93" s="5">
        <v>0.2</v>
      </c>
      <c r="AI93" s="5">
        <v>0.18</v>
      </c>
      <c r="AJ93" s="5">
        <v>0.17</v>
      </c>
      <c r="AK93" s="5">
        <v>0.16</v>
      </c>
      <c r="AL93" s="5">
        <v>0.18</v>
      </c>
      <c r="AM93" s="5">
        <v>0.17</v>
      </c>
      <c r="AN93" s="5">
        <v>0.16</v>
      </c>
      <c r="AO93" s="5">
        <v>0.2</v>
      </c>
      <c r="AP93" s="5">
        <v>0.14000000000000001</v>
      </c>
      <c r="AQ93" s="5">
        <v>0.14000000000000001</v>
      </c>
      <c r="AR93" s="5">
        <v>0.14000000000000001</v>
      </c>
      <c r="AS93" s="5">
        <v>0.15</v>
      </c>
      <c r="AT93" s="5">
        <v>0.14000000000000001</v>
      </c>
      <c r="AU93" s="5">
        <v>0.14000000000000001</v>
      </c>
      <c r="AV93" s="5">
        <v>0.13</v>
      </c>
      <c r="AW93" s="5">
        <v>0.13</v>
      </c>
      <c r="AX93" s="5">
        <v>0.11</v>
      </c>
      <c r="AY93" s="5">
        <v>0.13</v>
      </c>
      <c r="AZ93" s="5">
        <v>0.13</v>
      </c>
      <c r="BA93" s="5">
        <v>0.13</v>
      </c>
      <c r="BB93" s="5">
        <v>0.11</v>
      </c>
      <c r="BC93" s="5">
        <v>0.12</v>
      </c>
      <c r="BD93" s="5">
        <v>0.12</v>
      </c>
      <c r="BE93" s="5">
        <v>0.11</v>
      </c>
      <c r="BF93" s="5">
        <v>0.11</v>
      </c>
      <c r="BG93" s="5">
        <v>0.12</v>
      </c>
      <c r="BH93" s="5">
        <v>0.12</v>
      </c>
      <c r="BI93" s="5">
        <v>0.11</v>
      </c>
      <c r="BJ93" s="5">
        <v>0.11</v>
      </c>
      <c r="BK93" s="5">
        <v>0.12</v>
      </c>
      <c r="BL93" s="5">
        <v>0.11</v>
      </c>
      <c r="BM93" s="5">
        <v>0.11</v>
      </c>
      <c r="BN93" s="5">
        <v>0.11</v>
      </c>
      <c r="BO93" s="5">
        <v>0.1</v>
      </c>
      <c r="BP93" s="5">
        <v>0.12</v>
      </c>
      <c r="BQ93" s="5">
        <v>0.11</v>
      </c>
      <c r="BR93" s="5">
        <v>0.11</v>
      </c>
      <c r="BS93" s="5">
        <v>0.11</v>
      </c>
      <c r="BT93" s="5">
        <v>0.11</v>
      </c>
      <c r="BU93" s="5">
        <v>0.1</v>
      </c>
      <c r="BV93" s="5">
        <v>0.1</v>
      </c>
      <c r="BW93" s="5">
        <v>0.1</v>
      </c>
      <c r="BX93" s="5">
        <v>0.1</v>
      </c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>
        <v>0.1</v>
      </c>
      <c r="CJ93" s="5">
        <v>0.09</v>
      </c>
      <c r="CK93" s="5">
        <v>0.09</v>
      </c>
      <c r="CL93" s="5">
        <v>0.09</v>
      </c>
      <c r="CM93" s="5">
        <v>0.09</v>
      </c>
      <c r="CN93" s="5">
        <v>0.09</v>
      </c>
      <c r="CO93" s="5">
        <v>0.08</v>
      </c>
      <c r="CP93" s="5">
        <v>0.08</v>
      </c>
      <c r="CQ93" s="5">
        <v>0.09</v>
      </c>
      <c r="CR93" s="5">
        <v>0.1</v>
      </c>
      <c r="CS93" s="5">
        <v>0.09</v>
      </c>
      <c r="CT93" s="5">
        <v>0.09</v>
      </c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40" t="s">
        <v>305</v>
      </c>
      <c r="DT93" s="40" t="s">
        <v>305</v>
      </c>
      <c r="DU93" s="40" t="s">
        <v>305</v>
      </c>
      <c r="DV93" s="40" t="s">
        <v>305</v>
      </c>
      <c r="DW93" s="40" t="s">
        <v>305</v>
      </c>
      <c r="DX93" s="40" t="s">
        <v>305</v>
      </c>
      <c r="DY93" s="40" t="s">
        <v>305</v>
      </c>
      <c r="DZ93" s="40" t="s">
        <v>305</v>
      </c>
      <c r="EA93" s="40" t="s">
        <v>305</v>
      </c>
      <c r="EB93" s="40" t="s">
        <v>305</v>
      </c>
      <c r="EC93" s="40" t="s">
        <v>305</v>
      </c>
      <c r="ED93" s="40" t="s">
        <v>305</v>
      </c>
      <c r="EE93" s="40" t="s">
        <v>305</v>
      </c>
      <c r="EF93" s="40" t="s">
        <v>305</v>
      </c>
      <c r="EG93" s="40" t="s">
        <v>305</v>
      </c>
    </row>
    <row r="94" spans="1:137" ht="14.25">
      <c r="A94" s="65"/>
      <c r="B94" s="2">
        <v>84</v>
      </c>
      <c r="C94" s="3" t="s">
        <v>223</v>
      </c>
      <c r="D94" s="4" t="s">
        <v>224</v>
      </c>
      <c r="E94" s="14">
        <v>1.5607136458333335</v>
      </c>
      <c r="F94" s="14">
        <v>5.857462766203704</v>
      </c>
      <c r="G94" s="5"/>
      <c r="H94" s="5">
        <v>0.48</v>
      </c>
      <c r="I94" s="5">
        <v>0.42</v>
      </c>
      <c r="J94" s="5">
        <v>0.32</v>
      </c>
      <c r="K94" s="5">
        <v>0.31</v>
      </c>
      <c r="L94" s="5">
        <v>0.32</v>
      </c>
      <c r="M94" s="5">
        <v>0.34</v>
      </c>
      <c r="N94" s="5">
        <v>0.27</v>
      </c>
      <c r="O94" s="5">
        <v>0.28000000000000003</v>
      </c>
      <c r="P94" s="5">
        <v>0.25</v>
      </c>
      <c r="Q94" s="5">
        <v>0.28000000000000003</v>
      </c>
      <c r="R94" s="5">
        <v>0.28000000000000003</v>
      </c>
      <c r="S94" s="5">
        <v>0.25</v>
      </c>
      <c r="T94" s="5">
        <v>0.23</v>
      </c>
      <c r="U94" s="5">
        <v>0.22</v>
      </c>
      <c r="V94" s="5">
        <v>0.22</v>
      </c>
      <c r="W94" s="5">
        <v>0.14000000000000001</v>
      </c>
      <c r="X94" s="5">
        <v>0.15</v>
      </c>
      <c r="Y94" s="5">
        <v>0.2</v>
      </c>
      <c r="Z94" s="5">
        <v>0.2</v>
      </c>
      <c r="AA94" s="5">
        <v>0.19</v>
      </c>
      <c r="AB94" s="5">
        <v>0.18</v>
      </c>
      <c r="AC94" s="5">
        <v>0.18</v>
      </c>
      <c r="AD94" s="5">
        <v>0.16</v>
      </c>
      <c r="AE94" s="5">
        <v>0.16</v>
      </c>
      <c r="AF94" s="5">
        <v>0.17</v>
      </c>
      <c r="AG94" s="5">
        <v>0.15</v>
      </c>
      <c r="AH94" s="5">
        <v>0.16</v>
      </c>
      <c r="AI94" s="5">
        <v>0.17</v>
      </c>
      <c r="AJ94" s="5">
        <v>0.15</v>
      </c>
      <c r="AK94" s="5">
        <v>0.13</v>
      </c>
      <c r="AL94" s="5">
        <v>0.15</v>
      </c>
      <c r="AM94" s="5">
        <v>0.14000000000000001</v>
      </c>
      <c r="AN94" s="5">
        <v>0.13</v>
      </c>
      <c r="AO94" s="5">
        <v>0.12</v>
      </c>
      <c r="AP94" s="5">
        <v>0.13</v>
      </c>
      <c r="AQ94" s="5">
        <v>0.12</v>
      </c>
      <c r="AR94" s="5">
        <v>0.14000000000000001</v>
      </c>
      <c r="AS94" s="5">
        <v>0.13</v>
      </c>
      <c r="AT94" s="5">
        <v>0.13</v>
      </c>
      <c r="AU94" s="5">
        <v>0.13</v>
      </c>
      <c r="AV94" s="5">
        <v>0.12</v>
      </c>
      <c r="AW94" s="5">
        <v>0.12</v>
      </c>
      <c r="AX94" s="5">
        <v>0.12</v>
      </c>
      <c r="AY94" s="5">
        <v>0.11</v>
      </c>
      <c r="AZ94" s="5">
        <v>0.11</v>
      </c>
      <c r="BA94" s="5">
        <v>0.11</v>
      </c>
      <c r="BB94" s="5">
        <v>0.1</v>
      </c>
      <c r="BC94" s="5">
        <v>0.11</v>
      </c>
      <c r="BD94" s="5">
        <v>0.11</v>
      </c>
      <c r="BE94" s="5">
        <v>0.1</v>
      </c>
      <c r="BF94" s="5">
        <v>0.1</v>
      </c>
      <c r="BG94" s="5">
        <v>0.11</v>
      </c>
      <c r="BH94" s="5">
        <v>0.12</v>
      </c>
      <c r="BI94" s="5">
        <v>0.1</v>
      </c>
      <c r="BJ94" s="5">
        <v>0.1</v>
      </c>
      <c r="BK94" s="5">
        <v>0.11</v>
      </c>
      <c r="BL94" s="5">
        <v>0.1</v>
      </c>
      <c r="BM94" s="5">
        <v>0.11</v>
      </c>
      <c r="BN94" s="5">
        <v>0.1</v>
      </c>
      <c r="BO94" s="5">
        <v>0.1</v>
      </c>
      <c r="BP94" s="5">
        <v>0.1</v>
      </c>
      <c r="BQ94" s="5">
        <v>0.09</v>
      </c>
      <c r="BR94" s="5">
        <v>0.1</v>
      </c>
      <c r="BS94" s="5">
        <v>0.11</v>
      </c>
      <c r="BT94" s="5">
        <v>0.11</v>
      </c>
      <c r="BU94" s="5">
        <v>0.09</v>
      </c>
      <c r="BV94" s="5">
        <v>0.1</v>
      </c>
      <c r="BW94" s="5">
        <v>0.1</v>
      </c>
      <c r="BX94" s="5">
        <v>0.1</v>
      </c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>
        <v>0.09</v>
      </c>
      <c r="CJ94" s="5">
        <v>0.09</v>
      </c>
      <c r="CK94" s="5">
        <v>0.09</v>
      </c>
      <c r="CL94" s="5">
        <v>0.09</v>
      </c>
      <c r="CM94" s="5">
        <v>0.09</v>
      </c>
      <c r="CN94" s="5">
        <v>0.09</v>
      </c>
      <c r="CO94" s="5">
        <v>0.08</v>
      </c>
      <c r="CP94" s="5">
        <v>0.09</v>
      </c>
      <c r="CQ94" s="5">
        <v>0.09</v>
      </c>
      <c r="CR94" s="5">
        <v>0.08</v>
      </c>
      <c r="CS94" s="5">
        <v>0.08</v>
      </c>
      <c r="CT94" s="5">
        <v>0.08</v>
      </c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40" t="s">
        <v>305</v>
      </c>
      <c r="DT94" s="40" t="s">
        <v>305</v>
      </c>
      <c r="DU94" s="40" t="s">
        <v>305</v>
      </c>
      <c r="DV94" s="40" t="s">
        <v>305</v>
      </c>
      <c r="DW94" s="40" t="s">
        <v>305</v>
      </c>
      <c r="DX94" s="40" t="s">
        <v>305</v>
      </c>
      <c r="DY94" s="40" t="s">
        <v>305</v>
      </c>
      <c r="DZ94" s="40" t="s">
        <v>305</v>
      </c>
      <c r="EA94" s="40" t="s">
        <v>305</v>
      </c>
      <c r="EB94" s="40" t="s">
        <v>305</v>
      </c>
      <c r="EC94" s="40" t="s">
        <v>305</v>
      </c>
      <c r="ED94" s="40" t="s">
        <v>305</v>
      </c>
      <c r="EE94" s="40" t="s">
        <v>305</v>
      </c>
      <c r="EF94" s="40" t="s">
        <v>305</v>
      </c>
      <c r="EG94" s="40" t="s">
        <v>305</v>
      </c>
    </row>
    <row r="95" spans="1:137" ht="14.25">
      <c r="A95" s="65"/>
      <c r="B95" s="2">
        <v>85</v>
      </c>
      <c r="C95" s="3" t="s">
        <v>225</v>
      </c>
      <c r="D95" s="4" t="s">
        <v>226</v>
      </c>
      <c r="E95" s="14">
        <v>1.5617056250000001</v>
      </c>
      <c r="F95" s="14">
        <v>5.8580742708333329</v>
      </c>
      <c r="G95" s="5"/>
      <c r="H95" s="5">
        <v>0.46</v>
      </c>
      <c r="I95" s="5">
        <v>0.44</v>
      </c>
      <c r="J95" s="5">
        <v>0.28000000000000003</v>
      </c>
      <c r="K95" s="5">
        <v>0.3</v>
      </c>
      <c r="L95" s="5">
        <v>0.3</v>
      </c>
      <c r="M95" s="5">
        <v>0.33</v>
      </c>
      <c r="N95" s="5">
        <v>0.25</v>
      </c>
      <c r="O95" s="5">
        <v>0.31</v>
      </c>
      <c r="P95" s="5">
        <v>0.35</v>
      </c>
      <c r="Q95" s="5">
        <v>0.33</v>
      </c>
      <c r="R95" s="5">
        <v>0.32</v>
      </c>
      <c r="S95" s="5">
        <v>0.3</v>
      </c>
      <c r="T95" s="5">
        <v>0.27</v>
      </c>
      <c r="U95" s="5">
        <v>0.26</v>
      </c>
      <c r="V95" s="5">
        <v>0.26</v>
      </c>
      <c r="W95" s="5">
        <v>0.2</v>
      </c>
      <c r="X95" s="5">
        <v>0.22</v>
      </c>
      <c r="Y95" s="5">
        <v>0.23</v>
      </c>
      <c r="Z95" s="5">
        <v>0.24</v>
      </c>
      <c r="AA95" s="5">
        <v>0.2</v>
      </c>
      <c r="AB95" s="5">
        <v>0.19</v>
      </c>
      <c r="AC95" s="5">
        <v>0.2</v>
      </c>
      <c r="AD95" s="5">
        <v>0.19</v>
      </c>
      <c r="AE95" s="5">
        <v>0.2</v>
      </c>
      <c r="AF95" s="5">
        <v>0.14799999999999999</v>
      </c>
      <c r="AG95" s="5">
        <v>0.18</v>
      </c>
      <c r="AH95" s="5">
        <v>0.17</v>
      </c>
      <c r="AI95" s="5">
        <v>0.17</v>
      </c>
      <c r="AJ95" s="5">
        <v>0.18</v>
      </c>
      <c r="AK95" s="5">
        <v>0.13</v>
      </c>
      <c r="AL95" s="5">
        <v>0.14000000000000001</v>
      </c>
      <c r="AM95" s="5">
        <v>0.16</v>
      </c>
      <c r="AN95" s="5">
        <v>0.14000000000000001</v>
      </c>
      <c r="AO95" s="5">
        <v>0.18</v>
      </c>
      <c r="AP95" s="5">
        <v>0.12</v>
      </c>
      <c r="AQ95" s="5">
        <v>0.11</v>
      </c>
      <c r="AR95" s="5">
        <v>0.12</v>
      </c>
      <c r="AS95" s="5">
        <v>0.12</v>
      </c>
      <c r="AT95" s="5">
        <v>0.12</v>
      </c>
      <c r="AU95" s="5">
        <v>0.12</v>
      </c>
      <c r="AV95" s="5">
        <v>0.12</v>
      </c>
      <c r="AW95" s="5">
        <v>0.13</v>
      </c>
      <c r="AX95" s="5">
        <v>0.11</v>
      </c>
      <c r="AY95" s="5">
        <v>0.12</v>
      </c>
      <c r="AZ95" s="5">
        <v>0.11</v>
      </c>
      <c r="BA95" s="5">
        <v>0.11</v>
      </c>
      <c r="BB95" s="5">
        <v>0.1</v>
      </c>
      <c r="BC95" s="5">
        <v>0.12</v>
      </c>
      <c r="BD95" s="5">
        <v>0.12</v>
      </c>
      <c r="BE95" s="5">
        <v>0.12</v>
      </c>
      <c r="BF95" s="5">
        <v>0.12</v>
      </c>
      <c r="BG95" s="5">
        <v>0.11</v>
      </c>
      <c r="BH95" s="5">
        <v>0.11</v>
      </c>
      <c r="BI95" s="5">
        <v>0.09</v>
      </c>
      <c r="BJ95" s="5">
        <v>0.1</v>
      </c>
      <c r="BK95" s="5">
        <v>0.11</v>
      </c>
      <c r="BL95" s="5">
        <v>0.09</v>
      </c>
      <c r="BM95" s="5">
        <v>0.1</v>
      </c>
      <c r="BN95" s="5">
        <v>0.09</v>
      </c>
      <c r="BO95" s="5">
        <v>0.1</v>
      </c>
      <c r="BP95" s="5">
        <v>0.09</v>
      </c>
      <c r="BQ95" s="5">
        <v>0.09</v>
      </c>
      <c r="BR95" s="5">
        <v>0.09</v>
      </c>
      <c r="BS95" s="5">
        <v>0.09</v>
      </c>
      <c r="BT95" s="5">
        <v>0.1</v>
      </c>
      <c r="BU95" s="5">
        <v>0.08</v>
      </c>
      <c r="BV95" s="5">
        <v>0.09</v>
      </c>
      <c r="BW95" s="5">
        <v>0.09</v>
      </c>
      <c r="BX95" s="5">
        <v>0.1</v>
      </c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>
        <v>0.09</v>
      </c>
      <c r="CJ95" s="5">
        <v>0.08</v>
      </c>
      <c r="CK95" s="5">
        <v>0.09</v>
      </c>
      <c r="CL95" s="5">
        <v>0.08</v>
      </c>
      <c r="CM95" s="5">
        <v>0.08</v>
      </c>
      <c r="CN95" s="5">
        <v>0.09</v>
      </c>
      <c r="CO95" s="5">
        <v>0.08</v>
      </c>
      <c r="CP95" s="5">
        <v>0.08</v>
      </c>
      <c r="CQ95" s="5">
        <v>0.09</v>
      </c>
      <c r="CR95" s="5">
        <v>0.08</v>
      </c>
      <c r="CS95" s="5">
        <v>0.08</v>
      </c>
      <c r="CT95" s="5">
        <v>0.08</v>
      </c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40" t="s">
        <v>305</v>
      </c>
      <c r="DT95" s="40" t="s">
        <v>305</v>
      </c>
      <c r="DU95" s="40" t="s">
        <v>305</v>
      </c>
      <c r="DV95" s="40" t="s">
        <v>305</v>
      </c>
      <c r="DW95" s="40" t="s">
        <v>305</v>
      </c>
      <c r="DX95" s="40" t="s">
        <v>305</v>
      </c>
      <c r="DY95" s="40" t="s">
        <v>305</v>
      </c>
      <c r="DZ95" s="40" t="s">
        <v>305</v>
      </c>
      <c r="EA95" s="40" t="s">
        <v>305</v>
      </c>
      <c r="EB95" s="40" t="s">
        <v>305</v>
      </c>
      <c r="EC95" s="40" t="s">
        <v>305</v>
      </c>
      <c r="ED95" s="40" t="s">
        <v>305</v>
      </c>
      <c r="EE95" s="40" t="s">
        <v>305</v>
      </c>
      <c r="EF95" s="40" t="s">
        <v>305</v>
      </c>
      <c r="EG95" s="40">
        <v>7.0000000000000007E-2</v>
      </c>
    </row>
    <row r="96" spans="1:137" ht="14.25">
      <c r="A96" s="65"/>
      <c r="B96" s="2">
        <v>86</v>
      </c>
      <c r="C96" s="3" t="s">
        <v>227</v>
      </c>
      <c r="D96" s="4" t="s">
        <v>228</v>
      </c>
      <c r="E96" s="14">
        <v>1.5614567824074075</v>
      </c>
      <c r="F96" s="14">
        <v>5.8574196412037036</v>
      </c>
      <c r="G96" s="5">
        <v>0.34</v>
      </c>
      <c r="H96" s="5">
        <v>0.61</v>
      </c>
      <c r="I96" s="5">
        <v>0.55000000000000004</v>
      </c>
      <c r="J96" s="5">
        <v>0.48</v>
      </c>
      <c r="K96" s="5">
        <v>0.45</v>
      </c>
      <c r="L96" s="5">
        <v>0.44</v>
      </c>
      <c r="M96" s="5">
        <v>0.49</v>
      </c>
      <c r="N96" s="5">
        <v>0.41</v>
      </c>
      <c r="O96" s="5">
        <v>0.46</v>
      </c>
      <c r="P96" s="5">
        <v>0.5</v>
      </c>
      <c r="Q96" s="5">
        <v>0.4</v>
      </c>
      <c r="R96" s="5">
        <v>0.39</v>
      </c>
      <c r="S96" s="5">
        <v>0.37</v>
      </c>
      <c r="T96" s="5">
        <v>0.31</v>
      </c>
      <c r="U96" s="5">
        <v>0.3</v>
      </c>
      <c r="V96" s="5">
        <v>0.31</v>
      </c>
      <c r="W96" s="5">
        <v>0.23</v>
      </c>
      <c r="X96" s="5">
        <v>0.27</v>
      </c>
      <c r="Y96" s="5">
        <v>0.28000000000000003</v>
      </c>
      <c r="Z96" s="5">
        <v>0.28000000000000003</v>
      </c>
      <c r="AA96" s="5">
        <v>0.31</v>
      </c>
      <c r="AB96" s="5">
        <v>0.26</v>
      </c>
      <c r="AC96" s="5">
        <v>0.28000000000000003</v>
      </c>
      <c r="AD96" s="5">
        <v>0.24</v>
      </c>
      <c r="AE96" s="5">
        <v>0.25</v>
      </c>
      <c r="AF96" s="5">
        <v>0.25</v>
      </c>
      <c r="AG96" s="5">
        <v>0.23</v>
      </c>
      <c r="AH96" s="5">
        <v>0.24</v>
      </c>
      <c r="AI96" s="5">
        <v>0.25</v>
      </c>
      <c r="AJ96" s="5">
        <v>0.24</v>
      </c>
      <c r="AK96" s="5">
        <v>0.19</v>
      </c>
      <c r="AL96" s="5">
        <v>0.22</v>
      </c>
      <c r="AM96" s="5">
        <v>0.21</v>
      </c>
      <c r="AN96" s="5">
        <v>0.2</v>
      </c>
      <c r="AO96" s="5">
        <v>0.18</v>
      </c>
      <c r="AP96" s="5">
        <v>0.21</v>
      </c>
      <c r="AQ96" s="5">
        <v>0.18</v>
      </c>
      <c r="AR96" s="5">
        <v>0.18</v>
      </c>
      <c r="AS96" s="5">
        <v>0.18</v>
      </c>
      <c r="AT96" s="5">
        <v>0.18</v>
      </c>
      <c r="AU96" s="5">
        <v>0.19</v>
      </c>
      <c r="AV96" s="5">
        <v>0.17</v>
      </c>
      <c r="AW96" s="5">
        <v>0.19</v>
      </c>
      <c r="AX96" s="5">
        <v>0.16</v>
      </c>
      <c r="AY96" s="5">
        <v>0.2</v>
      </c>
      <c r="AZ96" s="5">
        <v>0.19</v>
      </c>
      <c r="BA96" s="5">
        <v>0.2</v>
      </c>
      <c r="BB96" s="5">
        <v>0.2</v>
      </c>
      <c r="BC96" s="5">
        <v>0.21</v>
      </c>
      <c r="BD96" s="5">
        <v>0.2</v>
      </c>
      <c r="BE96" s="5">
        <v>0.19</v>
      </c>
      <c r="BF96" s="5">
        <v>0.2</v>
      </c>
      <c r="BG96" s="5">
        <v>0.17</v>
      </c>
      <c r="BH96" s="5">
        <v>0.17</v>
      </c>
      <c r="BI96" s="5">
        <v>0.13</v>
      </c>
      <c r="BJ96" s="5">
        <v>0.16</v>
      </c>
      <c r="BK96" s="5">
        <v>0.16</v>
      </c>
      <c r="BL96" s="5">
        <v>0.17</v>
      </c>
      <c r="BM96" s="5">
        <v>0.15</v>
      </c>
      <c r="BN96" s="5">
        <v>0.16</v>
      </c>
      <c r="BO96" s="5">
        <v>0.18</v>
      </c>
      <c r="BP96" s="5">
        <v>0.15</v>
      </c>
      <c r="BQ96" s="5">
        <v>0.14000000000000001</v>
      </c>
      <c r="BR96" s="5">
        <v>0.16</v>
      </c>
      <c r="BS96" s="5">
        <v>0.15</v>
      </c>
      <c r="BT96" s="5">
        <v>0.16</v>
      </c>
      <c r="BU96" s="5">
        <v>0.13</v>
      </c>
      <c r="BV96" s="5">
        <v>0.14000000000000001</v>
      </c>
      <c r="BW96" s="5">
        <v>0.13</v>
      </c>
      <c r="BX96" s="5">
        <v>0.13</v>
      </c>
      <c r="BY96" s="5">
        <v>0.14000000000000001</v>
      </c>
      <c r="BZ96" s="5">
        <v>0.15</v>
      </c>
      <c r="CA96" s="5">
        <v>0.13</v>
      </c>
      <c r="CB96" s="5">
        <v>0.15</v>
      </c>
      <c r="CC96" s="5">
        <v>0.12</v>
      </c>
      <c r="CD96" s="5">
        <v>0.14000000000000001</v>
      </c>
      <c r="CE96" s="5">
        <v>0.13</v>
      </c>
      <c r="CF96" s="5">
        <v>0.13</v>
      </c>
      <c r="CG96" s="5">
        <v>0.13</v>
      </c>
      <c r="CH96" s="5">
        <v>0.13</v>
      </c>
      <c r="CI96" s="5">
        <v>0.14000000000000001</v>
      </c>
      <c r="CJ96" s="5">
        <v>0.14000000000000001</v>
      </c>
      <c r="CK96" s="5">
        <v>0.14000000000000001</v>
      </c>
      <c r="CL96" s="5">
        <v>0.14000000000000001</v>
      </c>
      <c r="CM96" s="5">
        <v>0.13</v>
      </c>
      <c r="CN96" s="5">
        <v>0.14000000000000001</v>
      </c>
      <c r="CO96" s="5">
        <v>0.14000000000000001</v>
      </c>
      <c r="CP96" s="5">
        <v>0.13</v>
      </c>
      <c r="CQ96" s="5">
        <v>0.13</v>
      </c>
      <c r="CR96" s="5">
        <v>0.13</v>
      </c>
      <c r="CS96" s="5">
        <v>0.11</v>
      </c>
      <c r="CT96" s="5">
        <v>0.13</v>
      </c>
      <c r="CU96" s="5">
        <v>0.13</v>
      </c>
      <c r="CV96" s="5">
        <v>0.14000000000000001</v>
      </c>
      <c r="CW96" s="5">
        <v>0.13</v>
      </c>
      <c r="CX96" s="5">
        <v>0.14000000000000001</v>
      </c>
      <c r="CY96" s="5">
        <v>0.14000000000000001</v>
      </c>
      <c r="CZ96" s="5">
        <v>0.13</v>
      </c>
      <c r="DA96" s="5">
        <v>0.12</v>
      </c>
      <c r="DB96" s="5">
        <v>0.13</v>
      </c>
      <c r="DC96" s="5">
        <v>0.13</v>
      </c>
      <c r="DD96" s="5">
        <v>0.13</v>
      </c>
      <c r="DE96" s="5">
        <v>0.11</v>
      </c>
      <c r="DF96" s="5">
        <v>0.14000000000000001</v>
      </c>
      <c r="DG96" s="5">
        <v>0.12</v>
      </c>
      <c r="DH96" s="5">
        <v>0.12</v>
      </c>
      <c r="DI96" s="5">
        <v>0.12</v>
      </c>
      <c r="DJ96" s="5">
        <v>0.12</v>
      </c>
      <c r="DK96" s="5">
        <v>0.11</v>
      </c>
      <c r="DL96" s="5">
        <v>0.13</v>
      </c>
      <c r="DM96" s="5">
        <v>0.12</v>
      </c>
      <c r="DN96" s="5">
        <v>0.12</v>
      </c>
      <c r="DO96" s="5">
        <v>0.13</v>
      </c>
      <c r="DP96" s="5">
        <v>0.11</v>
      </c>
      <c r="DQ96" s="5">
        <v>0.12</v>
      </c>
      <c r="DR96" s="5">
        <v>0.12</v>
      </c>
      <c r="DS96" s="40">
        <v>0.11600000000000001</v>
      </c>
      <c r="DT96" s="40">
        <v>0.13200000000000001</v>
      </c>
      <c r="DU96" s="40">
        <v>0.111</v>
      </c>
      <c r="DV96" s="40">
        <v>0.13300000000000001</v>
      </c>
      <c r="DW96" s="40">
        <v>0.113</v>
      </c>
      <c r="DX96" s="40">
        <v>0.123</v>
      </c>
      <c r="DY96" s="40">
        <v>0.10299999999999999</v>
      </c>
      <c r="DZ96" s="40">
        <v>0.107</v>
      </c>
      <c r="EA96" s="40">
        <v>0.11700000000000001</v>
      </c>
      <c r="EB96" s="40">
        <v>0.11</v>
      </c>
      <c r="EC96" s="40">
        <v>0.114</v>
      </c>
      <c r="ED96" s="40">
        <v>0.111</v>
      </c>
      <c r="EE96" s="40">
        <v>0.11600000000000001</v>
      </c>
      <c r="EF96" s="40" t="s">
        <v>305</v>
      </c>
      <c r="EG96" s="40" t="s">
        <v>305</v>
      </c>
    </row>
    <row r="97" spans="1:137" ht="14.25">
      <c r="A97" s="65"/>
      <c r="B97" s="2">
        <v>87</v>
      </c>
      <c r="C97" s="3" t="s">
        <v>229</v>
      </c>
      <c r="D97" s="4" t="s">
        <v>230</v>
      </c>
      <c r="E97" s="14">
        <v>1.5618521990740741</v>
      </c>
      <c r="F97" s="14">
        <v>5.8573393171296297</v>
      </c>
      <c r="G97" s="5">
        <v>0.74</v>
      </c>
      <c r="H97" s="5">
        <v>0.45</v>
      </c>
      <c r="I97" s="5">
        <v>0.46</v>
      </c>
      <c r="J97" s="5">
        <v>0.38</v>
      </c>
      <c r="K97" s="5">
        <v>0.32</v>
      </c>
      <c r="L97" s="5">
        <v>0.4</v>
      </c>
      <c r="M97" s="5">
        <v>0.46</v>
      </c>
      <c r="N97" s="5">
        <v>0.4</v>
      </c>
      <c r="O97" s="5">
        <v>0.38</v>
      </c>
      <c r="P97" s="5">
        <v>0.43</v>
      </c>
      <c r="Q97" s="5">
        <v>0.44</v>
      </c>
      <c r="R97" s="5">
        <v>0.41</v>
      </c>
      <c r="S97" s="5">
        <v>0.38</v>
      </c>
      <c r="T97" s="5">
        <v>0.35</v>
      </c>
      <c r="U97" s="5">
        <v>0.33</v>
      </c>
      <c r="V97" s="5">
        <v>0.34</v>
      </c>
      <c r="W97" s="5">
        <v>0.26</v>
      </c>
      <c r="X97" s="5">
        <v>0.25</v>
      </c>
      <c r="Y97" s="5">
        <v>0.28999999999999998</v>
      </c>
      <c r="Z97" s="5">
        <v>0.28000000000000003</v>
      </c>
      <c r="AA97" s="5">
        <v>0.32</v>
      </c>
      <c r="AB97" s="5">
        <v>0.25</v>
      </c>
      <c r="AC97" s="5">
        <v>0.26</v>
      </c>
      <c r="AD97" s="5">
        <v>0.26</v>
      </c>
      <c r="AE97" s="5">
        <v>0.28000000000000003</v>
      </c>
      <c r="AF97" s="5">
        <v>0.26</v>
      </c>
      <c r="AG97" s="5">
        <v>0.26</v>
      </c>
      <c r="AH97" s="5">
        <v>0.26</v>
      </c>
      <c r="AI97" s="5">
        <v>0.24</v>
      </c>
      <c r="AJ97" s="5">
        <v>0.23</v>
      </c>
      <c r="AK97" s="5">
        <v>0.16</v>
      </c>
      <c r="AL97" s="5">
        <v>0.23</v>
      </c>
      <c r="AM97" s="5">
        <v>0.21</v>
      </c>
      <c r="AN97" s="5">
        <v>0.2</v>
      </c>
      <c r="AO97" s="5">
        <v>0.18</v>
      </c>
      <c r="AP97" s="5">
        <v>0.19</v>
      </c>
      <c r="AQ97" s="5">
        <v>0.18</v>
      </c>
      <c r="AR97" s="5">
        <v>0.18</v>
      </c>
      <c r="AS97" s="5">
        <v>0.18</v>
      </c>
      <c r="AT97" s="5">
        <v>0.17</v>
      </c>
      <c r="AU97" s="5">
        <v>0.18</v>
      </c>
      <c r="AV97" s="5">
        <v>0.16</v>
      </c>
      <c r="AW97" s="5">
        <v>0.18</v>
      </c>
      <c r="AX97" s="5">
        <v>0.13</v>
      </c>
      <c r="AY97" s="5">
        <v>0.18</v>
      </c>
      <c r="AZ97" s="5">
        <v>0.17</v>
      </c>
      <c r="BA97" s="5">
        <v>0.15</v>
      </c>
      <c r="BB97" s="5">
        <v>0.14000000000000001</v>
      </c>
      <c r="BC97" s="5">
        <v>0.14000000000000001</v>
      </c>
      <c r="BD97" s="5">
        <v>0.14000000000000001</v>
      </c>
      <c r="BE97" s="5">
        <v>0.15</v>
      </c>
      <c r="BF97" s="5">
        <v>0.14000000000000001</v>
      </c>
      <c r="BG97" s="5">
        <v>0.15</v>
      </c>
      <c r="BH97" s="5">
        <v>0.14000000000000001</v>
      </c>
      <c r="BI97" s="5">
        <v>0.12</v>
      </c>
      <c r="BJ97" s="5">
        <v>0.14000000000000001</v>
      </c>
      <c r="BK97" s="5">
        <v>0.14000000000000001</v>
      </c>
      <c r="BL97" s="5">
        <v>0.13</v>
      </c>
      <c r="BM97" s="5">
        <v>0.13</v>
      </c>
      <c r="BN97" s="5">
        <v>0.13</v>
      </c>
      <c r="BO97" s="5">
        <v>0.13</v>
      </c>
      <c r="BP97" s="5">
        <v>0.12</v>
      </c>
      <c r="BQ97" s="5">
        <v>0.12</v>
      </c>
      <c r="BR97" s="5">
        <v>0.13</v>
      </c>
      <c r="BS97" s="5">
        <v>0.13</v>
      </c>
      <c r="BT97" s="5">
        <v>0.14000000000000001</v>
      </c>
      <c r="BU97" s="5">
        <v>0.11</v>
      </c>
      <c r="BV97" s="5">
        <v>0.13</v>
      </c>
      <c r="BW97" s="5">
        <v>0.13</v>
      </c>
      <c r="BX97" s="5">
        <v>0.13</v>
      </c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>
        <v>0.1</v>
      </c>
      <c r="CJ97" s="5">
        <v>0.11</v>
      </c>
      <c r="CK97" s="5">
        <v>0.1</v>
      </c>
      <c r="CL97" s="5">
        <v>0.11</v>
      </c>
      <c r="CM97" s="5">
        <v>0.1</v>
      </c>
      <c r="CN97" s="5">
        <v>0.1</v>
      </c>
      <c r="CO97" s="5">
        <v>0.1</v>
      </c>
      <c r="CP97" s="5">
        <v>0.1</v>
      </c>
      <c r="CQ97" s="5">
        <v>0.11</v>
      </c>
      <c r="CR97" s="5">
        <v>0.1</v>
      </c>
      <c r="CS97" s="5">
        <v>0.09</v>
      </c>
      <c r="CT97" s="5">
        <v>0.11</v>
      </c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40" t="s">
        <v>305</v>
      </c>
      <c r="DT97" s="40" t="s">
        <v>305</v>
      </c>
      <c r="DU97" s="40" t="s">
        <v>305</v>
      </c>
      <c r="DV97" s="40" t="s">
        <v>305</v>
      </c>
      <c r="DW97" s="40" t="s">
        <v>305</v>
      </c>
      <c r="DX97" s="40" t="s">
        <v>305</v>
      </c>
      <c r="DY97" s="40" t="s">
        <v>305</v>
      </c>
      <c r="DZ97" s="40" t="s">
        <v>305</v>
      </c>
      <c r="EA97" s="40" t="s">
        <v>305</v>
      </c>
      <c r="EB97" s="40" t="s">
        <v>305</v>
      </c>
      <c r="EC97" s="40" t="s">
        <v>305</v>
      </c>
      <c r="ED97" s="40" t="s">
        <v>305</v>
      </c>
      <c r="EE97" s="40" t="s">
        <v>305</v>
      </c>
      <c r="EF97" s="40">
        <v>8.3000000000000004E-2</v>
      </c>
      <c r="EG97" s="40">
        <v>7.3999999999999996E-2</v>
      </c>
    </row>
    <row r="98" spans="1:137" ht="14.25">
      <c r="A98" s="65"/>
      <c r="B98" s="2">
        <v>88</v>
      </c>
      <c r="C98" s="3" t="s">
        <v>231</v>
      </c>
      <c r="D98" s="4" t="s">
        <v>232</v>
      </c>
      <c r="E98" s="14">
        <v>1.5621856481481482</v>
      </c>
      <c r="F98" s="14">
        <v>5.8577638310185183</v>
      </c>
      <c r="G98" s="5">
        <v>0.61</v>
      </c>
      <c r="H98" s="5">
        <v>0.55000000000000004</v>
      </c>
      <c r="I98" s="5">
        <v>0.46</v>
      </c>
      <c r="J98" s="5">
        <v>0.51</v>
      </c>
      <c r="K98" s="5">
        <v>0.46</v>
      </c>
      <c r="L98" s="5">
        <v>0.44</v>
      </c>
      <c r="M98" s="5">
        <v>0.51</v>
      </c>
      <c r="N98" s="5">
        <v>0.47</v>
      </c>
      <c r="O98" s="5">
        <v>0.31</v>
      </c>
      <c r="P98" s="5">
        <v>0.47</v>
      </c>
      <c r="Q98" s="5">
        <v>0.47</v>
      </c>
      <c r="R98" s="5">
        <v>0.46</v>
      </c>
      <c r="S98" s="5">
        <v>0.45</v>
      </c>
      <c r="T98" s="5">
        <v>0.39</v>
      </c>
      <c r="U98" s="5">
        <v>0.38</v>
      </c>
      <c r="V98" s="5">
        <v>0.37</v>
      </c>
      <c r="W98" s="5">
        <v>0.32</v>
      </c>
      <c r="X98" s="5">
        <v>0.32</v>
      </c>
      <c r="Y98" s="5">
        <v>0.35</v>
      </c>
      <c r="Z98" s="5">
        <v>0.28999999999999998</v>
      </c>
      <c r="AA98" s="5">
        <v>0.31</v>
      </c>
      <c r="AB98" s="5">
        <v>0.31</v>
      </c>
      <c r="AC98" s="5">
        <v>0.32</v>
      </c>
      <c r="AD98" s="5">
        <v>0.3</v>
      </c>
      <c r="AE98" s="5">
        <v>0.3</v>
      </c>
      <c r="AF98" s="5">
        <v>0.27</v>
      </c>
      <c r="AG98" s="5">
        <v>0.26</v>
      </c>
      <c r="AH98" s="5">
        <v>0.13</v>
      </c>
      <c r="AI98" s="5">
        <v>0.11</v>
      </c>
      <c r="AJ98" s="5">
        <v>0.23</v>
      </c>
      <c r="AK98" s="5">
        <v>0.22</v>
      </c>
      <c r="AL98" s="5">
        <v>0.23</v>
      </c>
      <c r="AM98" s="5">
        <v>0.25</v>
      </c>
      <c r="AN98" s="5">
        <v>0.26</v>
      </c>
      <c r="AO98" s="5">
        <v>0.25</v>
      </c>
      <c r="AP98" s="5">
        <v>0.24</v>
      </c>
      <c r="AQ98" s="5">
        <v>0.23</v>
      </c>
      <c r="AR98" s="5">
        <v>0.22</v>
      </c>
      <c r="AS98" s="5">
        <v>0.21</v>
      </c>
      <c r="AT98" s="5">
        <v>0.21</v>
      </c>
      <c r="AU98" s="5">
        <v>0.21</v>
      </c>
      <c r="AV98" s="5">
        <v>0.19</v>
      </c>
      <c r="AW98" s="5">
        <v>0.2</v>
      </c>
      <c r="AX98" s="5">
        <v>0.15</v>
      </c>
      <c r="AY98" s="5">
        <v>0.19</v>
      </c>
      <c r="AZ98" s="5">
        <v>0.2</v>
      </c>
      <c r="BA98" s="5">
        <v>0.19</v>
      </c>
      <c r="BB98" s="5">
        <v>0.17</v>
      </c>
      <c r="BC98" s="5">
        <v>0.18</v>
      </c>
      <c r="BD98" s="5">
        <v>0.17</v>
      </c>
      <c r="BE98" s="5">
        <v>0.17</v>
      </c>
      <c r="BF98" s="5">
        <v>0.17</v>
      </c>
      <c r="BG98" s="5">
        <v>0.17</v>
      </c>
      <c r="BH98" s="5">
        <v>0.16</v>
      </c>
      <c r="BI98" s="5">
        <v>0.13</v>
      </c>
      <c r="BJ98" s="5">
        <v>0.17</v>
      </c>
      <c r="BK98" s="5">
        <v>0.15</v>
      </c>
      <c r="BL98" s="5">
        <v>0.19</v>
      </c>
      <c r="BM98" s="5">
        <v>0.17</v>
      </c>
      <c r="BN98" s="5">
        <v>0.18</v>
      </c>
      <c r="BO98" s="5">
        <v>0.17</v>
      </c>
      <c r="BP98" s="5">
        <v>0.16</v>
      </c>
      <c r="BQ98" s="5">
        <v>0.17</v>
      </c>
      <c r="BR98" s="5">
        <v>0.15</v>
      </c>
      <c r="BS98" s="5">
        <v>0.15</v>
      </c>
      <c r="BT98" s="5">
        <v>0.16</v>
      </c>
      <c r="BU98" s="5">
        <v>0.14000000000000001</v>
      </c>
      <c r="BV98" s="5">
        <v>0.15</v>
      </c>
      <c r="BW98" s="5">
        <v>0.14000000000000001</v>
      </c>
      <c r="BX98" s="5">
        <v>0.14000000000000001</v>
      </c>
      <c r="BY98" s="5">
        <v>0.15</v>
      </c>
      <c r="BZ98" s="5">
        <v>0.14000000000000001</v>
      </c>
      <c r="CA98" s="5">
        <v>0.15</v>
      </c>
      <c r="CB98" s="5">
        <v>0.15</v>
      </c>
      <c r="CC98" s="5">
        <v>0.16</v>
      </c>
      <c r="CD98" s="5">
        <v>0.14000000000000001</v>
      </c>
      <c r="CE98" s="5">
        <v>0.14000000000000001</v>
      </c>
      <c r="CF98" s="5">
        <v>0.13</v>
      </c>
      <c r="CG98" s="5">
        <v>0.14000000000000001</v>
      </c>
      <c r="CH98" s="5">
        <v>0.14000000000000001</v>
      </c>
      <c r="CI98" s="5">
        <v>0.14000000000000001</v>
      </c>
      <c r="CJ98" s="5">
        <v>0.15</v>
      </c>
      <c r="CK98" s="5">
        <v>0.12</v>
      </c>
      <c r="CL98" s="5">
        <v>0.13</v>
      </c>
      <c r="CM98" s="5">
        <v>0.12</v>
      </c>
      <c r="CN98" s="5">
        <v>0.13</v>
      </c>
      <c r="CO98" s="5">
        <v>0.13</v>
      </c>
      <c r="CP98" s="5">
        <v>0.12</v>
      </c>
      <c r="CQ98" s="5">
        <v>0.11</v>
      </c>
      <c r="CR98" s="5">
        <v>0.12</v>
      </c>
      <c r="CS98" s="5">
        <v>0.1</v>
      </c>
      <c r="CT98" s="5">
        <v>0.13</v>
      </c>
      <c r="CU98" s="5">
        <v>0.12</v>
      </c>
      <c r="CV98" s="5">
        <v>0.12</v>
      </c>
      <c r="CW98" s="5">
        <v>0.08</v>
      </c>
      <c r="CX98" s="5">
        <v>0.12</v>
      </c>
      <c r="CY98" s="5">
        <v>0.12</v>
      </c>
      <c r="CZ98" s="5">
        <v>0.13</v>
      </c>
      <c r="DA98" s="5">
        <v>0.13</v>
      </c>
      <c r="DB98" s="5">
        <v>0.12</v>
      </c>
      <c r="DC98" s="5">
        <v>0.12</v>
      </c>
      <c r="DD98" s="5">
        <v>0.12</v>
      </c>
      <c r="DE98" s="5">
        <v>0.12</v>
      </c>
      <c r="DF98" s="5">
        <v>0.12</v>
      </c>
      <c r="DG98" s="5">
        <v>0.12</v>
      </c>
      <c r="DH98" s="5">
        <v>0.13</v>
      </c>
      <c r="DI98" s="5">
        <v>0.12</v>
      </c>
      <c r="DJ98" s="5">
        <v>0.11</v>
      </c>
      <c r="DK98" s="5">
        <v>0.11</v>
      </c>
      <c r="DL98" s="5">
        <v>0.13</v>
      </c>
      <c r="DM98" s="5">
        <v>0.13</v>
      </c>
      <c r="DN98" s="5">
        <v>0.11</v>
      </c>
      <c r="DO98" s="5">
        <v>0.12</v>
      </c>
      <c r="DP98" s="5">
        <v>0.12</v>
      </c>
      <c r="DQ98" s="5">
        <v>0.1</v>
      </c>
      <c r="DR98" s="5">
        <v>0.12</v>
      </c>
      <c r="DS98" s="40">
        <v>0.11</v>
      </c>
      <c r="DT98" s="40">
        <v>0.105</v>
      </c>
      <c r="DU98" s="40">
        <v>0.114</v>
      </c>
      <c r="DV98" s="40">
        <v>0.115</v>
      </c>
      <c r="DW98" s="40">
        <v>0.10199999999999999</v>
      </c>
      <c r="DX98" s="40">
        <v>0.109</v>
      </c>
      <c r="DY98" s="40">
        <v>0.121</v>
      </c>
      <c r="DZ98" s="40">
        <v>0.105</v>
      </c>
      <c r="EA98" s="40">
        <v>0.10100000000000001</v>
      </c>
      <c r="EB98" s="40">
        <v>9.5000000000000001E-2</v>
      </c>
      <c r="EC98" s="40">
        <v>9.7000000000000003E-2</v>
      </c>
      <c r="ED98" s="40">
        <v>0.11600000000000001</v>
      </c>
      <c r="EE98" s="40">
        <v>9.6000000000000002E-2</v>
      </c>
      <c r="EF98" s="40" t="s">
        <v>305</v>
      </c>
      <c r="EG98" s="40">
        <v>6.3E-2</v>
      </c>
    </row>
    <row r="99" spans="1:137" ht="14.25">
      <c r="A99" s="65"/>
      <c r="B99" s="2">
        <v>89</v>
      </c>
      <c r="C99" s="3" t="s">
        <v>233</v>
      </c>
      <c r="D99" s="4" t="s">
        <v>234</v>
      </c>
      <c r="E99" s="14">
        <v>1.5626036458333334</v>
      </c>
      <c r="F99" s="14">
        <v>5.858631157407407</v>
      </c>
      <c r="G99" s="5">
        <v>0.39</v>
      </c>
      <c r="H99" s="5">
        <v>0.51</v>
      </c>
      <c r="I99" s="5">
        <v>0.42</v>
      </c>
      <c r="J99" s="5">
        <v>0.44</v>
      </c>
      <c r="K99" s="5">
        <v>0.37</v>
      </c>
      <c r="L99" s="5">
        <v>0.41</v>
      </c>
      <c r="M99" s="5">
        <v>0.38</v>
      </c>
      <c r="N99" s="5">
        <v>0.38</v>
      </c>
      <c r="O99" s="5">
        <v>0.38</v>
      </c>
      <c r="P99" s="5">
        <v>0.36</v>
      </c>
      <c r="Q99" s="5">
        <v>0.37</v>
      </c>
      <c r="R99" s="5">
        <v>0.37</v>
      </c>
      <c r="S99" s="5">
        <v>0.35</v>
      </c>
      <c r="T99" s="5">
        <v>0.3</v>
      </c>
      <c r="U99" s="5">
        <v>0.3</v>
      </c>
      <c r="V99" s="5">
        <v>0.28999999999999998</v>
      </c>
      <c r="W99" s="5">
        <v>0.23</v>
      </c>
      <c r="X99" s="5">
        <v>0.24</v>
      </c>
      <c r="Y99" s="5">
        <v>0.26</v>
      </c>
      <c r="Z99" s="5">
        <v>0.26</v>
      </c>
      <c r="AA99" s="5">
        <v>0.34</v>
      </c>
      <c r="AB99" s="5">
        <v>0.31</v>
      </c>
      <c r="AC99" s="5">
        <v>0.34</v>
      </c>
      <c r="AD99" s="5">
        <v>0.3</v>
      </c>
      <c r="AE99" s="5">
        <v>0.32</v>
      </c>
      <c r="AF99" s="5">
        <v>0.26</v>
      </c>
      <c r="AG99" s="5">
        <v>0.23</v>
      </c>
      <c r="AH99" s="5">
        <v>0.23</v>
      </c>
      <c r="AI99" s="5">
        <v>0.23</v>
      </c>
      <c r="AJ99" s="5">
        <v>0.2</v>
      </c>
      <c r="AK99" s="5">
        <v>0.2</v>
      </c>
      <c r="AL99" s="5">
        <v>0.21</v>
      </c>
      <c r="AM99" s="5">
        <v>0.23</v>
      </c>
      <c r="AN99" s="5">
        <v>0.21</v>
      </c>
      <c r="AO99" s="5">
        <v>0.23</v>
      </c>
      <c r="AP99" s="5">
        <v>0.22</v>
      </c>
      <c r="AQ99" s="5">
        <v>0.2</v>
      </c>
      <c r="AR99" s="5">
        <v>0.19</v>
      </c>
      <c r="AS99" s="5">
        <v>0.19</v>
      </c>
      <c r="AT99" s="5">
        <v>0.21</v>
      </c>
      <c r="AU99" s="5">
        <v>0.17</v>
      </c>
      <c r="AV99" s="5">
        <v>0.14000000000000001</v>
      </c>
      <c r="AW99" s="5">
        <v>0.16</v>
      </c>
      <c r="AX99" s="5">
        <v>0.12</v>
      </c>
      <c r="AY99" s="5">
        <v>0.15</v>
      </c>
      <c r="AZ99" s="5">
        <v>0.15</v>
      </c>
      <c r="BA99" s="5">
        <v>0.15</v>
      </c>
      <c r="BB99" s="5">
        <v>0.14000000000000001</v>
      </c>
      <c r="BC99" s="5">
        <v>0.16</v>
      </c>
      <c r="BD99" s="5">
        <v>0.15</v>
      </c>
      <c r="BE99" s="5">
        <v>0.14000000000000001</v>
      </c>
      <c r="BF99" s="5">
        <v>0.15</v>
      </c>
      <c r="BG99" s="5">
        <v>0.14000000000000001</v>
      </c>
      <c r="BH99" s="5">
        <v>0.14000000000000001</v>
      </c>
      <c r="BI99" s="5">
        <v>0.12</v>
      </c>
      <c r="BJ99" s="5">
        <v>0.12</v>
      </c>
      <c r="BK99" s="5">
        <v>0.13</v>
      </c>
      <c r="BL99" s="5">
        <v>0.13</v>
      </c>
      <c r="BM99" s="5">
        <v>0.14000000000000001</v>
      </c>
      <c r="BN99" s="5">
        <v>0.13</v>
      </c>
      <c r="BO99" s="5">
        <v>0.14000000000000001</v>
      </c>
      <c r="BP99" s="5">
        <v>0.13</v>
      </c>
      <c r="BQ99" s="5">
        <v>0.13</v>
      </c>
      <c r="BR99" s="5">
        <v>0.13</v>
      </c>
      <c r="BS99" s="5">
        <v>0.12</v>
      </c>
      <c r="BT99" s="5">
        <v>0.13</v>
      </c>
      <c r="BU99" s="5">
        <v>0.11</v>
      </c>
      <c r="BV99" s="5">
        <v>0.12</v>
      </c>
      <c r="BW99" s="5">
        <v>0.12</v>
      </c>
      <c r="BX99" s="5">
        <v>0.12</v>
      </c>
      <c r="BY99" s="5">
        <v>0.12</v>
      </c>
      <c r="BZ99" s="5">
        <v>0.11</v>
      </c>
      <c r="CA99" s="5">
        <v>0.12</v>
      </c>
      <c r="CB99" s="5">
        <v>0.12</v>
      </c>
      <c r="CC99" s="5">
        <v>0.11</v>
      </c>
      <c r="CD99" s="5">
        <v>0.13</v>
      </c>
      <c r="CE99" s="5">
        <v>0.1</v>
      </c>
      <c r="CF99" s="5">
        <v>0.1</v>
      </c>
      <c r="CG99" s="5">
        <v>0.1</v>
      </c>
      <c r="CH99" s="5">
        <v>0.1</v>
      </c>
      <c r="CI99" s="5">
        <v>0.11</v>
      </c>
      <c r="CJ99" s="5">
        <v>0.1</v>
      </c>
      <c r="CK99" s="5">
        <v>0.1</v>
      </c>
      <c r="CL99" s="5">
        <v>0.12</v>
      </c>
      <c r="CM99" s="5">
        <v>0.11</v>
      </c>
      <c r="CN99" s="5">
        <v>0.11</v>
      </c>
      <c r="CO99" s="5">
        <v>0.11</v>
      </c>
      <c r="CP99" s="5">
        <v>0.11</v>
      </c>
      <c r="CQ99" s="5">
        <v>0.1</v>
      </c>
      <c r="CR99" s="5">
        <v>0.09</v>
      </c>
      <c r="CS99" s="5">
        <v>0.1</v>
      </c>
      <c r="CT99" s="5">
        <v>0.11</v>
      </c>
      <c r="CU99" s="5">
        <v>0.12</v>
      </c>
      <c r="CV99" s="5">
        <v>0.11</v>
      </c>
      <c r="CW99" s="5">
        <v>0.1</v>
      </c>
      <c r="CX99" s="5">
        <v>0.11</v>
      </c>
      <c r="CY99" s="5">
        <v>0.11</v>
      </c>
      <c r="CZ99" s="5">
        <v>0.11</v>
      </c>
      <c r="DA99" s="5">
        <v>0.1</v>
      </c>
      <c r="DB99" s="5">
        <v>0.1</v>
      </c>
      <c r="DC99" s="5">
        <v>0.1</v>
      </c>
      <c r="DD99" s="5">
        <v>0.11</v>
      </c>
      <c r="DE99" s="5">
        <v>0.1</v>
      </c>
      <c r="DF99" s="5">
        <v>0.1</v>
      </c>
      <c r="DG99" s="5">
        <v>0.11</v>
      </c>
      <c r="DH99" s="5">
        <v>0.11</v>
      </c>
      <c r="DI99" s="5">
        <v>0.09</v>
      </c>
      <c r="DJ99" s="5">
        <v>0.09</v>
      </c>
      <c r="DK99" s="5">
        <v>0.1</v>
      </c>
      <c r="DL99" s="5">
        <v>0.1</v>
      </c>
      <c r="DM99" s="5">
        <v>0.09</v>
      </c>
      <c r="DN99" s="5">
        <v>0.11</v>
      </c>
      <c r="DO99" s="5">
        <v>0.09</v>
      </c>
      <c r="DP99" s="5">
        <v>0.11</v>
      </c>
      <c r="DQ99" s="5">
        <v>0.1</v>
      </c>
      <c r="DR99" s="5">
        <v>0.1</v>
      </c>
      <c r="DS99" s="40">
        <v>8.5999999999999993E-2</v>
      </c>
      <c r="DT99" s="40">
        <v>9.9000000000000005E-2</v>
      </c>
      <c r="DU99" s="40">
        <v>0.10100000000000001</v>
      </c>
      <c r="DV99" s="40">
        <v>0.104</v>
      </c>
      <c r="DW99" s="40">
        <v>9.2999999999999999E-2</v>
      </c>
      <c r="DX99" s="40">
        <v>8.8999999999999996E-2</v>
      </c>
      <c r="DY99" s="40">
        <v>0.10299999999999999</v>
      </c>
      <c r="DZ99" s="40">
        <v>8.2000000000000003E-2</v>
      </c>
      <c r="EA99" s="40">
        <v>9.9000000000000005E-2</v>
      </c>
      <c r="EB99" s="40">
        <v>8.6999999999999994E-2</v>
      </c>
      <c r="EC99" s="40">
        <v>0.08</v>
      </c>
      <c r="ED99" s="40">
        <v>8.7999999999999995E-2</v>
      </c>
      <c r="EE99" s="40" t="s">
        <v>305</v>
      </c>
      <c r="EF99" s="40">
        <v>6.7000000000000004E-2</v>
      </c>
      <c r="EG99" s="40">
        <v>6.4000000000000001E-2</v>
      </c>
    </row>
    <row r="100" spans="1:137" ht="14.25">
      <c r="A100" s="65"/>
      <c r="B100" s="2">
        <v>90</v>
      </c>
      <c r="C100" s="66" t="s">
        <v>235</v>
      </c>
      <c r="D100" s="4" t="s">
        <v>236</v>
      </c>
      <c r="E100" s="14">
        <v>1.5629748032407407</v>
      </c>
      <c r="F100" s="14">
        <v>5.8609112962962966</v>
      </c>
      <c r="G100" s="5">
        <v>0.66</v>
      </c>
      <c r="H100" s="5">
        <v>0.37</v>
      </c>
      <c r="I100" s="5">
        <v>0.35</v>
      </c>
      <c r="J100" s="5">
        <v>0.33</v>
      </c>
      <c r="K100" s="5">
        <v>0.31</v>
      </c>
      <c r="L100" s="5">
        <v>0.32</v>
      </c>
      <c r="M100" s="5">
        <v>0.33</v>
      </c>
      <c r="N100" s="5">
        <v>0.28000000000000003</v>
      </c>
      <c r="O100" s="5">
        <v>0.31</v>
      </c>
      <c r="P100" s="5">
        <v>0.32</v>
      </c>
      <c r="Q100" s="5">
        <v>0.32</v>
      </c>
      <c r="R100" s="5">
        <v>0.33</v>
      </c>
      <c r="S100" s="5">
        <v>0.3</v>
      </c>
      <c r="T100" s="5">
        <v>0.3</v>
      </c>
      <c r="U100" s="5">
        <v>0.28000000000000003</v>
      </c>
      <c r="V100" s="5">
        <v>0.32</v>
      </c>
      <c r="W100" s="5">
        <v>0.26</v>
      </c>
      <c r="X100" s="5">
        <v>0.28000000000000003</v>
      </c>
      <c r="Y100" s="5">
        <v>0.27</v>
      </c>
      <c r="Z100" s="5">
        <v>0.26</v>
      </c>
      <c r="AA100" s="5">
        <v>0.23</v>
      </c>
      <c r="AB100" s="5">
        <v>0.22</v>
      </c>
      <c r="AC100" s="5">
        <v>0.22</v>
      </c>
      <c r="AD100" s="5">
        <v>0.22</v>
      </c>
      <c r="AE100" s="5">
        <v>0.22</v>
      </c>
      <c r="AF100" s="5">
        <v>0.21</v>
      </c>
      <c r="AG100" s="5">
        <v>0.2</v>
      </c>
      <c r="AH100" s="5">
        <v>0.2</v>
      </c>
      <c r="AI100" s="5">
        <v>0.19</v>
      </c>
      <c r="AJ100" s="5">
        <v>0.2</v>
      </c>
      <c r="AK100" s="5">
        <v>0.16</v>
      </c>
      <c r="AL100" s="5">
        <v>0.19</v>
      </c>
      <c r="AM100" s="5">
        <v>0.19</v>
      </c>
      <c r="AN100" s="5">
        <v>0.19</v>
      </c>
      <c r="AO100" s="5">
        <v>0.19</v>
      </c>
      <c r="AP100" s="5">
        <v>0.18</v>
      </c>
      <c r="AQ100" s="5">
        <v>0.18</v>
      </c>
      <c r="AR100" s="5">
        <v>0.18</v>
      </c>
      <c r="AS100" s="5">
        <v>0.18</v>
      </c>
      <c r="AT100" s="5">
        <v>0.17</v>
      </c>
      <c r="AU100" s="5">
        <v>0.17</v>
      </c>
      <c r="AV100" s="5">
        <v>0.16</v>
      </c>
      <c r="AW100" s="5">
        <v>0.15</v>
      </c>
      <c r="AX100" s="5">
        <v>0.08</v>
      </c>
      <c r="AY100" s="5">
        <v>0.15</v>
      </c>
      <c r="AZ100" s="5">
        <v>0.16</v>
      </c>
      <c r="BA100" s="5">
        <v>0.11</v>
      </c>
      <c r="BB100" s="5">
        <v>0.11</v>
      </c>
      <c r="BC100" s="5">
        <v>0.12</v>
      </c>
      <c r="BD100" s="5">
        <v>0.11</v>
      </c>
      <c r="BE100" s="5">
        <v>0.11</v>
      </c>
      <c r="BF100" s="5">
        <v>0.11</v>
      </c>
      <c r="BG100" s="5">
        <v>0.09</v>
      </c>
      <c r="BH100" s="5">
        <v>0.09</v>
      </c>
      <c r="BI100" s="5">
        <v>7.0000000000000007E-2</v>
      </c>
      <c r="BJ100" s="5">
        <v>0.09</v>
      </c>
      <c r="BK100" s="5">
        <v>0.09</v>
      </c>
      <c r="BL100" s="5">
        <v>0.1</v>
      </c>
      <c r="BM100" s="5">
        <v>0.09</v>
      </c>
      <c r="BN100" s="5">
        <v>0.09</v>
      </c>
      <c r="BO100" s="5">
        <v>0.09</v>
      </c>
      <c r="BP100" s="5">
        <v>0.08</v>
      </c>
      <c r="BQ100" s="5">
        <v>0.08</v>
      </c>
      <c r="BR100" s="5">
        <v>0.08</v>
      </c>
      <c r="BS100" s="5">
        <v>0.08</v>
      </c>
      <c r="BT100" s="5">
        <v>0.09</v>
      </c>
      <c r="BU100" s="5">
        <v>7.0000000000000007E-2</v>
      </c>
      <c r="BV100" s="5">
        <v>0.09</v>
      </c>
      <c r="BW100" s="5">
        <v>0.09</v>
      </c>
      <c r="BX100" s="5">
        <v>0.08</v>
      </c>
      <c r="BY100" s="5">
        <v>0.08</v>
      </c>
      <c r="BZ100" s="5">
        <v>0.08</v>
      </c>
      <c r="CA100" s="5">
        <v>0.08</v>
      </c>
      <c r="CB100" s="5">
        <v>7.0000000000000007E-2</v>
      </c>
      <c r="CC100" s="5">
        <v>7.0000000000000007E-2</v>
      </c>
      <c r="CD100" s="5">
        <v>7.0000000000000007E-2</v>
      </c>
      <c r="CE100" s="5">
        <v>0.08</v>
      </c>
      <c r="CF100" s="5">
        <v>0.08</v>
      </c>
      <c r="CG100" s="5">
        <v>7.0000000000000007E-2</v>
      </c>
      <c r="CH100" s="5">
        <v>0.08</v>
      </c>
      <c r="CI100" s="5">
        <v>0.08</v>
      </c>
      <c r="CJ100" s="5">
        <v>0.08</v>
      </c>
      <c r="CK100" s="5">
        <v>0.08</v>
      </c>
      <c r="CL100" s="5">
        <v>0.08</v>
      </c>
      <c r="CM100" s="5">
        <v>0.08</v>
      </c>
      <c r="CN100" s="5">
        <v>0.08</v>
      </c>
      <c r="CO100" s="5">
        <v>7.0000000000000007E-2</v>
      </c>
      <c r="CP100" s="5">
        <v>0.06</v>
      </c>
      <c r="CQ100" s="5">
        <v>0.06</v>
      </c>
      <c r="CR100" s="5">
        <v>0.06</v>
      </c>
      <c r="CS100" s="5">
        <v>0.06</v>
      </c>
      <c r="CT100" s="5">
        <v>7.0000000000000007E-2</v>
      </c>
      <c r="CU100" s="5">
        <v>0.06</v>
      </c>
      <c r="CV100" s="5">
        <v>0.06</v>
      </c>
      <c r="CW100" s="5">
        <v>0.06</v>
      </c>
      <c r="CX100" s="5">
        <v>0.06</v>
      </c>
      <c r="CY100" s="5">
        <v>0.06</v>
      </c>
      <c r="CZ100" s="5">
        <v>0.06</v>
      </c>
      <c r="DA100" s="5">
        <v>0.06</v>
      </c>
      <c r="DB100" s="5">
        <v>0.06</v>
      </c>
      <c r="DC100" s="5">
        <v>0.06</v>
      </c>
      <c r="DD100" s="5">
        <v>0.06</v>
      </c>
      <c r="DE100" s="5">
        <v>0.06</v>
      </c>
      <c r="DF100" s="5">
        <v>0.06</v>
      </c>
      <c r="DG100" s="5">
        <v>0.06</v>
      </c>
      <c r="DH100" s="5">
        <v>0.06</v>
      </c>
      <c r="DI100" s="5">
        <v>0.06</v>
      </c>
      <c r="DJ100" s="5">
        <v>0.06</v>
      </c>
      <c r="DK100" s="5">
        <v>0.06</v>
      </c>
      <c r="DL100" s="5">
        <v>0.06</v>
      </c>
      <c r="DM100" s="5">
        <v>0.06</v>
      </c>
      <c r="DN100" s="5">
        <v>0.06</v>
      </c>
      <c r="DO100" s="5">
        <v>0.06</v>
      </c>
      <c r="DP100" s="5">
        <v>0.05</v>
      </c>
      <c r="DQ100" s="5">
        <v>0.06</v>
      </c>
      <c r="DR100" s="5">
        <v>0.06</v>
      </c>
      <c r="DS100" s="40">
        <v>5.7000000000000002E-2</v>
      </c>
      <c r="DT100" s="40">
        <v>0.06</v>
      </c>
      <c r="DU100" s="40">
        <v>0.06</v>
      </c>
      <c r="DV100" s="40">
        <v>0.06</v>
      </c>
      <c r="DW100" s="40">
        <v>5.7000000000000002E-2</v>
      </c>
      <c r="DX100" s="40">
        <v>5.8999999999999997E-2</v>
      </c>
      <c r="DY100" s="40">
        <v>5.8999999999999997E-2</v>
      </c>
      <c r="DZ100" s="40">
        <v>5.8000000000000003E-2</v>
      </c>
      <c r="EA100" s="40">
        <v>0.06</v>
      </c>
      <c r="EB100" s="40">
        <v>5.5E-2</v>
      </c>
      <c r="EC100" s="40">
        <v>5.2999999999999999E-2</v>
      </c>
      <c r="ED100" s="40">
        <v>5.7000000000000002E-2</v>
      </c>
      <c r="EE100" s="40">
        <v>5.8000000000000003E-2</v>
      </c>
      <c r="EF100" s="40" t="s">
        <v>305</v>
      </c>
      <c r="EG100" s="40">
        <v>6.0999999999999999E-2</v>
      </c>
    </row>
    <row r="101" spans="1:137" ht="14.25">
      <c r="A101" s="65"/>
      <c r="B101" s="2">
        <v>91</v>
      </c>
      <c r="C101" s="66"/>
      <c r="D101" s="4" t="s">
        <v>237</v>
      </c>
      <c r="E101" s="14">
        <v>1.5629686458333334</v>
      </c>
      <c r="F101" s="14">
        <v>5.862066944444444</v>
      </c>
      <c r="G101" s="5"/>
      <c r="H101" s="5">
        <v>0.88</v>
      </c>
      <c r="I101" s="5">
        <v>0.89</v>
      </c>
      <c r="J101" s="5">
        <v>0.8</v>
      </c>
      <c r="K101" s="5">
        <v>0.82</v>
      </c>
      <c r="L101" s="5">
        <v>0.76</v>
      </c>
      <c r="M101" s="5">
        <v>0.78</v>
      </c>
      <c r="N101" s="5">
        <v>0.72</v>
      </c>
      <c r="O101" s="5">
        <v>0.73</v>
      </c>
      <c r="P101" s="5">
        <v>0.74</v>
      </c>
      <c r="Q101" s="5">
        <v>0.75</v>
      </c>
      <c r="R101" s="5">
        <v>0.73</v>
      </c>
      <c r="S101" s="5">
        <v>0.74</v>
      </c>
      <c r="T101" s="5">
        <v>0.73</v>
      </c>
      <c r="U101" s="5">
        <v>0.74</v>
      </c>
      <c r="V101" s="5">
        <v>0.71</v>
      </c>
      <c r="W101" s="5">
        <v>0.55000000000000004</v>
      </c>
      <c r="X101" s="5">
        <v>0.55000000000000004</v>
      </c>
      <c r="Y101" s="5">
        <v>0.57999999999999996</v>
      </c>
      <c r="Z101" s="5">
        <v>0.63</v>
      </c>
      <c r="AA101" s="5">
        <v>0.61</v>
      </c>
      <c r="AB101" s="5">
        <v>0.56999999999999995</v>
      </c>
      <c r="AC101" s="5">
        <v>0.55000000000000004</v>
      </c>
      <c r="AD101" s="5">
        <v>0.52</v>
      </c>
      <c r="AE101" s="5">
        <v>0.53</v>
      </c>
      <c r="AF101" s="5">
        <v>0.52</v>
      </c>
      <c r="AG101" s="5">
        <v>0.5</v>
      </c>
      <c r="AH101" s="5">
        <v>0.52</v>
      </c>
      <c r="AI101" s="5">
        <v>0.5</v>
      </c>
      <c r="AJ101" s="5">
        <v>0.48</v>
      </c>
      <c r="AK101" s="5">
        <v>0.39</v>
      </c>
      <c r="AL101" s="5">
        <v>0.42</v>
      </c>
      <c r="AM101" s="5">
        <v>0.42</v>
      </c>
      <c r="AN101" s="5">
        <v>0.4</v>
      </c>
      <c r="AO101" s="5">
        <v>0.36</v>
      </c>
      <c r="AP101" s="5">
        <v>0.34</v>
      </c>
      <c r="AQ101" s="5">
        <v>0.34</v>
      </c>
      <c r="AR101" s="5">
        <v>0.31</v>
      </c>
      <c r="AS101" s="5">
        <v>0.33</v>
      </c>
      <c r="AT101" s="5">
        <v>0.34</v>
      </c>
      <c r="AU101" s="5">
        <v>0.34</v>
      </c>
      <c r="AV101" s="5">
        <v>0.28000000000000003</v>
      </c>
      <c r="AW101" s="5">
        <v>0.31</v>
      </c>
      <c r="AX101" s="5">
        <v>0.19</v>
      </c>
      <c r="AY101" s="5">
        <v>0.28000000000000003</v>
      </c>
      <c r="AZ101" s="5">
        <v>0.28000000000000003</v>
      </c>
      <c r="BA101" s="5">
        <v>0.28999999999999998</v>
      </c>
      <c r="BB101" s="5">
        <v>0.26</v>
      </c>
      <c r="BC101" s="5">
        <v>0.25</v>
      </c>
      <c r="BD101" s="5">
        <v>0.26</v>
      </c>
      <c r="BE101" s="5">
        <v>0.26</v>
      </c>
      <c r="BF101" s="5">
        <v>0.24</v>
      </c>
      <c r="BG101" s="5">
        <v>0.26</v>
      </c>
      <c r="BH101" s="5">
        <v>0.28000000000000003</v>
      </c>
      <c r="BI101" s="5">
        <v>0.19</v>
      </c>
      <c r="BJ101" s="5">
        <v>0.24</v>
      </c>
      <c r="BK101" s="5">
        <v>0.25</v>
      </c>
      <c r="BL101" s="5">
        <v>0.25</v>
      </c>
      <c r="BM101" s="5">
        <v>0.23</v>
      </c>
      <c r="BN101" s="5">
        <v>0.24</v>
      </c>
      <c r="BO101" s="5">
        <v>0.23</v>
      </c>
      <c r="BP101" s="5">
        <v>0.22</v>
      </c>
      <c r="BQ101" s="5">
        <v>0.19</v>
      </c>
      <c r="BR101" s="5">
        <v>0.23</v>
      </c>
      <c r="BS101" s="5">
        <v>0.21</v>
      </c>
      <c r="BT101" s="5">
        <v>0.21</v>
      </c>
      <c r="BU101" s="5">
        <v>0.17</v>
      </c>
      <c r="BV101" s="5">
        <v>0.2</v>
      </c>
      <c r="BW101" s="5">
        <v>0.21</v>
      </c>
      <c r="BX101" s="5">
        <v>0.2</v>
      </c>
      <c r="BY101" s="5">
        <v>0.2</v>
      </c>
      <c r="BZ101" s="5">
        <v>0.19</v>
      </c>
      <c r="CA101" s="5">
        <v>0.18</v>
      </c>
      <c r="CB101" s="5">
        <v>0.19</v>
      </c>
      <c r="CC101" s="5">
        <v>0.16</v>
      </c>
      <c r="CD101" s="5">
        <v>0.19</v>
      </c>
      <c r="CE101" s="5">
        <v>0.18</v>
      </c>
      <c r="CF101" s="5">
        <v>0.18</v>
      </c>
      <c r="CG101" s="5">
        <v>0.17</v>
      </c>
      <c r="CH101" s="5">
        <v>0.18</v>
      </c>
      <c r="CI101" s="5">
        <v>0.18</v>
      </c>
      <c r="CJ101" s="5">
        <v>0.18</v>
      </c>
      <c r="CK101" s="5">
        <v>0.17</v>
      </c>
      <c r="CL101" s="5">
        <v>0.17</v>
      </c>
      <c r="CM101" s="5">
        <v>0.16</v>
      </c>
      <c r="CN101" s="5">
        <v>0.16</v>
      </c>
      <c r="CO101" s="5">
        <v>0.16</v>
      </c>
      <c r="CP101" s="5">
        <v>0.16</v>
      </c>
      <c r="CQ101" s="5">
        <v>0.15</v>
      </c>
      <c r="CR101" s="5">
        <v>0.15</v>
      </c>
      <c r="CS101" s="5">
        <v>0.14000000000000001</v>
      </c>
      <c r="CT101" s="5">
        <v>0.14000000000000001</v>
      </c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40" t="s">
        <v>305</v>
      </c>
      <c r="DT101" s="40" t="s">
        <v>305</v>
      </c>
      <c r="DU101" s="40" t="s">
        <v>305</v>
      </c>
      <c r="DV101" s="40" t="s">
        <v>305</v>
      </c>
      <c r="DW101" s="40" t="s">
        <v>305</v>
      </c>
      <c r="DX101" s="40" t="s">
        <v>305</v>
      </c>
      <c r="DY101" s="40" t="s">
        <v>305</v>
      </c>
      <c r="DZ101" s="40" t="s">
        <v>305</v>
      </c>
      <c r="EA101" s="40" t="s">
        <v>305</v>
      </c>
      <c r="EB101" s="40" t="s">
        <v>305</v>
      </c>
      <c r="EC101" s="40" t="s">
        <v>305</v>
      </c>
      <c r="ED101" s="40" t="s">
        <v>305</v>
      </c>
      <c r="EE101" s="40" t="s">
        <v>305</v>
      </c>
      <c r="EF101" s="40" t="s">
        <v>305</v>
      </c>
      <c r="EG101" s="40" t="s">
        <v>305</v>
      </c>
    </row>
    <row r="102" spans="1:137" ht="14.25">
      <c r="A102" s="65"/>
      <c r="B102" s="2">
        <v>92</v>
      </c>
      <c r="C102" s="66"/>
      <c r="D102" s="4" t="s">
        <v>238</v>
      </c>
      <c r="E102" s="14">
        <v>1.5632084953703704</v>
      </c>
      <c r="F102" s="14">
        <v>5.861780104166666</v>
      </c>
      <c r="G102" s="5"/>
      <c r="H102" s="5">
        <v>0.97</v>
      </c>
      <c r="I102" s="5">
        <v>0.87</v>
      </c>
      <c r="J102" s="5">
        <v>0.88</v>
      </c>
      <c r="K102" s="5">
        <v>0.78</v>
      </c>
      <c r="L102" s="5">
        <v>0.77</v>
      </c>
      <c r="M102" s="5">
        <v>0.75</v>
      </c>
      <c r="N102" s="5">
        <v>0.73</v>
      </c>
      <c r="O102" s="5">
        <v>0.74</v>
      </c>
      <c r="P102" s="5">
        <v>0.74</v>
      </c>
      <c r="Q102" s="5">
        <v>0.75</v>
      </c>
      <c r="R102" s="5">
        <v>0.75</v>
      </c>
      <c r="S102" s="5">
        <v>0.74</v>
      </c>
      <c r="T102" s="5">
        <v>0.73</v>
      </c>
      <c r="U102" s="5">
        <v>0.74</v>
      </c>
      <c r="V102" s="5">
        <v>0.74</v>
      </c>
      <c r="W102" s="5">
        <v>0.48</v>
      </c>
      <c r="X102" s="5">
        <v>0.49</v>
      </c>
      <c r="Y102" s="5">
        <v>0.61</v>
      </c>
      <c r="Z102" s="5">
        <v>0.65</v>
      </c>
      <c r="AA102" s="5">
        <v>0.49</v>
      </c>
      <c r="AB102" s="5">
        <v>0.48</v>
      </c>
      <c r="AC102" s="5">
        <v>0.46</v>
      </c>
      <c r="AD102" s="5">
        <v>0.42</v>
      </c>
      <c r="AE102" s="5">
        <v>0.43</v>
      </c>
      <c r="AF102" s="5">
        <v>0.41</v>
      </c>
      <c r="AG102" s="5">
        <v>0.4</v>
      </c>
      <c r="AH102" s="5">
        <v>0.38</v>
      </c>
      <c r="AI102" s="5">
        <v>0.38</v>
      </c>
      <c r="AJ102" s="5">
        <v>0.37</v>
      </c>
      <c r="AK102" s="5">
        <v>0.26</v>
      </c>
      <c r="AL102" s="5">
        <v>0.36</v>
      </c>
      <c r="AM102" s="5">
        <v>0.35</v>
      </c>
      <c r="AN102" s="5">
        <v>0.35</v>
      </c>
      <c r="AO102" s="5">
        <v>0.33</v>
      </c>
      <c r="AP102" s="5">
        <v>0.32</v>
      </c>
      <c r="AQ102" s="5">
        <v>0.3</v>
      </c>
      <c r="AR102" s="5">
        <v>0.28999999999999998</v>
      </c>
      <c r="AS102" s="5">
        <v>0.26</v>
      </c>
      <c r="AT102" s="5">
        <v>0.24</v>
      </c>
      <c r="AU102" s="5">
        <v>0.24</v>
      </c>
      <c r="AV102" s="5">
        <v>0.22</v>
      </c>
      <c r="AW102" s="5">
        <v>0.21</v>
      </c>
      <c r="AX102" s="5">
        <v>0.09</v>
      </c>
      <c r="AY102" s="5">
        <v>0.21</v>
      </c>
      <c r="AZ102" s="5">
        <v>0.22</v>
      </c>
      <c r="BA102" s="5">
        <v>0.21</v>
      </c>
      <c r="BB102" s="5">
        <v>0.21</v>
      </c>
      <c r="BC102" s="5">
        <v>0.2</v>
      </c>
      <c r="BD102" s="5">
        <v>0.2</v>
      </c>
      <c r="BE102" s="5">
        <v>0.19</v>
      </c>
      <c r="BF102" s="5">
        <v>0.2</v>
      </c>
      <c r="BG102" s="5">
        <v>0.19</v>
      </c>
      <c r="BH102" s="5">
        <v>0.19</v>
      </c>
      <c r="BI102" s="5">
        <v>0.13</v>
      </c>
      <c r="BJ102" s="5">
        <v>0.18</v>
      </c>
      <c r="BK102" s="5">
        <v>0.18</v>
      </c>
      <c r="BL102" s="5">
        <v>0.19</v>
      </c>
      <c r="BM102" s="5">
        <v>0.18</v>
      </c>
      <c r="BN102" s="5">
        <v>0.18</v>
      </c>
      <c r="BO102" s="5">
        <v>0.18</v>
      </c>
      <c r="BP102" s="5">
        <v>0.16</v>
      </c>
      <c r="BQ102" s="5">
        <v>0.17</v>
      </c>
      <c r="BR102" s="5">
        <v>0.16</v>
      </c>
      <c r="BS102" s="5">
        <v>0.15</v>
      </c>
      <c r="BT102" s="5">
        <v>0.16</v>
      </c>
      <c r="BU102" s="5">
        <v>0.1</v>
      </c>
      <c r="BV102" s="5">
        <v>0.15</v>
      </c>
      <c r="BW102" s="5">
        <v>0.15</v>
      </c>
      <c r="BX102" s="5">
        <v>0.15</v>
      </c>
      <c r="BY102" s="5">
        <v>0.15</v>
      </c>
      <c r="BZ102" s="5">
        <v>0.14000000000000001</v>
      </c>
      <c r="CA102" s="5">
        <v>0.14000000000000001</v>
      </c>
      <c r="CB102" s="5">
        <v>0.14000000000000001</v>
      </c>
      <c r="CC102" s="5">
        <v>0.14000000000000001</v>
      </c>
      <c r="CD102" s="5">
        <v>0.14000000000000001</v>
      </c>
      <c r="CE102" s="5">
        <v>0.13</v>
      </c>
      <c r="CF102" s="5">
        <v>0.13</v>
      </c>
      <c r="CG102" s="5">
        <v>0.12</v>
      </c>
      <c r="CH102" s="5">
        <v>0.13</v>
      </c>
      <c r="CI102" s="5">
        <v>0.13</v>
      </c>
      <c r="CJ102" s="5">
        <v>0.13</v>
      </c>
      <c r="CK102" s="5">
        <v>0.12</v>
      </c>
      <c r="CL102" s="5">
        <v>0.12</v>
      </c>
      <c r="CM102" s="5">
        <v>0.12</v>
      </c>
      <c r="CN102" s="5">
        <v>0.12</v>
      </c>
      <c r="CO102" s="5">
        <v>0.12</v>
      </c>
      <c r="CP102" s="5">
        <v>0.11</v>
      </c>
      <c r="CQ102" s="5">
        <v>0.12</v>
      </c>
      <c r="CR102" s="5">
        <v>0.12</v>
      </c>
      <c r="CS102" s="5">
        <v>0.09</v>
      </c>
      <c r="CT102" s="5">
        <v>0.12</v>
      </c>
      <c r="CU102" s="5">
        <v>0.12</v>
      </c>
      <c r="CV102" s="5">
        <v>0.11</v>
      </c>
      <c r="CW102" s="5">
        <v>0.11</v>
      </c>
      <c r="CX102" s="5">
        <v>0.11</v>
      </c>
      <c r="CY102" s="5">
        <v>0.12</v>
      </c>
      <c r="CZ102" s="5">
        <v>0.12</v>
      </c>
      <c r="DA102" s="5">
        <v>0.12</v>
      </c>
      <c r="DB102" s="5">
        <v>0.11</v>
      </c>
      <c r="DC102" s="5">
        <v>0.11</v>
      </c>
      <c r="DD102" s="5">
        <v>0.11</v>
      </c>
      <c r="DE102" s="5">
        <v>0.11</v>
      </c>
      <c r="DF102" s="5">
        <v>0.11</v>
      </c>
      <c r="DG102" s="5">
        <v>0.11</v>
      </c>
      <c r="DH102" s="5">
        <v>0.1</v>
      </c>
      <c r="DI102" s="5">
        <v>0.1</v>
      </c>
      <c r="DJ102" s="5">
        <v>0.11</v>
      </c>
      <c r="DK102" s="5">
        <v>0.11</v>
      </c>
      <c r="DL102" s="5">
        <v>0.11</v>
      </c>
      <c r="DM102" s="5">
        <v>0.11</v>
      </c>
      <c r="DN102" s="5">
        <v>0.1</v>
      </c>
      <c r="DO102" s="5"/>
      <c r="DP102" s="5"/>
      <c r="DQ102" s="5"/>
      <c r="DR102" s="5"/>
      <c r="DS102" s="40">
        <v>0.1</v>
      </c>
      <c r="DT102" s="40">
        <v>0.10299999999999999</v>
      </c>
      <c r="DU102" s="40">
        <v>0.10199999999999999</v>
      </c>
      <c r="DV102" s="40">
        <v>0.10100000000000001</v>
      </c>
      <c r="DW102" s="40">
        <v>9.7000000000000003E-2</v>
      </c>
      <c r="DX102" s="40" t="s">
        <v>305</v>
      </c>
      <c r="DY102" s="40">
        <v>9.8000000000000004E-2</v>
      </c>
      <c r="DZ102" s="40">
        <v>9.7000000000000003E-2</v>
      </c>
      <c r="EA102" s="40" t="s">
        <v>305</v>
      </c>
      <c r="EB102" s="40">
        <v>9.4E-2</v>
      </c>
      <c r="EC102" s="40">
        <v>0.09</v>
      </c>
      <c r="ED102" s="40">
        <v>9.6000000000000002E-2</v>
      </c>
      <c r="EE102" s="40">
        <v>8.8999999999999996E-2</v>
      </c>
      <c r="EF102" s="40" t="s">
        <v>305</v>
      </c>
      <c r="EG102" s="40" t="s">
        <v>305</v>
      </c>
    </row>
    <row r="103" spans="1:137" ht="14.25">
      <c r="A103" s="65"/>
      <c r="B103" s="2">
        <v>93</v>
      </c>
      <c r="C103" s="66" t="s">
        <v>239</v>
      </c>
      <c r="D103" s="4" t="s">
        <v>240</v>
      </c>
      <c r="E103" s="14">
        <v>1.5628152199074075</v>
      </c>
      <c r="F103" s="14">
        <v>5.8601593634259252</v>
      </c>
      <c r="G103" s="5">
        <v>0.55000000000000004</v>
      </c>
      <c r="H103" s="5">
        <v>0.56999999999999995</v>
      </c>
      <c r="I103" s="5">
        <v>0.62</v>
      </c>
      <c r="J103" s="5">
        <v>0.61</v>
      </c>
      <c r="K103" s="5">
        <v>0.53</v>
      </c>
      <c r="L103" s="5">
        <v>0.5</v>
      </c>
      <c r="M103" s="5">
        <v>0.54</v>
      </c>
      <c r="N103" s="5">
        <v>0.54</v>
      </c>
      <c r="O103" s="5">
        <v>0.51</v>
      </c>
      <c r="P103" s="5">
        <v>0.49</v>
      </c>
      <c r="Q103" s="5">
        <v>0.47</v>
      </c>
      <c r="R103" s="5">
        <v>0.46</v>
      </c>
      <c r="S103" s="5">
        <v>0.44</v>
      </c>
      <c r="T103" s="5">
        <v>0.41</v>
      </c>
      <c r="U103" s="5">
        <v>0.4</v>
      </c>
      <c r="V103" s="5">
        <v>0.41</v>
      </c>
      <c r="W103" s="5">
        <v>0.34</v>
      </c>
      <c r="X103" s="5">
        <v>0.33</v>
      </c>
      <c r="Y103" s="5">
        <v>0.37</v>
      </c>
      <c r="Z103" s="5">
        <v>0.35</v>
      </c>
      <c r="AA103" s="5">
        <v>0.32</v>
      </c>
      <c r="AB103" s="5">
        <v>0.3</v>
      </c>
      <c r="AC103" s="5">
        <v>0.28000000000000003</v>
      </c>
      <c r="AD103" s="5">
        <v>0.27</v>
      </c>
      <c r="AE103" s="5">
        <v>0.31</v>
      </c>
      <c r="AF103" s="5">
        <v>0.28000000000000003</v>
      </c>
      <c r="AG103" s="5">
        <v>0.28000000000000003</v>
      </c>
      <c r="AH103" s="5">
        <v>0.27</v>
      </c>
      <c r="AI103" s="5">
        <v>0.28000000000000003</v>
      </c>
      <c r="AJ103" s="5">
        <v>0.27</v>
      </c>
      <c r="AK103" s="5">
        <v>0.21</v>
      </c>
      <c r="AL103" s="5">
        <v>0.23</v>
      </c>
      <c r="AM103" s="5">
        <v>0.23</v>
      </c>
      <c r="AN103" s="5">
        <v>0.21</v>
      </c>
      <c r="AO103" s="5">
        <v>0.18</v>
      </c>
      <c r="AP103" s="5">
        <v>0.2</v>
      </c>
      <c r="AQ103" s="5">
        <v>0.17</v>
      </c>
      <c r="AR103" s="5">
        <v>0.18</v>
      </c>
      <c r="AS103" s="5">
        <v>0.19</v>
      </c>
      <c r="AT103" s="5">
        <v>0.19</v>
      </c>
      <c r="AU103" s="5">
        <v>0.18</v>
      </c>
      <c r="AV103" s="5">
        <v>0.19</v>
      </c>
      <c r="AW103" s="5">
        <v>0.18</v>
      </c>
      <c r="AX103" s="5">
        <v>0.11</v>
      </c>
      <c r="AY103" s="5">
        <v>0.15</v>
      </c>
      <c r="AZ103" s="5">
        <v>0.15</v>
      </c>
      <c r="BA103" s="5">
        <v>0.15</v>
      </c>
      <c r="BB103" s="5">
        <v>0.15</v>
      </c>
      <c r="BC103" s="5">
        <v>0.15</v>
      </c>
      <c r="BD103" s="5">
        <v>0.17</v>
      </c>
      <c r="BE103" s="5">
        <v>0.14000000000000001</v>
      </c>
      <c r="BF103" s="5">
        <v>0.14000000000000001</v>
      </c>
      <c r="BG103" s="5">
        <v>0.15</v>
      </c>
      <c r="BH103" s="5">
        <v>0.13</v>
      </c>
      <c r="BI103" s="5">
        <v>0.08</v>
      </c>
      <c r="BJ103" s="5">
        <v>0.3</v>
      </c>
      <c r="BK103" s="5">
        <v>0.12</v>
      </c>
      <c r="BL103" s="5">
        <v>0.13</v>
      </c>
      <c r="BM103" s="5">
        <v>0.13</v>
      </c>
      <c r="BN103" s="5">
        <v>0.14000000000000001</v>
      </c>
      <c r="BO103" s="5">
        <v>0.13</v>
      </c>
      <c r="BP103" s="5">
        <v>0.11</v>
      </c>
      <c r="BQ103" s="5">
        <v>0.13</v>
      </c>
      <c r="BR103" s="5">
        <v>0.14000000000000001</v>
      </c>
      <c r="BS103" s="5">
        <v>0.13</v>
      </c>
      <c r="BT103" s="5">
        <v>0.13</v>
      </c>
      <c r="BU103" s="5">
        <v>0.09</v>
      </c>
      <c r="BV103" s="5">
        <v>0.13</v>
      </c>
      <c r="BW103" s="5">
        <v>0.13</v>
      </c>
      <c r="BX103" s="5">
        <v>0.12</v>
      </c>
      <c r="BY103" s="5">
        <v>0.12</v>
      </c>
      <c r="BZ103" s="5">
        <v>0.12</v>
      </c>
      <c r="CA103" s="5">
        <v>0.11</v>
      </c>
      <c r="CB103" s="5">
        <v>0.11</v>
      </c>
      <c r="CC103" s="5">
        <v>0.12</v>
      </c>
      <c r="CD103" s="5">
        <v>0.11</v>
      </c>
      <c r="CE103" s="5">
        <v>0.12</v>
      </c>
      <c r="CF103" s="5">
        <v>0.11</v>
      </c>
      <c r="CG103" s="5">
        <v>0.11</v>
      </c>
      <c r="CH103" s="5">
        <v>0.11</v>
      </c>
      <c r="CI103" s="5">
        <v>0.11</v>
      </c>
      <c r="CJ103" s="5">
        <v>0.12</v>
      </c>
      <c r="CK103" s="5">
        <v>0.11</v>
      </c>
      <c r="CL103" s="5">
        <v>0.13</v>
      </c>
      <c r="CM103" s="5">
        <v>0.12</v>
      </c>
      <c r="CN103" s="5">
        <v>0.11</v>
      </c>
      <c r="CO103" s="5">
        <v>0.11</v>
      </c>
      <c r="CP103" s="5">
        <v>0.11</v>
      </c>
      <c r="CQ103" s="5">
        <v>0.1</v>
      </c>
      <c r="CR103" s="5">
        <v>0.11</v>
      </c>
      <c r="CS103" s="5">
        <v>0.1</v>
      </c>
      <c r="CT103" s="5">
        <v>0.12</v>
      </c>
      <c r="CU103" s="5">
        <v>0.11</v>
      </c>
      <c r="CV103" s="5">
        <v>0.12</v>
      </c>
      <c r="CW103" s="5">
        <v>0.11</v>
      </c>
      <c r="CX103" s="5">
        <v>0.12</v>
      </c>
      <c r="CY103" s="5">
        <v>0.11</v>
      </c>
      <c r="CZ103" s="5">
        <v>0.11</v>
      </c>
      <c r="DA103" s="5">
        <v>0.1</v>
      </c>
      <c r="DB103" s="5">
        <v>0.12</v>
      </c>
      <c r="DC103" s="5">
        <v>0.09</v>
      </c>
      <c r="DD103" s="5">
        <v>0.11</v>
      </c>
      <c r="DE103" s="5">
        <v>0.11</v>
      </c>
      <c r="DF103" s="5">
        <v>0.09</v>
      </c>
      <c r="DG103" s="5">
        <v>0.12</v>
      </c>
      <c r="DH103" s="5">
        <v>0.1</v>
      </c>
      <c r="DI103" s="5">
        <v>0.11</v>
      </c>
      <c r="DJ103" s="5">
        <v>0.1</v>
      </c>
      <c r="DK103" s="5">
        <v>0.1</v>
      </c>
      <c r="DL103" s="5">
        <v>0.1</v>
      </c>
      <c r="DM103" s="5">
        <v>0.1</v>
      </c>
      <c r="DN103" s="5">
        <v>0.1</v>
      </c>
      <c r="DO103" s="5">
        <v>0.1</v>
      </c>
      <c r="DP103" s="5">
        <v>0.11</v>
      </c>
      <c r="DQ103" s="5">
        <v>0.12</v>
      </c>
      <c r="DR103" s="5">
        <v>0.11</v>
      </c>
      <c r="DS103" s="40">
        <v>0.112</v>
      </c>
      <c r="DT103" s="40">
        <v>0.104</v>
      </c>
      <c r="DU103" s="40">
        <v>9.5000000000000001E-2</v>
      </c>
      <c r="DV103" s="40">
        <v>0.112</v>
      </c>
      <c r="DW103" s="40">
        <v>0.10299999999999999</v>
      </c>
      <c r="DX103" s="40">
        <v>0.105</v>
      </c>
      <c r="DY103" s="40">
        <v>0.104</v>
      </c>
      <c r="DZ103" s="40">
        <v>9.7000000000000003E-2</v>
      </c>
      <c r="EA103" s="40">
        <v>9.8000000000000004E-2</v>
      </c>
      <c r="EB103" s="40">
        <v>9.6000000000000002E-2</v>
      </c>
      <c r="EC103" s="40">
        <v>0.1</v>
      </c>
      <c r="ED103" s="40">
        <v>9.8000000000000004E-2</v>
      </c>
      <c r="EE103" s="40">
        <v>9.9000000000000005E-2</v>
      </c>
      <c r="EF103" s="40">
        <v>0.105</v>
      </c>
      <c r="EG103" s="40">
        <v>0.113</v>
      </c>
    </row>
    <row r="104" spans="1:137" ht="14.25">
      <c r="A104" s="65"/>
      <c r="B104" s="2">
        <v>94</v>
      </c>
      <c r="C104" s="66"/>
      <c r="D104" s="4" t="s">
        <v>241</v>
      </c>
      <c r="E104" s="14">
        <v>1.5633484606481483</v>
      </c>
      <c r="F104" s="14">
        <v>5.8604184722222223</v>
      </c>
      <c r="G104" s="5"/>
      <c r="H104" s="5">
        <v>0.56999999999999995</v>
      </c>
      <c r="I104" s="5">
        <v>0.47</v>
      </c>
      <c r="J104" s="5">
        <v>0.56999999999999995</v>
      </c>
      <c r="K104" s="5">
        <v>0.5</v>
      </c>
      <c r="L104" s="5">
        <v>0.47</v>
      </c>
      <c r="M104" s="5">
        <v>0.47</v>
      </c>
      <c r="N104" s="5">
        <v>0.47</v>
      </c>
      <c r="O104" s="5">
        <v>0.46</v>
      </c>
      <c r="P104" s="5">
        <v>0.44</v>
      </c>
      <c r="Q104" s="5">
        <v>0.45</v>
      </c>
      <c r="R104" s="5">
        <v>0.44</v>
      </c>
      <c r="S104" s="5">
        <v>0.42</v>
      </c>
      <c r="T104" s="5">
        <v>0.39</v>
      </c>
      <c r="U104" s="5">
        <v>0.38</v>
      </c>
      <c r="V104" s="5">
        <v>0.37</v>
      </c>
      <c r="W104" s="5">
        <v>0.28000000000000003</v>
      </c>
      <c r="X104" s="5">
        <v>0.34</v>
      </c>
      <c r="Y104" s="5">
        <v>0.33</v>
      </c>
      <c r="Z104" s="5">
        <v>0.34</v>
      </c>
      <c r="AA104" s="5">
        <v>0.35</v>
      </c>
      <c r="AB104" s="5">
        <v>0.31</v>
      </c>
      <c r="AC104" s="5">
        <v>0.3</v>
      </c>
      <c r="AD104" s="5">
        <v>0.27</v>
      </c>
      <c r="AE104" s="5">
        <v>0.3</v>
      </c>
      <c r="AF104" s="5">
        <v>0.28999999999999998</v>
      </c>
      <c r="AG104" s="5">
        <v>0.28999999999999998</v>
      </c>
      <c r="AH104" s="5">
        <v>0.27</v>
      </c>
      <c r="AI104" s="5">
        <v>0.26</v>
      </c>
      <c r="AJ104" s="5">
        <v>0.25</v>
      </c>
      <c r="AK104" s="5">
        <v>0.21</v>
      </c>
      <c r="AL104" s="5">
        <v>0.23</v>
      </c>
      <c r="AM104" s="5">
        <v>0.21</v>
      </c>
      <c r="AN104" s="5">
        <v>0.21</v>
      </c>
      <c r="AO104" s="5">
        <v>0.19</v>
      </c>
      <c r="AP104" s="5">
        <v>0.2</v>
      </c>
      <c r="AQ104" s="5">
        <v>0.19</v>
      </c>
      <c r="AR104" s="5">
        <v>0.18</v>
      </c>
      <c r="AS104" s="5">
        <v>0.16</v>
      </c>
      <c r="AT104" s="5">
        <v>0.14000000000000001</v>
      </c>
      <c r="AU104" s="5">
        <v>0.15</v>
      </c>
      <c r="AV104" s="5">
        <v>0.13</v>
      </c>
      <c r="AW104" s="5">
        <v>0.14000000000000001</v>
      </c>
      <c r="AX104" s="5">
        <v>0.13</v>
      </c>
      <c r="AY104" s="5">
        <v>0.13</v>
      </c>
      <c r="AZ104" s="5">
        <v>0.13</v>
      </c>
      <c r="BA104" s="5">
        <v>0.12</v>
      </c>
      <c r="BB104" s="5">
        <v>0.12</v>
      </c>
      <c r="BC104" s="5">
        <v>0.12</v>
      </c>
      <c r="BD104" s="5">
        <v>0.13</v>
      </c>
      <c r="BE104" s="5">
        <v>0.12</v>
      </c>
      <c r="BF104" s="5">
        <v>0.12</v>
      </c>
      <c r="BG104" s="5">
        <v>0.12</v>
      </c>
      <c r="BH104" s="5">
        <v>0.13</v>
      </c>
      <c r="BI104" s="5">
        <v>0.11</v>
      </c>
      <c r="BJ104" s="5">
        <v>0.12</v>
      </c>
      <c r="BK104" s="5">
        <v>0.12</v>
      </c>
      <c r="BL104" s="5">
        <v>0.12</v>
      </c>
      <c r="BM104" s="5">
        <v>0.12</v>
      </c>
      <c r="BN104" s="5">
        <v>0.12</v>
      </c>
      <c r="BO104" s="5">
        <v>0.11</v>
      </c>
      <c r="BP104" s="5">
        <v>0.11</v>
      </c>
      <c r="BQ104" s="5">
        <v>0.11</v>
      </c>
      <c r="BR104" s="5">
        <v>0.11</v>
      </c>
      <c r="BS104" s="5">
        <v>0.11</v>
      </c>
      <c r="BT104" s="5">
        <v>0.11</v>
      </c>
      <c r="BU104" s="5">
        <v>0.1</v>
      </c>
      <c r="BV104" s="5">
        <v>0.11</v>
      </c>
      <c r="BW104" s="5">
        <v>0.11</v>
      </c>
      <c r="BX104" s="5">
        <v>0.11</v>
      </c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>
        <v>0.1</v>
      </c>
      <c r="CJ104" s="5">
        <v>0.1</v>
      </c>
      <c r="CK104" s="5">
        <v>0.1</v>
      </c>
      <c r="CL104" s="5">
        <v>0.09</v>
      </c>
      <c r="CM104" s="5">
        <v>0.08</v>
      </c>
      <c r="CN104" s="5">
        <v>0.09</v>
      </c>
      <c r="CO104" s="5">
        <v>0.09</v>
      </c>
      <c r="CP104" s="5">
        <v>0.09</v>
      </c>
      <c r="CQ104" s="5">
        <v>0.09</v>
      </c>
      <c r="CR104" s="5">
        <v>0.09</v>
      </c>
      <c r="CS104" s="5">
        <v>0.09</v>
      </c>
      <c r="CT104" s="5">
        <v>0.09</v>
      </c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40" t="s">
        <v>305</v>
      </c>
      <c r="DT104" s="40" t="s">
        <v>305</v>
      </c>
      <c r="DU104" s="40" t="s">
        <v>305</v>
      </c>
      <c r="DV104" s="40" t="s">
        <v>305</v>
      </c>
      <c r="DW104" s="40" t="s">
        <v>305</v>
      </c>
      <c r="DX104" s="40" t="s">
        <v>305</v>
      </c>
      <c r="DY104" s="40" t="s">
        <v>305</v>
      </c>
      <c r="DZ104" s="40" t="s">
        <v>305</v>
      </c>
      <c r="EA104" s="40" t="s">
        <v>305</v>
      </c>
      <c r="EB104" s="40" t="s">
        <v>305</v>
      </c>
      <c r="EC104" s="40" t="s">
        <v>305</v>
      </c>
      <c r="ED104" s="40" t="s">
        <v>305</v>
      </c>
      <c r="EE104" s="40" t="s">
        <v>305</v>
      </c>
      <c r="EF104" s="40" t="s">
        <v>305</v>
      </c>
      <c r="EG104" s="40" t="s">
        <v>305</v>
      </c>
    </row>
    <row r="105" spans="1:137" ht="14.25">
      <c r="A105" s="65"/>
      <c r="B105" s="2">
        <v>95</v>
      </c>
      <c r="C105" s="3" t="s">
        <v>242</v>
      </c>
      <c r="D105" s="4" t="s">
        <v>243</v>
      </c>
      <c r="E105" s="14">
        <v>1.5621802083333334</v>
      </c>
      <c r="F105" s="14">
        <v>5.8602391203703696</v>
      </c>
      <c r="G105" s="5">
        <v>0.52</v>
      </c>
      <c r="H105" s="5">
        <v>0.57999999999999996</v>
      </c>
      <c r="I105" s="5">
        <v>0.54</v>
      </c>
      <c r="J105" s="5">
        <v>0.57999999999999996</v>
      </c>
      <c r="K105" s="5">
        <v>0.47</v>
      </c>
      <c r="L105" s="5">
        <v>0.52</v>
      </c>
      <c r="M105" s="5">
        <v>0.52</v>
      </c>
      <c r="N105" s="5">
        <v>0.51</v>
      </c>
      <c r="O105" s="5">
        <v>0.44</v>
      </c>
      <c r="P105" s="5">
        <v>0.49</v>
      </c>
      <c r="Q105" s="5">
        <v>0.49</v>
      </c>
      <c r="R105" s="5">
        <v>0.47</v>
      </c>
      <c r="S105" s="5">
        <v>0.48</v>
      </c>
      <c r="T105" s="5">
        <v>0.42</v>
      </c>
      <c r="U105" s="5">
        <v>0.42</v>
      </c>
      <c r="V105" s="5">
        <v>0.43</v>
      </c>
      <c r="W105" s="5">
        <v>0.34</v>
      </c>
      <c r="X105" s="5">
        <v>0.33</v>
      </c>
      <c r="Y105" s="5">
        <v>0.36</v>
      </c>
      <c r="Z105" s="5">
        <v>0.33</v>
      </c>
      <c r="AA105" s="5">
        <v>0.32</v>
      </c>
      <c r="AB105" s="5">
        <v>0.34</v>
      </c>
      <c r="AC105" s="5">
        <v>0.31</v>
      </c>
      <c r="AD105" s="5">
        <v>0.28000000000000003</v>
      </c>
      <c r="AE105" s="5">
        <v>0.32</v>
      </c>
      <c r="AF105" s="5">
        <v>0.26</v>
      </c>
      <c r="AG105" s="5">
        <v>0.28000000000000003</v>
      </c>
      <c r="AH105" s="5">
        <v>0.28000000000000003</v>
      </c>
      <c r="AI105" s="5">
        <v>0.28000000000000003</v>
      </c>
      <c r="AJ105" s="5">
        <v>0.28999999999999998</v>
      </c>
      <c r="AK105" s="5">
        <v>0.21</v>
      </c>
      <c r="AL105" s="5">
        <v>0.24</v>
      </c>
      <c r="AM105" s="5">
        <v>0.22</v>
      </c>
      <c r="AN105" s="5">
        <v>0.21</v>
      </c>
      <c r="AO105" s="5">
        <v>0.2</v>
      </c>
      <c r="AP105" s="5">
        <v>0.2</v>
      </c>
      <c r="AQ105" s="5">
        <v>0.17</v>
      </c>
      <c r="AR105" s="5">
        <v>0.19</v>
      </c>
      <c r="AS105" s="5">
        <v>0.18</v>
      </c>
      <c r="AT105" s="5">
        <v>0.19</v>
      </c>
      <c r="AU105" s="5">
        <v>0.19</v>
      </c>
      <c r="AV105" s="5">
        <v>0.17</v>
      </c>
      <c r="AW105" s="5">
        <v>0.17</v>
      </c>
      <c r="AX105" s="5">
        <v>0.14000000000000001</v>
      </c>
      <c r="AY105" s="5">
        <v>0.18</v>
      </c>
      <c r="AZ105" s="5">
        <v>0.17</v>
      </c>
      <c r="BA105" s="5">
        <v>0.16</v>
      </c>
      <c r="BB105" s="5">
        <v>0.18</v>
      </c>
      <c r="BC105" s="5">
        <v>0.18</v>
      </c>
      <c r="BD105" s="5">
        <v>0.16</v>
      </c>
      <c r="BE105" s="5">
        <v>0.18</v>
      </c>
      <c r="BF105" s="5">
        <v>0.15</v>
      </c>
      <c r="BG105" s="5">
        <v>0.16</v>
      </c>
      <c r="BH105" s="5">
        <v>0.15</v>
      </c>
      <c r="BI105" s="5">
        <v>0.12</v>
      </c>
      <c r="BJ105" s="5">
        <v>0.16</v>
      </c>
      <c r="BK105" s="5">
        <v>0.14000000000000001</v>
      </c>
      <c r="BL105" s="5">
        <v>0.17</v>
      </c>
      <c r="BM105" s="5">
        <v>0.16</v>
      </c>
      <c r="BN105" s="5">
        <v>0.14000000000000001</v>
      </c>
      <c r="BO105" s="5">
        <v>0.16</v>
      </c>
      <c r="BP105" s="5">
        <v>0.13</v>
      </c>
      <c r="BQ105" s="5">
        <v>0.14000000000000001</v>
      </c>
      <c r="BR105" s="5">
        <v>0.15</v>
      </c>
      <c r="BS105" s="5">
        <v>0.12</v>
      </c>
      <c r="BT105" s="5">
        <v>0.14000000000000001</v>
      </c>
      <c r="BU105" s="5">
        <v>0.12</v>
      </c>
      <c r="BV105" s="5">
        <v>0.15</v>
      </c>
      <c r="BW105" s="5">
        <v>0.14000000000000001</v>
      </c>
      <c r="BX105" s="5">
        <v>0.13</v>
      </c>
      <c r="BY105" s="5">
        <v>0.15</v>
      </c>
      <c r="BZ105" s="5">
        <v>0.14000000000000001</v>
      </c>
      <c r="CA105" s="5">
        <v>0.14000000000000001</v>
      </c>
      <c r="CB105" s="5">
        <v>0.13</v>
      </c>
      <c r="CC105" s="5">
        <v>0.12</v>
      </c>
      <c r="CD105" s="5">
        <v>0.13</v>
      </c>
      <c r="CE105" s="5">
        <v>0.12</v>
      </c>
      <c r="CF105" s="5">
        <v>0.12</v>
      </c>
      <c r="CG105" s="5">
        <v>0.12</v>
      </c>
      <c r="CH105" s="5">
        <v>0.12</v>
      </c>
      <c r="CI105" s="5">
        <v>0.13</v>
      </c>
      <c r="CJ105" s="5">
        <v>0.13</v>
      </c>
      <c r="CK105" s="5">
        <v>0.14000000000000001</v>
      </c>
      <c r="CL105" s="5">
        <v>0.13</v>
      </c>
      <c r="CM105" s="5">
        <v>0.12</v>
      </c>
      <c r="CN105" s="5">
        <v>0.12</v>
      </c>
      <c r="CO105" s="5">
        <v>0.12</v>
      </c>
      <c r="CP105" s="5">
        <v>0.11</v>
      </c>
      <c r="CQ105" s="5">
        <v>0.12</v>
      </c>
      <c r="CR105" s="5">
        <v>0.11</v>
      </c>
      <c r="CS105" s="5">
        <v>0.14000000000000001</v>
      </c>
      <c r="CT105" s="5">
        <v>0.13</v>
      </c>
      <c r="CU105" s="5">
        <v>0.12</v>
      </c>
      <c r="CV105" s="5">
        <v>0.12</v>
      </c>
      <c r="CW105" s="5">
        <v>0.11</v>
      </c>
      <c r="CX105" s="5">
        <v>0.12</v>
      </c>
      <c r="CY105" s="5">
        <v>0.15</v>
      </c>
      <c r="CZ105" s="5">
        <v>0.12</v>
      </c>
      <c r="DA105" s="5">
        <v>0.12</v>
      </c>
      <c r="DB105" s="5">
        <v>0.13</v>
      </c>
      <c r="DC105" s="5">
        <v>0.13</v>
      </c>
      <c r="DD105" s="5">
        <v>0.12</v>
      </c>
      <c r="DE105" s="5">
        <v>0.12</v>
      </c>
      <c r="DF105" s="5">
        <v>0.12</v>
      </c>
      <c r="DG105" s="5">
        <v>0.13</v>
      </c>
      <c r="DH105" s="5">
        <v>0.12</v>
      </c>
      <c r="DI105" s="5">
        <v>0.12</v>
      </c>
      <c r="DJ105" s="5">
        <v>0.12</v>
      </c>
      <c r="DK105" s="5">
        <v>0.12</v>
      </c>
      <c r="DL105" s="5">
        <v>0.13</v>
      </c>
      <c r="DM105" s="5">
        <v>0.12</v>
      </c>
      <c r="DN105" s="5">
        <v>0.11</v>
      </c>
      <c r="DO105" s="5">
        <v>0.12</v>
      </c>
      <c r="DP105" s="5">
        <v>0.13</v>
      </c>
      <c r="DQ105" s="5">
        <v>0.12</v>
      </c>
      <c r="DR105" s="5">
        <v>0.11</v>
      </c>
      <c r="DS105" s="40">
        <v>0.121</v>
      </c>
      <c r="DT105" s="40">
        <v>0.123</v>
      </c>
      <c r="DU105" s="40">
        <v>0.11700000000000001</v>
      </c>
      <c r="DV105" s="40">
        <v>9.6000000000000002E-2</v>
      </c>
      <c r="DW105" s="40">
        <v>0.113</v>
      </c>
      <c r="DX105" s="40">
        <v>0.124</v>
      </c>
      <c r="DY105" s="40">
        <v>0.122</v>
      </c>
      <c r="DZ105" s="40">
        <v>0.112</v>
      </c>
      <c r="EA105" s="40">
        <v>0.114</v>
      </c>
      <c r="EB105" s="40">
        <v>0.11</v>
      </c>
      <c r="EC105" s="40">
        <v>0.125</v>
      </c>
      <c r="ED105" s="40">
        <v>0.109</v>
      </c>
      <c r="EE105" s="40">
        <v>9.4E-2</v>
      </c>
      <c r="EF105" s="40">
        <v>0.115</v>
      </c>
      <c r="EG105" s="40">
        <v>9.7000000000000003E-2</v>
      </c>
    </row>
    <row r="106" spans="1:137" ht="14.25">
      <c r="A106" s="65"/>
      <c r="B106" s="2">
        <v>96</v>
      </c>
      <c r="C106" s="66" t="s">
        <v>244</v>
      </c>
      <c r="D106" s="4" t="s">
        <v>245</v>
      </c>
      <c r="E106" s="14">
        <v>1.5620232291666667</v>
      </c>
      <c r="F106" s="14">
        <v>5.8609504976851854</v>
      </c>
      <c r="G106" s="5">
        <v>0.63</v>
      </c>
      <c r="H106" s="5">
        <v>0.56999999999999995</v>
      </c>
      <c r="I106" s="5">
        <v>0.44</v>
      </c>
      <c r="J106" s="5">
        <v>0.41</v>
      </c>
      <c r="K106" s="5">
        <v>0.52</v>
      </c>
      <c r="L106" s="5">
        <v>0.51</v>
      </c>
      <c r="M106" s="5">
        <v>0.55000000000000004</v>
      </c>
      <c r="N106" s="5">
        <v>0.49</v>
      </c>
      <c r="O106" s="5">
        <v>0.48</v>
      </c>
      <c r="P106" s="5">
        <v>0.46</v>
      </c>
      <c r="Q106" s="5">
        <v>0.45</v>
      </c>
      <c r="R106" s="5">
        <v>0.42</v>
      </c>
      <c r="S106" s="5">
        <v>0.45</v>
      </c>
      <c r="T106" s="5">
        <v>0.38</v>
      </c>
      <c r="U106" s="5">
        <v>0.37</v>
      </c>
      <c r="V106" s="5">
        <v>0.37</v>
      </c>
      <c r="W106" s="5">
        <v>0.27</v>
      </c>
      <c r="X106" s="5">
        <v>0.26</v>
      </c>
      <c r="Y106" s="5">
        <v>0.3</v>
      </c>
      <c r="Z106" s="5">
        <v>0.3</v>
      </c>
      <c r="AA106" s="5">
        <v>0.34</v>
      </c>
      <c r="AB106" s="5">
        <v>0.33</v>
      </c>
      <c r="AC106" s="5">
        <v>0.3</v>
      </c>
      <c r="AD106" s="5">
        <v>0.28000000000000003</v>
      </c>
      <c r="AE106" s="5">
        <v>0.31</v>
      </c>
      <c r="AF106" s="5">
        <v>0.28999999999999998</v>
      </c>
      <c r="AG106" s="5">
        <v>0.26</v>
      </c>
      <c r="AH106" s="5">
        <v>0.28000000000000003</v>
      </c>
      <c r="AI106" s="5">
        <v>0.27</v>
      </c>
      <c r="AJ106" s="5">
        <v>0.25</v>
      </c>
      <c r="AK106" s="5">
        <v>0.19</v>
      </c>
      <c r="AL106" s="5">
        <v>0.23</v>
      </c>
      <c r="AM106" s="5">
        <v>0.22</v>
      </c>
      <c r="AN106" s="5">
        <v>0.2</v>
      </c>
      <c r="AO106" s="5">
        <v>0.18</v>
      </c>
      <c r="AP106" s="5">
        <v>0.18</v>
      </c>
      <c r="AQ106" s="5">
        <v>0.17</v>
      </c>
      <c r="AR106" s="5">
        <v>0.18</v>
      </c>
      <c r="AS106" s="5">
        <v>0.18</v>
      </c>
      <c r="AT106" s="5">
        <v>0.2</v>
      </c>
      <c r="AU106" s="5">
        <v>0.19</v>
      </c>
      <c r="AV106" s="5">
        <v>0.17</v>
      </c>
      <c r="AW106" s="5">
        <v>0.18</v>
      </c>
      <c r="AX106" s="5">
        <v>0.11</v>
      </c>
      <c r="AY106" s="5">
        <v>0.18</v>
      </c>
      <c r="AZ106" s="5">
        <v>0.17</v>
      </c>
      <c r="BA106" s="5">
        <v>0.18</v>
      </c>
      <c r="BB106" s="5">
        <v>0.16</v>
      </c>
      <c r="BC106" s="5">
        <v>0.16</v>
      </c>
      <c r="BD106" s="5">
        <v>0.16</v>
      </c>
      <c r="BE106" s="5">
        <v>0.17</v>
      </c>
      <c r="BF106" s="5">
        <v>0.14000000000000001</v>
      </c>
      <c r="BG106" s="5">
        <v>0.16</v>
      </c>
      <c r="BH106" s="5">
        <v>0.16</v>
      </c>
      <c r="BI106" s="5">
        <v>0.11</v>
      </c>
      <c r="BJ106" s="5">
        <v>0.16</v>
      </c>
      <c r="BK106" s="5">
        <v>0.15</v>
      </c>
      <c r="BL106" s="5">
        <v>0.16</v>
      </c>
      <c r="BM106" s="5">
        <v>0.16</v>
      </c>
      <c r="BN106" s="5">
        <v>0.15</v>
      </c>
      <c r="BO106" s="5">
        <v>0.15</v>
      </c>
      <c r="BP106" s="5">
        <v>0.13</v>
      </c>
      <c r="BQ106" s="5">
        <v>0.14000000000000001</v>
      </c>
      <c r="BR106" s="5">
        <v>0.14000000000000001</v>
      </c>
      <c r="BS106" s="5">
        <v>0.13</v>
      </c>
      <c r="BT106" s="5">
        <v>0.15</v>
      </c>
      <c r="BU106" s="5">
        <v>0.1</v>
      </c>
      <c r="BV106" s="5">
        <v>0.12</v>
      </c>
      <c r="BW106" s="5">
        <v>0.13</v>
      </c>
      <c r="BX106" s="5">
        <v>0.14000000000000001</v>
      </c>
      <c r="BY106" s="5">
        <v>0.13</v>
      </c>
      <c r="BZ106" s="5">
        <v>0.13</v>
      </c>
      <c r="CA106" s="5">
        <v>0.14000000000000001</v>
      </c>
      <c r="CB106" s="5">
        <v>0.13</v>
      </c>
      <c r="CC106" s="5">
        <v>0.13</v>
      </c>
      <c r="CD106" s="5">
        <v>0.14000000000000001</v>
      </c>
      <c r="CE106" s="5">
        <v>0.12</v>
      </c>
      <c r="CF106" s="5">
        <v>0.12</v>
      </c>
      <c r="CG106" s="5">
        <v>0.11</v>
      </c>
      <c r="CH106" s="5">
        <v>0.13</v>
      </c>
      <c r="CI106" s="5">
        <v>0.13</v>
      </c>
      <c r="CJ106" s="5">
        <v>0.13</v>
      </c>
      <c r="CK106" s="5">
        <v>0.13</v>
      </c>
      <c r="CL106" s="5">
        <v>0.12</v>
      </c>
      <c r="CM106" s="5">
        <v>0.11</v>
      </c>
      <c r="CN106" s="5">
        <v>0.12</v>
      </c>
      <c r="CO106" s="5">
        <v>0.12</v>
      </c>
      <c r="CP106" s="5">
        <v>0.12</v>
      </c>
      <c r="CQ106" s="5">
        <v>0.12</v>
      </c>
      <c r="CR106" s="5">
        <v>0.12</v>
      </c>
      <c r="CS106" s="5">
        <v>0.09</v>
      </c>
      <c r="CT106" s="5">
        <v>0.11</v>
      </c>
      <c r="CU106" s="5">
        <v>0.1</v>
      </c>
      <c r="CV106" s="5">
        <v>0.13</v>
      </c>
      <c r="CW106" s="5">
        <v>0.13</v>
      </c>
      <c r="CX106" s="5">
        <v>0.13</v>
      </c>
      <c r="CY106" s="5">
        <v>0.12</v>
      </c>
      <c r="CZ106" s="5">
        <v>0.12</v>
      </c>
      <c r="DA106" s="5">
        <v>0.12</v>
      </c>
      <c r="DB106" s="5">
        <v>0.11</v>
      </c>
      <c r="DC106" s="5">
        <v>0.1</v>
      </c>
      <c r="DD106" s="5">
        <v>0.11</v>
      </c>
      <c r="DE106" s="5">
        <v>0.11</v>
      </c>
      <c r="DF106" s="5">
        <v>0.1</v>
      </c>
      <c r="DG106" s="5">
        <v>0.11</v>
      </c>
      <c r="DH106" s="5">
        <v>0.1</v>
      </c>
      <c r="DI106" s="5">
        <v>0.1</v>
      </c>
      <c r="DJ106" s="5">
        <v>0.12</v>
      </c>
      <c r="DK106" s="5">
        <v>0.1</v>
      </c>
      <c r="DL106" s="5">
        <v>0.1</v>
      </c>
      <c r="DM106" s="5">
        <v>0.1</v>
      </c>
      <c r="DN106" s="5">
        <v>0.11</v>
      </c>
      <c r="DO106" s="5">
        <v>0.11</v>
      </c>
      <c r="DP106" s="5">
        <v>0.11</v>
      </c>
      <c r="DQ106" s="5">
        <v>0.11</v>
      </c>
      <c r="DR106" s="5">
        <v>0.1</v>
      </c>
      <c r="DS106" s="40">
        <v>9.6000000000000002E-2</v>
      </c>
      <c r="DT106" s="40">
        <v>0.11600000000000001</v>
      </c>
      <c r="DU106" s="40">
        <v>0.111</v>
      </c>
      <c r="DV106" s="40">
        <v>0.121</v>
      </c>
      <c r="DW106" s="40">
        <v>0.10299999999999999</v>
      </c>
      <c r="DX106" s="40">
        <v>0.107</v>
      </c>
      <c r="DY106" s="40">
        <v>0.108</v>
      </c>
      <c r="DZ106" s="40">
        <v>0.109</v>
      </c>
      <c r="EA106" s="40">
        <v>0.109</v>
      </c>
      <c r="EB106" s="40">
        <v>0.10299999999999999</v>
      </c>
      <c r="EC106" s="40">
        <v>0.109</v>
      </c>
      <c r="ED106" s="40">
        <v>0.108</v>
      </c>
      <c r="EE106" s="40">
        <v>9.9000000000000005E-2</v>
      </c>
      <c r="EF106" s="40">
        <v>9.2999999999999999E-2</v>
      </c>
      <c r="EG106" s="40">
        <v>8.6999999999999994E-2</v>
      </c>
    </row>
    <row r="107" spans="1:137" ht="14.25">
      <c r="A107" s="65"/>
      <c r="B107" s="2">
        <v>97</v>
      </c>
      <c r="C107" s="66"/>
      <c r="D107" s="4" t="s">
        <v>246</v>
      </c>
      <c r="E107" s="14">
        <v>1.5612555439814815</v>
      </c>
      <c r="F107" s="14">
        <v>5.8602326388888883</v>
      </c>
      <c r="G107" s="5"/>
      <c r="H107" s="5">
        <v>0.54</v>
      </c>
      <c r="I107" s="5">
        <v>0.33300000000000002</v>
      </c>
      <c r="J107" s="5">
        <v>0.49</v>
      </c>
      <c r="K107" s="5">
        <v>0.45</v>
      </c>
      <c r="L107" s="5">
        <v>0.44</v>
      </c>
      <c r="M107" s="5">
        <v>0.41</v>
      </c>
      <c r="N107" s="5">
        <v>0.41</v>
      </c>
      <c r="O107" s="5">
        <v>0.39</v>
      </c>
      <c r="P107" s="5">
        <v>0.4</v>
      </c>
      <c r="Q107" s="5">
        <v>0.42</v>
      </c>
      <c r="R107" s="5">
        <v>0.4</v>
      </c>
      <c r="S107" s="5">
        <v>0.37</v>
      </c>
      <c r="T107" s="5">
        <v>0.31</v>
      </c>
      <c r="U107" s="5">
        <v>0.3</v>
      </c>
      <c r="V107" s="5">
        <v>0.28000000000000003</v>
      </c>
      <c r="W107" s="5">
        <v>0.24</v>
      </c>
      <c r="X107" s="5">
        <v>0.23</v>
      </c>
      <c r="Y107" s="5">
        <v>0.25</v>
      </c>
      <c r="Z107" s="5">
        <v>0.24</v>
      </c>
      <c r="AA107" s="5">
        <v>0.26</v>
      </c>
      <c r="AB107" s="5">
        <v>0.24</v>
      </c>
      <c r="AC107" s="5">
        <v>0.23</v>
      </c>
      <c r="AD107" s="5">
        <v>0.23</v>
      </c>
      <c r="AE107" s="5">
        <v>0.26</v>
      </c>
      <c r="AF107" s="5">
        <v>0.24</v>
      </c>
      <c r="AG107" s="5">
        <v>0.22</v>
      </c>
      <c r="AH107" s="5">
        <v>0.21</v>
      </c>
      <c r="AI107" s="5">
        <v>0.22</v>
      </c>
      <c r="AJ107" s="5">
        <v>0.2</v>
      </c>
      <c r="AK107" s="5">
        <v>0.16</v>
      </c>
      <c r="AL107" s="5">
        <v>0.2</v>
      </c>
      <c r="AM107" s="5">
        <v>0.18</v>
      </c>
      <c r="AN107" s="5">
        <v>0.18</v>
      </c>
      <c r="AO107" s="5">
        <v>0.17</v>
      </c>
      <c r="AP107" s="5">
        <v>0.16</v>
      </c>
      <c r="AQ107" s="5">
        <v>0.13</v>
      </c>
      <c r="AR107" s="5">
        <v>0.15</v>
      </c>
      <c r="AS107" s="5">
        <v>0.17</v>
      </c>
      <c r="AT107" s="5">
        <v>0.16</v>
      </c>
      <c r="AU107" s="5">
        <v>0.16</v>
      </c>
      <c r="AV107" s="5">
        <v>0.14000000000000001</v>
      </c>
      <c r="AW107" s="5">
        <v>0.14000000000000001</v>
      </c>
      <c r="AX107" s="5">
        <v>0.12</v>
      </c>
      <c r="AY107" s="5">
        <v>0.15</v>
      </c>
      <c r="AZ107" s="5">
        <v>0.14000000000000001</v>
      </c>
      <c r="BA107" s="5">
        <v>0.13</v>
      </c>
      <c r="BB107" s="5">
        <v>0.12</v>
      </c>
      <c r="BC107" s="5">
        <v>0.15</v>
      </c>
      <c r="BD107" s="5">
        <v>0.14000000000000001</v>
      </c>
      <c r="BE107" s="5">
        <v>0.13</v>
      </c>
      <c r="BF107" s="5">
        <v>0.13</v>
      </c>
      <c r="BG107" s="5">
        <v>0.13</v>
      </c>
      <c r="BH107" s="5">
        <v>0.13</v>
      </c>
      <c r="BI107" s="5">
        <v>0.09</v>
      </c>
      <c r="BJ107" s="5">
        <v>0.12</v>
      </c>
      <c r="BK107" s="5">
        <v>0.13</v>
      </c>
      <c r="BL107" s="5">
        <v>0.12</v>
      </c>
      <c r="BM107" s="5">
        <v>0.13</v>
      </c>
      <c r="BN107" s="5">
        <v>0.13</v>
      </c>
      <c r="BO107" s="5">
        <v>0.12</v>
      </c>
      <c r="BP107" s="5">
        <v>0.12</v>
      </c>
      <c r="BQ107" s="5">
        <v>0.11</v>
      </c>
      <c r="BR107" s="5">
        <v>0.12</v>
      </c>
      <c r="BS107" s="5">
        <v>0.12</v>
      </c>
      <c r="BT107" s="5">
        <v>0.12</v>
      </c>
      <c r="BU107" s="5">
        <v>0.1</v>
      </c>
      <c r="BV107" s="5">
        <v>0.11</v>
      </c>
      <c r="BW107" s="5">
        <v>0.12</v>
      </c>
      <c r="BX107" s="5">
        <v>0.11</v>
      </c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>
        <v>0.1</v>
      </c>
      <c r="CJ107" s="5">
        <v>0.1</v>
      </c>
      <c r="CK107" s="5">
        <v>0.1</v>
      </c>
      <c r="CL107" s="5">
        <v>0.1</v>
      </c>
      <c r="CM107" s="5">
        <v>0.1</v>
      </c>
      <c r="CN107" s="5">
        <v>0.11</v>
      </c>
      <c r="CO107" s="5">
        <v>0.1</v>
      </c>
      <c r="CP107" s="5">
        <v>0.1</v>
      </c>
      <c r="CQ107" s="5">
        <v>0.09</v>
      </c>
      <c r="CR107" s="5">
        <v>0.1</v>
      </c>
      <c r="CS107" s="5">
        <v>0.08</v>
      </c>
      <c r="CT107" s="5">
        <v>0.1</v>
      </c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40" t="s">
        <v>305</v>
      </c>
      <c r="DT107" s="40" t="s">
        <v>305</v>
      </c>
      <c r="DU107" s="40" t="s">
        <v>305</v>
      </c>
      <c r="DV107" s="40" t="s">
        <v>305</v>
      </c>
      <c r="DW107" s="40" t="s">
        <v>305</v>
      </c>
      <c r="DX107" s="40" t="s">
        <v>305</v>
      </c>
      <c r="DY107" s="40" t="s">
        <v>305</v>
      </c>
      <c r="DZ107" s="40" t="s">
        <v>305</v>
      </c>
      <c r="EA107" s="40" t="s">
        <v>305</v>
      </c>
      <c r="EB107" s="40" t="s">
        <v>305</v>
      </c>
      <c r="EC107" s="40" t="s">
        <v>305</v>
      </c>
      <c r="ED107" s="40" t="s">
        <v>305</v>
      </c>
      <c r="EE107" s="40" t="s">
        <v>305</v>
      </c>
      <c r="EF107" s="40">
        <v>5.7000000000000002E-2</v>
      </c>
      <c r="EG107" s="40">
        <v>5.7000000000000002E-2</v>
      </c>
    </row>
    <row r="108" spans="1:137" ht="14.25">
      <c r="A108" s="65"/>
      <c r="B108" s="2">
        <v>98</v>
      </c>
      <c r="C108" s="66" t="s">
        <v>247</v>
      </c>
      <c r="D108" s="4" t="s">
        <v>248</v>
      </c>
      <c r="E108" s="14">
        <v>1.561860914351852</v>
      </c>
      <c r="F108" s="14">
        <v>5.8623497453703699</v>
      </c>
      <c r="G108" s="5">
        <v>1.56</v>
      </c>
      <c r="H108" s="5">
        <v>1.04</v>
      </c>
      <c r="I108" s="5">
        <v>0.93</v>
      </c>
      <c r="J108" s="5">
        <v>0.74</v>
      </c>
      <c r="K108" s="5">
        <v>0.84</v>
      </c>
      <c r="L108" s="5">
        <v>0.72</v>
      </c>
      <c r="M108" s="5">
        <v>0.72</v>
      </c>
      <c r="N108" s="5">
        <v>0.72</v>
      </c>
      <c r="O108" s="5">
        <v>0.69</v>
      </c>
      <c r="P108" s="5">
        <v>0.73</v>
      </c>
      <c r="Q108" s="5">
        <v>0.72</v>
      </c>
      <c r="R108" s="5">
        <v>0.74</v>
      </c>
      <c r="S108" s="5">
        <v>0.74</v>
      </c>
      <c r="T108" s="5">
        <v>0.71</v>
      </c>
      <c r="U108" s="5">
        <v>0.72</v>
      </c>
      <c r="V108" s="5">
        <v>0.71</v>
      </c>
      <c r="W108" s="5">
        <v>0.44</v>
      </c>
      <c r="X108" s="5">
        <v>0.42</v>
      </c>
      <c r="Y108" s="5">
        <v>0.53</v>
      </c>
      <c r="Z108" s="5">
        <v>0.59</v>
      </c>
      <c r="AA108" s="5">
        <v>0.68</v>
      </c>
      <c r="AB108" s="5">
        <v>0.64</v>
      </c>
      <c r="AC108" s="5">
        <v>0.64</v>
      </c>
      <c r="AD108" s="5">
        <v>0.59</v>
      </c>
      <c r="AE108" s="5">
        <v>0.59</v>
      </c>
      <c r="AF108" s="5">
        <v>0.57999999999999996</v>
      </c>
      <c r="AG108" s="5">
        <v>0.54</v>
      </c>
      <c r="AH108" s="5">
        <v>0.52</v>
      </c>
      <c r="AI108" s="5">
        <v>0.53</v>
      </c>
      <c r="AJ108" s="5">
        <v>0.26</v>
      </c>
      <c r="AK108" s="5">
        <v>0.19</v>
      </c>
      <c r="AL108" s="5">
        <v>0.27</v>
      </c>
      <c r="AM108" s="5">
        <v>0.27</v>
      </c>
      <c r="AN108" s="5">
        <v>0.27</v>
      </c>
      <c r="AO108" s="5">
        <v>0.23</v>
      </c>
      <c r="AP108" s="5">
        <v>0.22</v>
      </c>
      <c r="AQ108" s="5">
        <v>0.22</v>
      </c>
      <c r="AR108" s="5">
        <v>0.21</v>
      </c>
      <c r="AS108" s="5">
        <v>0.21</v>
      </c>
      <c r="AT108" s="5">
        <v>0.2</v>
      </c>
      <c r="AU108" s="5">
        <v>0.2</v>
      </c>
      <c r="AV108" s="5">
        <v>0.17</v>
      </c>
      <c r="AW108" s="5">
        <v>0.18</v>
      </c>
      <c r="AX108" s="5">
        <v>0.11</v>
      </c>
      <c r="AY108" s="5">
        <v>0.2</v>
      </c>
      <c r="AZ108" s="5">
        <v>0.2</v>
      </c>
      <c r="BA108" s="5">
        <v>0.19</v>
      </c>
      <c r="BB108" s="5">
        <v>0.18</v>
      </c>
      <c r="BC108" s="5">
        <v>0.19</v>
      </c>
      <c r="BD108" s="5">
        <v>0.19</v>
      </c>
      <c r="BE108" s="5">
        <v>0.17</v>
      </c>
      <c r="BF108" s="5">
        <v>0.19</v>
      </c>
      <c r="BG108" s="5">
        <v>0.16</v>
      </c>
      <c r="BH108" s="5">
        <v>0.16</v>
      </c>
      <c r="BI108" s="5">
        <v>0.12</v>
      </c>
      <c r="BJ108" s="5">
        <v>0.16</v>
      </c>
      <c r="BK108" s="5">
        <v>0.16</v>
      </c>
      <c r="BL108" s="5">
        <v>0.18</v>
      </c>
      <c r="BM108" s="5">
        <v>0.18</v>
      </c>
      <c r="BN108" s="5">
        <v>0.17</v>
      </c>
      <c r="BO108" s="5">
        <v>0.16</v>
      </c>
      <c r="BP108" s="5">
        <v>0.15</v>
      </c>
      <c r="BQ108" s="5">
        <v>0.15</v>
      </c>
      <c r="BR108" s="5">
        <v>0.17</v>
      </c>
      <c r="BS108" s="5">
        <v>0.14000000000000001</v>
      </c>
      <c r="BT108" s="5">
        <v>0.15</v>
      </c>
      <c r="BU108" s="5">
        <v>0.09</v>
      </c>
      <c r="BV108" s="5">
        <v>0.15</v>
      </c>
      <c r="BW108" s="5">
        <v>0.15</v>
      </c>
      <c r="BX108" s="5">
        <v>0.16</v>
      </c>
      <c r="BY108" s="5">
        <v>0.15</v>
      </c>
      <c r="BZ108" s="5">
        <v>0.16</v>
      </c>
      <c r="CA108" s="5">
        <v>0.15</v>
      </c>
      <c r="CB108" s="5">
        <v>0.14000000000000001</v>
      </c>
      <c r="CC108" s="5">
        <v>0.15</v>
      </c>
      <c r="CD108" s="5">
        <v>0.14000000000000001</v>
      </c>
      <c r="CE108" s="5">
        <v>0.15</v>
      </c>
      <c r="CF108" s="5">
        <v>0.12</v>
      </c>
      <c r="CG108" s="5">
        <v>0.11</v>
      </c>
      <c r="CH108" s="5">
        <v>0.14000000000000001</v>
      </c>
      <c r="CI108" s="5">
        <v>0.14000000000000001</v>
      </c>
      <c r="CJ108" s="5">
        <v>0.15</v>
      </c>
      <c r="CK108" s="5">
        <v>0.15</v>
      </c>
      <c r="CL108" s="5">
        <v>0.13</v>
      </c>
      <c r="CM108" s="5">
        <v>0.14000000000000001</v>
      </c>
      <c r="CN108" s="5">
        <v>0.14000000000000001</v>
      </c>
      <c r="CO108" s="5">
        <v>0.14000000000000001</v>
      </c>
      <c r="CP108" s="5">
        <v>0.14000000000000001</v>
      </c>
      <c r="CQ108" s="5">
        <v>0.14000000000000001</v>
      </c>
      <c r="CR108" s="5">
        <v>0.13</v>
      </c>
      <c r="CS108" s="5">
        <v>0.11</v>
      </c>
      <c r="CT108" s="5">
        <v>0.12</v>
      </c>
      <c r="CU108" s="5">
        <v>0.13</v>
      </c>
      <c r="CV108" s="5">
        <v>0.13</v>
      </c>
      <c r="CW108" s="5">
        <v>0.14000000000000001</v>
      </c>
      <c r="CX108" s="5">
        <v>0.13</v>
      </c>
      <c r="CY108" s="5">
        <v>0.13</v>
      </c>
      <c r="CZ108" s="5">
        <v>0.12</v>
      </c>
      <c r="DA108" s="5">
        <v>0.13</v>
      </c>
      <c r="DB108" s="5">
        <v>0.13</v>
      </c>
      <c r="DC108" s="5">
        <v>0.13</v>
      </c>
      <c r="DD108" s="5">
        <v>0.13</v>
      </c>
      <c r="DE108" s="5">
        <v>0.11</v>
      </c>
      <c r="DF108" s="5">
        <v>0.12</v>
      </c>
      <c r="DG108" s="5">
        <v>0.11</v>
      </c>
      <c r="DH108" s="5">
        <v>0.12</v>
      </c>
      <c r="DI108" s="5">
        <v>0.13</v>
      </c>
      <c r="DJ108" s="5">
        <v>0.13</v>
      </c>
      <c r="DK108" s="5">
        <v>0.13</v>
      </c>
      <c r="DL108" s="5">
        <v>0.12</v>
      </c>
      <c r="DM108" s="5">
        <v>0.12</v>
      </c>
      <c r="DN108" s="5">
        <v>0.12</v>
      </c>
      <c r="DO108" s="5"/>
      <c r="DP108" s="5"/>
      <c r="DQ108" s="5"/>
      <c r="DR108" s="5"/>
      <c r="DS108" s="40">
        <v>0.115</v>
      </c>
      <c r="DT108" s="40">
        <v>0.128</v>
      </c>
      <c r="DU108" s="40">
        <v>0.13200000000000001</v>
      </c>
      <c r="DV108" s="40">
        <v>0.114</v>
      </c>
      <c r="DW108" s="40">
        <v>0.11700000000000001</v>
      </c>
      <c r="DX108" s="40">
        <v>0.11700000000000001</v>
      </c>
      <c r="DY108" s="40">
        <v>0.108</v>
      </c>
      <c r="DZ108" s="40">
        <v>0.11700000000000001</v>
      </c>
      <c r="EA108" s="40">
        <v>0.111</v>
      </c>
      <c r="EB108" s="40">
        <v>9.5000000000000001E-2</v>
      </c>
      <c r="EC108" s="40">
        <v>9.9000000000000005E-2</v>
      </c>
      <c r="ED108" s="40">
        <v>0.10100000000000001</v>
      </c>
      <c r="EE108" s="40">
        <v>9.6000000000000002E-2</v>
      </c>
      <c r="EF108" s="40" t="s">
        <v>305</v>
      </c>
      <c r="EG108" s="40" t="s">
        <v>305</v>
      </c>
    </row>
    <row r="109" spans="1:137" ht="14.25">
      <c r="A109" s="65"/>
      <c r="B109" s="2">
        <v>99</v>
      </c>
      <c r="C109" s="66"/>
      <c r="D109" s="4" t="s">
        <v>249</v>
      </c>
      <c r="E109" s="14">
        <v>1.5621801041666667</v>
      </c>
      <c r="F109" s="14">
        <v>5.8629913541666667</v>
      </c>
      <c r="G109" s="5">
        <v>0.89</v>
      </c>
      <c r="H109" s="5">
        <v>1.1100000000000001</v>
      </c>
      <c r="I109" s="5">
        <v>0.99</v>
      </c>
      <c r="J109" s="5">
        <v>1.05</v>
      </c>
      <c r="K109" s="5">
        <v>0.91</v>
      </c>
      <c r="L109" s="5">
        <v>0.9</v>
      </c>
      <c r="M109" s="5">
        <v>0.89</v>
      </c>
      <c r="N109" s="5">
        <v>0.83</v>
      </c>
      <c r="O109" s="5">
        <v>0.78</v>
      </c>
      <c r="P109" s="5">
        <v>0.79</v>
      </c>
      <c r="Q109" s="5">
        <v>0.78</v>
      </c>
      <c r="R109" s="5">
        <v>0.79</v>
      </c>
      <c r="S109" s="5">
        <v>0.77</v>
      </c>
      <c r="T109" s="5">
        <v>0.78</v>
      </c>
      <c r="U109" s="5">
        <v>0.77</v>
      </c>
      <c r="V109" s="5">
        <v>0.78</v>
      </c>
      <c r="W109" s="5">
        <v>0.51</v>
      </c>
      <c r="X109" s="5">
        <v>0.51</v>
      </c>
      <c r="Y109" s="5">
        <v>0.62</v>
      </c>
      <c r="Z109" s="5">
        <v>0.6</v>
      </c>
      <c r="AA109" s="5">
        <v>0.74</v>
      </c>
      <c r="AB109" s="5">
        <v>0.59</v>
      </c>
      <c r="AC109" s="5">
        <v>0.63</v>
      </c>
      <c r="AD109" s="5">
        <v>0.63</v>
      </c>
      <c r="AE109" s="5">
        <v>0.62</v>
      </c>
      <c r="AF109" s="5">
        <v>0.57999999999999996</v>
      </c>
      <c r="AG109" s="5">
        <v>0.56999999999999995</v>
      </c>
      <c r="AH109" s="5">
        <v>0.57999999999999996</v>
      </c>
      <c r="AI109" s="5">
        <v>0.56999999999999995</v>
      </c>
      <c r="AJ109" s="5">
        <v>0.56999999999999995</v>
      </c>
      <c r="AK109" s="5">
        <v>0.37</v>
      </c>
      <c r="AL109" s="5">
        <v>0.49</v>
      </c>
      <c r="AM109" s="5">
        <v>0.45</v>
      </c>
      <c r="AN109" s="5">
        <v>0.44</v>
      </c>
      <c r="AO109" s="5">
        <v>0.4</v>
      </c>
      <c r="AP109" s="5">
        <v>0.41</v>
      </c>
      <c r="AQ109" s="5">
        <v>0.37</v>
      </c>
      <c r="AR109" s="5">
        <v>0.38</v>
      </c>
      <c r="AS109" s="5">
        <v>0.39</v>
      </c>
      <c r="AT109" s="5">
        <v>0.38</v>
      </c>
      <c r="AU109" s="5">
        <v>0.36</v>
      </c>
      <c r="AV109" s="5">
        <v>0.35</v>
      </c>
      <c r="AW109" s="5">
        <v>0.35</v>
      </c>
      <c r="AX109" s="5">
        <v>0.22</v>
      </c>
      <c r="AY109" s="5">
        <v>0.35</v>
      </c>
      <c r="AZ109" s="5">
        <v>0.35</v>
      </c>
      <c r="BA109" s="5">
        <v>0.33</v>
      </c>
      <c r="BB109" s="5">
        <v>0.3</v>
      </c>
      <c r="BC109" s="5">
        <v>0.32</v>
      </c>
      <c r="BD109" s="5">
        <v>0.3</v>
      </c>
      <c r="BE109" s="5">
        <v>0.3</v>
      </c>
      <c r="BF109" s="5">
        <v>0.28999999999999998</v>
      </c>
      <c r="BG109" s="5">
        <v>0.28999999999999998</v>
      </c>
      <c r="BH109" s="5">
        <v>0.28999999999999998</v>
      </c>
      <c r="BI109" s="5">
        <v>0.2</v>
      </c>
      <c r="BJ109" s="5">
        <v>0.27</v>
      </c>
      <c r="BK109" s="5">
        <v>0.28000000000000003</v>
      </c>
      <c r="BL109" s="5">
        <v>0.27</v>
      </c>
      <c r="BM109" s="5">
        <v>0.27</v>
      </c>
      <c r="BN109" s="5">
        <v>0.26</v>
      </c>
      <c r="BO109" s="5">
        <v>0.24</v>
      </c>
      <c r="BP109" s="5">
        <v>0.23</v>
      </c>
      <c r="BQ109" s="5">
        <v>0.23</v>
      </c>
      <c r="BR109" s="5">
        <v>0.24</v>
      </c>
      <c r="BS109" s="5">
        <v>0.23</v>
      </c>
      <c r="BT109" s="5">
        <v>0.24</v>
      </c>
      <c r="BU109" s="5">
        <v>0.17</v>
      </c>
      <c r="BV109" s="5">
        <v>0.23</v>
      </c>
      <c r="BW109" s="5">
        <v>0.22</v>
      </c>
      <c r="BX109" s="5">
        <v>0.22</v>
      </c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>
        <v>0.2</v>
      </c>
      <c r="CJ109" s="5">
        <v>0.2</v>
      </c>
      <c r="CK109" s="5">
        <v>0.19</v>
      </c>
      <c r="CL109" s="5">
        <v>0.18</v>
      </c>
      <c r="CM109" s="5">
        <v>0.18</v>
      </c>
      <c r="CN109" s="5">
        <v>0.18</v>
      </c>
      <c r="CO109" s="5">
        <v>0.18</v>
      </c>
      <c r="CP109" s="5">
        <v>0.18</v>
      </c>
      <c r="CQ109" s="5">
        <v>0.18</v>
      </c>
      <c r="CR109" s="5">
        <v>0.18</v>
      </c>
      <c r="CS109" s="5">
        <v>0.15</v>
      </c>
      <c r="CT109" s="5">
        <v>0.16</v>
      </c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40" t="s">
        <v>305</v>
      </c>
      <c r="DT109" s="40" t="s">
        <v>305</v>
      </c>
      <c r="DU109" s="40" t="s">
        <v>305</v>
      </c>
      <c r="DV109" s="40" t="s">
        <v>305</v>
      </c>
      <c r="DW109" s="40" t="s">
        <v>305</v>
      </c>
      <c r="DX109" s="40" t="s">
        <v>305</v>
      </c>
      <c r="DY109" s="40" t="s">
        <v>305</v>
      </c>
      <c r="DZ109" s="40" t="s">
        <v>305</v>
      </c>
      <c r="EA109" s="40" t="s">
        <v>305</v>
      </c>
      <c r="EB109" s="40" t="s">
        <v>305</v>
      </c>
      <c r="EC109" s="40" t="s">
        <v>305</v>
      </c>
      <c r="ED109" s="40" t="s">
        <v>305</v>
      </c>
      <c r="EE109" s="40" t="s">
        <v>305</v>
      </c>
      <c r="EF109" s="40">
        <v>8.5000000000000006E-2</v>
      </c>
      <c r="EG109" s="40">
        <v>8.4000000000000005E-2</v>
      </c>
    </row>
    <row r="110" spans="1:137" ht="14.25">
      <c r="A110" s="65"/>
      <c r="B110" s="2">
        <v>100</v>
      </c>
      <c r="C110" s="3" t="s">
        <v>250</v>
      </c>
      <c r="D110" s="4" t="s">
        <v>251</v>
      </c>
      <c r="E110" s="14">
        <v>1.5589184490740742</v>
      </c>
      <c r="F110" s="14">
        <v>5.856513935185184</v>
      </c>
      <c r="G110" s="5">
        <v>0.22</v>
      </c>
      <c r="H110" s="5">
        <v>0.24</v>
      </c>
      <c r="I110" s="5">
        <v>0.24</v>
      </c>
      <c r="J110" s="5">
        <v>0.24</v>
      </c>
      <c r="K110" s="5">
        <v>0.22</v>
      </c>
      <c r="L110" s="5">
        <v>0.22</v>
      </c>
      <c r="M110" s="5">
        <v>0.2</v>
      </c>
      <c r="N110" s="5">
        <v>0.19</v>
      </c>
      <c r="O110" s="5">
        <v>0.19</v>
      </c>
      <c r="P110" s="5">
        <v>0.18</v>
      </c>
      <c r="Q110" s="5">
        <v>0.18</v>
      </c>
      <c r="R110" s="5">
        <v>0.19</v>
      </c>
      <c r="S110" s="5">
        <v>0.18</v>
      </c>
      <c r="T110" s="5">
        <v>0.18</v>
      </c>
      <c r="U110" s="5">
        <v>0.19</v>
      </c>
      <c r="V110" s="5">
        <v>0.22</v>
      </c>
      <c r="W110" s="5">
        <v>0.15</v>
      </c>
      <c r="X110" s="5">
        <v>0.15</v>
      </c>
      <c r="Y110" s="5">
        <v>0.17</v>
      </c>
      <c r="Z110" s="5">
        <v>0.2</v>
      </c>
      <c r="AA110" s="5">
        <v>0.16</v>
      </c>
      <c r="AB110" s="5">
        <v>0.18</v>
      </c>
      <c r="AC110" s="5">
        <v>0.16</v>
      </c>
      <c r="AD110" s="5">
        <v>0.15</v>
      </c>
      <c r="AE110" s="5">
        <v>0.16</v>
      </c>
      <c r="AF110" s="5">
        <v>0.14000000000000001</v>
      </c>
      <c r="AG110" s="5">
        <v>0.14000000000000001</v>
      </c>
      <c r="AH110" s="5">
        <v>0.15</v>
      </c>
      <c r="AI110" s="5">
        <v>0.16</v>
      </c>
      <c r="AJ110" s="5">
        <v>0.16</v>
      </c>
      <c r="AK110" s="5">
        <v>0.13</v>
      </c>
      <c r="AL110" s="5">
        <v>0.15</v>
      </c>
      <c r="AM110" s="5">
        <v>0.12</v>
      </c>
      <c r="AN110" s="5">
        <v>0.13</v>
      </c>
      <c r="AO110" s="5">
        <v>0.14000000000000001</v>
      </c>
      <c r="AP110" s="5">
        <v>0.13</v>
      </c>
      <c r="AQ110" s="5">
        <v>0.12</v>
      </c>
      <c r="AR110" s="5">
        <v>0.11</v>
      </c>
      <c r="AS110" s="5">
        <v>0.12</v>
      </c>
      <c r="AT110" s="5">
        <v>0.12</v>
      </c>
      <c r="AU110" s="5">
        <v>0.13</v>
      </c>
      <c r="AV110" s="5">
        <v>0.1</v>
      </c>
      <c r="AW110" s="5">
        <v>0.11</v>
      </c>
      <c r="AX110" s="5">
        <v>0.11</v>
      </c>
      <c r="AY110" s="5">
        <v>0.11</v>
      </c>
      <c r="AZ110" s="5">
        <v>0.11</v>
      </c>
      <c r="BA110" s="5">
        <v>0.11</v>
      </c>
      <c r="BB110" s="5">
        <v>0.11</v>
      </c>
      <c r="BC110" s="5">
        <v>0.11</v>
      </c>
      <c r="BD110" s="5">
        <v>0.11</v>
      </c>
      <c r="BE110" s="5">
        <v>0.11</v>
      </c>
      <c r="BF110" s="5">
        <v>0.1</v>
      </c>
      <c r="BG110" s="5">
        <v>0.11</v>
      </c>
      <c r="BH110" s="5">
        <v>0.11</v>
      </c>
      <c r="BI110" s="5">
        <v>0.1</v>
      </c>
      <c r="BJ110" s="5">
        <v>0.12</v>
      </c>
      <c r="BK110" s="5">
        <v>0.1</v>
      </c>
      <c r="BL110" s="5">
        <v>0.1</v>
      </c>
      <c r="BM110" s="5">
        <v>0.1</v>
      </c>
      <c r="BN110" s="5">
        <v>0.1</v>
      </c>
      <c r="BO110" s="5">
        <v>0.11</v>
      </c>
      <c r="BP110" s="5">
        <v>0.1</v>
      </c>
      <c r="BQ110" s="5">
        <v>0.1</v>
      </c>
      <c r="BR110" s="5">
        <v>0.11</v>
      </c>
      <c r="BS110" s="5">
        <v>0.11</v>
      </c>
      <c r="BT110" s="5">
        <v>0.11</v>
      </c>
      <c r="BU110" s="5">
        <v>0.09</v>
      </c>
      <c r="BV110" s="5">
        <v>0.1</v>
      </c>
      <c r="BW110" s="5">
        <v>0.1</v>
      </c>
      <c r="BX110" s="5">
        <v>7.0000000000000007E-2</v>
      </c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>
        <v>0.1</v>
      </c>
      <c r="CJ110" s="5">
        <v>0.1</v>
      </c>
      <c r="CK110" s="5">
        <v>0.1</v>
      </c>
      <c r="CL110" s="5">
        <v>0.09</v>
      </c>
      <c r="CM110" s="5">
        <v>0.09</v>
      </c>
      <c r="CN110" s="5">
        <v>0.09</v>
      </c>
      <c r="CO110" s="5">
        <v>0.09</v>
      </c>
      <c r="CP110" s="5">
        <v>0.09</v>
      </c>
      <c r="CQ110" s="5">
        <v>0.09</v>
      </c>
      <c r="CR110" s="5">
        <v>0.1</v>
      </c>
      <c r="CS110" s="5">
        <v>0.08</v>
      </c>
      <c r="CT110" s="5">
        <v>0.09</v>
      </c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40" t="s">
        <v>305</v>
      </c>
      <c r="DT110" s="40" t="s">
        <v>305</v>
      </c>
      <c r="DU110" s="40" t="s">
        <v>305</v>
      </c>
      <c r="DV110" s="40" t="s">
        <v>305</v>
      </c>
      <c r="DW110" s="40" t="s">
        <v>305</v>
      </c>
      <c r="DX110" s="40" t="s">
        <v>305</v>
      </c>
      <c r="DY110" s="40" t="s">
        <v>305</v>
      </c>
      <c r="DZ110" s="40" t="s">
        <v>305</v>
      </c>
      <c r="EA110" s="40" t="s">
        <v>305</v>
      </c>
      <c r="EB110" s="40" t="s">
        <v>305</v>
      </c>
      <c r="EC110" s="40" t="s">
        <v>305</v>
      </c>
      <c r="ED110" s="40" t="s">
        <v>305</v>
      </c>
      <c r="EE110" s="40" t="s">
        <v>305</v>
      </c>
      <c r="EF110" s="40">
        <v>8.1000000000000003E-2</v>
      </c>
      <c r="EG110" s="40">
        <v>9.9000000000000005E-2</v>
      </c>
    </row>
    <row r="111" spans="1:137" ht="14.25">
      <c r="A111" s="65"/>
      <c r="B111" s="2">
        <v>101</v>
      </c>
      <c r="C111" s="3" t="s">
        <v>252</v>
      </c>
      <c r="D111" s="4" t="s">
        <v>253</v>
      </c>
      <c r="E111" s="14">
        <v>1.5581679745370371</v>
      </c>
      <c r="F111" s="14">
        <v>5.8552939583333332</v>
      </c>
      <c r="G111" s="5"/>
      <c r="H111" s="5">
        <v>0.2</v>
      </c>
      <c r="I111" s="5">
        <v>0.21</v>
      </c>
      <c r="J111" s="5">
        <v>0.2</v>
      </c>
      <c r="K111" s="5">
        <v>0.2</v>
      </c>
      <c r="L111" s="5">
        <v>0.2</v>
      </c>
      <c r="M111" s="5">
        <v>0.17</v>
      </c>
      <c r="N111" s="5">
        <v>0.19</v>
      </c>
      <c r="O111" s="5">
        <v>0.17</v>
      </c>
      <c r="P111" s="5">
        <v>0.16</v>
      </c>
      <c r="Q111" s="5">
        <v>0.15</v>
      </c>
      <c r="R111" s="5">
        <v>0.15</v>
      </c>
      <c r="S111" s="5">
        <v>0.13</v>
      </c>
      <c r="T111" s="5">
        <v>0.17</v>
      </c>
      <c r="U111" s="5">
        <v>0.16</v>
      </c>
      <c r="V111" s="5">
        <v>0.18</v>
      </c>
      <c r="W111" s="5">
        <v>0.14000000000000001</v>
      </c>
      <c r="X111" s="5">
        <v>0.16</v>
      </c>
      <c r="Y111" s="5">
        <v>0.15</v>
      </c>
      <c r="Z111" s="5">
        <v>0.15</v>
      </c>
      <c r="AA111" s="5">
        <v>0.15</v>
      </c>
      <c r="AB111" s="5">
        <v>0.14000000000000001</v>
      </c>
      <c r="AC111" s="5">
        <v>0.14000000000000001</v>
      </c>
      <c r="AD111" s="5">
        <v>0.14000000000000001</v>
      </c>
      <c r="AE111" s="5">
        <v>0.15</v>
      </c>
      <c r="AF111" s="5">
        <v>0.12</v>
      </c>
      <c r="AG111" s="5">
        <v>0.12</v>
      </c>
      <c r="AH111" s="5">
        <v>0.13</v>
      </c>
      <c r="AI111" s="5">
        <v>0.12</v>
      </c>
      <c r="AJ111" s="5">
        <v>0.14000000000000001</v>
      </c>
      <c r="AK111" s="5">
        <v>0.14000000000000001</v>
      </c>
      <c r="AL111" s="5">
        <v>0.12</v>
      </c>
      <c r="AM111" s="5">
        <v>0.12</v>
      </c>
      <c r="AN111" s="5">
        <v>0.12</v>
      </c>
      <c r="AO111" s="5">
        <v>0.11</v>
      </c>
      <c r="AP111" s="5">
        <v>0.11</v>
      </c>
      <c r="AQ111" s="5">
        <v>0.1</v>
      </c>
      <c r="AR111" s="5">
        <v>0.11</v>
      </c>
      <c r="AS111" s="5">
        <v>0.09</v>
      </c>
      <c r="AT111" s="5">
        <v>0.12</v>
      </c>
      <c r="AU111" s="5">
        <v>0.11</v>
      </c>
      <c r="AV111" s="5">
        <v>0.11</v>
      </c>
      <c r="AW111" s="5">
        <v>0.11</v>
      </c>
      <c r="AX111" s="5">
        <v>0.1</v>
      </c>
      <c r="AY111" s="5">
        <v>0.1</v>
      </c>
      <c r="AZ111" s="5">
        <v>0.1</v>
      </c>
      <c r="BA111" s="5">
        <v>0.1</v>
      </c>
      <c r="BB111" s="5">
        <v>0.1</v>
      </c>
      <c r="BC111" s="5">
        <v>0.09</v>
      </c>
      <c r="BD111" s="5">
        <v>0.09</v>
      </c>
      <c r="BE111" s="5">
        <v>0.1</v>
      </c>
      <c r="BF111" s="5">
        <v>0.08</v>
      </c>
      <c r="BG111" s="5">
        <v>0.1</v>
      </c>
      <c r="BH111" s="5">
        <v>0.09</v>
      </c>
      <c r="BI111" s="5">
        <v>0.08</v>
      </c>
      <c r="BJ111" s="5">
        <v>0.1</v>
      </c>
      <c r="BK111" s="5">
        <v>0.09</v>
      </c>
      <c r="BL111" s="5">
        <v>0.09</v>
      </c>
      <c r="BM111" s="5">
        <v>0.1</v>
      </c>
      <c r="BN111" s="5">
        <v>0.1</v>
      </c>
      <c r="BO111" s="5">
        <v>0.09</v>
      </c>
      <c r="BP111" s="5">
        <v>0.09</v>
      </c>
      <c r="BQ111" s="5">
        <v>0.09</v>
      </c>
      <c r="BR111" s="5">
        <v>0.09</v>
      </c>
      <c r="BS111" s="5">
        <v>0.1</v>
      </c>
      <c r="BT111" s="5">
        <v>0.09</v>
      </c>
      <c r="BU111" s="5">
        <v>0.08</v>
      </c>
      <c r="BV111" s="5">
        <v>0.08</v>
      </c>
      <c r="BW111" s="5">
        <v>0.1</v>
      </c>
      <c r="BX111" s="5">
        <v>0.08</v>
      </c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>
        <v>0.08</v>
      </c>
      <c r="CJ111" s="5">
        <v>0.09</v>
      </c>
      <c r="CK111" s="5">
        <v>0.08</v>
      </c>
      <c r="CL111" s="5">
        <v>0.08</v>
      </c>
      <c r="CM111" s="5">
        <v>0.08</v>
      </c>
      <c r="CN111" s="5">
        <v>0.08</v>
      </c>
      <c r="CO111" s="5">
        <v>7.0000000000000007E-2</v>
      </c>
      <c r="CP111" s="5">
        <v>0.08</v>
      </c>
      <c r="CQ111" s="5">
        <v>0.08</v>
      </c>
      <c r="CR111" s="5">
        <v>0.08</v>
      </c>
      <c r="CS111" s="5">
        <v>7.0000000000000007E-2</v>
      </c>
      <c r="CT111" s="5">
        <v>0.08</v>
      </c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40" t="s">
        <v>305</v>
      </c>
      <c r="DT111" s="40" t="s">
        <v>305</v>
      </c>
      <c r="DU111" s="40" t="s">
        <v>305</v>
      </c>
      <c r="DV111" s="40" t="s">
        <v>305</v>
      </c>
      <c r="DW111" s="40" t="s">
        <v>305</v>
      </c>
      <c r="DX111" s="40" t="s">
        <v>305</v>
      </c>
      <c r="DY111" s="40" t="s">
        <v>305</v>
      </c>
      <c r="DZ111" s="40" t="s">
        <v>305</v>
      </c>
      <c r="EA111" s="40" t="s">
        <v>305</v>
      </c>
      <c r="EB111" s="40" t="s">
        <v>305</v>
      </c>
      <c r="EC111" s="40" t="s">
        <v>305</v>
      </c>
      <c r="ED111" s="40" t="s">
        <v>305</v>
      </c>
      <c r="EE111" s="40" t="s">
        <v>305</v>
      </c>
      <c r="EF111" s="40" t="s">
        <v>305</v>
      </c>
      <c r="EG111" s="40" t="s">
        <v>305</v>
      </c>
    </row>
    <row r="112" spans="1:137" ht="14.25">
      <c r="A112" s="65"/>
      <c r="B112" s="2">
        <v>102</v>
      </c>
      <c r="C112" s="3" t="s">
        <v>254</v>
      </c>
      <c r="D112" s="4" t="s">
        <v>255</v>
      </c>
      <c r="E112" s="14">
        <v>1.557960439814815</v>
      </c>
      <c r="F112" s="14">
        <v>5.8563491435185178</v>
      </c>
      <c r="G112" s="5"/>
      <c r="H112" s="5">
        <v>0.25</v>
      </c>
      <c r="I112" s="5">
        <v>0.25</v>
      </c>
      <c r="J112" s="5">
        <v>0.25</v>
      </c>
      <c r="K112" s="5">
        <v>0.23</v>
      </c>
      <c r="L112" s="5">
        <v>0.23</v>
      </c>
      <c r="M112" s="5">
        <v>0.24</v>
      </c>
      <c r="N112" s="5">
        <v>0.21</v>
      </c>
      <c r="O112" s="5">
        <v>0.22</v>
      </c>
      <c r="P112" s="5">
        <v>0.22</v>
      </c>
      <c r="Q112" s="5">
        <v>0.22</v>
      </c>
      <c r="R112" s="5">
        <v>0.21</v>
      </c>
      <c r="S112" s="5">
        <v>0.23</v>
      </c>
      <c r="T112" s="5">
        <v>0.24</v>
      </c>
      <c r="U112" s="5">
        <v>0.21</v>
      </c>
      <c r="V112" s="5">
        <v>0.21</v>
      </c>
      <c r="W112" s="5">
        <v>0.19</v>
      </c>
      <c r="X112" s="5">
        <v>0.2</v>
      </c>
      <c r="Y112" s="5">
        <v>0.19</v>
      </c>
      <c r="Z112" s="5">
        <v>0.2</v>
      </c>
      <c r="AA112" s="5">
        <v>0.21</v>
      </c>
      <c r="AB112" s="5">
        <v>0.19</v>
      </c>
      <c r="AC112" s="5">
        <v>0.19</v>
      </c>
      <c r="AD112" s="5">
        <v>0.18</v>
      </c>
      <c r="AE112" s="5">
        <v>0.19</v>
      </c>
      <c r="AF112" s="5">
        <v>0.16</v>
      </c>
      <c r="AG112" s="5">
        <v>0.18</v>
      </c>
      <c r="AH112" s="5">
        <v>0.17</v>
      </c>
      <c r="AI112" s="5">
        <v>0.18</v>
      </c>
      <c r="AJ112" s="5">
        <v>0.18</v>
      </c>
      <c r="AK112" s="5">
        <v>0.16</v>
      </c>
      <c r="AL112" s="5">
        <v>0.15</v>
      </c>
      <c r="AM112" s="5">
        <v>0.13</v>
      </c>
      <c r="AN112" s="5">
        <v>0.13</v>
      </c>
      <c r="AO112" s="5">
        <v>0.15</v>
      </c>
      <c r="AP112" s="5">
        <v>0.13</v>
      </c>
      <c r="AQ112" s="5">
        <v>0.13</v>
      </c>
      <c r="AR112" s="5">
        <v>0.12</v>
      </c>
      <c r="AS112" s="5">
        <v>0.12</v>
      </c>
      <c r="AT112" s="5">
        <v>0.14000000000000001</v>
      </c>
      <c r="AU112" s="5">
        <v>0.14000000000000001</v>
      </c>
      <c r="AV112" s="5">
        <v>0.13</v>
      </c>
      <c r="AW112" s="5">
        <v>0.14000000000000001</v>
      </c>
      <c r="AX112" s="5">
        <v>0.14000000000000001</v>
      </c>
      <c r="AY112" s="5">
        <v>0.13</v>
      </c>
      <c r="AZ112" s="5">
        <v>0.13</v>
      </c>
      <c r="BA112" s="5">
        <v>0.12</v>
      </c>
      <c r="BB112" s="5">
        <v>0.11</v>
      </c>
      <c r="BC112" s="5">
        <v>0.11</v>
      </c>
      <c r="BD112" s="5">
        <v>0.12</v>
      </c>
      <c r="BE112" s="5">
        <v>0.12</v>
      </c>
      <c r="BF112" s="5">
        <v>0.12</v>
      </c>
      <c r="BG112" s="5">
        <v>0.12</v>
      </c>
      <c r="BH112" s="5">
        <v>0.13</v>
      </c>
      <c r="BI112" s="5">
        <v>0.11</v>
      </c>
      <c r="BJ112" s="5">
        <v>0.13</v>
      </c>
      <c r="BK112" s="5">
        <v>0.12</v>
      </c>
      <c r="BL112" s="5">
        <v>0.12</v>
      </c>
      <c r="BM112" s="5">
        <v>0.12</v>
      </c>
      <c r="BN112" s="5">
        <v>0.11</v>
      </c>
      <c r="BO112" s="5">
        <v>0.11</v>
      </c>
      <c r="BP112" s="5">
        <v>0.12</v>
      </c>
      <c r="BQ112" s="5">
        <v>0.12</v>
      </c>
      <c r="BR112" s="5">
        <v>0.12</v>
      </c>
      <c r="BS112" s="5">
        <v>0.12</v>
      </c>
      <c r="BT112" s="5">
        <v>0.12</v>
      </c>
      <c r="BU112" s="5">
        <v>0.12</v>
      </c>
      <c r="BV112" s="5">
        <v>0.11</v>
      </c>
      <c r="BW112" s="5">
        <v>0.12</v>
      </c>
      <c r="BX112" s="5">
        <v>0.12</v>
      </c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>
        <v>0.11</v>
      </c>
      <c r="CJ112" s="5">
        <v>0.11</v>
      </c>
      <c r="CK112" s="5">
        <v>0.11</v>
      </c>
      <c r="CL112" s="5">
        <v>0.11</v>
      </c>
      <c r="CM112" s="5">
        <v>0.11</v>
      </c>
      <c r="CN112" s="5">
        <v>0.11</v>
      </c>
      <c r="CO112" s="5">
        <v>0.11</v>
      </c>
      <c r="CP112" s="5">
        <v>0.11</v>
      </c>
      <c r="CQ112" s="5">
        <v>0.11</v>
      </c>
      <c r="CR112" s="5">
        <v>0.11</v>
      </c>
      <c r="CS112" s="5">
        <v>0.11</v>
      </c>
      <c r="CT112" s="5">
        <v>0.11</v>
      </c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40" t="s">
        <v>305</v>
      </c>
      <c r="DT112" s="40" t="s">
        <v>305</v>
      </c>
      <c r="DU112" s="40" t="s">
        <v>305</v>
      </c>
      <c r="DV112" s="40" t="s">
        <v>305</v>
      </c>
      <c r="DW112" s="40" t="s">
        <v>305</v>
      </c>
      <c r="DX112" s="40" t="s">
        <v>305</v>
      </c>
      <c r="DY112" s="40" t="s">
        <v>305</v>
      </c>
      <c r="DZ112" s="40" t="s">
        <v>305</v>
      </c>
      <c r="EA112" s="40" t="s">
        <v>305</v>
      </c>
      <c r="EB112" s="40" t="s">
        <v>305</v>
      </c>
      <c r="EC112" s="40" t="s">
        <v>305</v>
      </c>
      <c r="ED112" s="40" t="s">
        <v>305</v>
      </c>
      <c r="EE112" s="40" t="s">
        <v>305</v>
      </c>
      <c r="EF112" s="40">
        <v>0.10199999999999999</v>
      </c>
      <c r="EG112" s="40">
        <v>0.105</v>
      </c>
    </row>
    <row r="113" spans="1:137" ht="14.25">
      <c r="A113" s="65"/>
      <c r="B113" s="2">
        <v>103</v>
      </c>
      <c r="C113" s="3" t="s">
        <v>256</v>
      </c>
      <c r="D113" s="4" t="s">
        <v>257</v>
      </c>
      <c r="E113" s="14">
        <v>1.5592506828703705</v>
      </c>
      <c r="F113" s="14">
        <v>5.8553512615740742</v>
      </c>
      <c r="G113" s="5">
        <v>0.26</v>
      </c>
      <c r="H113" s="5">
        <v>0.31</v>
      </c>
      <c r="I113" s="5">
        <v>0.31</v>
      </c>
      <c r="J113" s="5">
        <v>0.3</v>
      </c>
      <c r="K113" s="5">
        <v>0.27</v>
      </c>
      <c r="L113" s="5">
        <v>0.28000000000000003</v>
      </c>
      <c r="M113" s="5">
        <v>0.27</v>
      </c>
      <c r="N113" s="5">
        <v>0.26</v>
      </c>
      <c r="O113" s="5">
        <v>0.27</v>
      </c>
      <c r="P113" s="5">
        <v>0.28000000000000003</v>
      </c>
      <c r="Q113" s="5">
        <v>0.27</v>
      </c>
      <c r="R113" s="5">
        <v>0.25</v>
      </c>
      <c r="S113" s="5">
        <v>0.27</v>
      </c>
      <c r="T113" s="5">
        <v>0.25</v>
      </c>
      <c r="U113" s="5">
        <v>0.24</v>
      </c>
      <c r="V113" s="5">
        <v>0.25</v>
      </c>
      <c r="W113" s="5">
        <v>0.18</v>
      </c>
      <c r="X113" s="5">
        <v>0.22</v>
      </c>
      <c r="Y113" s="5">
        <v>0.23</v>
      </c>
      <c r="Z113" s="5">
        <v>0.22</v>
      </c>
      <c r="AA113" s="5">
        <v>0.23</v>
      </c>
      <c r="AB113" s="5">
        <v>0.22</v>
      </c>
      <c r="AC113" s="5">
        <v>0.23</v>
      </c>
      <c r="AD113" s="5">
        <v>0.22</v>
      </c>
      <c r="AE113" s="5">
        <v>0.22</v>
      </c>
      <c r="AF113" s="5">
        <v>0.14000000000000001</v>
      </c>
      <c r="AG113" s="5">
        <v>0.14000000000000001</v>
      </c>
      <c r="AH113" s="5">
        <v>0.14000000000000001</v>
      </c>
      <c r="AI113" s="5">
        <v>0.14000000000000001</v>
      </c>
      <c r="AJ113" s="5">
        <v>0.14000000000000001</v>
      </c>
      <c r="AK113" s="5">
        <v>0.14000000000000001</v>
      </c>
      <c r="AL113" s="5">
        <v>0.13</v>
      </c>
      <c r="AM113" s="5">
        <v>0.14000000000000001</v>
      </c>
      <c r="AN113" s="5">
        <v>0.13</v>
      </c>
      <c r="AO113" s="5">
        <v>0.13</v>
      </c>
      <c r="AP113" s="5">
        <v>0.13</v>
      </c>
      <c r="AQ113" s="5">
        <v>0.12</v>
      </c>
      <c r="AR113" s="5">
        <v>0.12</v>
      </c>
      <c r="AS113" s="5">
        <v>0.12</v>
      </c>
      <c r="AT113" s="5">
        <v>0.12</v>
      </c>
      <c r="AU113" s="5">
        <v>0.13</v>
      </c>
      <c r="AV113" s="5">
        <v>0.11</v>
      </c>
      <c r="AW113" s="5">
        <v>0.11</v>
      </c>
      <c r="AX113" s="5">
        <v>0.1</v>
      </c>
      <c r="AY113" s="5">
        <v>0.11</v>
      </c>
      <c r="AZ113" s="5">
        <v>0.11</v>
      </c>
      <c r="BA113" s="5">
        <v>0.11</v>
      </c>
      <c r="BB113" s="5">
        <v>0.1</v>
      </c>
      <c r="BC113" s="5">
        <v>0.11</v>
      </c>
      <c r="BD113" s="5">
        <v>0.1</v>
      </c>
      <c r="BE113" s="5">
        <v>0.11</v>
      </c>
      <c r="BF113" s="5">
        <v>0.11</v>
      </c>
      <c r="BG113" s="5">
        <v>0.11</v>
      </c>
      <c r="BH113" s="5">
        <v>0.11</v>
      </c>
      <c r="BI113" s="5">
        <v>0.11</v>
      </c>
      <c r="BJ113" s="5">
        <v>0.12</v>
      </c>
      <c r="BK113" s="5">
        <v>0.12</v>
      </c>
      <c r="BL113" s="5">
        <v>0.12</v>
      </c>
      <c r="BM113" s="5">
        <v>0.12</v>
      </c>
      <c r="BN113" s="5">
        <v>0.1</v>
      </c>
      <c r="BO113" s="5">
        <v>0.1</v>
      </c>
      <c r="BP113" s="5">
        <v>0.1</v>
      </c>
      <c r="BQ113" s="5">
        <v>0.1</v>
      </c>
      <c r="BR113" s="5">
        <v>0.11</v>
      </c>
      <c r="BS113" s="5">
        <v>0.1</v>
      </c>
      <c r="BT113" s="5">
        <v>0.11</v>
      </c>
      <c r="BU113" s="5">
        <v>0.1</v>
      </c>
      <c r="BV113" s="5">
        <v>0.1</v>
      </c>
      <c r="BW113" s="5">
        <v>0.1</v>
      </c>
      <c r="BX113" s="5">
        <v>0.1</v>
      </c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>
        <v>0.1</v>
      </c>
      <c r="CJ113" s="5">
        <v>0.1</v>
      </c>
      <c r="CK113" s="5">
        <v>0.1</v>
      </c>
      <c r="CL113" s="5">
        <v>0.1</v>
      </c>
      <c r="CM113" s="5">
        <v>0.1</v>
      </c>
      <c r="CN113" s="5">
        <v>0.09</v>
      </c>
      <c r="CO113" s="5">
        <v>0.1</v>
      </c>
      <c r="CP113" s="5">
        <v>0.1</v>
      </c>
      <c r="CQ113" s="5">
        <v>0.1</v>
      </c>
      <c r="CR113" s="5">
        <v>0.1</v>
      </c>
      <c r="CS113" s="5">
        <v>0.09</v>
      </c>
      <c r="CT113" s="5">
        <v>0.09</v>
      </c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40" t="s">
        <v>305</v>
      </c>
      <c r="DT113" s="40" t="s">
        <v>305</v>
      </c>
      <c r="DU113" s="40" t="s">
        <v>305</v>
      </c>
      <c r="DV113" s="40" t="s">
        <v>305</v>
      </c>
      <c r="DW113" s="40" t="s">
        <v>305</v>
      </c>
      <c r="DX113" s="40" t="s">
        <v>305</v>
      </c>
      <c r="DY113" s="40" t="s">
        <v>305</v>
      </c>
      <c r="DZ113" s="40" t="s">
        <v>305</v>
      </c>
      <c r="EA113" s="40" t="s">
        <v>305</v>
      </c>
      <c r="EB113" s="40" t="s">
        <v>305</v>
      </c>
      <c r="EC113" s="40" t="s">
        <v>305</v>
      </c>
      <c r="ED113" s="40" t="s">
        <v>305</v>
      </c>
      <c r="EE113" s="40" t="s">
        <v>305</v>
      </c>
      <c r="EF113" s="40">
        <v>0.106</v>
      </c>
      <c r="EG113" s="40">
        <v>0.10199999999999999</v>
      </c>
    </row>
    <row r="114" spans="1:137" ht="14.25">
      <c r="A114" s="65"/>
      <c r="B114" s="2">
        <v>104</v>
      </c>
      <c r="C114" s="3" t="s">
        <v>258</v>
      </c>
      <c r="D114" s="4" t="s">
        <v>259</v>
      </c>
      <c r="E114" s="14">
        <v>1.5586168518518519</v>
      </c>
      <c r="F114" s="14">
        <v>5.8560322916666667</v>
      </c>
      <c r="G114" s="5">
        <v>0.14000000000000001</v>
      </c>
      <c r="H114" s="5">
        <v>0.21</v>
      </c>
      <c r="I114" s="5">
        <v>0.21</v>
      </c>
      <c r="J114" s="5">
        <v>0.21</v>
      </c>
      <c r="K114" s="5">
        <v>0.2</v>
      </c>
      <c r="L114" s="5">
        <v>0.18</v>
      </c>
      <c r="M114" s="5">
        <v>0.19</v>
      </c>
      <c r="N114" s="5">
        <v>0.2</v>
      </c>
      <c r="O114" s="5">
        <v>0.2</v>
      </c>
      <c r="P114" s="5">
        <v>0.19</v>
      </c>
      <c r="Q114" s="5">
        <v>0.19</v>
      </c>
      <c r="R114" s="5">
        <v>0.18</v>
      </c>
      <c r="S114" s="5">
        <v>0.18</v>
      </c>
      <c r="T114" s="5">
        <v>0.18</v>
      </c>
      <c r="U114" s="5">
        <v>0.16</v>
      </c>
      <c r="V114" s="5">
        <v>0.17</v>
      </c>
      <c r="W114" s="5">
        <v>0.14000000000000001</v>
      </c>
      <c r="X114" s="5">
        <v>0.16</v>
      </c>
      <c r="Y114" s="5">
        <v>0.16</v>
      </c>
      <c r="Z114" s="5">
        <v>0.16</v>
      </c>
      <c r="AA114" s="5">
        <v>0.09</v>
      </c>
      <c r="AB114" s="5">
        <v>0.08</v>
      </c>
      <c r="AC114" s="5">
        <v>0.08</v>
      </c>
      <c r="AD114" s="5">
        <v>0.09</v>
      </c>
      <c r="AE114" s="5">
        <v>0.08</v>
      </c>
      <c r="AF114" s="5">
        <v>0.08</v>
      </c>
      <c r="AG114" s="5">
        <v>0.08</v>
      </c>
      <c r="AH114" s="5">
        <v>0.08</v>
      </c>
      <c r="AI114" s="5">
        <v>0.08</v>
      </c>
      <c r="AJ114" s="5">
        <v>0.08</v>
      </c>
      <c r="AK114" s="5">
        <v>0.06</v>
      </c>
      <c r="AL114" s="5">
        <v>0.08</v>
      </c>
      <c r="AM114" s="5">
        <v>0.08</v>
      </c>
      <c r="AN114" s="5">
        <v>0.08</v>
      </c>
      <c r="AO114" s="5">
        <v>0.08</v>
      </c>
      <c r="AP114" s="5">
        <v>0.08</v>
      </c>
      <c r="AQ114" s="5">
        <v>0.08</v>
      </c>
      <c r="AR114" s="5">
        <v>0.08</v>
      </c>
      <c r="AS114" s="5">
        <v>0.08</v>
      </c>
      <c r="AT114" s="5">
        <v>0.08</v>
      </c>
      <c r="AU114" s="5">
        <v>7.0000000000000007E-2</v>
      </c>
      <c r="AV114" s="5">
        <v>7.0000000000000007E-2</v>
      </c>
      <c r="AW114" s="5">
        <v>7.0000000000000007E-2</v>
      </c>
      <c r="AX114" s="5">
        <v>0.06</v>
      </c>
      <c r="AY114" s="5">
        <v>7.0000000000000007E-2</v>
      </c>
      <c r="AZ114" s="5">
        <v>7.0000000000000007E-2</v>
      </c>
      <c r="BA114" s="5">
        <v>0.08</v>
      </c>
      <c r="BB114" s="5">
        <v>7.0000000000000007E-2</v>
      </c>
      <c r="BC114" s="5">
        <v>0.08</v>
      </c>
      <c r="BD114" s="5">
        <v>7.0000000000000007E-2</v>
      </c>
      <c r="BE114" s="5">
        <v>7.0000000000000007E-2</v>
      </c>
      <c r="BF114" s="5">
        <v>7.0000000000000007E-2</v>
      </c>
      <c r="BG114" s="5">
        <v>7.0000000000000007E-2</v>
      </c>
      <c r="BH114" s="5">
        <v>0.06</v>
      </c>
      <c r="BI114" s="5">
        <v>0.06</v>
      </c>
      <c r="BJ114" s="5">
        <v>0.06</v>
      </c>
      <c r="BK114" s="5">
        <v>0.06</v>
      </c>
      <c r="BL114" s="5">
        <v>0.06</v>
      </c>
      <c r="BM114" s="5">
        <v>0.06</v>
      </c>
      <c r="BN114" s="5">
        <v>7.0000000000000007E-2</v>
      </c>
      <c r="BO114" s="5">
        <v>0.06</v>
      </c>
      <c r="BP114" s="5">
        <v>0.06</v>
      </c>
      <c r="BQ114" s="5">
        <v>7.0000000000000007E-2</v>
      </c>
      <c r="BR114" s="5">
        <v>7.0000000000000007E-2</v>
      </c>
      <c r="BS114" s="5">
        <v>0.06</v>
      </c>
      <c r="BT114" s="5">
        <v>0.06</v>
      </c>
      <c r="BU114" s="5">
        <v>0.05</v>
      </c>
      <c r="BV114" s="5">
        <v>0.06</v>
      </c>
      <c r="BW114" s="5">
        <v>0.06</v>
      </c>
      <c r="BX114" s="5">
        <v>0.06</v>
      </c>
      <c r="BY114" s="5">
        <v>0.06</v>
      </c>
      <c r="BZ114" s="5">
        <v>0.06</v>
      </c>
      <c r="CA114" s="5">
        <v>0.06</v>
      </c>
      <c r="CB114" s="5">
        <v>0.06</v>
      </c>
      <c r="CC114" s="5">
        <v>0.06</v>
      </c>
      <c r="CD114" s="5">
        <v>0.06</v>
      </c>
      <c r="CE114" s="5">
        <v>0.06</v>
      </c>
      <c r="CF114" s="5">
        <v>0.06</v>
      </c>
      <c r="CG114" s="5">
        <v>0.06</v>
      </c>
      <c r="CH114" s="5">
        <v>0.06</v>
      </c>
      <c r="CI114" s="5">
        <v>0.06</v>
      </c>
      <c r="CJ114" s="5">
        <v>0.06</v>
      </c>
      <c r="CK114" s="5">
        <v>0.06</v>
      </c>
      <c r="CL114" s="5">
        <v>0.06</v>
      </c>
      <c r="CM114" s="5">
        <v>0.06</v>
      </c>
      <c r="CN114" s="5">
        <v>0.06</v>
      </c>
      <c r="CO114" s="5">
        <v>0.06</v>
      </c>
      <c r="CP114" s="5">
        <v>0.06</v>
      </c>
      <c r="CQ114" s="5">
        <v>0.06</v>
      </c>
      <c r="CR114" s="5">
        <v>0.06</v>
      </c>
      <c r="CS114" s="5">
        <v>0.05</v>
      </c>
      <c r="CT114" s="5">
        <v>0.06</v>
      </c>
      <c r="CU114" s="5">
        <v>0.06</v>
      </c>
      <c r="CV114" s="5">
        <v>0.06</v>
      </c>
      <c r="CW114" s="5">
        <v>0.06</v>
      </c>
      <c r="CX114" s="5">
        <v>0.06</v>
      </c>
      <c r="CY114" s="5">
        <v>0.06</v>
      </c>
      <c r="CZ114" s="5">
        <v>0.06</v>
      </c>
      <c r="DA114" s="5">
        <v>0.06</v>
      </c>
      <c r="DB114" s="5">
        <v>0.06</v>
      </c>
      <c r="DC114" s="5">
        <v>0.06</v>
      </c>
      <c r="DD114" s="5"/>
      <c r="DE114" s="5">
        <v>0.05</v>
      </c>
      <c r="DF114" s="5">
        <v>0.06</v>
      </c>
      <c r="DG114" s="5">
        <v>0.06</v>
      </c>
      <c r="DH114" s="5">
        <v>0.06</v>
      </c>
      <c r="DI114" s="5">
        <v>0.06</v>
      </c>
      <c r="DJ114" s="5">
        <v>0.06</v>
      </c>
      <c r="DK114" s="5">
        <v>0.06</v>
      </c>
      <c r="DL114" s="5">
        <v>0.06</v>
      </c>
      <c r="DM114" s="5">
        <v>0.06</v>
      </c>
      <c r="DN114" s="5">
        <v>0.06</v>
      </c>
      <c r="DO114" s="5">
        <v>0.06</v>
      </c>
      <c r="DP114" s="5">
        <v>0.06</v>
      </c>
      <c r="DQ114" s="5">
        <v>0.08</v>
      </c>
      <c r="DR114" s="5">
        <v>0.06</v>
      </c>
      <c r="DS114" s="40">
        <v>5.6000000000000001E-2</v>
      </c>
      <c r="DT114" s="40">
        <v>5.8999999999999997E-2</v>
      </c>
      <c r="DU114" s="40">
        <v>5.7000000000000002E-2</v>
      </c>
      <c r="DV114" s="40">
        <v>5.7000000000000002E-2</v>
      </c>
      <c r="DW114" s="40">
        <v>5.7000000000000002E-2</v>
      </c>
      <c r="DX114" s="40">
        <v>5.3999999999999999E-2</v>
      </c>
      <c r="DY114" s="40">
        <v>5.7000000000000002E-2</v>
      </c>
      <c r="DZ114" s="40">
        <v>5.7000000000000002E-2</v>
      </c>
      <c r="EA114" s="40">
        <v>5.7000000000000002E-2</v>
      </c>
      <c r="EB114" s="40" t="s">
        <v>305</v>
      </c>
      <c r="EC114" s="40">
        <v>5.1999999999999998E-2</v>
      </c>
      <c r="ED114" s="40">
        <v>5.6000000000000001E-2</v>
      </c>
      <c r="EE114" s="40">
        <v>5.3999999999999999E-2</v>
      </c>
      <c r="EF114" s="40" t="s">
        <v>305</v>
      </c>
      <c r="EG114" s="40" t="s">
        <v>305</v>
      </c>
    </row>
    <row r="115" spans="1:137" ht="14.25">
      <c r="A115" s="65"/>
      <c r="B115" s="2">
        <v>105</v>
      </c>
      <c r="C115" s="3" t="s">
        <v>106</v>
      </c>
      <c r="D115" s="4" t="s">
        <v>260</v>
      </c>
      <c r="E115" s="14">
        <v>1.5576224999999999</v>
      </c>
      <c r="F115" s="14">
        <v>5.8580354861111106</v>
      </c>
      <c r="G115" s="5"/>
      <c r="H115" s="5">
        <v>0.24</v>
      </c>
      <c r="I115" s="5">
        <v>0.24</v>
      </c>
      <c r="J115" s="5">
        <v>0.22</v>
      </c>
      <c r="K115" s="5">
        <v>0.22</v>
      </c>
      <c r="L115" s="5">
        <v>0.21</v>
      </c>
      <c r="M115" s="5">
        <v>0.23</v>
      </c>
      <c r="N115" s="5">
        <v>0.21</v>
      </c>
      <c r="O115" s="5">
        <v>0.21</v>
      </c>
      <c r="P115" s="5">
        <v>0.2</v>
      </c>
      <c r="Q115" s="5">
        <v>0.21</v>
      </c>
      <c r="R115" s="5">
        <v>0.21</v>
      </c>
      <c r="S115" s="5">
        <v>0.2</v>
      </c>
      <c r="T115" s="5">
        <v>0.2</v>
      </c>
      <c r="U115" s="5">
        <v>0.19</v>
      </c>
      <c r="V115" s="5">
        <v>0.17</v>
      </c>
      <c r="W115" s="5">
        <v>0.17</v>
      </c>
      <c r="X115" s="5">
        <v>0.18</v>
      </c>
      <c r="Y115" s="5">
        <v>0.18</v>
      </c>
      <c r="Z115" s="5">
        <v>0.18</v>
      </c>
      <c r="AA115" s="5">
        <v>0.12</v>
      </c>
      <c r="AB115" s="5">
        <v>0.12</v>
      </c>
      <c r="AC115" s="5">
        <v>0.12</v>
      </c>
      <c r="AD115" s="5">
        <v>0.13</v>
      </c>
      <c r="AE115" s="5">
        <v>0.12</v>
      </c>
      <c r="AF115" s="5">
        <v>0.11</v>
      </c>
      <c r="AG115" s="5">
        <v>0.11</v>
      </c>
      <c r="AH115" s="5">
        <v>0.11</v>
      </c>
      <c r="AI115" s="5">
        <v>0.12</v>
      </c>
      <c r="AJ115" s="5">
        <v>0.11</v>
      </c>
      <c r="AK115" s="5">
        <v>0.08</v>
      </c>
      <c r="AL115" s="5">
        <v>0.1</v>
      </c>
      <c r="AM115" s="5">
        <v>0.11</v>
      </c>
      <c r="AN115" s="5">
        <v>0.11</v>
      </c>
      <c r="AO115" s="5">
        <v>0.1</v>
      </c>
      <c r="AP115" s="5">
        <v>0.11</v>
      </c>
      <c r="AQ115" s="5">
        <v>0.1</v>
      </c>
      <c r="AR115" s="5">
        <v>0.1</v>
      </c>
      <c r="AS115" s="5">
        <v>0.1</v>
      </c>
      <c r="AT115" s="5">
        <v>0.1</v>
      </c>
      <c r="AU115" s="5">
        <v>0.1</v>
      </c>
      <c r="AV115" s="5">
        <v>0.09</v>
      </c>
      <c r="AW115" s="5">
        <v>0.09</v>
      </c>
      <c r="AX115" s="5">
        <v>7.0000000000000007E-2</v>
      </c>
      <c r="AY115" s="5">
        <v>0.1</v>
      </c>
      <c r="AZ115" s="5">
        <v>0.1</v>
      </c>
      <c r="BA115" s="5">
        <v>0.1</v>
      </c>
      <c r="BB115" s="5">
        <v>0.1</v>
      </c>
      <c r="BC115" s="5">
        <v>0.11</v>
      </c>
      <c r="BD115" s="5">
        <v>0.1</v>
      </c>
      <c r="BE115" s="5">
        <v>0.09</v>
      </c>
      <c r="BF115" s="5">
        <v>0.09</v>
      </c>
      <c r="BG115" s="5">
        <v>0.09</v>
      </c>
      <c r="BH115" s="5">
        <v>0.08</v>
      </c>
      <c r="BI115" s="5">
        <v>0.06</v>
      </c>
      <c r="BJ115" s="5">
        <v>0.08</v>
      </c>
      <c r="BK115" s="5">
        <v>0.08</v>
      </c>
      <c r="BL115" s="5">
        <v>0.09</v>
      </c>
      <c r="BM115" s="5">
        <v>0.09</v>
      </c>
      <c r="BN115" s="5">
        <v>0.09</v>
      </c>
      <c r="BO115" s="5">
        <v>0.09</v>
      </c>
      <c r="BP115" s="5">
        <v>0.08</v>
      </c>
      <c r="BQ115" s="5">
        <v>0.08</v>
      </c>
      <c r="BR115" s="5">
        <v>0.08</v>
      </c>
      <c r="BS115" s="5">
        <v>0.08</v>
      </c>
      <c r="BT115" s="5">
        <v>7.0000000000000007E-2</v>
      </c>
      <c r="BU115" s="5">
        <v>0.06</v>
      </c>
      <c r="BV115" s="5">
        <v>7.0000000000000007E-2</v>
      </c>
      <c r="BW115" s="5">
        <v>7.0000000000000007E-2</v>
      </c>
      <c r="BX115" s="5">
        <v>7.0000000000000007E-2</v>
      </c>
      <c r="BY115" s="5">
        <v>7.0000000000000007E-2</v>
      </c>
      <c r="BZ115" s="5">
        <v>7.0000000000000007E-2</v>
      </c>
      <c r="CA115" s="5">
        <v>7.0000000000000007E-2</v>
      </c>
      <c r="CB115" s="5">
        <v>7.0000000000000007E-2</v>
      </c>
      <c r="CC115" s="5">
        <v>7.0000000000000007E-2</v>
      </c>
      <c r="CD115" s="5">
        <v>7.0000000000000007E-2</v>
      </c>
      <c r="CE115" s="5">
        <v>7.0000000000000007E-2</v>
      </c>
      <c r="CF115" s="5">
        <v>7.0000000000000007E-2</v>
      </c>
      <c r="CG115" s="5">
        <v>0.06</v>
      </c>
      <c r="CH115" s="5">
        <v>7.0000000000000007E-2</v>
      </c>
      <c r="CI115" s="5">
        <v>7.0000000000000007E-2</v>
      </c>
      <c r="CJ115" s="5">
        <v>7.0000000000000007E-2</v>
      </c>
      <c r="CK115" s="5">
        <v>7.0000000000000007E-2</v>
      </c>
      <c r="CL115" s="5">
        <v>7.0000000000000007E-2</v>
      </c>
      <c r="CM115" s="5">
        <v>7.0000000000000007E-2</v>
      </c>
      <c r="CN115" s="5">
        <v>7.0000000000000007E-2</v>
      </c>
      <c r="CO115" s="5">
        <v>7.0000000000000007E-2</v>
      </c>
      <c r="CP115" s="5">
        <v>7.0000000000000007E-2</v>
      </c>
      <c r="CQ115" s="5">
        <v>7.0000000000000007E-2</v>
      </c>
      <c r="CR115" s="5">
        <v>0.06</v>
      </c>
      <c r="CS115" s="5">
        <v>0.05</v>
      </c>
      <c r="CT115" s="5">
        <v>7.0000000000000007E-2</v>
      </c>
      <c r="CU115" s="5">
        <v>0.06</v>
      </c>
      <c r="CV115" s="5">
        <v>7.0000000000000007E-2</v>
      </c>
      <c r="CW115" s="5">
        <v>7.0000000000000007E-2</v>
      </c>
      <c r="CX115" s="5">
        <v>7.0000000000000007E-2</v>
      </c>
      <c r="CY115" s="5">
        <v>7.0000000000000007E-2</v>
      </c>
      <c r="CZ115" s="5">
        <v>0.06</v>
      </c>
      <c r="DA115" s="5">
        <v>0.06</v>
      </c>
      <c r="DB115" s="5">
        <v>0.06</v>
      </c>
      <c r="DC115" s="5">
        <v>7.0000000000000007E-2</v>
      </c>
      <c r="DD115" s="5"/>
      <c r="DE115" s="5">
        <v>0.06</v>
      </c>
      <c r="DF115" s="5">
        <v>0.06</v>
      </c>
      <c r="DG115" s="5">
        <v>0.06</v>
      </c>
      <c r="DH115" s="5">
        <v>0.06</v>
      </c>
      <c r="DI115" s="5">
        <v>0.06</v>
      </c>
      <c r="DJ115" s="5">
        <v>0.06</v>
      </c>
      <c r="DK115" s="5">
        <v>0.06</v>
      </c>
      <c r="DL115" s="5">
        <v>0.06</v>
      </c>
      <c r="DM115" s="5">
        <v>0.06</v>
      </c>
      <c r="DN115" s="5">
        <v>0.06</v>
      </c>
      <c r="DO115" s="5">
        <v>0.06</v>
      </c>
      <c r="DP115" s="5">
        <v>0.06</v>
      </c>
      <c r="DQ115" s="5">
        <v>0.06</v>
      </c>
      <c r="DR115" s="5">
        <v>0.06</v>
      </c>
      <c r="DS115" s="40">
        <v>5.8000000000000003E-2</v>
      </c>
      <c r="DT115" s="40">
        <v>6.2E-2</v>
      </c>
      <c r="DU115" s="40">
        <v>6.4000000000000001E-2</v>
      </c>
      <c r="DV115" s="40">
        <v>6.6000000000000003E-2</v>
      </c>
      <c r="DW115" s="40">
        <v>0.06</v>
      </c>
      <c r="DX115" s="40">
        <v>0.06</v>
      </c>
      <c r="DY115" s="40">
        <v>6.0999999999999999E-2</v>
      </c>
      <c r="DZ115" s="40">
        <v>5.7000000000000002E-2</v>
      </c>
      <c r="EA115" s="40">
        <v>6.0999999999999999E-2</v>
      </c>
      <c r="EB115" s="40">
        <v>5.8000000000000003E-2</v>
      </c>
      <c r="EC115" s="40">
        <v>5.5E-2</v>
      </c>
      <c r="ED115" s="40">
        <v>5.8999999999999997E-2</v>
      </c>
      <c r="EE115" s="40" t="s">
        <v>305</v>
      </c>
      <c r="EF115" s="40">
        <v>0.1</v>
      </c>
      <c r="EG115" s="40">
        <v>0.112</v>
      </c>
    </row>
    <row r="116" spans="1:137" ht="14.25">
      <c r="A116" s="65"/>
      <c r="B116" s="2">
        <v>106</v>
      </c>
      <c r="C116" s="3" t="s">
        <v>261</v>
      </c>
      <c r="D116" s="4" t="s">
        <v>262</v>
      </c>
      <c r="E116" s="14">
        <v>1.5579905787037038</v>
      </c>
      <c r="F116" s="14">
        <v>5.8582078240740731</v>
      </c>
      <c r="G116" s="5"/>
      <c r="H116" s="5">
        <v>0.18</v>
      </c>
      <c r="I116" s="5">
        <v>0.19</v>
      </c>
      <c r="J116" s="5">
        <v>0.17</v>
      </c>
      <c r="K116" s="5">
        <v>0.16</v>
      </c>
      <c r="L116" s="5">
        <v>0.16</v>
      </c>
      <c r="M116" s="5">
        <v>0.16</v>
      </c>
      <c r="N116" s="5">
        <v>0.15</v>
      </c>
      <c r="O116" s="5">
        <v>0.15</v>
      </c>
      <c r="P116" s="5">
        <v>0.15</v>
      </c>
      <c r="Q116" s="5">
        <v>0.15</v>
      </c>
      <c r="R116" s="5">
        <v>0.16</v>
      </c>
      <c r="S116" s="5">
        <v>0.14000000000000001</v>
      </c>
      <c r="T116" s="5">
        <v>0.14000000000000001</v>
      </c>
      <c r="U116" s="5">
        <v>0.14000000000000001</v>
      </c>
      <c r="V116" s="5">
        <v>0.13</v>
      </c>
      <c r="W116" s="5">
        <v>0.12</v>
      </c>
      <c r="X116" s="5">
        <v>0.12</v>
      </c>
      <c r="Y116" s="5">
        <v>0.14000000000000001</v>
      </c>
      <c r="Z116" s="5">
        <v>0.14000000000000001</v>
      </c>
      <c r="AA116" s="5">
        <v>0.14000000000000001</v>
      </c>
      <c r="AB116" s="5">
        <v>0.13</v>
      </c>
      <c r="AC116" s="5">
        <v>0.13</v>
      </c>
      <c r="AD116" s="5">
        <v>0.12</v>
      </c>
      <c r="AE116" s="5">
        <v>0.12</v>
      </c>
      <c r="AF116" s="5">
        <v>0.12</v>
      </c>
      <c r="AG116" s="5">
        <v>0.12</v>
      </c>
      <c r="AH116" s="5">
        <v>0.12</v>
      </c>
      <c r="AI116" s="5">
        <v>0.12</v>
      </c>
      <c r="AJ116" s="5">
        <v>0.11</v>
      </c>
      <c r="AK116" s="5">
        <v>0.1</v>
      </c>
      <c r="AL116" s="5">
        <v>0.1</v>
      </c>
      <c r="AM116" s="5">
        <v>0.09</v>
      </c>
      <c r="AN116" s="5">
        <v>0.1</v>
      </c>
      <c r="AO116" s="5">
        <v>0.09</v>
      </c>
      <c r="AP116" s="5">
        <v>0.09</v>
      </c>
      <c r="AQ116" s="5">
        <v>0.09</v>
      </c>
      <c r="AR116" s="5">
        <v>0.1</v>
      </c>
      <c r="AS116" s="5">
        <v>0.08</v>
      </c>
      <c r="AT116" s="5">
        <v>0.1</v>
      </c>
      <c r="AU116" s="5">
        <v>0.09</v>
      </c>
      <c r="AV116" s="5">
        <v>0.08</v>
      </c>
      <c r="AW116" s="5">
        <v>0.08</v>
      </c>
      <c r="AX116" s="5">
        <v>0.09</v>
      </c>
      <c r="AY116" s="5">
        <v>0.09</v>
      </c>
      <c r="AZ116" s="5">
        <v>0.09</v>
      </c>
      <c r="BA116" s="5">
        <v>0.09</v>
      </c>
      <c r="BB116" s="5">
        <v>0.08</v>
      </c>
      <c r="BC116" s="5">
        <v>0.08</v>
      </c>
      <c r="BD116" s="5">
        <v>0.08</v>
      </c>
      <c r="BE116" s="5">
        <v>0.08</v>
      </c>
      <c r="BF116" s="5">
        <v>0.08</v>
      </c>
      <c r="BG116" s="5">
        <v>0.09</v>
      </c>
      <c r="BH116" s="5">
        <v>0.09</v>
      </c>
      <c r="BI116" s="5">
        <v>7.0000000000000007E-2</v>
      </c>
      <c r="BJ116" s="5">
        <v>7.0000000000000007E-2</v>
      </c>
      <c r="BK116" s="5">
        <v>0.08</v>
      </c>
      <c r="BL116" s="5">
        <v>0.08</v>
      </c>
      <c r="BM116" s="5">
        <v>0.08</v>
      </c>
      <c r="BN116" s="5">
        <v>0.08</v>
      </c>
      <c r="BO116" s="5">
        <v>0.08</v>
      </c>
      <c r="BP116" s="5">
        <v>0.08</v>
      </c>
      <c r="BQ116" s="5">
        <v>0.08</v>
      </c>
      <c r="BR116" s="5">
        <v>0.08</v>
      </c>
      <c r="BS116" s="5">
        <v>0.08</v>
      </c>
      <c r="BT116" s="5">
        <v>0.09</v>
      </c>
      <c r="BU116" s="5">
        <v>0.08</v>
      </c>
      <c r="BV116" s="5">
        <v>0.08</v>
      </c>
      <c r="BW116" s="5">
        <v>0.08</v>
      </c>
      <c r="BX116" s="5">
        <v>0.08</v>
      </c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>
        <v>7.0000000000000007E-2</v>
      </c>
      <c r="CJ116" s="5">
        <v>7.0000000000000007E-2</v>
      </c>
      <c r="CK116" s="5">
        <v>7.0000000000000007E-2</v>
      </c>
      <c r="CL116" s="5">
        <v>7.0000000000000007E-2</v>
      </c>
      <c r="CM116" s="5">
        <v>7.0000000000000007E-2</v>
      </c>
      <c r="CN116" s="5">
        <v>7.0000000000000007E-2</v>
      </c>
      <c r="CO116" s="5">
        <v>0.08</v>
      </c>
      <c r="CP116" s="5">
        <v>0.08</v>
      </c>
      <c r="CQ116" s="5">
        <v>7.0000000000000007E-2</v>
      </c>
      <c r="CR116" s="5">
        <v>7.0000000000000007E-2</v>
      </c>
      <c r="CS116" s="5">
        <v>7.0000000000000007E-2</v>
      </c>
      <c r="CT116" s="5">
        <v>7.0000000000000007E-2</v>
      </c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40" t="s">
        <v>305</v>
      </c>
      <c r="DT116" s="40" t="s">
        <v>305</v>
      </c>
      <c r="DU116" s="40" t="s">
        <v>305</v>
      </c>
      <c r="DV116" s="40" t="s">
        <v>305</v>
      </c>
      <c r="DW116" s="40" t="s">
        <v>305</v>
      </c>
      <c r="DX116" s="40" t="s">
        <v>305</v>
      </c>
      <c r="DY116" s="40" t="s">
        <v>305</v>
      </c>
      <c r="DZ116" s="40" t="s">
        <v>305</v>
      </c>
      <c r="EA116" s="40" t="s">
        <v>305</v>
      </c>
      <c r="EB116" s="40" t="s">
        <v>305</v>
      </c>
      <c r="EC116" s="40" t="s">
        <v>305</v>
      </c>
      <c r="ED116" s="40" t="s">
        <v>305</v>
      </c>
      <c r="EE116" s="40" t="s">
        <v>305</v>
      </c>
      <c r="EF116" s="40" t="s">
        <v>305</v>
      </c>
      <c r="EG116" s="40" t="s">
        <v>305</v>
      </c>
    </row>
    <row r="117" spans="1:137" ht="14.25">
      <c r="A117" s="65"/>
      <c r="B117" s="2">
        <v>107</v>
      </c>
      <c r="C117" s="3" t="s">
        <v>263</v>
      </c>
      <c r="D117" s="4" t="s">
        <v>264</v>
      </c>
      <c r="E117" s="14">
        <v>1.5585385300925927</v>
      </c>
      <c r="F117" s="14">
        <v>5.8580291087962957</v>
      </c>
      <c r="G117" s="5"/>
      <c r="H117" s="5">
        <v>0.17</v>
      </c>
      <c r="I117" s="5">
        <v>0.19</v>
      </c>
      <c r="J117" s="5">
        <v>0.18</v>
      </c>
      <c r="K117" s="5">
        <v>0.17</v>
      </c>
      <c r="L117" s="5">
        <v>0.16</v>
      </c>
      <c r="M117" s="5">
        <v>0.16</v>
      </c>
      <c r="N117" s="5">
        <v>0.16</v>
      </c>
      <c r="O117" s="5">
        <v>0.16</v>
      </c>
      <c r="P117" s="5">
        <v>0.16</v>
      </c>
      <c r="Q117" s="5">
        <v>0.16</v>
      </c>
      <c r="R117" s="5">
        <v>0.16</v>
      </c>
      <c r="S117" s="5">
        <v>0.14000000000000001</v>
      </c>
      <c r="T117" s="5">
        <v>0.15</v>
      </c>
      <c r="U117" s="5">
        <v>0.15</v>
      </c>
      <c r="V117" s="5">
        <v>0.15</v>
      </c>
      <c r="W117" s="5">
        <v>0.14000000000000001</v>
      </c>
      <c r="X117" s="5">
        <v>0.13</v>
      </c>
      <c r="Y117" s="5">
        <v>0.14000000000000001</v>
      </c>
      <c r="Z117" s="5">
        <v>0.15</v>
      </c>
      <c r="AA117" s="5">
        <v>0.14000000000000001</v>
      </c>
      <c r="AB117" s="5">
        <v>0.13</v>
      </c>
      <c r="AC117" s="5">
        <v>0.13</v>
      </c>
      <c r="AD117" s="5">
        <v>0.13</v>
      </c>
      <c r="AE117" s="5">
        <v>0.13</v>
      </c>
      <c r="AF117" s="5">
        <v>0.12</v>
      </c>
      <c r="AG117" s="5">
        <v>0.12</v>
      </c>
      <c r="AH117" s="5">
        <v>0.12</v>
      </c>
      <c r="AI117" s="5">
        <v>0.11</v>
      </c>
      <c r="AJ117" s="5">
        <v>0.11</v>
      </c>
      <c r="AK117" s="5">
        <v>0.11</v>
      </c>
      <c r="AL117" s="5">
        <v>0.11</v>
      </c>
      <c r="AM117" s="5">
        <v>0.1</v>
      </c>
      <c r="AN117" s="5">
        <v>0.1</v>
      </c>
      <c r="AO117" s="5">
        <v>0.1</v>
      </c>
      <c r="AP117" s="5">
        <v>0.1</v>
      </c>
      <c r="AQ117" s="5">
        <v>0.09</v>
      </c>
      <c r="AR117" s="5">
        <v>0.1</v>
      </c>
      <c r="AS117" s="5">
        <v>0.09</v>
      </c>
      <c r="AT117" s="5">
        <v>0.1</v>
      </c>
      <c r="AU117" s="5">
        <v>0.1</v>
      </c>
      <c r="AV117" s="5">
        <v>0.09</v>
      </c>
      <c r="AW117" s="5">
        <v>0.1</v>
      </c>
      <c r="AX117" s="5">
        <v>0.09</v>
      </c>
      <c r="AY117" s="5">
        <v>0.1</v>
      </c>
      <c r="AZ117" s="5">
        <v>0.09</v>
      </c>
      <c r="BA117" s="5">
        <v>0.09</v>
      </c>
      <c r="BB117" s="5">
        <v>0.08</v>
      </c>
      <c r="BC117" s="5">
        <v>0.09</v>
      </c>
      <c r="BD117" s="5">
        <v>0.08</v>
      </c>
      <c r="BE117" s="5">
        <v>0.09</v>
      </c>
      <c r="BF117" s="5">
        <v>0.08</v>
      </c>
      <c r="BG117" s="5">
        <v>0.09</v>
      </c>
      <c r="BH117" s="5">
        <v>0.09</v>
      </c>
      <c r="BI117" s="5">
        <v>0.08</v>
      </c>
      <c r="BJ117" s="5">
        <v>0.09</v>
      </c>
      <c r="BK117" s="5">
        <v>0.09</v>
      </c>
      <c r="BL117" s="5">
        <v>0.08</v>
      </c>
      <c r="BM117" s="5">
        <v>0.09</v>
      </c>
      <c r="BN117" s="5">
        <v>0.08</v>
      </c>
      <c r="BO117" s="5">
        <v>7.0000000000000007E-2</v>
      </c>
      <c r="BP117" s="5">
        <v>0.08</v>
      </c>
      <c r="BQ117" s="5">
        <v>0.08</v>
      </c>
      <c r="BR117" s="5">
        <v>0.08</v>
      </c>
      <c r="BS117" s="5">
        <v>0.08</v>
      </c>
      <c r="BT117" s="5">
        <v>0.08</v>
      </c>
      <c r="BU117" s="5">
        <v>0.08</v>
      </c>
      <c r="BV117" s="5">
        <v>0.08</v>
      </c>
      <c r="BW117" s="5">
        <v>0.09</v>
      </c>
      <c r="BX117" s="5">
        <v>0.08</v>
      </c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>
        <v>7.0000000000000007E-2</v>
      </c>
      <c r="CJ117" s="5">
        <v>0.08</v>
      </c>
      <c r="CK117" s="5">
        <v>0.08</v>
      </c>
      <c r="CL117" s="5">
        <v>0.08</v>
      </c>
      <c r="CM117" s="5">
        <v>7.0000000000000007E-2</v>
      </c>
      <c r="CN117" s="5">
        <v>0.08</v>
      </c>
      <c r="CO117" s="5">
        <v>0.08</v>
      </c>
      <c r="CP117" s="5">
        <v>7.0000000000000007E-2</v>
      </c>
      <c r="CQ117" s="5">
        <v>0.08</v>
      </c>
      <c r="CR117" s="5">
        <v>0.08</v>
      </c>
      <c r="CS117" s="5">
        <v>7.0000000000000007E-2</v>
      </c>
      <c r="CT117" s="5">
        <v>7.0000000000000007E-2</v>
      </c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40">
        <v>5.8000000000000003E-2</v>
      </c>
      <c r="DT117" s="40">
        <v>6.2E-2</v>
      </c>
      <c r="DU117" s="40">
        <v>6.4000000000000001E-2</v>
      </c>
      <c r="DV117" s="40">
        <v>6.6000000000000003E-2</v>
      </c>
      <c r="DW117" s="40">
        <v>0.06</v>
      </c>
      <c r="DX117" s="40">
        <v>0.06</v>
      </c>
      <c r="DY117" s="40">
        <v>6.0999999999999999E-2</v>
      </c>
      <c r="DZ117" s="40">
        <v>5.7000000000000002E-2</v>
      </c>
      <c r="EA117" s="40">
        <v>6.0999999999999999E-2</v>
      </c>
      <c r="EB117" s="40">
        <v>5.8000000000000003E-2</v>
      </c>
      <c r="EC117" s="40">
        <v>5.5E-2</v>
      </c>
      <c r="ED117" s="40">
        <v>5.8999999999999997E-2</v>
      </c>
      <c r="EE117" s="40" t="s">
        <v>305</v>
      </c>
      <c r="EF117" s="40" t="s">
        <v>305</v>
      </c>
      <c r="EG117" s="40" t="s">
        <v>305</v>
      </c>
    </row>
    <row r="118" spans="1:137" ht="14.25">
      <c r="A118" s="65"/>
      <c r="B118" s="2">
        <v>108</v>
      </c>
      <c r="C118" s="3" t="s">
        <v>265</v>
      </c>
      <c r="D118" s="4" t="s">
        <v>266</v>
      </c>
      <c r="E118" s="14">
        <v>1.558825787037037</v>
      </c>
      <c r="F118" s="14">
        <v>5.8575207754629632</v>
      </c>
      <c r="G118" s="5">
        <v>0.24</v>
      </c>
      <c r="H118" s="5">
        <v>0.21</v>
      </c>
      <c r="I118" s="5">
        <v>0.22</v>
      </c>
      <c r="J118" s="5">
        <v>0.2</v>
      </c>
      <c r="K118" s="5">
        <v>0.18</v>
      </c>
      <c r="L118" s="5">
        <v>0.17</v>
      </c>
      <c r="M118" s="5">
        <v>0.16</v>
      </c>
      <c r="N118" s="5">
        <v>0.17</v>
      </c>
      <c r="O118" s="5">
        <v>0.17</v>
      </c>
      <c r="P118" s="5">
        <v>0.16</v>
      </c>
      <c r="Q118" s="5">
        <v>0.15</v>
      </c>
      <c r="R118" s="5">
        <v>0.15</v>
      </c>
      <c r="S118" s="5">
        <v>0.14000000000000001</v>
      </c>
      <c r="T118" s="5">
        <v>0.17</v>
      </c>
      <c r="U118" s="5">
        <v>0.16</v>
      </c>
      <c r="V118" s="5">
        <v>0.16</v>
      </c>
      <c r="W118" s="5">
        <v>0.14000000000000001</v>
      </c>
      <c r="X118" s="5">
        <v>0.15</v>
      </c>
      <c r="Y118" s="5">
        <v>0.15</v>
      </c>
      <c r="Z118" s="5">
        <v>0.15</v>
      </c>
      <c r="AA118" s="5">
        <v>0.15</v>
      </c>
      <c r="AB118" s="5">
        <v>0.14000000000000001</v>
      </c>
      <c r="AC118" s="5">
        <v>0.14000000000000001</v>
      </c>
      <c r="AD118" s="5">
        <v>0.14000000000000001</v>
      </c>
      <c r="AE118" s="5">
        <v>0.13</v>
      </c>
      <c r="AF118" s="5">
        <v>0.13</v>
      </c>
      <c r="AG118" s="5">
        <v>0.13</v>
      </c>
      <c r="AH118" s="5">
        <v>0.13</v>
      </c>
      <c r="AI118" s="5">
        <v>0.13</v>
      </c>
      <c r="AJ118" s="5">
        <v>0.14000000000000001</v>
      </c>
      <c r="AK118" s="5">
        <v>0.11</v>
      </c>
      <c r="AL118" s="5">
        <v>0.13</v>
      </c>
      <c r="AM118" s="5">
        <v>0.11</v>
      </c>
      <c r="AN118" s="5">
        <v>0.1</v>
      </c>
      <c r="AO118" s="5">
        <v>0.11</v>
      </c>
      <c r="AP118" s="5">
        <v>0.1</v>
      </c>
      <c r="AQ118" s="5">
        <v>0.09</v>
      </c>
      <c r="AR118" s="5">
        <v>0.11</v>
      </c>
      <c r="AS118" s="5">
        <v>0.1</v>
      </c>
      <c r="AT118" s="5">
        <v>0.1</v>
      </c>
      <c r="AU118" s="5">
        <v>0.1</v>
      </c>
      <c r="AV118" s="5">
        <v>0.1</v>
      </c>
      <c r="AW118" s="5">
        <v>0.11</v>
      </c>
      <c r="AX118" s="5">
        <v>0.11</v>
      </c>
      <c r="AY118" s="5">
        <v>0.09</v>
      </c>
      <c r="AZ118" s="5">
        <v>0.1</v>
      </c>
      <c r="BA118" s="5">
        <v>0.1</v>
      </c>
      <c r="BB118" s="5">
        <v>0.1</v>
      </c>
      <c r="BC118" s="5">
        <v>0.09</v>
      </c>
      <c r="BD118" s="5">
        <v>0.09</v>
      </c>
      <c r="BE118" s="5">
        <v>0.1</v>
      </c>
      <c r="BF118" s="5">
        <v>0.08</v>
      </c>
      <c r="BG118" s="5">
        <v>0.1</v>
      </c>
      <c r="BH118" s="5">
        <v>0.1</v>
      </c>
      <c r="BI118" s="5">
        <v>0.09</v>
      </c>
      <c r="BJ118" s="5">
        <v>0.09</v>
      </c>
      <c r="BK118" s="5">
        <v>0.09</v>
      </c>
      <c r="BL118" s="5">
        <v>0.08</v>
      </c>
      <c r="BM118" s="5">
        <v>0.09</v>
      </c>
      <c r="BN118" s="5">
        <v>0.09</v>
      </c>
      <c r="BO118" s="5">
        <v>0.09</v>
      </c>
      <c r="BP118" s="5">
        <v>0.09</v>
      </c>
      <c r="BQ118" s="5">
        <v>0.09</v>
      </c>
      <c r="BR118" s="5">
        <v>0.09</v>
      </c>
      <c r="BS118" s="5">
        <v>0.09</v>
      </c>
      <c r="BT118" s="5">
        <v>0.09</v>
      </c>
      <c r="BU118" s="5">
        <v>0.09</v>
      </c>
      <c r="BV118" s="5">
        <v>0.09</v>
      </c>
      <c r="BW118" s="5">
        <v>0.09</v>
      </c>
      <c r="BX118" s="5">
        <v>0.09</v>
      </c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>
        <v>0.08</v>
      </c>
      <c r="CJ118" s="5">
        <v>0.09</v>
      </c>
      <c r="CK118" s="5">
        <v>0.08</v>
      </c>
      <c r="CL118" s="5">
        <v>0.08</v>
      </c>
      <c r="CM118" s="5">
        <v>0.08</v>
      </c>
      <c r="CN118" s="5">
        <v>0.08</v>
      </c>
      <c r="CO118" s="5">
        <v>0.08</v>
      </c>
      <c r="CP118" s="5">
        <v>0.08</v>
      </c>
      <c r="CQ118" s="5">
        <v>0.08</v>
      </c>
      <c r="CR118" s="5">
        <v>0.08</v>
      </c>
      <c r="CS118" s="5">
        <v>0.08</v>
      </c>
      <c r="CT118" s="5">
        <v>0.08</v>
      </c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40" t="s">
        <v>305</v>
      </c>
      <c r="DT118" s="40" t="s">
        <v>305</v>
      </c>
      <c r="DU118" s="40" t="s">
        <v>305</v>
      </c>
      <c r="DV118" s="40" t="s">
        <v>305</v>
      </c>
      <c r="DW118" s="40" t="s">
        <v>305</v>
      </c>
      <c r="DX118" s="40" t="s">
        <v>305</v>
      </c>
      <c r="DY118" s="40" t="s">
        <v>305</v>
      </c>
      <c r="DZ118" s="40" t="s">
        <v>305</v>
      </c>
      <c r="EA118" s="40" t="s">
        <v>305</v>
      </c>
      <c r="EB118" s="40" t="s">
        <v>305</v>
      </c>
      <c r="EC118" s="40" t="s">
        <v>305</v>
      </c>
      <c r="ED118" s="40" t="s">
        <v>305</v>
      </c>
      <c r="EE118" s="40" t="s">
        <v>305</v>
      </c>
      <c r="EF118" s="40" t="s">
        <v>305</v>
      </c>
      <c r="EG118" s="40">
        <v>0.12</v>
      </c>
    </row>
    <row r="119" spans="1:137" ht="14.25">
      <c r="A119" s="65"/>
      <c r="B119" s="2">
        <v>109</v>
      </c>
      <c r="C119" s="3" t="s">
        <v>267</v>
      </c>
      <c r="D119" s="4" t="s">
        <v>268</v>
      </c>
      <c r="E119" s="14">
        <v>1.558281226851852</v>
      </c>
      <c r="F119" s="14">
        <v>5.8569601273148146</v>
      </c>
      <c r="G119" s="5">
        <v>0.25</v>
      </c>
      <c r="H119" s="5">
        <v>0.23</v>
      </c>
      <c r="I119" s="5">
        <v>0.24</v>
      </c>
      <c r="J119" s="5">
        <v>0.22</v>
      </c>
      <c r="K119" s="5">
        <v>0.23</v>
      </c>
      <c r="L119" s="5">
        <v>0.21</v>
      </c>
      <c r="M119" s="5">
        <v>0.2</v>
      </c>
      <c r="N119" s="5">
        <v>0.19</v>
      </c>
      <c r="O119" s="5">
        <v>0.18</v>
      </c>
      <c r="P119" s="5">
        <v>0.19</v>
      </c>
      <c r="Q119" s="5">
        <v>0.18</v>
      </c>
      <c r="R119" s="5">
        <v>0.19</v>
      </c>
      <c r="S119" s="5">
        <v>0.2</v>
      </c>
      <c r="T119" s="5">
        <v>0.19</v>
      </c>
      <c r="U119" s="5">
        <v>0.19</v>
      </c>
      <c r="V119" s="5">
        <v>0.19</v>
      </c>
      <c r="W119" s="5">
        <v>0.15</v>
      </c>
      <c r="X119" s="5">
        <v>0.16</v>
      </c>
      <c r="Y119" s="5">
        <v>0.17</v>
      </c>
      <c r="Z119" s="5">
        <v>0.16</v>
      </c>
      <c r="AA119" s="5">
        <v>0.18</v>
      </c>
      <c r="AB119" s="5">
        <v>0.17</v>
      </c>
      <c r="AC119" s="5">
        <v>0.17</v>
      </c>
      <c r="AD119" s="5">
        <v>0.16</v>
      </c>
      <c r="AE119" s="5">
        <v>0.16</v>
      </c>
      <c r="AF119" s="5">
        <v>0.15</v>
      </c>
      <c r="AG119" s="5">
        <v>0.15</v>
      </c>
      <c r="AH119" s="5">
        <v>0.15</v>
      </c>
      <c r="AI119" s="5">
        <v>0.14000000000000001</v>
      </c>
      <c r="AJ119" s="5">
        <v>0.15</v>
      </c>
      <c r="AK119" s="5">
        <v>0.13</v>
      </c>
      <c r="AL119" s="5">
        <v>0.16</v>
      </c>
      <c r="AM119" s="5">
        <v>0.11</v>
      </c>
      <c r="AN119" s="5">
        <v>0.12</v>
      </c>
      <c r="AO119" s="5">
        <v>0.14000000000000001</v>
      </c>
      <c r="AP119" s="5">
        <v>0.12</v>
      </c>
      <c r="AQ119" s="5">
        <v>0.11</v>
      </c>
      <c r="AR119" s="5">
        <v>0.12</v>
      </c>
      <c r="AS119" s="5">
        <v>0.11</v>
      </c>
      <c r="AT119" s="5">
        <v>0.12</v>
      </c>
      <c r="AU119" s="5">
        <v>0.12</v>
      </c>
      <c r="AV119" s="5">
        <v>0.12</v>
      </c>
      <c r="AW119" s="5">
        <v>0.1</v>
      </c>
      <c r="AX119" s="5">
        <v>0.12</v>
      </c>
      <c r="AY119" s="5">
        <v>0.1</v>
      </c>
      <c r="AZ119" s="5">
        <v>0.11</v>
      </c>
      <c r="BA119" s="5">
        <v>0.11</v>
      </c>
      <c r="BB119" s="5">
        <v>0.1</v>
      </c>
      <c r="BC119" s="5">
        <v>0.1</v>
      </c>
      <c r="BD119" s="5">
        <v>0.11</v>
      </c>
      <c r="BE119" s="5">
        <v>0.11</v>
      </c>
      <c r="BF119" s="5">
        <v>0.11</v>
      </c>
      <c r="BG119" s="5">
        <v>0.11</v>
      </c>
      <c r="BH119" s="5">
        <v>0.11</v>
      </c>
      <c r="BI119" s="5">
        <v>0.09</v>
      </c>
      <c r="BJ119" s="5">
        <v>0.11</v>
      </c>
      <c r="BK119" s="5">
        <v>0.1</v>
      </c>
      <c r="BL119" s="5">
        <v>0.1</v>
      </c>
      <c r="BM119" s="5">
        <v>0.11</v>
      </c>
      <c r="BN119" s="5">
        <v>0.11</v>
      </c>
      <c r="BO119" s="5">
        <v>0.1</v>
      </c>
      <c r="BP119" s="5">
        <v>0.1</v>
      </c>
      <c r="BQ119" s="5">
        <v>0.1</v>
      </c>
      <c r="BR119" s="5">
        <v>0.1</v>
      </c>
      <c r="BS119" s="5">
        <v>0.1</v>
      </c>
      <c r="BT119" s="5">
        <v>0.1</v>
      </c>
      <c r="BU119" s="5">
        <v>0.1</v>
      </c>
      <c r="BV119" s="5">
        <v>0.1</v>
      </c>
      <c r="BW119" s="5">
        <v>0.1</v>
      </c>
      <c r="BX119" s="5">
        <v>0.1</v>
      </c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>
        <v>0.1</v>
      </c>
      <c r="CJ119" s="5">
        <v>0.09</v>
      </c>
      <c r="CK119" s="5">
        <v>0.1</v>
      </c>
      <c r="CL119" s="5">
        <v>0.1</v>
      </c>
      <c r="CM119" s="5">
        <v>0.1</v>
      </c>
      <c r="CN119" s="5">
        <v>0.1</v>
      </c>
      <c r="CO119" s="5">
        <v>0.1</v>
      </c>
      <c r="CP119" s="5">
        <v>0.09</v>
      </c>
      <c r="CQ119" s="5">
        <v>0.1</v>
      </c>
      <c r="CR119" s="5">
        <v>0.1</v>
      </c>
      <c r="CS119" s="5">
        <v>0.09</v>
      </c>
      <c r="CT119" s="5">
        <v>0.09</v>
      </c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40" t="s">
        <v>305</v>
      </c>
      <c r="DT119" s="40" t="s">
        <v>305</v>
      </c>
      <c r="DU119" s="40" t="s">
        <v>305</v>
      </c>
      <c r="DV119" s="40" t="s">
        <v>305</v>
      </c>
      <c r="DW119" s="40" t="s">
        <v>305</v>
      </c>
      <c r="DX119" s="40" t="s">
        <v>305</v>
      </c>
      <c r="DY119" s="40" t="s">
        <v>305</v>
      </c>
      <c r="DZ119" s="40" t="s">
        <v>305</v>
      </c>
      <c r="EA119" s="40" t="s">
        <v>305</v>
      </c>
      <c r="EB119" s="40" t="s">
        <v>305</v>
      </c>
      <c r="EC119" s="40" t="s">
        <v>305</v>
      </c>
      <c r="ED119" s="40" t="s">
        <v>305</v>
      </c>
      <c r="EE119" s="40" t="s">
        <v>305</v>
      </c>
      <c r="EF119" s="40" t="s">
        <v>305</v>
      </c>
      <c r="EG119" s="40" t="s">
        <v>305</v>
      </c>
    </row>
    <row r="120" spans="1:137" ht="14.25">
      <c r="A120" s="65"/>
      <c r="B120" s="2">
        <v>110</v>
      </c>
      <c r="C120" s="3" t="s">
        <v>269</v>
      </c>
      <c r="D120" s="4" t="s">
        <v>270</v>
      </c>
      <c r="E120" s="14">
        <v>1.5581085185185186</v>
      </c>
      <c r="F120" s="14">
        <v>5.8571766550925926</v>
      </c>
      <c r="G120" s="5">
        <v>0.2</v>
      </c>
      <c r="H120" s="5">
        <v>0.2</v>
      </c>
      <c r="I120" s="5">
        <v>0.21</v>
      </c>
      <c r="J120" s="5">
        <v>0.2</v>
      </c>
      <c r="K120" s="5">
        <v>0.2</v>
      </c>
      <c r="L120" s="5">
        <v>0.19</v>
      </c>
      <c r="M120" s="5">
        <v>0.19</v>
      </c>
      <c r="N120" s="5">
        <v>0.17</v>
      </c>
      <c r="O120" s="5">
        <v>0.18</v>
      </c>
      <c r="P120" s="5">
        <v>0.18</v>
      </c>
      <c r="Q120" s="5">
        <v>0.18</v>
      </c>
      <c r="R120" s="5">
        <v>0.19</v>
      </c>
      <c r="S120" s="5">
        <v>0.19</v>
      </c>
      <c r="T120" s="5">
        <v>0.18</v>
      </c>
      <c r="U120" s="5">
        <v>0.18</v>
      </c>
      <c r="V120" s="5">
        <v>0.17</v>
      </c>
      <c r="W120" s="5">
        <v>0.13</v>
      </c>
      <c r="X120" s="5">
        <v>0.14000000000000001</v>
      </c>
      <c r="Y120" s="5">
        <v>0.15</v>
      </c>
      <c r="Z120" s="5">
        <v>0.16</v>
      </c>
      <c r="AA120" s="5">
        <v>0.16</v>
      </c>
      <c r="AB120" s="5">
        <v>0.14000000000000001</v>
      </c>
      <c r="AC120" s="5">
        <v>0.15</v>
      </c>
      <c r="AD120" s="5">
        <v>0.14000000000000001</v>
      </c>
      <c r="AE120" s="5">
        <v>0.14000000000000001</v>
      </c>
      <c r="AF120" s="5">
        <v>0.13</v>
      </c>
      <c r="AG120" s="5">
        <v>0.13</v>
      </c>
      <c r="AH120" s="5">
        <v>0.13</v>
      </c>
      <c r="AI120" s="5">
        <v>0.13</v>
      </c>
      <c r="AJ120" s="5">
        <v>0.12</v>
      </c>
      <c r="AK120" s="5">
        <v>0.11</v>
      </c>
      <c r="AL120" s="5">
        <v>0.11</v>
      </c>
      <c r="AM120" s="5">
        <v>0.11</v>
      </c>
      <c r="AN120" s="5">
        <v>0.1</v>
      </c>
      <c r="AO120" s="5">
        <v>0.11</v>
      </c>
      <c r="AP120" s="5">
        <v>0.1</v>
      </c>
      <c r="AQ120" s="5">
        <v>0.1</v>
      </c>
      <c r="AR120" s="5">
        <v>0.11</v>
      </c>
      <c r="AS120" s="5">
        <v>0.09</v>
      </c>
      <c r="AT120" s="5">
        <v>0.11</v>
      </c>
      <c r="AU120" s="5">
        <v>0.1</v>
      </c>
      <c r="AV120" s="5">
        <v>0.11</v>
      </c>
      <c r="AW120" s="5">
        <v>0.11</v>
      </c>
      <c r="AX120" s="5">
        <v>0.09</v>
      </c>
      <c r="AY120" s="5">
        <v>0.1</v>
      </c>
      <c r="AZ120" s="5">
        <v>0.1</v>
      </c>
      <c r="BA120" s="5">
        <v>0.1</v>
      </c>
      <c r="BB120" s="5">
        <v>0.1</v>
      </c>
      <c r="BC120" s="5">
        <v>0.09</v>
      </c>
      <c r="BD120" s="5">
        <v>0.1</v>
      </c>
      <c r="BE120" s="5">
        <v>0.1</v>
      </c>
      <c r="BF120" s="5">
        <v>0.1</v>
      </c>
      <c r="BG120" s="5">
        <v>0.1</v>
      </c>
      <c r="BH120" s="5">
        <v>0.1</v>
      </c>
      <c r="BI120" s="5">
        <v>0.08</v>
      </c>
      <c r="BJ120" s="5">
        <v>0.09</v>
      </c>
      <c r="BK120" s="5">
        <v>0.09</v>
      </c>
      <c r="BL120" s="5">
        <v>0.1</v>
      </c>
      <c r="BM120" s="5">
        <v>0.1</v>
      </c>
      <c r="BN120" s="5">
        <v>0.09</v>
      </c>
      <c r="BO120" s="5">
        <v>0.09</v>
      </c>
      <c r="BP120" s="5">
        <v>0.08</v>
      </c>
      <c r="BQ120" s="5">
        <v>0.09</v>
      </c>
      <c r="BR120" s="5">
        <v>0.11</v>
      </c>
      <c r="BS120" s="5">
        <v>0.09</v>
      </c>
      <c r="BT120" s="5">
        <v>0.09</v>
      </c>
      <c r="BU120" s="5">
        <v>0.09</v>
      </c>
      <c r="BV120" s="5">
        <v>0.09</v>
      </c>
      <c r="BW120" s="5">
        <v>0.09</v>
      </c>
      <c r="BX120" s="5">
        <v>0.1</v>
      </c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>
        <v>0.09</v>
      </c>
      <c r="CJ120" s="5">
        <v>0.09</v>
      </c>
      <c r="CK120" s="5">
        <v>0.09</v>
      </c>
      <c r="CL120" s="5">
        <v>0.09</v>
      </c>
      <c r="CM120" s="5">
        <v>0.08</v>
      </c>
      <c r="CN120" s="5">
        <v>0.08</v>
      </c>
      <c r="CO120" s="5">
        <v>0.08</v>
      </c>
      <c r="CP120" s="5">
        <v>0.09</v>
      </c>
      <c r="CQ120" s="5">
        <v>0.09</v>
      </c>
      <c r="CR120" s="5">
        <v>0.08</v>
      </c>
      <c r="CS120" s="5">
        <v>0.08</v>
      </c>
      <c r="CT120" s="5">
        <v>0.08</v>
      </c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40" t="s">
        <v>305</v>
      </c>
      <c r="DT120" s="40" t="s">
        <v>305</v>
      </c>
      <c r="DU120" s="40" t="s">
        <v>305</v>
      </c>
      <c r="DV120" s="40" t="s">
        <v>305</v>
      </c>
      <c r="DW120" s="40" t="s">
        <v>305</v>
      </c>
      <c r="DX120" s="40" t="s">
        <v>305</v>
      </c>
      <c r="DY120" s="40" t="s">
        <v>305</v>
      </c>
      <c r="DZ120" s="40" t="s">
        <v>305</v>
      </c>
      <c r="EA120" s="40" t="s">
        <v>305</v>
      </c>
      <c r="EB120" s="40" t="s">
        <v>305</v>
      </c>
      <c r="EC120" s="40" t="s">
        <v>305</v>
      </c>
      <c r="ED120" s="40" t="s">
        <v>305</v>
      </c>
      <c r="EE120" s="40" t="s">
        <v>305</v>
      </c>
      <c r="EF120" s="40" t="s">
        <v>305</v>
      </c>
      <c r="EG120" s="40" t="s">
        <v>305</v>
      </c>
    </row>
    <row r="121" spans="1:137" ht="14.25">
      <c r="A121" s="65"/>
      <c r="B121" s="2">
        <v>111</v>
      </c>
      <c r="C121" s="3" t="s">
        <v>271</v>
      </c>
      <c r="D121" s="4" t="s">
        <v>272</v>
      </c>
      <c r="E121" s="14">
        <v>1.5577995601851853</v>
      </c>
      <c r="F121" s="14">
        <v>5.8567807407407404</v>
      </c>
      <c r="G121" s="5"/>
      <c r="H121" s="5">
        <v>0.21</v>
      </c>
      <c r="I121" s="5">
        <v>0.21</v>
      </c>
      <c r="J121" s="5">
        <v>0.2</v>
      </c>
      <c r="K121" s="5">
        <v>0.19</v>
      </c>
      <c r="L121" s="5">
        <v>0.18</v>
      </c>
      <c r="M121" s="5">
        <v>0.19</v>
      </c>
      <c r="N121" s="5">
        <v>0.17</v>
      </c>
      <c r="O121" s="5">
        <v>0.17</v>
      </c>
      <c r="P121" s="5">
        <v>0.18</v>
      </c>
      <c r="Q121" s="5">
        <v>0.18</v>
      </c>
      <c r="R121" s="5">
        <v>0.16</v>
      </c>
      <c r="S121" s="5">
        <v>0.17</v>
      </c>
      <c r="T121" s="5">
        <v>0.17</v>
      </c>
      <c r="U121" s="5">
        <v>0.18</v>
      </c>
      <c r="V121" s="5">
        <v>0.17</v>
      </c>
      <c r="W121" s="5">
        <v>0.15</v>
      </c>
      <c r="X121" s="5">
        <v>0.15</v>
      </c>
      <c r="Y121" s="5">
        <v>0.15</v>
      </c>
      <c r="Z121" s="5">
        <v>0.16</v>
      </c>
      <c r="AA121" s="5">
        <v>0.14000000000000001</v>
      </c>
      <c r="AB121" s="5">
        <v>0.12</v>
      </c>
      <c r="AC121" s="5">
        <v>0.12</v>
      </c>
      <c r="AD121" s="5">
        <v>0.13</v>
      </c>
      <c r="AE121" s="5">
        <v>0.13</v>
      </c>
      <c r="AF121" s="5">
        <v>0.12</v>
      </c>
      <c r="AG121" s="5">
        <v>0.12</v>
      </c>
      <c r="AH121" s="5">
        <v>0.12</v>
      </c>
      <c r="AI121" s="5">
        <v>0.12</v>
      </c>
      <c r="AJ121" s="5">
        <v>0.11</v>
      </c>
      <c r="AK121" s="5">
        <v>0.1</v>
      </c>
      <c r="AL121" s="5">
        <v>0.11</v>
      </c>
      <c r="AM121" s="5">
        <v>0.12</v>
      </c>
      <c r="AN121" s="5">
        <v>0.12</v>
      </c>
      <c r="AO121" s="5">
        <v>0.12</v>
      </c>
      <c r="AP121" s="5">
        <v>0.11</v>
      </c>
      <c r="AQ121" s="5">
        <v>0.11</v>
      </c>
      <c r="AR121" s="5">
        <v>0.12</v>
      </c>
      <c r="AS121" s="5">
        <v>0.13</v>
      </c>
      <c r="AT121" s="5">
        <v>0.11</v>
      </c>
      <c r="AU121" s="5">
        <v>0.1</v>
      </c>
      <c r="AV121" s="5">
        <v>0.1</v>
      </c>
      <c r="AW121" s="5">
        <v>0.11</v>
      </c>
      <c r="AX121" s="5">
        <v>0.09</v>
      </c>
      <c r="AY121" s="5">
        <v>0.11</v>
      </c>
      <c r="AZ121" s="5">
        <v>0.12</v>
      </c>
      <c r="BA121" s="5">
        <v>0.12</v>
      </c>
      <c r="BB121" s="5">
        <v>0.1</v>
      </c>
      <c r="BC121" s="5">
        <v>0.13</v>
      </c>
      <c r="BD121" s="5">
        <v>0.11</v>
      </c>
      <c r="BE121" s="5">
        <v>0.2</v>
      </c>
      <c r="BF121" s="5">
        <v>0.11</v>
      </c>
      <c r="BG121" s="5">
        <v>0.1</v>
      </c>
      <c r="BH121" s="5">
        <v>0.1</v>
      </c>
      <c r="BI121" s="5">
        <v>0.1</v>
      </c>
      <c r="BJ121" s="5">
        <v>0.11</v>
      </c>
      <c r="BK121" s="5">
        <v>0.1</v>
      </c>
      <c r="BL121" s="5">
        <v>0.12</v>
      </c>
      <c r="BM121" s="5">
        <v>0.12</v>
      </c>
      <c r="BN121" s="5">
        <v>0.11</v>
      </c>
      <c r="BO121" s="5">
        <v>0.12</v>
      </c>
      <c r="BP121" s="5">
        <v>0.1</v>
      </c>
      <c r="BQ121" s="5">
        <v>0.09</v>
      </c>
      <c r="BR121" s="5">
        <v>0.09</v>
      </c>
      <c r="BS121" s="5">
        <v>0.1</v>
      </c>
      <c r="BT121" s="5">
        <v>0.1</v>
      </c>
      <c r="BU121" s="5">
        <v>0.08</v>
      </c>
      <c r="BV121" s="5">
        <v>0.1</v>
      </c>
      <c r="BW121" s="5">
        <v>0.09</v>
      </c>
      <c r="BX121" s="5">
        <v>0.09</v>
      </c>
      <c r="BY121" s="5">
        <v>0.09</v>
      </c>
      <c r="BZ121" s="5">
        <v>0.08</v>
      </c>
      <c r="CA121" s="5">
        <v>0.09</v>
      </c>
      <c r="CB121" s="5">
        <v>0.1</v>
      </c>
      <c r="CC121" s="5">
        <v>0.08</v>
      </c>
      <c r="CD121" s="5">
        <v>0.1</v>
      </c>
      <c r="CE121" s="5">
        <v>0.1</v>
      </c>
      <c r="CF121" s="5">
        <v>0.08</v>
      </c>
      <c r="CG121" s="5">
        <v>0.09</v>
      </c>
      <c r="CH121" s="5">
        <v>0.09</v>
      </c>
      <c r="CI121" s="5">
        <v>0.08</v>
      </c>
      <c r="CJ121" s="5">
        <v>0.1</v>
      </c>
      <c r="CK121" s="5">
        <v>0.09</v>
      </c>
      <c r="CL121" s="5">
        <v>0.09</v>
      </c>
      <c r="CM121" s="5">
        <v>0.09</v>
      </c>
      <c r="CN121" s="5">
        <v>0.08</v>
      </c>
      <c r="CO121" s="5">
        <v>0.09</v>
      </c>
      <c r="CP121" s="5">
        <v>0.09</v>
      </c>
      <c r="CQ121" s="5">
        <v>0.09</v>
      </c>
      <c r="CR121" s="5">
        <v>0.09</v>
      </c>
      <c r="CS121" s="5">
        <v>7.0000000000000007E-2</v>
      </c>
      <c r="CT121" s="5">
        <v>0.08</v>
      </c>
      <c r="CU121" s="5">
        <v>0.09</v>
      </c>
      <c r="CV121" s="5">
        <v>0.08</v>
      </c>
      <c r="CW121" s="5">
        <v>0.09</v>
      </c>
      <c r="CX121" s="5">
        <v>0.08</v>
      </c>
      <c r="CY121" s="5">
        <v>0.1</v>
      </c>
      <c r="CZ121" s="5">
        <v>0.09</v>
      </c>
      <c r="DA121" s="5">
        <v>0.09</v>
      </c>
      <c r="DB121" s="5">
        <v>0.09</v>
      </c>
      <c r="DC121" s="5">
        <v>0.09</v>
      </c>
      <c r="DD121" s="5">
        <v>0.08</v>
      </c>
      <c r="DE121" s="5">
        <v>0.09</v>
      </c>
      <c r="DF121" s="5">
        <v>0.08</v>
      </c>
      <c r="DG121" s="5">
        <v>0.09</v>
      </c>
      <c r="DH121" s="5">
        <v>0.08</v>
      </c>
      <c r="DI121" s="5">
        <v>0.08</v>
      </c>
      <c r="DJ121" s="5">
        <v>0.08</v>
      </c>
      <c r="DK121" s="5">
        <v>0.09</v>
      </c>
      <c r="DL121" s="5">
        <v>0.09</v>
      </c>
      <c r="DM121" s="5">
        <v>0.1</v>
      </c>
      <c r="DN121" s="5">
        <v>0.08</v>
      </c>
      <c r="DO121" s="5">
        <v>0.08</v>
      </c>
      <c r="DP121" s="5">
        <v>0.08</v>
      </c>
      <c r="DQ121" s="5">
        <v>0.08</v>
      </c>
      <c r="DR121" s="5">
        <v>0.08</v>
      </c>
      <c r="DS121" s="40">
        <v>8.3000000000000004E-2</v>
      </c>
      <c r="DT121" s="40">
        <v>7.3999999999999996E-2</v>
      </c>
      <c r="DU121" s="40">
        <v>8.8999999999999996E-2</v>
      </c>
      <c r="DV121" s="40">
        <v>8.1000000000000003E-2</v>
      </c>
      <c r="DW121" s="40">
        <v>6.8000000000000005E-2</v>
      </c>
      <c r="DX121" s="40">
        <v>7.6999999999999999E-2</v>
      </c>
      <c r="DY121" s="40">
        <v>7.6999999999999999E-2</v>
      </c>
      <c r="DZ121" s="40">
        <v>9.5000000000000001E-2</v>
      </c>
      <c r="EA121" s="40">
        <v>8.1000000000000003E-2</v>
      </c>
      <c r="EB121" s="40">
        <v>8.3000000000000004E-2</v>
      </c>
      <c r="EC121" s="40">
        <v>6.9000000000000006E-2</v>
      </c>
      <c r="ED121" s="40">
        <v>7.8E-2</v>
      </c>
      <c r="EE121" s="40">
        <v>7.3999999999999996E-2</v>
      </c>
      <c r="EF121" s="40">
        <v>5.5E-2</v>
      </c>
      <c r="EG121" s="40">
        <v>5.7000000000000002E-2</v>
      </c>
    </row>
    <row r="122" spans="1:137" ht="14.25">
      <c r="A122" s="65"/>
      <c r="B122" s="2">
        <v>112</v>
      </c>
      <c r="C122" s="3" t="s">
        <v>273</v>
      </c>
      <c r="D122" s="4" t="s">
        <v>274</v>
      </c>
      <c r="E122" s="14">
        <v>1.5577951851851852</v>
      </c>
      <c r="F122" s="14">
        <v>5.8571646643518518</v>
      </c>
      <c r="G122" s="5"/>
      <c r="H122" s="5">
        <v>0.22</v>
      </c>
      <c r="I122" s="5">
        <v>0.21</v>
      </c>
      <c r="J122" s="5">
        <v>0.19</v>
      </c>
      <c r="K122" s="5">
        <v>0.19</v>
      </c>
      <c r="L122" s="5">
        <v>0.2</v>
      </c>
      <c r="M122" s="5">
        <v>0.2</v>
      </c>
      <c r="N122" s="5">
        <v>0.18</v>
      </c>
      <c r="O122" s="5">
        <v>0.18</v>
      </c>
      <c r="P122" s="5">
        <v>0.19</v>
      </c>
      <c r="Q122" s="5">
        <v>0.18</v>
      </c>
      <c r="R122" s="5">
        <v>0.19</v>
      </c>
      <c r="S122" s="5">
        <v>0.18</v>
      </c>
      <c r="T122" s="5">
        <v>0.18</v>
      </c>
      <c r="U122" s="5">
        <v>0.18</v>
      </c>
      <c r="V122" s="5">
        <v>0.16</v>
      </c>
      <c r="W122" s="5">
        <v>0.16</v>
      </c>
      <c r="X122" s="5">
        <v>0.17</v>
      </c>
      <c r="Y122" s="5">
        <v>0.16</v>
      </c>
      <c r="Z122" s="5">
        <v>0.17</v>
      </c>
      <c r="AA122" s="5">
        <v>0.17</v>
      </c>
      <c r="AB122" s="5">
        <v>0.15</v>
      </c>
      <c r="AC122" s="5">
        <v>0.15</v>
      </c>
      <c r="AD122" s="5">
        <v>0.15</v>
      </c>
      <c r="AE122" s="5">
        <v>0.15</v>
      </c>
      <c r="AF122" s="5">
        <v>0.13</v>
      </c>
      <c r="AG122" s="5">
        <v>0.14000000000000001</v>
      </c>
      <c r="AH122" s="5">
        <v>0.13</v>
      </c>
      <c r="AI122" s="5">
        <v>0.14000000000000001</v>
      </c>
      <c r="AJ122" s="5">
        <v>0.14000000000000001</v>
      </c>
      <c r="AK122" s="5">
        <v>0.15</v>
      </c>
      <c r="AL122" s="5">
        <v>0.12</v>
      </c>
      <c r="AM122" s="5">
        <v>0.12</v>
      </c>
      <c r="AN122" s="5">
        <v>0.11</v>
      </c>
      <c r="AO122" s="5">
        <v>0.11</v>
      </c>
      <c r="AP122" s="5">
        <v>0.12</v>
      </c>
      <c r="AQ122" s="5">
        <v>0.11</v>
      </c>
      <c r="AR122" s="5">
        <v>0.12</v>
      </c>
      <c r="AS122" s="5">
        <v>0.1</v>
      </c>
      <c r="AT122" s="5">
        <v>0.13</v>
      </c>
      <c r="AU122" s="5">
        <v>0.13</v>
      </c>
      <c r="AV122" s="5">
        <v>0.11</v>
      </c>
      <c r="AW122" s="5">
        <v>0.12</v>
      </c>
      <c r="AX122" s="5">
        <v>0.1</v>
      </c>
      <c r="AY122" s="5">
        <v>0.11</v>
      </c>
      <c r="AZ122" s="5">
        <v>0.11</v>
      </c>
      <c r="BA122" s="5">
        <v>0.11</v>
      </c>
      <c r="BB122" s="5">
        <v>0.11</v>
      </c>
      <c r="BC122" s="5">
        <v>0.11</v>
      </c>
      <c r="BD122" s="5">
        <v>0.1</v>
      </c>
      <c r="BE122" s="5">
        <v>0.11</v>
      </c>
      <c r="BF122" s="5">
        <v>0.11</v>
      </c>
      <c r="BG122" s="5">
        <v>0.11</v>
      </c>
      <c r="BH122" s="5">
        <v>0.11</v>
      </c>
      <c r="BI122" s="5">
        <v>0.09</v>
      </c>
      <c r="BJ122" s="5">
        <v>0.11</v>
      </c>
      <c r="BK122" s="5">
        <v>0.11</v>
      </c>
      <c r="BL122" s="5">
        <v>0.11</v>
      </c>
      <c r="BM122" s="5">
        <v>0.11</v>
      </c>
      <c r="BN122" s="5">
        <v>0.1</v>
      </c>
      <c r="BO122" s="5">
        <v>0.1</v>
      </c>
      <c r="BP122" s="5">
        <v>0.1</v>
      </c>
      <c r="BQ122" s="5">
        <v>0.1</v>
      </c>
      <c r="BR122" s="5">
        <v>0.1</v>
      </c>
      <c r="BS122" s="5">
        <v>0.11</v>
      </c>
      <c r="BT122" s="5">
        <v>0.11</v>
      </c>
      <c r="BU122" s="5">
        <v>0.1</v>
      </c>
      <c r="BV122" s="5">
        <v>0.1</v>
      </c>
      <c r="BW122" s="5">
        <v>0.1</v>
      </c>
      <c r="BX122" s="5">
        <v>0.1</v>
      </c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>
        <v>0.1</v>
      </c>
      <c r="CJ122" s="5">
        <v>0.1</v>
      </c>
      <c r="CK122" s="5">
        <v>0.1</v>
      </c>
      <c r="CL122" s="5">
        <v>0.09</v>
      </c>
      <c r="CM122" s="5">
        <v>0.09</v>
      </c>
      <c r="CN122" s="5">
        <v>0.1</v>
      </c>
      <c r="CO122" s="5">
        <v>0.1</v>
      </c>
      <c r="CP122" s="5">
        <v>0.1</v>
      </c>
      <c r="CQ122" s="5">
        <v>0.1</v>
      </c>
      <c r="CR122" s="5">
        <v>0.09</v>
      </c>
      <c r="CS122" s="5">
        <v>0.09</v>
      </c>
      <c r="CT122" s="5">
        <v>0.09</v>
      </c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40">
        <v>0.13300000000000001</v>
      </c>
      <c r="DT122" s="40">
        <v>8.8999999999999996E-2</v>
      </c>
      <c r="DU122" s="40">
        <v>9.6000000000000002E-2</v>
      </c>
      <c r="DV122" s="40">
        <v>9.9000000000000005E-2</v>
      </c>
      <c r="DW122" s="40">
        <v>7.6999999999999999E-2</v>
      </c>
      <c r="DX122" s="40">
        <v>0.1</v>
      </c>
      <c r="DY122" s="40">
        <v>9.2999999999999999E-2</v>
      </c>
      <c r="DZ122" s="40">
        <v>0.09</v>
      </c>
      <c r="EA122" s="40">
        <v>8.6999999999999994E-2</v>
      </c>
      <c r="EB122" s="40">
        <v>8.6999999999999994E-2</v>
      </c>
      <c r="EC122" s="40">
        <v>8.2000000000000003E-2</v>
      </c>
      <c r="ED122" s="40">
        <v>0.1</v>
      </c>
      <c r="EE122" s="40" t="s">
        <v>305</v>
      </c>
      <c r="EF122" s="40" t="s">
        <v>305</v>
      </c>
      <c r="EG122" s="40" t="s">
        <v>305</v>
      </c>
    </row>
    <row r="123" spans="1:137" ht="14.25">
      <c r="A123" s="65"/>
      <c r="B123" s="2">
        <v>113</v>
      </c>
      <c r="C123" s="3" t="s">
        <v>275</v>
      </c>
      <c r="D123" s="4" t="s">
        <v>276</v>
      </c>
      <c r="E123" s="14">
        <v>1.5578965162037037</v>
      </c>
      <c r="F123" s="14">
        <v>5.8575745138888884</v>
      </c>
      <c r="G123" s="5"/>
      <c r="H123" s="5">
        <v>0.21</v>
      </c>
      <c r="I123" s="5">
        <v>0.2</v>
      </c>
      <c r="J123" s="5">
        <v>0.19</v>
      </c>
      <c r="K123" s="5">
        <v>0.19</v>
      </c>
      <c r="L123" s="5">
        <v>0.19</v>
      </c>
      <c r="M123" s="5">
        <v>0.2</v>
      </c>
      <c r="N123" s="5">
        <v>0.18</v>
      </c>
      <c r="O123" s="5">
        <v>0.19</v>
      </c>
      <c r="P123" s="5">
        <v>0.19</v>
      </c>
      <c r="Q123" s="5">
        <v>0.19</v>
      </c>
      <c r="R123" s="5">
        <v>0.19</v>
      </c>
      <c r="S123" s="5">
        <v>0.18</v>
      </c>
      <c r="T123" s="5">
        <v>0.18</v>
      </c>
      <c r="U123" s="5">
        <v>0.18</v>
      </c>
      <c r="V123" s="5">
        <v>0.19</v>
      </c>
      <c r="W123" s="5">
        <v>0.15</v>
      </c>
      <c r="X123" s="5">
        <v>0.14000000000000001</v>
      </c>
      <c r="Y123" s="5">
        <v>0.16</v>
      </c>
      <c r="Z123" s="5">
        <v>0.16</v>
      </c>
      <c r="AA123" s="5">
        <v>0.15</v>
      </c>
      <c r="AB123" s="5">
        <v>0.15</v>
      </c>
      <c r="AC123" s="5">
        <v>0.15</v>
      </c>
      <c r="AD123" s="5">
        <v>0.15</v>
      </c>
      <c r="AE123" s="5">
        <v>0.16</v>
      </c>
      <c r="AF123" s="5">
        <v>0.13</v>
      </c>
      <c r="AG123" s="5">
        <v>0.14000000000000001</v>
      </c>
      <c r="AH123" s="5">
        <v>0.13</v>
      </c>
      <c r="AI123" s="5">
        <v>0.13</v>
      </c>
      <c r="AJ123" s="5">
        <v>0.13</v>
      </c>
      <c r="AK123" s="5">
        <v>0.12</v>
      </c>
      <c r="AL123" s="5">
        <v>0.12</v>
      </c>
      <c r="AM123" s="5">
        <v>0.12</v>
      </c>
      <c r="AN123" s="5">
        <v>0.11</v>
      </c>
      <c r="AO123" s="5">
        <v>0.15</v>
      </c>
      <c r="AP123" s="5">
        <v>0.12</v>
      </c>
      <c r="AQ123" s="5">
        <v>0.1</v>
      </c>
      <c r="AR123" s="5">
        <v>0.1</v>
      </c>
      <c r="AS123" s="5">
        <v>0.1</v>
      </c>
      <c r="AT123" s="5">
        <v>0.11</v>
      </c>
      <c r="AU123" s="5">
        <v>0.1</v>
      </c>
      <c r="AV123" s="5">
        <v>0.11</v>
      </c>
      <c r="AW123" s="5">
        <v>0.1</v>
      </c>
      <c r="AX123" s="5">
        <v>0.1</v>
      </c>
      <c r="AY123" s="5">
        <v>0.1</v>
      </c>
      <c r="AZ123" s="5">
        <v>0.1</v>
      </c>
      <c r="BA123" s="5">
        <v>0.1</v>
      </c>
      <c r="BB123" s="5">
        <v>0.09</v>
      </c>
      <c r="BC123" s="5">
        <v>0.1</v>
      </c>
      <c r="BD123" s="5">
        <v>0.1</v>
      </c>
      <c r="BE123" s="5">
        <v>0.1</v>
      </c>
      <c r="BF123" s="5">
        <v>0.1</v>
      </c>
      <c r="BG123" s="5">
        <v>0.1</v>
      </c>
      <c r="BH123" s="5">
        <v>0.1</v>
      </c>
      <c r="BI123" s="5">
        <v>0.1</v>
      </c>
      <c r="BJ123" s="5">
        <v>0.1</v>
      </c>
      <c r="BK123" s="5">
        <v>0.1</v>
      </c>
      <c r="BL123" s="5">
        <v>0.1</v>
      </c>
      <c r="BM123" s="5">
        <v>0.1</v>
      </c>
      <c r="BN123" s="5">
        <v>0.1</v>
      </c>
      <c r="BO123" s="5">
        <v>0.09</v>
      </c>
      <c r="BP123" s="5">
        <v>0.1</v>
      </c>
      <c r="BQ123" s="5">
        <v>0.1</v>
      </c>
      <c r="BR123" s="5">
        <v>0.1</v>
      </c>
      <c r="BS123" s="5">
        <v>0.1</v>
      </c>
      <c r="BT123" s="5">
        <v>0.1</v>
      </c>
      <c r="BU123" s="5">
        <v>0.1</v>
      </c>
      <c r="BV123" s="5">
        <v>0.09</v>
      </c>
      <c r="BW123" s="5">
        <v>0.1</v>
      </c>
      <c r="BX123" s="5">
        <v>0.1</v>
      </c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>
        <v>0.09</v>
      </c>
      <c r="CJ123" s="5">
        <v>0.1</v>
      </c>
      <c r="CK123" s="5">
        <v>0.1</v>
      </c>
      <c r="CL123" s="5">
        <v>0.09</v>
      </c>
      <c r="CM123" s="5">
        <v>0.09</v>
      </c>
      <c r="CN123" s="5">
        <v>0.09</v>
      </c>
      <c r="CO123" s="5">
        <v>0.09</v>
      </c>
      <c r="CP123" s="5">
        <v>0.09</v>
      </c>
      <c r="CQ123" s="5">
        <v>0.09</v>
      </c>
      <c r="CR123" s="5">
        <v>0.09</v>
      </c>
      <c r="CS123" s="5">
        <v>0.09</v>
      </c>
      <c r="CT123" s="5">
        <v>0.09</v>
      </c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40" t="s">
        <v>305</v>
      </c>
      <c r="DT123" s="40" t="s">
        <v>305</v>
      </c>
      <c r="DU123" s="40" t="s">
        <v>305</v>
      </c>
      <c r="DV123" s="40" t="s">
        <v>305</v>
      </c>
      <c r="DW123" s="40" t="s">
        <v>305</v>
      </c>
      <c r="DX123" s="40" t="s">
        <v>305</v>
      </c>
      <c r="DY123" s="40" t="s">
        <v>305</v>
      </c>
      <c r="DZ123" s="40" t="s">
        <v>305</v>
      </c>
      <c r="EA123" s="40" t="s">
        <v>305</v>
      </c>
      <c r="EB123" s="40" t="s">
        <v>305</v>
      </c>
      <c r="EC123" s="40" t="s">
        <v>305</v>
      </c>
      <c r="ED123" s="40" t="s">
        <v>305</v>
      </c>
      <c r="EE123" s="40" t="s">
        <v>305</v>
      </c>
      <c r="EF123" s="40" t="s">
        <v>305</v>
      </c>
      <c r="EG123" s="40" t="s">
        <v>305</v>
      </c>
    </row>
    <row r="124" spans="1:137" ht="14.25">
      <c r="A124" s="65"/>
      <c r="B124" s="2">
        <v>114</v>
      </c>
      <c r="C124" s="3" t="s">
        <v>277</v>
      </c>
      <c r="D124" s="4" t="s">
        <v>278</v>
      </c>
      <c r="E124" s="14">
        <v>1.560456527777778</v>
      </c>
      <c r="F124" s="14">
        <v>5.8551735416666668</v>
      </c>
      <c r="G124" s="5">
        <v>0.45</v>
      </c>
      <c r="H124" s="5">
        <v>0.49</v>
      </c>
      <c r="I124" s="5">
        <v>0.42</v>
      </c>
      <c r="J124" s="5">
        <v>0.33</v>
      </c>
      <c r="K124" s="5">
        <v>0.32</v>
      </c>
      <c r="L124" s="5">
        <v>0.31</v>
      </c>
      <c r="M124" s="5">
        <v>0.31</v>
      </c>
      <c r="N124" s="5">
        <v>0.28999999999999998</v>
      </c>
      <c r="O124" s="5">
        <v>0.31</v>
      </c>
      <c r="P124" s="5">
        <v>0.26</v>
      </c>
      <c r="Q124" s="5">
        <v>0.28999999999999998</v>
      </c>
      <c r="R124" s="5">
        <v>0.26</v>
      </c>
      <c r="S124" s="5">
        <v>0.31</v>
      </c>
      <c r="T124" s="5">
        <v>0.22</v>
      </c>
      <c r="U124" s="5">
        <v>0.23</v>
      </c>
      <c r="V124" s="5">
        <v>0.22</v>
      </c>
      <c r="W124" s="5">
        <v>0.21</v>
      </c>
      <c r="X124" s="5">
        <v>0.21</v>
      </c>
      <c r="Y124" s="5">
        <v>0.2</v>
      </c>
      <c r="Z124" s="5">
        <v>0.2</v>
      </c>
      <c r="AA124" s="5">
        <v>0.2</v>
      </c>
      <c r="AB124" s="5">
        <v>0.18</v>
      </c>
      <c r="AC124" s="5">
        <v>0.18</v>
      </c>
      <c r="AD124" s="5">
        <v>0.16</v>
      </c>
      <c r="AE124" s="5">
        <v>0.18</v>
      </c>
      <c r="AF124" s="5">
        <v>0.17</v>
      </c>
      <c r="AG124" s="5">
        <v>0.16</v>
      </c>
      <c r="AH124" s="5">
        <v>0.16</v>
      </c>
      <c r="AI124" s="5">
        <v>0.16</v>
      </c>
      <c r="AJ124" s="5">
        <v>0.15</v>
      </c>
      <c r="AK124" s="5">
        <v>0.13</v>
      </c>
      <c r="AL124" s="5">
        <v>0.14000000000000001</v>
      </c>
      <c r="AM124" s="5">
        <v>0.14000000000000001</v>
      </c>
      <c r="AN124" s="5">
        <v>0.14000000000000001</v>
      </c>
      <c r="AO124" s="5">
        <v>0.11</v>
      </c>
      <c r="AP124" s="5">
        <v>0.13</v>
      </c>
      <c r="AQ124" s="5">
        <v>0.12</v>
      </c>
      <c r="AR124" s="5">
        <v>0.13</v>
      </c>
      <c r="AS124" s="5">
        <v>0.12</v>
      </c>
      <c r="AT124" s="5">
        <v>0.12</v>
      </c>
      <c r="AU124" s="5">
        <v>0.12</v>
      </c>
      <c r="AV124" s="5">
        <v>0.11</v>
      </c>
      <c r="AW124" s="5">
        <v>0.12</v>
      </c>
      <c r="AX124" s="5">
        <v>0.1</v>
      </c>
      <c r="AY124" s="5">
        <v>0.12</v>
      </c>
      <c r="AZ124" s="5">
        <v>0.12</v>
      </c>
      <c r="BA124" s="5">
        <v>0.12</v>
      </c>
      <c r="BB124" s="5">
        <v>0.13</v>
      </c>
      <c r="BC124" s="5">
        <v>0.13</v>
      </c>
      <c r="BD124" s="5">
        <v>0.12</v>
      </c>
      <c r="BE124" s="5">
        <v>0.11</v>
      </c>
      <c r="BF124" s="5">
        <v>0.12</v>
      </c>
      <c r="BG124" s="5">
        <v>0.11</v>
      </c>
      <c r="BH124" s="5">
        <v>0.11</v>
      </c>
      <c r="BI124" s="5">
        <v>0.08</v>
      </c>
      <c r="BJ124" s="5">
        <v>0.12</v>
      </c>
      <c r="BK124" s="5">
        <v>0.12</v>
      </c>
      <c r="BL124" s="5">
        <v>0.12</v>
      </c>
      <c r="BM124" s="5">
        <v>0.11</v>
      </c>
      <c r="BN124" s="5">
        <v>0.12</v>
      </c>
      <c r="BO124" s="5">
        <v>0.11</v>
      </c>
      <c r="BP124" s="5">
        <v>0.11</v>
      </c>
      <c r="BQ124" s="5">
        <v>0.11</v>
      </c>
      <c r="BR124" s="5">
        <v>0.12</v>
      </c>
      <c r="BS124" s="5">
        <v>0.12</v>
      </c>
      <c r="BT124" s="5">
        <v>0.12</v>
      </c>
      <c r="BU124" s="5">
        <v>0.09</v>
      </c>
      <c r="BV124" s="5">
        <v>0.11</v>
      </c>
      <c r="BW124" s="5">
        <v>0.11</v>
      </c>
      <c r="BX124" s="5">
        <v>0.11</v>
      </c>
      <c r="BY124" s="5">
        <v>0.1</v>
      </c>
      <c r="BZ124" s="5">
        <v>0.11</v>
      </c>
      <c r="CA124" s="5">
        <v>0.11</v>
      </c>
      <c r="CB124" s="5">
        <v>0.11</v>
      </c>
      <c r="CC124" s="5">
        <v>0.1</v>
      </c>
      <c r="CD124" s="5">
        <v>0.1</v>
      </c>
      <c r="CE124" s="5">
        <v>0.1</v>
      </c>
      <c r="CF124" s="5">
        <v>0.1</v>
      </c>
      <c r="CG124" s="5">
        <v>0.1</v>
      </c>
      <c r="CH124" s="5">
        <v>0.09</v>
      </c>
      <c r="CI124" s="5">
        <v>0.1</v>
      </c>
      <c r="CJ124" s="5">
        <v>0.1</v>
      </c>
      <c r="CK124" s="5">
        <v>0.11</v>
      </c>
      <c r="CL124" s="5">
        <v>0.1</v>
      </c>
      <c r="CM124" s="5">
        <v>0.1</v>
      </c>
      <c r="CN124" s="5">
        <v>0.1</v>
      </c>
      <c r="CO124" s="5">
        <v>0.11</v>
      </c>
      <c r="CP124" s="5">
        <v>0.1</v>
      </c>
      <c r="CQ124" s="5">
        <v>0.09</v>
      </c>
      <c r="CR124" s="5">
        <v>0.1</v>
      </c>
      <c r="CS124" s="5">
        <v>0.08</v>
      </c>
      <c r="CT124" s="5">
        <v>0.11</v>
      </c>
      <c r="CU124" s="5">
        <v>0.1</v>
      </c>
      <c r="CV124" s="5">
        <v>0.12</v>
      </c>
      <c r="CW124" s="5">
        <v>0.11</v>
      </c>
      <c r="CX124" s="5">
        <v>0.12</v>
      </c>
      <c r="CY124" s="5">
        <v>0.1</v>
      </c>
      <c r="CZ124" s="5">
        <v>0.1</v>
      </c>
      <c r="DA124" s="5">
        <v>0.09</v>
      </c>
      <c r="DB124" s="5">
        <v>0.1</v>
      </c>
      <c r="DC124" s="5">
        <v>0.1</v>
      </c>
      <c r="DD124" s="5">
        <v>0.1</v>
      </c>
      <c r="DE124" s="5">
        <v>0.1</v>
      </c>
      <c r="DF124" s="5">
        <v>0.1</v>
      </c>
      <c r="DG124" s="5">
        <v>0.1</v>
      </c>
      <c r="DH124" s="5">
        <v>0.09</v>
      </c>
      <c r="DI124" s="5">
        <v>0.11</v>
      </c>
      <c r="DJ124" s="5">
        <v>0.1</v>
      </c>
      <c r="DK124" s="5">
        <v>0.09</v>
      </c>
      <c r="DL124" s="5">
        <v>0.1</v>
      </c>
      <c r="DM124" s="5">
        <v>0.11</v>
      </c>
      <c r="DN124" s="5">
        <v>0.09</v>
      </c>
      <c r="DO124" s="5">
        <v>0.1</v>
      </c>
      <c r="DP124" s="5">
        <v>0.1</v>
      </c>
      <c r="DQ124" s="5">
        <v>0.09</v>
      </c>
      <c r="DR124" s="5">
        <v>0.1</v>
      </c>
      <c r="DS124" s="40">
        <v>9.8000000000000004E-2</v>
      </c>
      <c r="DT124" s="40">
        <v>9.8000000000000004E-2</v>
      </c>
      <c r="DU124" s="40">
        <v>0.104</v>
      </c>
      <c r="DV124" s="40">
        <v>9.2999999999999999E-2</v>
      </c>
      <c r="DW124" s="40">
        <v>9.6000000000000002E-2</v>
      </c>
      <c r="DX124" s="40">
        <v>9.6000000000000002E-2</v>
      </c>
      <c r="DY124" s="40">
        <v>0.10199999999999999</v>
      </c>
      <c r="DZ124" s="40">
        <v>9.5000000000000001E-2</v>
      </c>
      <c r="EA124" s="40">
        <v>9.8000000000000004E-2</v>
      </c>
      <c r="EB124" s="40">
        <v>0.106</v>
      </c>
      <c r="EC124" s="40">
        <v>9.5000000000000001E-2</v>
      </c>
      <c r="ED124" s="40">
        <v>0.10199999999999999</v>
      </c>
      <c r="EE124" s="40">
        <v>0.09</v>
      </c>
      <c r="EF124" s="40" t="s">
        <v>305</v>
      </c>
      <c r="EG124" s="40" t="s">
        <v>305</v>
      </c>
    </row>
    <row r="125" spans="1:137" ht="14.25">
      <c r="A125" s="65"/>
      <c r="B125" s="2">
        <v>115</v>
      </c>
      <c r="C125" s="3" t="s">
        <v>279</v>
      </c>
      <c r="D125" s="4" t="s">
        <v>280</v>
      </c>
      <c r="E125" s="14">
        <v>1.5605021064814817</v>
      </c>
      <c r="F125" s="14">
        <v>5.8554236921296292</v>
      </c>
      <c r="G125" s="5">
        <v>0.5</v>
      </c>
      <c r="H125" s="5">
        <v>0.47</v>
      </c>
      <c r="I125" s="5">
        <v>0.47</v>
      </c>
      <c r="J125" s="5">
        <v>0.31</v>
      </c>
      <c r="K125" s="5">
        <v>0.34</v>
      </c>
      <c r="L125" s="5">
        <v>0.33</v>
      </c>
      <c r="M125" s="5">
        <v>0.33</v>
      </c>
      <c r="N125" s="5">
        <v>0.32</v>
      </c>
      <c r="O125" s="5">
        <v>0.32</v>
      </c>
      <c r="P125" s="5">
        <v>0.31</v>
      </c>
      <c r="Q125" s="5">
        <v>0.31</v>
      </c>
      <c r="R125" s="5">
        <v>0.31</v>
      </c>
      <c r="S125" s="5">
        <v>0.28000000000000003</v>
      </c>
      <c r="T125" s="5">
        <v>0.35</v>
      </c>
      <c r="U125" s="5">
        <v>0.35</v>
      </c>
      <c r="V125" s="5">
        <v>0.36</v>
      </c>
      <c r="W125" s="5">
        <v>0.32</v>
      </c>
      <c r="X125" s="5">
        <v>0.31</v>
      </c>
      <c r="Y125" s="5">
        <v>0.32</v>
      </c>
      <c r="Z125" s="5">
        <v>0.28999999999999998</v>
      </c>
      <c r="AA125" s="5">
        <v>0.2</v>
      </c>
      <c r="AB125" s="5">
        <v>0.21</v>
      </c>
      <c r="AC125" s="5">
        <v>0.19</v>
      </c>
      <c r="AD125" s="5">
        <v>0.18</v>
      </c>
      <c r="AE125" s="5">
        <v>0.18</v>
      </c>
      <c r="AF125" s="5">
        <v>0.19</v>
      </c>
      <c r="AG125" s="5">
        <v>0.19</v>
      </c>
      <c r="AH125" s="5">
        <v>0.16</v>
      </c>
      <c r="AI125" s="5">
        <v>0.17</v>
      </c>
      <c r="AJ125" s="5">
        <v>0.16</v>
      </c>
      <c r="AK125" s="5">
        <v>0.16</v>
      </c>
      <c r="AL125" s="5">
        <v>0.17</v>
      </c>
      <c r="AM125" s="5">
        <v>0.16</v>
      </c>
      <c r="AN125" s="5">
        <v>0.17</v>
      </c>
      <c r="AO125" s="5">
        <v>0.16</v>
      </c>
      <c r="AP125" s="5">
        <v>0.15</v>
      </c>
      <c r="AQ125" s="5">
        <v>0.15</v>
      </c>
      <c r="AR125" s="5">
        <v>0.14000000000000001</v>
      </c>
      <c r="AS125" s="5">
        <v>0.14000000000000001</v>
      </c>
      <c r="AT125" s="5">
        <v>0.14000000000000001</v>
      </c>
      <c r="AU125" s="5">
        <v>0.14000000000000001</v>
      </c>
      <c r="AV125" s="5">
        <v>0.15</v>
      </c>
      <c r="AW125" s="5">
        <v>0.14000000000000001</v>
      </c>
      <c r="AX125" s="5">
        <v>0.11</v>
      </c>
      <c r="AY125" s="5">
        <v>0.14000000000000001</v>
      </c>
      <c r="AZ125" s="5">
        <v>0.14000000000000001</v>
      </c>
      <c r="BA125" s="5">
        <v>0.15</v>
      </c>
      <c r="BB125" s="5">
        <v>0.14000000000000001</v>
      </c>
      <c r="BC125" s="5">
        <v>0.14000000000000001</v>
      </c>
      <c r="BD125" s="5">
        <v>0.12</v>
      </c>
      <c r="BE125" s="5">
        <v>0.13</v>
      </c>
      <c r="BF125" s="5">
        <v>0.13</v>
      </c>
      <c r="BG125" s="5">
        <v>0.12</v>
      </c>
      <c r="BH125" s="5">
        <v>0.13</v>
      </c>
      <c r="BI125" s="5">
        <v>0.12</v>
      </c>
      <c r="BJ125" s="5">
        <v>0.11</v>
      </c>
      <c r="BK125" s="5">
        <v>0.13</v>
      </c>
      <c r="BL125" s="5">
        <v>0.12</v>
      </c>
      <c r="BM125" s="5">
        <v>0.11</v>
      </c>
      <c r="BN125" s="5">
        <v>0.12</v>
      </c>
      <c r="BO125" s="5">
        <v>0.12</v>
      </c>
      <c r="BP125" s="5">
        <v>0.11</v>
      </c>
      <c r="BQ125" s="5">
        <v>0.13</v>
      </c>
      <c r="BR125" s="5">
        <v>0.11</v>
      </c>
      <c r="BS125" s="5">
        <v>0.12</v>
      </c>
      <c r="BT125" s="5">
        <v>0.11</v>
      </c>
      <c r="BU125" s="5">
        <v>0.11</v>
      </c>
      <c r="BV125" s="5">
        <v>0.12</v>
      </c>
      <c r="BW125" s="5">
        <v>0.12</v>
      </c>
      <c r="BX125" s="5">
        <v>0.11</v>
      </c>
      <c r="BY125" s="5">
        <v>0.12</v>
      </c>
      <c r="BZ125" s="5">
        <v>0.12</v>
      </c>
      <c r="CA125" s="5">
        <v>0.12</v>
      </c>
      <c r="CB125" s="5">
        <v>0.11</v>
      </c>
      <c r="CC125" s="5">
        <v>0.11</v>
      </c>
      <c r="CD125" s="5">
        <v>0.12</v>
      </c>
      <c r="CE125" s="5">
        <v>0.11</v>
      </c>
      <c r="CF125" s="5">
        <v>0.12</v>
      </c>
      <c r="CG125" s="5">
        <v>0.11</v>
      </c>
      <c r="CH125" s="5">
        <v>0.12</v>
      </c>
      <c r="CI125" s="5">
        <v>0.12</v>
      </c>
      <c r="CJ125" s="5">
        <v>0.13</v>
      </c>
      <c r="CK125" s="5">
        <v>0.11</v>
      </c>
      <c r="CL125" s="5">
        <v>0.11</v>
      </c>
      <c r="CM125" s="5">
        <v>0.12</v>
      </c>
      <c r="CN125" s="5">
        <v>0.12</v>
      </c>
      <c r="CO125" s="5">
        <v>0.11</v>
      </c>
      <c r="CP125" s="5">
        <v>0.11</v>
      </c>
      <c r="CQ125" s="5">
        <v>0.12</v>
      </c>
      <c r="CR125" s="5">
        <v>0.1</v>
      </c>
      <c r="CS125" s="5">
        <v>0.1</v>
      </c>
      <c r="CT125" s="5">
        <v>0.1</v>
      </c>
      <c r="CU125" s="5">
        <v>0.1</v>
      </c>
      <c r="CV125" s="5">
        <v>0.1</v>
      </c>
      <c r="CW125" s="5">
        <v>0.12</v>
      </c>
      <c r="CX125" s="5">
        <v>0.1</v>
      </c>
      <c r="CY125" s="5">
        <v>0.1</v>
      </c>
      <c r="CZ125" s="5">
        <v>0.11</v>
      </c>
      <c r="DA125" s="5">
        <v>0.11</v>
      </c>
      <c r="DB125" s="5">
        <v>0.1</v>
      </c>
      <c r="DC125" s="5">
        <v>0.12</v>
      </c>
      <c r="DD125" s="5">
        <v>0.11</v>
      </c>
      <c r="DE125" s="5">
        <v>0.1</v>
      </c>
      <c r="DF125" s="5">
        <v>0.11</v>
      </c>
      <c r="DG125" s="5">
        <v>0.11</v>
      </c>
      <c r="DH125" s="5">
        <v>0.11</v>
      </c>
      <c r="DI125" s="5">
        <v>0.12</v>
      </c>
      <c r="DJ125" s="5">
        <v>0.11</v>
      </c>
      <c r="DK125" s="5">
        <v>0.11</v>
      </c>
      <c r="DL125" s="5">
        <v>0.11</v>
      </c>
      <c r="DM125" s="5">
        <v>0.11</v>
      </c>
      <c r="DN125" s="5">
        <v>0.1</v>
      </c>
      <c r="DO125" s="5">
        <v>0.11</v>
      </c>
      <c r="DP125" s="5">
        <v>0.1</v>
      </c>
      <c r="DQ125" s="5">
        <v>0.08</v>
      </c>
      <c r="DR125" s="5">
        <v>0.1</v>
      </c>
      <c r="DS125" s="40">
        <v>9.8000000000000004E-2</v>
      </c>
      <c r="DT125" s="40">
        <v>0.105</v>
      </c>
      <c r="DU125" s="40">
        <v>8.7999999999999995E-2</v>
      </c>
      <c r="DV125" s="40">
        <v>0.1</v>
      </c>
      <c r="DW125" s="40">
        <v>0.105</v>
      </c>
      <c r="DX125" s="40">
        <v>9.8000000000000004E-2</v>
      </c>
      <c r="DY125" s="40">
        <v>9.5000000000000001E-2</v>
      </c>
      <c r="DZ125" s="40">
        <v>9.9000000000000005E-2</v>
      </c>
      <c r="EA125" s="40">
        <v>9.7000000000000003E-2</v>
      </c>
      <c r="EB125" s="40">
        <v>9.8000000000000004E-2</v>
      </c>
      <c r="EC125" s="40">
        <v>9.0999999999999998E-2</v>
      </c>
      <c r="ED125" s="40">
        <v>0.10299999999999999</v>
      </c>
      <c r="EE125" s="40">
        <v>0.10100000000000001</v>
      </c>
      <c r="EF125" s="40" t="s">
        <v>305</v>
      </c>
      <c r="EG125" s="40" t="s">
        <v>305</v>
      </c>
    </row>
    <row r="126" spans="1:137" ht="14.25">
      <c r="A126" s="65"/>
      <c r="B126" s="2">
        <v>116</v>
      </c>
      <c r="C126" s="3" t="s">
        <v>281</v>
      </c>
      <c r="D126" s="4" t="s">
        <v>282</v>
      </c>
      <c r="E126" s="14">
        <v>1.5611432060185184</v>
      </c>
      <c r="F126" s="14">
        <v>5.8556926967592586</v>
      </c>
      <c r="G126" s="5">
        <v>0.59</v>
      </c>
      <c r="H126" s="5">
        <v>0.59</v>
      </c>
      <c r="I126" s="5">
        <v>0.51</v>
      </c>
      <c r="J126" s="5">
        <v>0.55000000000000004</v>
      </c>
      <c r="K126" s="5">
        <v>0.48</v>
      </c>
      <c r="L126" s="5">
        <v>0.44</v>
      </c>
      <c r="M126" s="5">
        <v>0.55000000000000004</v>
      </c>
      <c r="N126" s="5">
        <v>0.46</v>
      </c>
      <c r="O126" s="5">
        <v>0.5</v>
      </c>
      <c r="P126" s="5">
        <v>0.49</v>
      </c>
      <c r="Q126" s="5">
        <v>0.48</v>
      </c>
      <c r="R126" s="5">
        <v>0.45</v>
      </c>
      <c r="S126" s="5">
        <v>0.46</v>
      </c>
      <c r="T126" s="5">
        <v>0.41</v>
      </c>
      <c r="U126" s="5">
        <v>0.42</v>
      </c>
      <c r="V126" s="5">
        <v>0.42</v>
      </c>
      <c r="W126" s="5">
        <v>0.32</v>
      </c>
      <c r="X126" s="5">
        <v>0.37</v>
      </c>
      <c r="Y126" s="5">
        <v>0.36</v>
      </c>
      <c r="Z126" s="5">
        <v>0.34</v>
      </c>
      <c r="AA126" s="5">
        <v>0.35</v>
      </c>
      <c r="AB126" s="5">
        <v>0.31</v>
      </c>
      <c r="AC126" s="5">
        <v>0.32</v>
      </c>
      <c r="AD126" s="5">
        <v>0.31</v>
      </c>
      <c r="AE126" s="5">
        <v>0.31</v>
      </c>
      <c r="AF126" s="5">
        <v>0.28000000000000003</v>
      </c>
      <c r="AG126" s="5">
        <v>0.26</v>
      </c>
      <c r="AH126" s="5">
        <v>0.28999999999999998</v>
      </c>
      <c r="AI126" s="5">
        <v>0.28999999999999998</v>
      </c>
      <c r="AJ126" s="5">
        <v>0.27</v>
      </c>
      <c r="AK126" s="5">
        <v>0.21</v>
      </c>
      <c r="AL126" s="5">
        <v>0.25</v>
      </c>
      <c r="AM126" s="5">
        <v>0.24</v>
      </c>
      <c r="AN126" s="5">
        <v>0.24</v>
      </c>
      <c r="AO126" s="5">
        <v>0.21</v>
      </c>
      <c r="AP126" s="5">
        <v>0.21</v>
      </c>
      <c r="AQ126" s="5">
        <v>0.21</v>
      </c>
      <c r="AR126" s="5">
        <v>0.2</v>
      </c>
      <c r="AS126" s="5">
        <v>0.2</v>
      </c>
      <c r="AT126" s="5">
        <v>0.19</v>
      </c>
      <c r="AU126" s="5">
        <v>0.2</v>
      </c>
      <c r="AV126" s="5">
        <v>0.19</v>
      </c>
      <c r="AW126" s="5">
        <v>0.2</v>
      </c>
      <c r="AX126" s="5">
        <v>0.17</v>
      </c>
      <c r="AY126" s="5">
        <v>0.2</v>
      </c>
      <c r="AZ126" s="5">
        <v>0.2</v>
      </c>
      <c r="BA126" s="5">
        <v>0.19</v>
      </c>
      <c r="BB126" s="5">
        <v>0.18</v>
      </c>
      <c r="BC126" s="5">
        <v>0.2</v>
      </c>
      <c r="BD126" s="5">
        <v>0.19</v>
      </c>
      <c r="BE126" s="5">
        <v>0.17</v>
      </c>
      <c r="BF126" s="5">
        <v>0.19</v>
      </c>
      <c r="BG126" s="5">
        <v>0.16</v>
      </c>
      <c r="BH126" s="5">
        <v>0.17</v>
      </c>
      <c r="BI126" s="5">
        <v>0.14000000000000001</v>
      </c>
      <c r="BJ126" s="5">
        <v>0.17</v>
      </c>
      <c r="BK126" s="5">
        <v>0.17</v>
      </c>
      <c r="BL126" s="5">
        <v>0.17</v>
      </c>
      <c r="BM126" s="5">
        <v>0.18</v>
      </c>
      <c r="BN126" s="5">
        <v>0.15</v>
      </c>
      <c r="BO126" s="5">
        <v>0.18</v>
      </c>
      <c r="BP126" s="5">
        <v>0.15</v>
      </c>
      <c r="BQ126" s="5">
        <v>0.17</v>
      </c>
      <c r="BR126" s="5">
        <v>0.17</v>
      </c>
      <c r="BS126" s="5">
        <v>0.14000000000000001</v>
      </c>
      <c r="BT126" s="5">
        <v>0.16</v>
      </c>
      <c r="BU126" s="5">
        <v>0.14000000000000001</v>
      </c>
      <c r="BV126" s="5">
        <v>0.15</v>
      </c>
      <c r="BW126" s="5">
        <v>0.16</v>
      </c>
      <c r="BX126" s="5">
        <v>0.15</v>
      </c>
      <c r="BY126" s="5">
        <v>0.15</v>
      </c>
      <c r="BZ126" s="5">
        <v>0.16</v>
      </c>
      <c r="CA126" s="5">
        <v>0.15</v>
      </c>
      <c r="CB126" s="5">
        <v>0.14000000000000001</v>
      </c>
      <c r="CC126" s="5">
        <v>0.13</v>
      </c>
      <c r="CD126" s="5">
        <v>0.15</v>
      </c>
      <c r="CE126" s="5">
        <v>0.13</v>
      </c>
      <c r="CF126" s="5">
        <v>0.13</v>
      </c>
      <c r="CG126" s="5">
        <v>0.14000000000000001</v>
      </c>
      <c r="CH126" s="5">
        <v>0.13</v>
      </c>
      <c r="CI126" s="5">
        <v>0.14000000000000001</v>
      </c>
      <c r="CJ126" s="5">
        <v>0.15</v>
      </c>
      <c r="CK126" s="5">
        <v>0.14000000000000001</v>
      </c>
      <c r="CL126" s="5">
        <v>0.14000000000000001</v>
      </c>
      <c r="CM126" s="5">
        <v>0.13</v>
      </c>
      <c r="CN126" s="5">
        <v>0.13</v>
      </c>
      <c r="CO126" s="5">
        <v>0.13</v>
      </c>
      <c r="CP126" s="5">
        <v>0.13</v>
      </c>
      <c r="CQ126" s="5">
        <v>0.12</v>
      </c>
      <c r="CR126" s="5">
        <v>0.12</v>
      </c>
      <c r="CS126" s="5">
        <v>0.1</v>
      </c>
      <c r="CT126" s="5">
        <v>0.13</v>
      </c>
      <c r="CU126" s="5">
        <v>0.12</v>
      </c>
      <c r="CV126" s="5">
        <v>0.13</v>
      </c>
      <c r="CW126" s="5">
        <v>0.14000000000000001</v>
      </c>
      <c r="CX126" s="5">
        <v>0.13</v>
      </c>
      <c r="CY126" s="5">
        <v>0.13</v>
      </c>
      <c r="CZ126" s="5">
        <v>0.12</v>
      </c>
      <c r="DA126" s="5">
        <v>0.13</v>
      </c>
      <c r="DB126" s="5">
        <v>0.12</v>
      </c>
      <c r="DC126" s="5">
        <v>0.12</v>
      </c>
      <c r="DD126" s="5">
        <v>0.14000000000000001</v>
      </c>
      <c r="DE126" s="5">
        <v>0.13</v>
      </c>
      <c r="DF126" s="5">
        <v>0.14000000000000001</v>
      </c>
      <c r="DG126" s="5">
        <v>0.13</v>
      </c>
      <c r="DH126" s="5">
        <v>0.12</v>
      </c>
      <c r="DI126" s="5">
        <v>0.13</v>
      </c>
      <c r="DJ126" s="5">
        <v>0.12</v>
      </c>
      <c r="DK126" s="5">
        <v>0.13</v>
      </c>
      <c r="DL126" s="5">
        <v>0.13</v>
      </c>
      <c r="DM126" s="5">
        <v>0.14000000000000001</v>
      </c>
      <c r="DN126" s="5">
        <v>0.12</v>
      </c>
      <c r="DO126" s="5">
        <v>0.12</v>
      </c>
      <c r="DP126" s="5">
        <v>0.12</v>
      </c>
      <c r="DQ126" s="5">
        <v>0.13</v>
      </c>
      <c r="DR126" s="5">
        <v>0.12</v>
      </c>
      <c r="DS126" s="40">
        <v>0.13100000000000001</v>
      </c>
      <c r="DT126" s="40">
        <v>0.13100000000000001</v>
      </c>
      <c r="DU126" s="40">
        <v>0.127</v>
      </c>
      <c r="DV126" s="40">
        <v>0.12</v>
      </c>
      <c r="DW126" s="40">
        <v>0.11799999999999999</v>
      </c>
      <c r="DX126" s="40">
        <v>0.115</v>
      </c>
      <c r="DY126" s="40">
        <v>0.127</v>
      </c>
      <c r="DZ126" s="40">
        <v>0.108</v>
      </c>
      <c r="EA126" s="40">
        <v>0.114</v>
      </c>
      <c r="EB126" s="40">
        <v>0.11700000000000001</v>
      </c>
      <c r="EC126" s="40">
        <v>0.11</v>
      </c>
      <c r="ED126" s="40">
        <v>0.125</v>
      </c>
      <c r="EE126" s="40">
        <v>0.109</v>
      </c>
      <c r="EF126" s="40" t="s">
        <v>305</v>
      </c>
      <c r="EG126" s="40" t="s">
        <v>305</v>
      </c>
    </row>
    <row r="127" spans="1:137" ht="14.25">
      <c r="A127" s="65"/>
      <c r="B127" s="2">
        <v>117</v>
      </c>
      <c r="C127" s="3" t="s">
        <v>283</v>
      </c>
      <c r="D127" s="4" t="s">
        <v>284</v>
      </c>
      <c r="E127" s="14">
        <v>1.5596007870370372</v>
      </c>
      <c r="F127" s="14">
        <v>5.8555812152777778</v>
      </c>
      <c r="G127" s="5"/>
      <c r="H127" s="5">
        <v>0.44</v>
      </c>
      <c r="I127" s="5">
        <v>0.35</v>
      </c>
      <c r="J127" s="5">
        <v>0.32</v>
      </c>
      <c r="K127" s="5">
        <v>0.28999999999999998</v>
      </c>
      <c r="L127" s="5">
        <v>0.26</v>
      </c>
      <c r="M127" s="5">
        <v>0.27</v>
      </c>
      <c r="N127" s="5">
        <v>0.27</v>
      </c>
      <c r="O127" s="5">
        <v>0.27</v>
      </c>
      <c r="P127" s="5">
        <v>0.27</v>
      </c>
      <c r="Q127" s="5">
        <v>0.27</v>
      </c>
      <c r="R127" s="5">
        <v>0.23</v>
      </c>
      <c r="S127" s="5">
        <v>0.27</v>
      </c>
      <c r="T127" s="5">
        <v>0.26</v>
      </c>
      <c r="U127" s="5">
        <v>0.25</v>
      </c>
      <c r="V127" s="5">
        <v>0.26</v>
      </c>
      <c r="W127" s="5">
        <v>0.18</v>
      </c>
      <c r="X127" s="5">
        <v>0.23</v>
      </c>
      <c r="Y127" s="5">
        <v>0.22</v>
      </c>
      <c r="Z127" s="5">
        <v>0.23</v>
      </c>
      <c r="AA127" s="5">
        <v>0.23</v>
      </c>
      <c r="AB127" s="5">
        <v>0.2</v>
      </c>
      <c r="AC127" s="5">
        <v>0.22</v>
      </c>
      <c r="AD127" s="5">
        <v>0.2</v>
      </c>
      <c r="AE127" s="5">
        <v>0.18</v>
      </c>
      <c r="AF127" s="5">
        <v>0.17</v>
      </c>
      <c r="AG127" s="5">
        <v>0.19</v>
      </c>
      <c r="AH127" s="5">
        <v>0.19</v>
      </c>
      <c r="AI127" s="5">
        <v>0.18</v>
      </c>
      <c r="AJ127" s="5">
        <v>0.17</v>
      </c>
      <c r="AK127" s="5">
        <v>0.18</v>
      </c>
      <c r="AL127" s="5">
        <v>0.17</v>
      </c>
      <c r="AM127" s="5">
        <v>0.15</v>
      </c>
      <c r="AN127" s="5">
        <v>0.14000000000000001</v>
      </c>
      <c r="AO127" s="5">
        <v>0.15</v>
      </c>
      <c r="AP127" s="5">
        <v>0.15</v>
      </c>
      <c r="AQ127" s="5">
        <v>0.15</v>
      </c>
      <c r="AR127" s="5">
        <v>0.15</v>
      </c>
      <c r="AS127" s="5">
        <v>0.14000000000000001</v>
      </c>
      <c r="AT127" s="5">
        <v>0.15</v>
      </c>
      <c r="AU127" s="5">
        <v>0.17</v>
      </c>
      <c r="AV127" s="5">
        <v>0.15</v>
      </c>
      <c r="AW127" s="5">
        <v>0.16</v>
      </c>
      <c r="AX127" s="5">
        <v>0.16</v>
      </c>
      <c r="AY127" s="5">
        <v>0.15</v>
      </c>
      <c r="AZ127" s="5">
        <v>0.14000000000000001</v>
      </c>
      <c r="BA127" s="5">
        <v>0.13</v>
      </c>
      <c r="BB127" s="5">
        <v>0.12</v>
      </c>
      <c r="BC127" s="5">
        <v>0.13</v>
      </c>
      <c r="BD127" s="5">
        <v>0.13</v>
      </c>
      <c r="BE127" s="5">
        <v>0.13</v>
      </c>
      <c r="BF127" s="5">
        <v>0.13</v>
      </c>
      <c r="BG127" s="5">
        <v>0.13</v>
      </c>
      <c r="BH127" s="5">
        <v>0.13</v>
      </c>
      <c r="BI127" s="5">
        <v>0.12</v>
      </c>
      <c r="BJ127" s="5">
        <v>0.13</v>
      </c>
      <c r="BK127" s="5">
        <v>0.13</v>
      </c>
      <c r="BL127" s="5">
        <v>0.14000000000000001</v>
      </c>
      <c r="BM127" s="5">
        <v>0.13</v>
      </c>
      <c r="BN127" s="5">
        <v>0.12</v>
      </c>
      <c r="BO127" s="5">
        <v>0.12</v>
      </c>
      <c r="BP127" s="5">
        <v>0.12</v>
      </c>
      <c r="BQ127" s="5">
        <v>0.11</v>
      </c>
      <c r="BR127" s="5">
        <v>0.11</v>
      </c>
      <c r="BS127" s="5">
        <v>0.12</v>
      </c>
      <c r="BT127" s="5">
        <v>0.12</v>
      </c>
      <c r="BU127" s="5">
        <v>0.11</v>
      </c>
      <c r="BV127" s="5">
        <v>0.12</v>
      </c>
      <c r="BW127" s="5">
        <v>0.11</v>
      </c>
      <c r="BX127" s="5">
        <v>0.11</v>
      </c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>
        <v>0.11</v>
      </c>
      <c r="CJ127" s="5">
        <v>0.11</v>
      </c>
      <c r="CK127" s="5">
        <v>0.1</v>
      </c>
      <c r="CL127" s="5">
        <v>0.11</v>
      </c>
      <c r="CM127" s="5">
        <v>0.11</v>
      </c>
      <c r="CN127" s="5">
        <v>0.1</v>
      </c>
      <c r="CO127" s="5">
        <v>0.1</v>
      </c>
      <c r="CP127" s="5">
        <v>0.1</v>
      </c>
      <c r="CQ127" s="5">
        <v>0.11</v>
      </c>
      <c r="CR127" s="5">
        <v>0.11</v>
      </c>
      <c r="CS127" s="5">
        <v>0.1</v>
      </c>
      <c r="CT127" s="5">
        <v>0.1</v>
      </c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40">
        <v>0.10299999999999999</v>
      </c>
      <c r="DT127" s="40">
        <v>0.11600000000000001</v>
      </c>
      <c r="DU127" s="40">
        <v>0.11600000000000001</v>
      </c>
      <c r="DV127" s="40">
        <v>0.115</v>
      </c>
      <c r="DW127" s="40">
        <v>0.121</v>
      </c>
      <c r="DX127" s="40">
        <v>0.125</v>
      </c>
      <c r="DY127" s="40">
        <v>0.11799999999999999</v>
      </c>
      <c r="DZ127" s="40">
        <v>0.127</v>
      </c>
      <c r="EA127" s="40">
        <v>0.11600000000000001</v>
      </c>
      <c r="EB127" s="40">
        <v>0.106</v>
      </c>
      <c r="EC127" s="40">
        <v>0.115</v>
      </c>
      <c r="ED127" s="40">
        <v>0.109</v>
      </c>
      <c r="EE127" s="40">
        <v>0.108</v>
      </c>
      <c r="EF127" s="40" t="s">
        <v>305</v>
      </c>
      <c r="EG127" s="40" t="s">
        <v>305</v>
      </c>
    </row>
    <row r="128" spans="1:137" ht="14.25"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F128">
        <v>8.2000000000000003E-2</v>
      </c>
      <c r="EG128">
        <v>8.5999999999999993E-2</v>
      </c>
    </row>
    <row r="129" spans="93:137" ht="14.25"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F129" t="s">
        <v>305</v>
      </c>
      <c r="EG129">
        <v>0.11600000000000001</v>
      </c>
    </row>
    <row r="130" spans="93:137" ht="14.25"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F130" t="s">
        <v>305</v>
      </c>
      <c r="EG130" t="s">
        <v>305</v>
      </c>
    </row>
    <row r="131" spans="93:137" ht="14.25"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F131">
        <v>9.7000000000000003E-2</v>
      </c>
      <c r="EG131">
        <v>8.6999999999999994E-2</v>
      </c>
    </row>
    <row r="132" spans="93:137" ht="14.25"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F132">
        <v>9.1999999999999998E-2</v>
      </c>
      <c r="EG132">
        <v>8.8999999999999996E-2</v>
      </c>
    </row>
    <row r="133" spans="93:137" ht="14.25"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F133">
        <v>0.106</v>
      </c>
      <c r="EG133">
        <v>0.104</v>
      </c>
    </row>
    <row r="134" spans="93:137" ht="14.25"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F134">
        <v>0.11799999999999999</v>
      </c>
      <c r="EG134">
        <v>0.1</v>
      </c>
    </row>
    <row r="135" spans="93:137">
      <c r="EF135" t="s">
        <v>305</v>
      </c>
      <c r="EG135" t="s">
        <v>305</v>
      </c>
    </row>
  </sheetData>
  <mergeCells count="19">
    <mergeCell ref="A11:A31"/>
    <mergeCell ref="C17:C18"/>
    <mergeCell ref="C57:C58"/>
    <mergeCell ref="C59:C60"/>
    <mergeCell ref="A44:A60"/>
    <mergeCell ref="A32:A43"/>
    <mergeCell ref="C33:C34"/>
    <mergeCell ref="C44:C45"/>
    <mergeCell ref="C49:C50"/>
    <mergeCell ref="C51:C52"/>
    <mergeCell ref="C55:C56"/>
    <mergeCell ref="A61:A78"/>
    <mergeCell ref="C76:C78"/>
    <mergeCell ref="A79:A127"/>
    <mergeCell ref="C100:C102"/>
    <mergeCell ref="C103:C104"/>
    <mergeCell ref="C106:C107"/>
    <mergeCell ref="C108:C109"/>
    <mergeCell ref="C65:C66"/>
  </mergeCells>
  <phoneticPr fontId="4"/>
  <pageMargins left="0" right="0" top="0" bottom="0" header="0" footer="0"/>
  <pageSetup paperSize="9" scale="43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D127"/>
  <sheetViews>
    <sheetView workbookViewId="0">
      <pane xSplit="4" ySplit="10" topLeftCell="DZ11" activePane="bottomRight" state="frozen"/>
      <selection pane="topRight" activeCell="E1" sqref="E1"/>
      <selection pane="bottomLeft" activeCell="A11" sqref="A11"/>
      <selection pane="bottomRight" activeCell="EE11" sqref="EE11"/>
    </sheetView>
  </sheetViews>
  <sheetFormatPr defaultRowHeight="13.5"/>
  <cols>
    <col min="2" max="2" width="4.375" customWidth="1"/>
    <col min="4" max="4" width="30.875" customWidth="1"/>
  </cols>
  <sheetData>
    <row r="1" spans="1:134">
      <c r="A1">
        <v>1</v>
      </c>
      <c r="B1">
        <v>2</v>
      </c>
      <c r="C1">
        <f>B1+1</f>
        <v>3</v>
      </c>
      <c r="D1">
        <f>C1+1</f>
        <v>4</v>
      </c>
      <c r="E1">
        <v>8</v>
      </c>
      <c r="F1">
        <f t="shared" ref="F1:V1" si="0">E1+1</f>
        <v>9</v>
      </c>
      <c r="G1">
        <f t="shared" si="0"/>
        <v>10</v>
      </c>
      <c r="H1">
        <f t="shared" si="0"/>
        <v>11</v>
      </c>
      <c r="I1">
        <f t="shared" si="0"/>
        <v>12</v>
      </c>
      <c r="J1">
        <f t="shared" si="0"/>
        <v>13</v>
      </c>
      <c r="K1">
        <f t="shared" si="0"/>
        <v>14</v>
      </c>
      <c r="L1">
        <f t="shared" si="0"/>
        <v>15</v>
      </c>
      <c r="M1">
        <f t="shared" si="0"/>
        <v>16</v>
      </c>
      <c r="N1">
        <f t="shared" si="0"/>
        <v>17</v>
      </c>
      <c r="O1">
        <f t="shared" si="0"/>
        <v>18</v>
      </c>
      <c r="P1">
        <f t="shared" si="0"/>
        <v>19</v>
      </c>
      <c r="Q1">
        <f t="shared" si="0"/>
        <v>20</v>
      </c>
      <c r="R1">
        <f t="shared" si="0"/>
        <v>21</v>
      </c>
      <c r="S1">
        <f t="shared" si="0"/>
        <v>22</v>
      </c>
      <c r="T1">
        <f t="shared" si="0"/>
        <v>23</v>
      </c>
      <c r="U1">
        <f t="shared" si="0"/>
        <v>24</v>
      </c>
      <c r="V1">
        <f t="shared" si="0"/>
        <v>25</v>
      </c>
      <c r="W1">
        <f t="shared" ref="W1:AB1" si="1">V1+1</f>
        <v>26</v>
      </c>
      <c r="X1">
        <f t="shared" si="1"/>
        <v>27</v>
      </c>
      <c r="Y1">
        <f t="shared" si="1"/>
        <v>28</v>
      </c>
      <c r="Z1">
        <f t="shared" si="1"/>
        <v>29</v>
      </c>
      <c r="AA1">
        <f t="shared" si="1"/>
        <v>30</v>
      </c>
      <c r="AB1">
        <f t="shared" si="1"/>
        <v>31</v>
      </c>
      <c r="AC1">
        <f t="shared" ref="AC1:AI1" si="2">AB1+1</f>
        <v>32</v>
      </c>
      <c r="AD1">
        <f t="shared" si="2"/>
        <v>33</v>
      </c>
      <c r="AE1">
        <f t="shared" si="2"/>
        <v>34</v>
      </c>
      <c r="AF1">
        <f t="shared" si="2"/>
        <v>35</v>
      </c>
      <c r="AG1">
        <f t="shared" si="2"/>
        <v>36</v>
      </c>
      <c r="AH1">
        <f t="shared" si="2"/>
        <v>37</v>
      </c>
      <c r="AI1">
        <f t="shared" si="2"/>
        <v>38</v>
      </c>
      <c r="AJ1">
        <f t="shared" ref="AJ1:AR1" si="3">AI1+1</f>
        <v>39</v>
      </c>
      <c r="AK1">
        <f t="shared" si="3"/>
        <v>40</v>
      </c>
      <c r="AL1">
        <f t="shared" si="3"/>
        <v>41</v>
      </c>
      <c r="AM1">
        <f t="shared" si="3"/>
        <v>42</v>
      </c>
      <c r="AN1">
        <f t="shared" si="3"/>
        <v>43</v>
      </c>
      <c r="AO1">
        <f t="shared" si="3"/>
        <v>44</v>
      </c>
      <c r="AP1">
        <f t="shared" si="3"/>
        <v>45</v>
      </c>
      <c r="AQ1">
        <f t="shared" si="3"/>
        <v>46</v>
      </c>
      <c r="AR1">
        <f t="shared" si="3"/>
        <v>47</v>
      </c>
      <c r="AS1">
        <f t="shared" ref="AS1:AY1" si="4">AR1+1</f>
        <v>48</v>
      </c>
      <c r="AT1">
        <f t="shared" si="4"/>
        <v>49</v>
      </c>
      <c r="AU1">
        <f t="shared" si="4"/>
        <v>50</v>
      </c>
      <c r="AV1">
        <f t="shared" si="4"/>
        <v>51</v>
      </c>
      <c r="AW1">
        <f t="shared" si="4"/>
        <v>52</v>
      </c>
      <c r="AX1">
        <f t="shared" si="4"/>
        <v>53</v>
      </c>
      <c r="AY1">
        <f t="shared" si="4"/>
        <v>54</v>
      </c>
      <c r="AZ1">
        <f t="shared" ref="AZ1:BE1" si="5">AY1+1</f>
        <v>55</v>
      </c>
      <c r="BA1">
        <f t="shared" si="5"/>
        <v>56</v>
      </c>
      <c r="BB1">
        <f t="shared" si="5"/>
        <v>57</v>
      </c>
      <c r="BC1">
        <f t="shared" si="5"/>
        <v>58</v>
      </c>
      <c r="BD1">
        <f t="shared" si="5"/>
        <v>59</v>
      </c>
      <c r="BE1">
        <f t="shared" si="5"/>
        <v>60</v>
      </c>
      <c r="BF1">
        <f t="shared" ref="BF1:BL1" si="6">BE1+1</f>
        <v>61</v>
      </c>
      <c r="BG1">
        <f t="shared" si="6"/>
        <v>62</v>
      </c>
      <c r="BH1">
        <f t="shared" si="6"/>
        <v>63</v>
      </c>
      <c r="BI1">
        <f t="shared" si="6"/>
        <v>64</v>
      </c>
      <c r="BJ1">
        <f t="shared" si="6"/>
        <v>65</v>
      </c>
      <c r="BK1">
        <f t="shared" si="6"/>
        <v>66</v>
      </c>
      <c r="BL1">
        <f t="shared" si="6"/>
        <v>67</v>
      </c>
      <c r="BM1">
        <f>BL1+1</f>
        <v>68</v>
      </c>
      <c r="BN1">
        <f>BM1+1</f>
        <v>69</v>
      </c>
      <c r="BO1">
        <f t="shared" ref="BO1:BU1" si="7">BN1+1</f>
        <v>70</v>
      </c>
      <c r="BP1">
        <f t="shared" si="7"/>
        <v>71</v>
      </c>
      <c r="BQ1">
        <f t="shared" si="7"/>
        <v>72</v>
      </c>
      <c r="BR1">
        <f t="shared" si="7"/>
        <v>73</v>
      </c>
      <c r="BS1">
        <f t="shared" si="7"/>
        <v>74</v>
      </c>
      <c r="BT1">
        <f t="shared" si="7"/>
        <v>75</v>
      </c>
      <c r="BU1">
        <f t="shared" si="7"/>
        <v>76</v>
      </c>
      <c r="BV1">
        <f>BU1+1</f>
        <v>77</v>
      </c>
      <c r="BW1">
        <f>BV1+1</f>
        <v>78</v>
      </c>
      <c r="BX1">
        <f t="shared" ref="BX1:CJ1" si="8">BW1+1</f>
        <v>79</v>
      </c>
      <c r="BY1">
        <f t="shared" si="8"/>
        <v>80</v>
      </c>
      <c r="BZ1">
        <f t="shared" si="8"/>
        <v>81</v>
      </c>
      <c r="CA1">
        <f t="shared" si="8"/>
        <v>82</v>
      </c>
      <c r="CB1">
        <f t="shared" si="8"/>
        <v>83</v>
      </c>
      <c r="CC1">
        <f t="shared" si="8"/>
        <v>84</v>
      </c>
      <c r="CD1">
        <f t="shared" si="8"/>
        <v>85</v>
      </c>
      <c r="CE1">
        <f t="shared" si="8"/>
        <v>86</v>
      </c>
      <c r="CF1">
        <f t="shared" si="8"/>
        <v>87</v>
      </c>
      <c r="CG1">
        <f t="shared" si="8"/>
        <v>88</v>
      </c>
      <c r="CH1">
        <f t="shared" si="8"/>
        <v>89</v>
      </c>
      <c r="CI1">
        <f t="shared" si="8"/>
        <v>90</v>
      </c>
      <c r="CJ1">
        <f t="shared" si="8"/>
        <v>91</v>
      </c>
      <c r="CK1">
        <f>CJ1+1</f>
        <v>92</v>
      </c>
      <c r="CL1">
        <f t="shared" ref="CL1:CQ1" si="9">CK1+1</f>
        <v>93</v>
      </c>
      <c r="CM1">
        <f t="shared" si="9"/>
        <v>94</v>
      </c>
      <c r="CN1">
        <f t="shared" si="9"/>
        <v>95</v>
      </c>
      <c r="CO1">
        <f t="shared" si="9"/>
        <v>96</v>
      </c>
      <c r="CP1">
        <f t="shared" si="9"/>
        <v>97</v>
      </c>
      <c r="CQ1">
        <f t="shared" si="9"/>
        <v>98</v>
      </c>
      <c r="CR1">
        <f t="shared" ref="CR1:DR1" si="10">CQ1+1</f>
        <v>99</v>
      </c>
      <c r="CS1">
        <f t="shared" si="10"/>
        <v>100</v>
      </c>
      <c r="CT1">
        <f t="shared" si="10"/>
        <v>101</v>
      </c>
      <c r="CU1">
        <f t="shared" si="10"/>
        <v>102</v>
      </c>
      <c r="CV1">
        <f t="shared" si="10"/>
        <v>103</v>
      </c>
      <c r="CW1">
        <f t="shared" si="10"/>
        <v>104</v>
      </c>
      <c r="CX1">
        <f t="shared" si="10"/>
        <v>105</v>
      </c>
      <c r="CY1">
        <f t="shared" si="10"/>
        <v>106</v>
      </c>
      <c r="CZ1">
        <f t="shared" si="10"/>
        <v>107</v>
      </c>
      <c r="DA1">
        <f t="shared" si="10"/>
        <v>108</v>
      </c>
      <c r="DB1">
        <f t="shared" si="10"/>
        <v>109</v>
      </c>
      <c r="DC1">
        <f t="shared" si="10"/>
        <v>110</v>
      </c>
      <c r="DD1">
        <f t="shared" si="10"/>
        <v>111</v>
      </c>
      <c r="DE1">
        <f t="shared" si="10"/>
        <v>112</v>
      </c>
      <c r="DF1">
        <f t="shared" si="10"/>
        <v>113</v>
      </c>
      <c r="DG1">
        <f t="shared" si="10"/>
        <v>114</v>
      </c>
      <c r="DH1">
        <f t="shared" si="10"/>
        <v>115</v>
      </c>
      <c r="DI1">
        <f t="shared" si="10"/>
        <v>116</v>
      </c>
      <c r="DJ1">
        <f t="shared" si="10"/>
        <v>117</v>
      </c>
      <c r="DK1">
        <f t="shared" si="10"/>
        <v>118</v>
      </c>
      <c r="DL1">
        <f t="shared" si="10"/>
        <v>119</v>
      </c>
      <c r="DM1">
        <f t="shared" si="10"/>
        <v>120</v>
      </c>
      <c r="DN1">
        <f t="shared" si="10"/>
        <v>121</v>
      </c>
      <c r="DO1">
        <f t="shared" si="10"/>
        <v>122</v>
      </c>
      <c r="DP1">
        <f t="shared" si="10"/>
        <v>123</v>
      </c>
      <c r="DQ1">
        <f t="shared" si="10"/>
        <v>124</v>
      </c>
      <c r="DR1">
        <f t="shared" si="10"/>
        <v>125</v>
      </c>
      <c r="DS1">
        <f t="shared" ref="DS1:EB1" si="11">DR1+1</f>
        <v>126</v>
      </c>
      <c r="DT1">
        <f t="shared" si="11"/>
        <v>127</v>
      </c>
      <c r="DU1">
        <f t="shared" si="11"/>
        <v>128</v>
      </c>
      <c r="DV1">
        <f t="shared" si="11"/>
        <v>129</v>
      </c>
      <c r="DW1">
        <f t="shared" si="11"/>
        <v>130</v>
      </c>
      <c r="DX1">
        <f t="shared" si="11"/>
        <v>131</v>
      </c>
      <c r="DY1">
        <f t="shared" si="11"/>
        <v>132</v>
      </c>
      <c r="DZ1">
        <f t="shared" si="11"/>
        <v>133</v>
      </c>
      <c r="EA1">
        <f t="shared" si="11"/>
        <v>134</v>
      </c>
      <c r="EB1">
        <f t="shared" si="11"/>
        <v>135</v>
      </c>
      <c r="EC1">
        <f t="shared" ref="EC1" si="12">EB1+1</f>
        <v>136</v>
      </c>
      <c r="ED1">
        <f t="shared" ref="ED1" si="13">EC1+1</f>
        <v>137</v>
      </c>
    </row>
    <row r="8" spans="1:134">
      <c r="B8" t="str">
        <f>IF(INDEX(測定結果!$1:$1048576,ROW(),B$1)=0,"",INDEX(測定結果!$1:$1048576,ROW(),B$1))</f>
        <v/>
      </c>
      <c r="C8" t="str">
        <f>IF(INDEX(測定結果!$1:$1048576,ROW(),C$1)=0,"",INDEX(測定結果!$1:$1048576,ROW(),C$1))</f>
        <v/>
      </c>
      <c r="D8" s="17" t="s">
        <v>35</v>
      </c>
      <c r="E8" t="str">
        <f>IF(INDEX(測定結果!$1:$1048576,ROW(),E$1)=0,"",INDEX(測定結果!$1:$1048576,ROW(),E$1))</f>
        <v/>
      </c>
      <c r="F8">
        <f>IF(INDEX(測定結果!$1:$1048576,ROW(),F$1)=0,"",INDEX(測定結果!$1:$1048576,ROW(),F$1))</f>
        <v>2</v>
      </c>
      <c r="G8">
        <f>IF(INDEX(測定結果!$1:$1048576,ROW(),G$1)=0,"",INDEX(測定結果!$1:$1048576,ROW(),G$1))</f>
        <v>3</v>
      </c>
      <c r="H8">
        <f>IF(INDEX(測定結果!$1:$1048576,ROW(),H$1)=0,"",INDEX(測定結果!$1:$1048576,ROW(),H$1))</f>
        <v>4</v>
      </c>
      <c r="I8">
        <f>IF(INDEX(測定結果!$1:$1048576,ROW(),I$1)=0,"",INDEX(測定結果!$1:$1048576,ROW(),I$1))</f>
        <v>5</v>
      </c>
      <c r="J8">
        <f>IF(INDEX(測定結果!$1:$1048576,ROW(),J$1)=0,"",INDEX(測定結果!$1:$1048576,ROW(),J$1))</f>
        <v>6</v>
      </c>
      <c r="K8">
        <f>IF(INDEX(測定結果!$1:$1048576,ROW(),K$1)=0,"",INDEX(測定結果!$1:$1048576,ROW(),K$1))</f>
        <v>7</v>
      </c>
      <c r="L8">
        <f>IF(INDEX(測定結果!$1:$1048576,ROW(),L$1)=0,"",INDEX(測定結果!$1:$1048576,ROW(),L$1))</f>
        <v>8</v>
      </c>
      <c r="M8">
        <f>IF(INDEX(測定結果!$1:$1048576,ROW(),M$1)=0,"",INDEX(測定結果!$1:$1048576,ROW(),M$1))</f>
        <v>9</v>
      </c>
      <c r="N8">
        <f>IF(INDEX(測定結果!$1:$1048576,ROW(),N$1)=0,"",INDEX(測定結果!$1:$1048576,ROW(),N$1))</f>
        <v>10</v>
      </c>
      <c r="O8">
        <f>IF(INDEX(測定結果!$1:$1048576,ROW(),O$1)=0,"",INDEX(測定結果!$1:$1048576,ROW(),O$1))</f>
        <v>11</v>
      </c>
      <c r="P8">
        <f>IF(INDEX(測定結果!$1:$1048576,ROW(),P$1)=0,"",INDEX(測定結果!$1:$1048576,ROW(),P$1))</f>
        <v>12</v>
      </c>
      <c r="Q8">
        <f>IF(INDEX(測定結果!$1:$1048576,ROW(),Q$1)=0,"",INDEX(測定結果!$1:$1048576,ROW(),Q$1))</f>
        <v>13</v>
      </c>
      <c r="R8">
        <f>IF(INDEX(測定結果!$1:$1048576,ROW(),R$1)=0,"",INDEX(測定結果!$1:$1048576,ROW(),R$1))</f>
        <v>14</v>
      </c>
      <c r="S8">
        <f>IF(INDEX(測定結果!$1:$1048576,ROW(),S$1)=0,"",INDEX(測定結果!$1:$1048576,ROW(),S$1))</f>
        <v>15</v>
      </c>
      <c r="T8">
        <f>IF(INDEX(測定結果!$1:$1048576,ROW(),T$1)=0,"",INDEX(測定結果!$1:$1048576,ROW(),T$1))</f>
        <v>16</v>
      </c>
      <c r="U8">
        <f>IF(INDEX(測定結果!$1:$1048576,ROW(),U$1)=0,"",INDEX(測定結果!$1:$1048576,ROW(),U$1))</f>
        <v>17</v>
      </c>
      <c r="V8">
        <f>IF(INDEX(測定結果!$1:$1048576,ROW(),V$1)=0,"",INDEX(測定結果!$1:$1048576,ROW(),V$1))</f>
        <v>18</v>
      </c>
      <c r="W8">
        <f>IF(INDEX(測定結果!$1:$1048576,ROW(),W$1)=0,"",INDEX(測定結果!$1:$1048576,ROW(),W$1))</f>
        <v>19</v>
      </c>
      <c r="X8">
        <f>IF(INDEX(測定結果!$1:$1048576,ROW(),X$1)=0,"",INDEX(測定結果!$1:$1048576,ROW(),X$1))</f>
        <v>20</v>
      </c>
      <c r="Y8">
        <f>IF(INDEX(測定結果!$1:$1048576,ROW(),Y$1)=0,"",INDEX(測定結果!$1:$1048576,ROW(),Y$1))</f>
        <v>21</v>
      </c>
      <c r="Z8">
        <f>IF(INDEX(測定結果!$1:$1048576,ROW(),Z$1)=0,"",INDEX(測定結果!$1:$1048576,ROW(),Z$1))</f>
        <v>22</v>
      </c>
      <c r="AA8">
        <f>IF(INDEX(測定結果!$1:$1048576,ROW(),AA$1)=0,"",INDEX(測定結果!$1:$1048576,ROW(),AA$1))</f>
        <v>23</v>
      </c>
      <c r="AB8">
        <f>IF(INDEX(測定結果!$1:$1048576,ROW(),AB$1)=0,"",INDEX(測定結果!$1:$1048576,ROW(),AB$1))</f>
        <v>24</v>
      </c>
      <c r="AC8">
        <f>IF(INDEX(測定結果!$1:$1048576,ROW(),AC$1)=0,"",INDEX(測定結果!$1:$1048576,ROW(),AC$1))</f>
        <v>25</v>
      </c>
      <c r="AD8">
        <f>IF(INDEX(測定結果!$1:$1048576,ROW(),AD$1)=0,"",INDEX(測定結果!$1:$1048576,ROW(),AD$1))</f>
        <v>26</v>
      </c>
      <c r="AE8">
        <f>IF(INDEX(測定結果!$1:$1048576,ROW(),AE$1)=0,"",INDEX(測定結果!$1:$1048576,ROW(),AE$1))</f>
        <v>27</v>
      </c>
      <c r="AF8">
        <f>IF(INDEX(測定結果!$1:$1048576,ROW(),AF$1)=0,"",INDEX(測定結果!$1:$1048576,ROW(),AF$1))</f>
        <v>28</v>
      </c>
      <c r="AG8">
        <f>IF(INDEX(測定結果!$1:$1048576,ROW(),AG$1)=0,"",INDEX(測定結果!$1:$1048576,ROW(),AG$1))</f>
        <v>29</v>
      </c>
      <c r="AH8">
        <f>IF(INDEX(測定結果!$1:$1048576,ROW(),AH$1)=0,"",INDEX(測定結果!$1:$1048576,ROW(),AH$1))</f>
        <v>30</v>
      </c>
      <c r="AI8">
        <f>IF(INDEX(測定結果!$1:$1048576,ROW(),AI$1)=0,"",INDEX(測定結果!$1:$1048576,ROW(),AI$1))</f>
        <v>31</v>
      </c>
      <c r="AJ8">
        <f>IF(INDEX(測定結果!$1:$1048576,ROW(),AJ$1)=0,"",INDEX(測定結果!$1:$1048576,ROW(),AJ$1))</f>
        <v>32</v>
      </c>
      <c r="AK8">
        <f>IF(INDEX(測定結果!$1:$1048576,ROW(),AK$1)=0,"",INDEX(測定結果!$1:$1048576,ROW(),AK$1))</f>
        <v>33</v>
      </c>
      <c r="AL8">
        <f>IF(INDEX(測定結果!$1:$1048576,ROW(),AL$1)=0,"",INDEX(測定結果!$1:$1048576,ROW(),AL$1))</f>
        <v>34</v>
      </c>
      <c r="AM8">
        <f>IF(INDEX(測定結果!$1:$1048576,ROW(),AM$1)=0,"",INDEX(測定結果!$1:$1048576,ROW(),AM$1))</f>
        <v>35</v>
      </c>
      <c r="AN8">
        <f>IF(INDEX(測定結果!$1:$1048576,ROW(),AN$1)=0,"",INDEX(測定結果!$1:$1048576,ROW(),AN$1))</f>
        <v>36</v>
      </c>
      <c r="AO8">
        <f>IF(INDEX(測定結果!$1:$1048576,ROW(),AO$1)=0,"",INDEX(測定結果!$1:$1048576,ROW(),AO$1))</f>
        <v>37</v>
      </c>
      <c r="AP8">
        <f>IF(INDEX(測定結果!$1:$1048576,ROW(),AP$1)=0,"",INDEX(測定結果!$1:$1048576,ROW(),AP$1))</f>
        <v>38</v>
      </c>
      <c r="AQ8">
        <f>IF(INDEX(測定結果!$1:$1048576,ROW(),AQ$1)=0,"",INDEX(測定結果!$1:$1048576,ROW(),AQ$1))</f>
        <v>39</v>
      </c>
      <c r="AR8">
        <f>IF(INDEX(測定結果!$1:$1048576,ROW(),AR$1)=0,"",INDEX(測定結果!$1:$1048576,ROW(),AR$1))</f>
        <v>40</v>
      </c>
      <c r="AS8">
        <f>IF(INDEX(測定結果!$1:$1048576,ROW(),AS$1)=0,"",INDEX(測定結果!$1:$1048576,ROW(),AS$1))</f>
        <v>41</v>
      </c>
      <c r="AT8">
        <f>IF(INDEX(測定結果!$1:$1048576,ROW(),AT$1)=0,"",INDEX(測定結果!$1:$1048576,ROW(),AT$1))</f>
        <v>42</v>
      </c>
      <c r="AU8">
        <f>IF(INDEX(測定結果!$1:$1048576,ROW(),AU$1)=0,"",INDEX(測定結果!$1:$1048576,ROW(),AU$1))</f>
        <v>43</v>
      </c>
      <c r="AV8">
        <f>IF(INDEX(測定結果!$1:$1048576,ROW(),AV$1)=0,"",INDEX(測定結果!$1:$1048576,ROW(),AV$1))</f>
        <v>44</v>
      </c>
      <c r="AW8">
        <f>IF(INDEX(測定結果!$1:$1048576,ROW(),AW$1)=0,"",INDEX(測定結果!$1:$1048576,ROW(),AW$1))</f>
        <v>45</v>
      </c>
      <c r="AX8">
        <f>IF(INDEX(測定結果!$1:$1048576,ROW(),AX$1)=0,"",INDEX(測定結果!$1:$1048576,ROW(),AX$1))</f>
        <v>46</v>
      </c>
      <c r="AY8">
        <f>IF(INDEX(測定結果!$1:$1048576,ROW(),AY$1)=0,"",INDEX(測定結果!$1:$1048576,ROW(),AY$1))</f>
        <v>47</v>
      </c>
      <c r="AZ8">
        <f>IF(INDEX(測定結果!$1:$1048576,ROW(),AZ$1)=0,"",INDEX(測定結果!$1:$1048576,ROW(),AZ$1))</f>
        <v>48</v>
      </c>
      <c r="BA8">
        <f>IF(INDEX(測定結果!$1:$1048576,ROW(),BA$1)=0,"",INDEX(測定結果!$1:$1048576,ROW(),BA$1))</f>
        <v>49</v>
      </c>
      <c r="BB8">
        <f>IF(INDEX(測定結果!$1:$1048576,ROW(),BB$1)=0,"",INDEX(測定結果!$1:$1048576,ROW(),BB$1))</f>
        <v>50</v>
      </c>
      <c r="BC8">
        <f>IF(INDEX(測定結果!$1:$1048576,ROW(),BC$1)=0,"",INDEX(測定結果!$1:$1048576,ROW(),BC$1))</f>
        <v>51</v>
      </c>
      <c r="BD8">
        <f>IF(INDEX(測定結果!$1:$1048576,ROW(),BD$1)=0,"",INDEX(測定結果!$1:$1048576,ROW(),BD$1))</f>
        <v>52</v>
      </c>
      <c r="BE8">
        <f>IF(INDEX(測定結果!$1:$1048576,ROW(),BE$1)=0,"",INDEX(測定結果!$1:$1048576,ROW(),BE$1))</f>
        <v>53</v>
      </c>
      <c r="BF8">
        <f>IF(INDEX(測定結果!$1:$1048576,ROW(),BF$1)=0,"",INDEX(測定結果!$1:$1048576,ROW(),BF$1))</f>
        <v>54</v>
      </c>
      <c r="BG8">
        <f>IF(INDEX(測定結果!$1:$1048576,ROW(),BG$1)=0,"",INDEX(測定結果!$1:$1048576,ROW(),BG$1))</f>
        <v>55</v>
      </c>
      <c r="BH8">
        <f>IF(INDEX(測定結果!$1:$1048576,ROW(),BH$1)=0,"",INDEX(測定結果!$1:$1048576,ROW(),BH$1))</f>
        <v>56</v>
      </c>
      <c r="BI8">
        <f>IF(INDEX(測定結果!$1:$1048576,ROW(),BI$1)=0,"",INDEX(測定結果!$1:$1048576,ROW(),BI$1))</f>
        <v>57</v>
      </c>
      <c r="BJ8">
        <f>IF(INDEX(測定結果!$1:$1048576,ROW(),BJ$1)=0,"",INDEX(測定結果!$1:$1048576,ROW(),BJ$1))</f>
        <v>58</v>
      </c>
      <c r="BK8">
        <f>IF(INDEX(測定結果!$1:$1048576,ROW(),BK$1)=0,"",INDEX(測定結果!$1:$1048576,ROW(),BK$1))</f>
        <v>59</v>
      </c>
      <c r="BL8">
        <f>IF(INDEX(測定結果!$1:$1048576,ROW(),BL$1)=0,"",INDEX(測定結果!$1:$1048576,ROW(),BL$1))</f>
        <v>60</v>
      </c>
      <c r="BM8">
        <f>IF(INDEX(測定結果!$1:$1048576,ROW(),BM$1)=0,"",INDEX(測定結果!$1:$1048576,ROW(),BM$1))</f>
        <v>61</v>
      </c>
      <c r="BN8">
        <f>IF(INDEX(測定結果!$1:$1048576,ROW(),BN$1)=0,"",INDEX(測定結果!$1:$1048576,ROW(),BN$1))</f>
        <v>62</v>
      </c>
      <c r="BO8">
        <f>IF(INDEX(測定結果!$1:$1048576,ROW(),BO$1)=0,"",INDEX(測定結果!$1:$1048576,ROW(),BO$1))</f>
        <v>63</v>
      </c>
      <c r="BP8">
        <f>IF(INDEX(測定結果!$1:$1048576,ROW(),BP$1)=0,"",INDEX(測定結果!$1:$1048576,ROW(),BP$1))</f>
        <v>64</v>
      </c>
      <c r="BQ8">
        <f>IF(INDEX(測定結果!$1:$1048576,ROW(),BQ$1)=0,"",INDEX(測定結果!$1:$1048576,ROW(),BQ$1))</f>
        <v>65</v>
      </c>
      <c r="BR8">
        <f>IF(INDEX(測定結果!$1:$1048576,ROW(),BR$1)=0,"",INDEX(測定結果!$1:$1048576,ROW(),BR$1))</f>
        <v>66</v>
      </c>
      <c r="BS8">
        <f>IF(INDEX(測定結果!$1:$1048576,ROW(),BS$1)=0,"",INDEX(測定結果!$1:$1048576,ROW(),BS$1))</f>
        <v>67</v>
      </c>
      <c r="BT8">
        <f>IF(INDEX(測定結果!$1:$1048576,ROW(),BT$1)=0,"",INDEX(測定結果!$1:$1048576,ROW(),BT$1))</f>
        <v>68</v>
      </c>
      <c r="BU8">
        <f>IF(INDEX(測定結果!$1:$1048576,ROW(),BU$1)=0,"",INDEX(測定結果!$1:$1048576,ROW(),BU$1))</f>
        <v>69</v>
      </c>
      <c r="BV8">
        <f>IF(INDEX(測定結果!$1:$1048576,ROW(),BV$1)=0,"",INDEX(測定結果!$1:$1048576,ROW(),BV$1))</f>
        <v>70</v>
      </c>
      <c r="BW8">
        <f>IF(INDEX(測定結果!$1:$1048576,ROW(),BW$1)=0,"",INDEX(測定結果!$1:$1048576,ROW(),BW$1))</f>
        <v>71</v>
      </c>
      <c r="BX8">
        <f>IF(INDEX(測定結果!$1:$1048576,ROW(),BX$1)=0,"",INDEX(測定結果!$1:$1048576,ROW(),BX$1))</f>
        <v>72</v>
      </c>
      <c r="BY8">
        <f>IF(INDEX(測定結果!$1:$1048576,ROW(),BY$1)=0,"",INDEX(測定結果!$1:$1048576,ROW(),BY$1))</f>
        <v>73</v>
      </c>
      <c r="BZ8">
        <f>IF(INDEX(測定結果!$1:$1048576,ROW(),BZ$1)=0,"",INDEX(測定結果!$1:$1048576,ROW(),BZ$1))</f>
        <v>74</v>
      </c>
      <c r="CA8">
        <f>IF(INDEX(測定結果!$1:$1048576,ROW(),CA$1)=0,"",INDEX(測定結果!$1:$1048576,ROW(),CA$1))</f>
        <v>75</v>
      </c>
      <c r="CB8">
        <f>IF(INDEX(測定結果!$1:$1048576,ROW(),CB$1)=0,"",INDEX(測定結果!$1:$1048576,ROW(),CB$1))</f>
        <v>76</v>
      </c>
      <c r="CC8">
        <f>IF(INDEX(測定結果!$1:$1048576,ROW(),CC$1)=0,"",INDEX(測定結果!$1:$1048576,ROW(),CC$1))</f>
        <v>77</v>
      </c>
      <c r="CD8">
        <f>IF(INDEX(測定結果!$1:$1048576,ROW(),CD$1)=0,"",INDEX(測定結果!$1:$1048576,ROW(),CD$1))</f>
        <v>78</v>
      </c>
      <c r="CE8">
        <f>IF(INDEX(測定結果!$1:$1048576,ROW(),CE$1)=0,"",INDEX(測定結果!$1:$1048576,ROW(),CE$1))</f>
        <v>79</v>
      </c>
      <c r="CF8">
        <f>IF(INDEX(測定結果!$1:$1048576,ROW(),CF$1)=0,"",INDEX(測定結果!$1:$1048576,ROW(),CF$1))</f>
        <v>80</v>
      </c>
      <c r="CG8">
        <f>IF(INDEX(測定結果!$1:$1048576,ROW(),CG$1)=0,"",INDEX(測定結果!$1:$1048576,ROW(),CG$1))</f>
        <v>81</v>
      </c>
      <c r="CH8">
        <f>IF(INDEX(測定結果!$1:$1048576,ROW(),CH$1)=0,"",INDEX(測定結果!$1:$1048576,ROW(),CH$1))</f>
        <v>82</v>
      </c>
      <c r="CI8">
        <f>IF(INDEX(測定結果!$1:$1048576,ROW(),CI$1)=0,"",INDEX(測定結果!$1:$1048576,ROW(),CI$1))</f>
        <v>83</v>
      </c>
      <c r="CJ8">
        <f>IF(INDEX(測定結果!$1:$1048576,ROW(),CJ$1)=0,"",INDEX(測定結果!$1:$1048576,ROW(),CJ$1))</f>
        <v>84</v>
      </c>
      <c r="CK8">
        <f>IF(INDEX(測定結果!$1:$1048576,ROW(),CK$1)=0,"",INDEX(測定結果!$1:$1048576,ROW(),CK$1))</f>
        <v>85</v>
      </c>
      <c r="CL8">
        <f>IF(INDEX(測定結果!$1:$1048576,ROW(),CL$1)=0,"",INDEX(測定結果!$1:$1048576,ROW(),CL$1))</f>
        <v>86</v>
      </c>
      <c r="CM8">
        <f>IF(INDEX(測定結果!$1:$1048576,ROW(),CM$1)=0,"",INDEX(測定結果!$1:$1048576,ROW(),CM$1))</f>
        <v>87</v>
      </c>
      <c r="CN8">
        <f>IF(INDEX(測定結果!$1:$1048576,ROW(),CN$1)=0,"",INDEX(測定結果!$1:$1048576,ROW(),CN$1))</f>
        <v>88</v>
      </c>
      <c r="CO8">
        <f>IF(INDEX(測定結果!$1:$1048576,ROW(),CO$1)=0,"",INDEX(測定結果!$1:$1048576,ROW(),CO$1))</f>
        <v>89</v>
      </c>
      <c r="CP8">
        <f>IF(INDEX(測定結果!$1:$1048576,ROW(),CP$1)=0,"",INDEX(測定結果!$1:$1048576,ROW(),CP$1))</f>
        <v>90</v>
      </c>
      <c r="CQ8">
        <f>IF(INDEX(測定結果!$1:$1048576,ROW(),CQ$1)=0,"",INDEX(測定結果!$1:$1048576,ROW(),CQ$1))</f>
        <v>91</v>
      </c>
      <c r="CR8">
        <f>IF(INDEX(測定結果!$1:$1048576,ROW(),CR$1)=0,"",INDEX(測定結果!$1:$1048576,ROW(),CR$1))</f>
        <v>92</v>
      </c>
      <c r="CS8">
        <f>IF(INDEX(測定結果!$1:$1048576,ROW(),CS$1)=0,"",INDEX(測定結果!$1:$1048576,ROW(),CS$1))</f>
        <v>93</v>
      </c>
      <c r="CT8">
        <f>IF(INDEX(測定結果!$1:$1048576,ROW(),CT$1)=0,"",INDEX(測定結果!$1:$1048576,ROW(),CT$1))</f>
        <v>94</v>
      </c>
      <c r="CU8">
        <f>IF(INDEX(測定結果!$1:$1048576,ROW(),CU$1)=0,"",INDEX(測定結果!$1:$1048576,ROW(),CU$1))</f>
        <v>95</v>
      </c>
      <c r="CV8">
        <f>IF(INDEX(測定結果!$1:$1048576,ROW(),CV$1)=0,"",INDEX(測定結果!$1:$1048576,ROW(),CV$1))</f>
        <v>96</v>
      </c>
      <c r="CW8">
        <f>IF(INDEX(測定結果!$1:$1048576,ROW(),CW$1)=0,"",INDEX(測定結果!$1:$1048576,ROW(),CW$1))</f>
        <v>97</v>
      </c>
      <c r="CX8">
        <f>IF(INDEX(測定結果!$1:$1048576,ROW(),CX$1)=0,"",INDEX(測定結果!$1:$1048576,ROW(),CX$1))</f>
        <v>98</v>
      </c>
      <c r="CY8">
        <f>IF(INDEX(測定結果!$1:$1048576,ROW(),CY$1)=0,"",INDEX(測定結果!$1:$1048576,ROW(),CY$1))</f>
        <v>99</v>
      </c>
      <c r="CZ8">
        <f>IF(INDEX(測定結果!$1:$1048576,ROW(),CZ$1)=0,"",INDEX(測定結果!$1:$1048576,ROW(),CZ$1))</f>
        <v>100</v>
      </c>
      <c r="DA8">
        <f>IF(INDEX(測定結果!$1:$1048576,ROW(),DA$1)=0,"",INDEX(測定結果!$1:$1048576,ROW(),DA$1))</f>
        <v>101</v>
      </c>
      <c r="DB8">
        <f>IF(INDEX(測定結果!$1:$1048576,ROW(),DB$1)=0,"",INDEX(測定結果!$1:$1048576,ROW(),DB$1))</f>
        <v>102</v>
      </c>
      <c r="DC8">
        <f>IF(INDEX(測定結果!$1:$1048576,ROW(),DC$1)=0,"",INDEX(測定結果!$1:$1048576,ROW(),DC$1))</f>
        <v>103</v>
      </c>
      <c r="DD8">
        <f>IF(INDEX(測定結果!$1:$1048576,ROW(),DD$1)=0,"",INDEX(測定結果!$1:$1048576,ROW(),DD$1))</f>
        <v>104</v>
      </c>
      <c r="DE8">
        <f>IF(INDEX(測定結果!$1:$1048576,ROW(),DE$1)=0,"",INDEX(測定結果!$1:$1048576,ROW(),DE$1))</f>
        <v>105</v>
      </c>
      <c r="DF8">
        <f>IF(INDEX(測定結果!$1:$1048576,ROW(),DF$1)=0,"",INDEX(測定結果!$1:$1048576,ROW(),DF$1))</f>
        <v>106</v>
      </c>
      <c r="DG8">
        <f>IF(INDEX(測定結果!$1:$1048576,ROW(),DG$1)=0,"",INDEX(測定結果!$1:$1048576,ROW(),DG$1))</f>
        <v>107</v>
      </c>
      <c r="DH8">
        <f>IF(INDEX(測定結果!$1:$1048576,ROW(),DH$1)=0,"",INDEX(測定結果!$1:$1048576,ROW(),DH$1))</f>
        <v>108</v>
      </c>
      <c r="DI8">
        <f>IF(INDEX(測定結果!$1:$1048576,ROW(),DI$1)=0,"",INDEX(測定結果!$1:$1048576,ROW(),DI$1))</f>
        <v>109</v>
      </c>
      <c r="DJ8">
        <f>IF(INDEX(測定結果!$1:$1048576,ROW(),DJ$1)=0,"",INDEX(測定結果!$1:$1048576,ROW(),DJ$1))</f>
        <v>110</v>
      </c>
      <c r="DK8">
        <f>IF(INDEX(測定結果!$1:$1048576,ROW(),DK$1)=0,"",INDEX(測定結果!$1:$1048576,ROW(),DK$1))</f>
        <v>111</v>
      </c>
      <c r="DL8">
        <f>IF(INDEX(測定結果!$1:$1048576,ROW(),DL$1)=0,"",INDEX(測定結果!$1:$1048576,ROW(),DL$1))</f>
        <v>112</v>
      </c>
      <c r="DM8">
        <f>IF(INDEX(測定結果!$1:$1048576,ROW(),DM$1)=0,"",INDEX(測定結果!$1:$1048576,ROW(),DM$1))</f>
        <v>113</v>
      </c>
      <c r="DN8">
        <f>IF(INDEX(測定結果!$1:$1048576,ROW(),DN$1)=0,"",INDEX(測定結果!$1:$1048576,ROW(),DN$1))</f>
        <v>114</v>
      </c>
      <c r="DO8">
        <f>IF(INDEX(測定結果!$1:$1048576,ROW(),DO$1)=0,"",INDEX(測定結果!$1:$1048576,ROW(),DO$1))</f>
        <v>115</v>
      </c>
      <c r="DP8">
        <f>IF(INDEX(測定結果!$1:$1048576,ROW(),DP$1)=0,"",INDEX(測定結果!$1:$1048576,ROW(),DP$1))</f>
        <v>116</v>
      </c>
      <c r="DQ8">
        <f>IF(INDEX(測定結果!$1:$1048576,ROW(),DQ$1)=0,"",INDEX(測定結果!$1:$1048576,ROW(),DQ$1))</f>
        <v>117</v>
      </c>
      <c r="DR8">
        <f>IF(INDEX(測定結果!$1:$1048576,ROW(),DR$1)=0,"",INDEX(測定結果!$1:$1048576,ROW(),DR$1))</f>
        <v>118</v>
      </c>
      <c r="DS8">
        <f>IF(INDEX(測定結果!$1:$1048576,ROW(),DS$1)=0,"",INDEX(測定結果!$1:$1048576,ROW(),DS$1))</f>
        <v>119</v>
      </c>
      <c r="DT8">
        <f>IF(INDEX(測定結果!$1:$1048576,ROW(),DT$1)=0,"",INDEX(測定結果!$1:$1048576,ROW(),DT$1))</f>
        <v>120</v>
      </c>
      <c r="DU8">
        <f>IF(INDEX(測定結果!$1:$1048576,ROW(),DU$1)=0,"",INDEX(測定結果!$1:$1048576,ROW(),DU$1))</f>
        <v>121</v>
      </c>
      <c r="DV8">
        <f>IF(INDEX(測定結果!$1:$1048576,ROW(),DV$1)=0,"",INDEX(測定結果!$1:$1048576,ROW(),DV$1))</f>
        <v>122</v>
      </c>
      <c r="DW8">
        <f>IF(INDEX(測定結果!$1:$1048576,ROW(),DW$1)=0,"",INDEX(測定結果!$1:$1048576,ROW(),DW$1))</f>
        <v>123</v>
      </c>
      <c r="DX8">
        <f>IF(INDEX(測定結果!$1:$1048576,ROW(),DX$1)=0,"",INDEX(測定結果!$1:$1048576,ROW(),DX$1))</f>
        <v>124</v>
      </c>
      <c r="DY8">
        <f>IF(INDEX(測定結果!$1:$1048576,ROW(),DY$1)=0,"",INDEX(測定結果!$1:$1048576,ROW(),DY$1))</f>
        <v>125</v>
      </c>
      <c r="DZ8">
        <f>IF(INDEX(測定結果!$1:$1048576,ROW(),DZ$1)=0,"",INDEX(測定結果!$1:$1048576,ROW(),DZ$1))</f>
        <v>126</v>
      </c>
      <c r="EA8">
        <f>IF(INDEX(測定結果!$1:$1048576,ROW(),EA$1)=0,"",INDEX(測定結果!$1:$1048576,ROW(),EA$1))</f>
        <v>127</v>
      </c>
      <c r="EB8">
        <f>IF(INDEX(測定結果!$1:$1048576,ROW(),EB$1)=0,"",INDEX(測定結果!$1:$1048576,ROW(),EB$1))</f>
        <v>128</v>
      </c>
      <c r="EC8">
        <f>IF(INDEX(測定結果!$1:$1048576,ROW(),EC$1)=0,"",INDEX(測定結果!$1:$1048576,ROW(),EC$1))</f>
        <v>129</v>
      </c>
      <c r="ED8">
        <f>IF(INDEX(測定結果!$1:$1048576,ROW(),ED$1)=0,"",INDEX(測定結果!$1:$1048576,ROW(),ED$1))</f>
        <v>130</v>
      </c>
    </row>
    <row r="9" spans="1:134">
      <c r="B9" t="str">
        <f>IF(INDEX(測定結果!$1:$1048576,ROW(),B$1)=0,"",INDEX(測定結果!$1:$1048576,ROW(),B$1))</f>
        <v>No.</v>
      </c>
      <c r="C9" t="str">
        <f>IF(INDEX(測定結果!$1:$1048576,ROW(),C$1)=0,"",INDEX(測定結果!$1:$1048576,ROW(),C$1))</f>
        <v>行政区</v>
      </c>
      <c r="D9" t="str">
        <f>IF(INDEX(測定結果!$1:$1048576,ROW(),D$1)=0,"",INDEX(測定結果!$1:$1048576,ROW(),D$1))</f>
        <v>地点名</v>
      </c>
      <c r="E9" s="18" t="str">
        <f>IF(INDEX(測定結果!$1:$1048576,ROW(),E$1)=0,"",INDEX(測定結果!$1:$1048576,ROW(),E$1))</f>
        <v/>
      </c>
      <c r="F9" s="18">
        <f>IF(INDEX(測定結果!$1:$1048576,ROW(),F$1)=0,"",INDEX(測定結果!$1:$1048576,ROW(),F$1))</f>
        <v>40725</v>
      </c>
      <c r="G9" s="18">
        <f>IF(INDEX(測定結果!$1:$1048576,ROW(),G$1)=0,"",INDEX(測定結果!$1:$1048576,ROW(),G$1))</f>
        <v>40739</v>
      </c>
      <c r="H9" s="18">
        <f>IF(INDEX(測定結果!$1:$1048576,ROW(),H$1)=0,"",INDEX(測定結果!$1:$1048576,ROW(),H$1))</f>
        <v>40756</v>
      </c>
      <c r="I9" s="18">
        <f>IF(INDEX(測定結果!$1:$1048576,ROW(),I$1)=0,"",INDEX(測定結果!$1:$1048576,ROW(),I$1))</f>
        <v>40770</v>
      </c>
      <c r="J9" s="18">
        <f>IF(INDEX(測定結果!$1:$1048576,ROW(),J$1)=0,"",INDEX(測定結果!$1:$1048576,ROW(),J$1))</f>
        <v>40787</v>
      </c>
      <c r="K9" s="18">
        <f>IF(INDEX(測定結果!$1:$1048576,ROW(),K$1)=0,"",INDEX(測定結果!$1:$1048576,ROW(),K$1))</f>
        <v>40801</v>
      </c>
      <c r="L9" s="18">
        <f>IF(INDEX(測定結果!$1:$1048576,ROW(),L$1)=0,"",INDEX(測定結果!$1:$1048576,ROW(),L$1))</f>
        <v>40817</v>
      </c>
      <c r="M9" s="18">
        <f>IF(INDEX(測定結果!$1:$1048576,ROW(),M$1)=0,"",INDEX(測定結果!$1:$1048576,ROW(),M$1))</f>
        <v>40831</v>
      </c>
      <c r="N9" s="18">
        <f>IF(INDEX(測定結果!$1:$1048576,ROW(),N$1)=0,"",INDEX(測定結果!$1:$1048576,ROW(),N$1))</f>
        <v>40848</v>
      </c>
      <c r="O9" s="18">
        <f>IF(INDEX(測定結果!$1:$1048576,ROW(),O$1)=0,"",INDEX(測定結果!$1:$1048576,ROW(),O$1))</f>
        <v>40862</v>
      </c>
      <c r="P9" s="18">
        <f>IF(INDEX(測定結果!$1:$1048576,ROW(),P$1)=0,"",INDEX(測定結果!$1:$1048576,ROW(),P$1))</f>
        <v>40878</v>
      </c>
      <c r="Q9" s="18">
        <f>IF(INDEX(測定結果!$1:$1048576,ROW(),Q$1)=0,"",INDEX(測定結果!$1:$1048576,ROW(),Q$1))</f>
        <v>40892</v>
      </c>
      <c r="R9" s="18">
        <f>IF(INDEX(測定結果!$1:$1048576,ROW(),R$1)=0,"",INDEX(測定結果!$1:$1048576,ROW(),R$1))</f>
        <v>40909</v>
      </c>
      <c r="S9" s="18">
        <f>IF(INDEX(測定結果!$1:$1048576,ROW(),S$1)=0,"",INDEX(測定結果!$1:$1048576,ROW(),S$1))</f>
        <v>40923</v>
      </c>
      <c r="T9" s="18">
        <f>IF(INDEX(測定結果!$1:$1048576,ROW(),T$1)=0,"",INDEX(測定結果!$1:$1048576,ROW(),T$1))</f>
        <v>40940</v>
      </c>
      <c r="U9" s="18">
        <f>IF(INDEX(測定結果!$1:$1048576,ROW(),U$1)=0,"",INDEX(測定結果!$1:$1048576,ROW(),U$1))</f>
        <v>40954</v>
      </c>
      <c r="V9" s="18">
        <f>IF(INDEX(測定結果!$1:$1048576,ROW(),V$1)=0,"",INDEX(測定結果!$1:$1048576,ROW(),V$1))</f>
        <v>40969</v>
      </c>
      <c r="W9" s="18">
        <f>IF(INDEX(測定結果!$1:$1048576,ROW(),W$1)=0,"",INDEX(測定結果!$1:$1048576,ROW(),W$1))</f>
        <v>40983</v>
      </c>
      <c r="X9" s="18">
        <f>IF(INDEX(測定結果!$1:$1048576,ROW(),X$1)=0,"",INDEX(測定結果!$1:$1048576,ROW(),X$1))</f>
        <v>41008</v>
      </c>
      <c r="Y9" s="18">
        <f>IF(INDEX(測定結果!$1:$1048576,ROW(),Y$1)=0,"",INDEX(測定結果!$1:$1048576,ROW(),Y$1))</f>
        <v>41037</v>
      </c>
      <c r="Z9" s="18">
        <f>IF(INDEX(測定結果!$1:$1048576,ROW(),Z$1)=0,"",INDEX(測定結果!$1:$1048576,ROW(),Z$1))</f>
        <v>41068</v>
      </c>
      <c r="AA9" s="18">
        <f>IF(INDEX(測定結果!$1:$1048576,ROW(),AA$1)=0,"",INDEX(測定結果!$1:$1048576,ROW(),AA$1))</f>
        <v>41096</v>
      </c>
      <c r="AB9" s="18">
        <f>IF(INDEX(測定結果!$1:$1048576,ROW(),AB$1)=0,"",INDEX(測定結果!$1:$1048576,ROW(),AB$1))</f>
        <v>41129</v>
      </c>
      <c r="AC9" s="18">
        <f>IF(INDEX(測定結果!$1:$1048576,ROW(),AC$1)=0,"",INDEX(測定結果!$1:$1048576,ROW(),AC$1))</f>
        <v>41159</v>
      </c>
      <c r="AD9" s="18">
        <f>IF(INDEX(測定結果!$1:$1048576,ROW(),AD$1)=0,"",INDEX(測定結果!$1:$1048576,ROW(),AD$1))</f>
        <v>41187</v>
      </c>
      <c r="AE9" s="18">
        <f>IF(INDEX(測定結果!$1:$1048576,ROW(),AE$1)=0,"",INDEX(測定結果!$1:$1048576,ROW(),AE$1))</f>
        <v>41221</v>
      </c>
      <c r="AF9" s="18">
        <f>IF(INDEX(測定結果!$1:$1048576,ROW(),AF$1)=0,"",INDEX(測定結果!$1:$1048576,ROW(),AF$1))</f>
        <v>41250</v>
      </c>
      <c r="AG9" s="18">
        <f>IF(INDEX(測定結果!$1:$1048576,ROW(),AG$1)=0,"",INDEX(測定結果!$1:$1048576,ROW(),AG$1))</f>
        <v>41282</v>
      </c>
      <c r="AH9" s="18">
        <f>IF(INDEX(測定結果!$1:$1048576,ROW(),AH$1)=0,"",INDEX(測定結果!$1:$1048576,ROW(),AH$1))</f>
        <v>41313</v>
      </c>
      <c r="AI9" s="18">
        <f>IF(INDEX(測定結果!$1:$1048576,ROW(),AI$1)=0,"",INDEX(測定結果!$1:$1048576,ROW(),AI$1))</f>
        <v>41341</v>
      </c>
      <c r="AJ9" s="18">
        <f>IF(INDEX(測定結果!$1:$1048576,ROW(),AJ$1)=0,"",INDEX(測定結果!$1:$1048576,ROW(),AJ$1))</f>
        <v>41373</v>
      </c>
      <c r="AK9" s="18">
        <f>IF(INDEX(測定結果!$1:$1048576,ROW(),AK$1)=0,"",INDEX(測定結果!$1:$1048576,ROW(),AK$1))</f>
        <v>41402</v>
      </c>
      <c r="AL9" s="18">
        <f>IF(INDEX(測定結果!$1:$1048576,ROW(),AL$1)=0,"",INDEX(測定結果!$1:$1048576,ROW(),AL$1))</f>
        <v>41432</v>
      </c>
      <c r="AM9" s="18">
        <f>IF(INDEX(測定結果!$1:$1048576,ROW(),AM$1)=0,"",INDEX(測定結果!$1:$1048576,ROW(),AM$1))</f>
        <v>41460</v>
      </c>
      <c r="AN9" s="18">
        <f>IF(INDEX(測定結果!$1:$1048576,ROW(),AN$1)=0,"",INDEX(測定結果!$1:$1048576,ROW(),AN$1))</f>
        <v>41494</v>
      </c>
      <c r="AO9" s="18">
        <f>IF(INDEX(測定結果!$1:$1048576,ROW(),AO$1)=0,"",INDEX(測定結果!$1:$1048576,ROW(),AO$1))</f>
        <v>41523</v>
      </c>
      <c r="AP9" s="18">
        <f>IF(INDEX(測定結果!$1:$1048576,ROW(),AP$1)=0,"",INDEX(測定結果!$1:$1048576,ROW(),AP$1))</f>
        <v>41555</v>
      </c>
      <c r="AQ9" s="18">
        <f>IF(INDEX(測定結果!$1:$1048576,ROW(),AQ$1)=0,"",INDEX(測定結果!$1:$1048576,ROW(),AQ$1))</f>
        <v>41586</v>
      </c>
      <c r="AR9" s="18">
        <f>IF(INDEX(測定結果!$1:$1048576,ROW(),AR$1)=0,"",INDEX(測定結果!$1:$1048576,ROW(),AR$1))</f>
        <v>41614</v>
      </c>
      <c r="AS9" s="18">
        <f>IF(INDEX(測定結果!$1:$1048576,ROW(),AS$1)=0,"",INDEX(測定結果!$1:$1048576,ROW(),AS$1))</f>
        <v>41647</v>
      </c>
      <c r="AT9" s="18">
        <f>IF(INDEX(測定結果!$1:$1048576,ROW(),AT$1)=0,"",INDEX(測定結果!$1:$1048576,ROW(),AT$1))</f>
        <v>41677</v>
      </c>
      <c r="AU9" s="18">
        <f>IF(INDEX(測定結果!$1:$1048576,ROW(),AU$1)=0,"",INDEX(測定結果!$1:$1048576,ROW(),AU$1))</f>
        <v>41705</v>
      </c>
      <c r="AV9" s="18">
        <f>IF(INDEX(測定結果!$1:$1048576,ROW(),AV$1)=0,"",INDEX(測定結果!$1:$1048576,ROW(),AV$1))</f>
        <v>41737</v>
      </c>
      <c r="AW9" s="18">
        <f>IF(INDEX(測定結果!$1:$1048576,ROW(),AW$1)=0,"",INDEX(測定結果!$1:$1048576,ROW(),AW$1))</f>
        <v>41767</v>
      </c>
      <c r="AX9" s="18">
        <f>IF(INDEX(測定結果!$1:$1048576,ROW(),AX$1)=0,"",INDEX(測定結果!$1:$1048576,ROW(),AX$1))</f>
        <v>41796</v>
      </c>
      <c r="AY9" s="18">
        <f>IF(INDEX(測定結果!$1:$1048576,ROW(),AY$1)=0,"",INDEX(測定結果!$1:$1048576,ROW(),AY$1))</f>
        <v>41828</v>
      </c>
      <c r="AZ9" s="18">
        <f>IF(INDEX(測定結果!$1:$1048576,ROW(),AZ$1)=0,"",INDEX(測定結果!$1:$1048576,ROW(),AZ$1))</f>
        <v>41859</v>
      </c>
      <c r="BA9" s="18">
        <f>IF(INDEX(測定結果!$1:$1048576,ROW(),BA$1)=0,"",INDEX(測定結果!$1:$1048576,ROW(),BA$1))</f>
        <v>41887</v>
      </c>
      <c r="BB9" s="18">
        <f>IF(INDEX(測定結果!$1:$1048576,ROW(),BB$1)=0,"",INDEX(測定結果!$1:$1048576,ROW(),BB$1))</f>
        <v>41920</v>
      </c>
      <c r="BC9" s="18">
        <f>IF(INDEX(測定結果!$1:$1048576,ROW(),BC$1)=0,"",INDEX(測定結果!$1:$1048576,ROW(),BC$1))</f>
        <v>41950</v>
      </c>
      <c r="BD9" s="18">
        <f>IF(INDEX(測定結果!$1:$1048576,ROW(),BD$1)=0,"",INDEX(測定結果!$1:$1048576,ROW(),BD$1))</f>
        <v>41981</v>
      </c>
      <c r="BE9" s="18">
        <f>IF(INDEX(測定結果!$1:$1048576,ROW(),BE$1)=0,"",INDEX(測定結果!$1:$1048576,ROW(),BE$1))</f>
        <v>42012</v>
      </c>
      <c r="BF9" s="18">
        <f>IF(INDEX(測定結果!$1:$1048576,ROW(),BF$1)=0,"",INDEX(測定結果!$1:$1048576,ROW(),BF$1))</f>
        <v>42041</v>
      </c>
      <c r="BG9" s="18">
        <f>IF(INDEX(測定結果!$1:$1048576,ROW(),BG$1)=0,"",INDEX(測定結果!$1:$1048576,ROW(),BG$1))</f>
        <v>42069</v>
      </c>
      <c r="BH9" s="18">
        <f>IF(INDEX(測定結果!$1:$1048576,ROW(),BH$1)=0,"",INDEX(測定結果!$1:$1048576,ROW(),BH$1))</f>
        <v>42102</v>
      </c>
      <c r="BI9" s="18">
        <f>IF(INDEX(測定結果!$1:$1048576,ROW(),BI$1)=0,"",INDEX(測定結果!$1:$1048576,ROW(),BI$1))</f>
        <v>42132</v>
      </c>
      <c r="BJ9" s="18">
        <f>IF(INDEX(測定結果!$1:$1048576,ROW(),BJ$1)=0,"",INDEX(測定結果!$1:$1048576,ROW(),BJ$1))</f>
        <v>42163</v>
      </c>
      <c r="BK9" s="18">
        <f>IF(INDEX(測定結果!$1:$1048576,ROW(),BK$1)=0,"",INDEX(測定結果!$1:$1048576,ROW(),BK$1))</f>
        <v>42193</v>
      </c>
      <c r="BL9" s="18">
        <f>IF(INDEX(測定結果!$1:$1048576,ROW(),BL$1)=0,"",INDEX(測定結果!$1:$1048576,ROW(),BL$1))</f>
        <v>42223</v>
      </c>
      <c r="BM9" s="18">
        <f>IF(INDEX(測定結果!$1:$1048576,ROW(),BM$1)=0,"",INDEX(測定結果!$1:$1048576,ROW(),BM$1))</f>
        <v>42255</v>
      </c>
      <c r="BN9" s="18">
        <f>IF(INDEX(測定結果!$1:$1048576,ROW(),BN$1)=0,"",INDEX(測定結果!$1:$1048576,ROW(),BN$1))</f>
        <v>42285</v>
      </c>
      <c r="BO9" s="18">
        <f>IF(INDEX(測定結果!$1:$1048576,ROW(),BO$1)=0,"",INDEX(測定結果!$1:$1048576,ROW(),BO$1))</f>
        <v>42314</v>
      </c>
      <c r="BP9" s="18">
        <f>IF(INDEX(測定結果!$1:$1048576,ROW(),BP$1)=0,"",INDEX(測定結果!$1:$1048576,ROW(),BP$1))</f>
        <v>42346</v>
      </c>
      <c r="BQ9" s="18">
        <f>IF(INDEX(測定結果!$1:$1048576,ROW(),BQ$1)=0,"",INDEX(測定結果!$1:$1048576,ROW(),BQ$1))</f>
        <v>42377</v>
      </c>
      <c r="BR9" s="18">
        <f>IF(INDEX(測定結果!$1:$1048576,ROW(),BR$1)=0,"",INDEX(測定結果!$1:$1048576,ROW(),BR$1))</f>
        <v>42408</v>
      </c>
      <c r="BS9" s="18">
        <f>IF(INDEX(測定結果!$1:$1048576,ROW(),BS$1)=0,"",INDEX(測定結果!$1:$1048576,ROW(),BS$1))</f>
        <v>42437</v>
      </c>
      <c r="BT9" s="18">
        <f>IF(INDEX(測定結果!$1:$1048576,ROW(),BT$1)=0,"",INDEX(測定結果!$1:$1048576,ROW(),BT$1))</f>
        <v>42468</v>
      </c>
      <c r="BU9" s="18">
        <f>IF(INDEX(測定結果!$1:$1048576,ROW(),BU$1)=0,"",INDEX(測定結果!$1:$1048576,ROW(),BU$1))</f>
        <v>42496</v>
      </c>
      <c r="BV9" s="18">
        <f>IF(INDEX(測定結果!$1:$1048576,ROW(),BV$1)=0,"",INDEX(測定結果!$1:$1048576,ROW(),BV$1))</f>
        <v>42529</v>
      </c>
      <c r="BW9" s="18">
        <f>IF(INDEX(測定結果!$1:$1048576,ROW(),BW$1)=0,"",INDEX(測定結果!$1:$1048576,ROW(),BW$1))</f>
        <v>42559</v>
      </c>
      <c r="BX9" s="18">
        <f>IF(INDEX(測定結果!$1:$1048576,ROW(),BX$1)=0,"",INDEX(測定結果!$1:$1048576,ROW(),BX$1))</f>
        <v>42590</v>
      </c>
      <c r="BY9" s="18">
        <f>IF(INDEX(測定結果!$1:$1048576,ROW(),BY$1)=0,"",INDEX(測定結果!$1:$1048576,ROW(),BY$1))</f>
        <v>42621</v>
      </c>
      <c r="BZ9" s="18">
        <f>IF(INDEX(測定結果!$1:$1048576,ROW(),BZ$1)=0,"",INDEX(測定結果!$1:$1048576,ROW(),BZ$1))</f>
        <v>42650</v>
      </c>
      <c r="CA9" s="18">
        <f>IF(INDEX(測定結果!$1:$1048576,ROW(),CA$1)=0,"",INDEX(測定結果!$1:$1048576,ROW(),CA$1))</f>
        <v>42682</v>
      </c>
      <c r="CB9" s="18">
        <f>IF(INDEX(測定結果!$1:$1048576,ROW(),CB$1)=0,"",INDEX(測定結果!$1:$1048576,ROW(),CB$1))</f>
        <v>42712</v>
      </c>
      <c r="CC9" s="18">
        <f>IF(INDEX(測定結果!$1:$1048576,ROW(),CC$1)=0,"",INDEX(測定結果!$1:$1048576,ROW(),CC$1))</f>
        <v>42741</v>
      </c>
      <c r="CD9" s="18">
        <f>IF(INDEX(測定結果!$1:$1048576,ROW(),CD$1)=0,"",INDEX(測定結果!$1:$1048576,ROW(),CD$1))</f>
        <v>42774</v>
      </c>
      <c r="CE9" s="18">
        <f>IF(INDEX(測定結果!$1:$1048576,ROW(),CE$1)=0,"",INDEX(測定結果!$1:$1048576,ROW(),CE$1))</f>
        <v>42802</v>
      </c>
      <c r="CF9" s="18">
        <f>IF(INDEX(測定結果!$1:$1048576,ROW(),CF$1)=0,"",INDEX(測定結果!$1:$1048576,ROW(),CF$1))</f>
        <v>42835</v>
      </c>
      <c r="CG9" s="18">
        <f>IF(INDEX(測定結果!$1:$1048576,ROW(),CG$1)=0,"",INDEX(測定結果!$1:$1048576,ROW(),CG$1))</f>
        <v>42863</v>
      </c>
      <c r="CH9" s="18">
        <f>IF(INDEX(測定結果!$1:$1048576,ROW(),CH$1)=0,"",INDEX(測定結果!$1:$1048576,ROW(),CH$1))</f>
        <v>42894</v>
      </c>
      <c r="CI9" s="18">
        <f>IF(INDEX(測定結果!$1:$1048576,ROW(),CI$1)=0,"",INDEX(測定結果!$1:$1048576,ROW(),CI$1))</f>
        <v>42923</v>
      </c>
      <c r="CJ9" s="18">
        <f>IF(INDEX(測定結果!$1:$1048576,ROW(),CJ$1)=0,"",INDEX(測定結果!$1:$1048576,ROW(),CJ$1))</f>
        <v>42955</v>
      </c>
      <c r="CK9" s="18">
        <f>IF(INDEX(測定結果!$1:$1048576,ROW(),CK$1)=0,"",INDEX(測定結果!$1:$1048576,ROW(),CK$1))</f>
        <v>42986</v>
      </c>
      <c r="CL9" s="18">
        <f>IF(INDEX(測定結果!$1:$1048576,ROW(),CL$1)=0,"",INDEX(測定結果!$1:$1048576,ROW(),CL$1))</f>
        <v>43016</v>
      </c>
      <c r="CM9" s="18">
        <f>IF(INDEX(測定結果!$1:$1048576,ROW(),CM$1)=0,"",INDEX(測定結果!$1:$1048576,ROW(),CM$1))</f>
        <v>43047</v>
      </c>
      <c r="CN9" s="18">
        <f>IF(INDEX(測定結果!$1:$1048576,ROW(),CN$1)=0,"",INDEX(測定結果!$1:$1048576,ROW(),CN$1))</f>
        <v>43076</v>
      </c>
      <c r="CO9" s="18">
        <f>IF(INDEX(測定結果!$1:$1048576,ROW(),CO$1)=0,"",INDEX(測定結果!$1:$1048576,ROW(),CO$1))</f>
        <v>43109</v>
      </c>
      <c r="CP9" s="18">
        <f>IF(INDEX(測定結果!$1:$1048576,ROW(),CP$1)=0,"",INDEX(測定結果!$1:$1048576,ROW(),CP$1))</f>
        <v>43139</v>
      </c>
      <c r="CQ9" s="18">
        <f>IF(INDEX(測定結果!$1:$1048576,ROW(),CQ$1)=0,"",INDEX(測定結果!$1:$1048576,ROW(),CQ$1))</f>
        <v>43167</v>
      </c>
      <c r="CR9" s="18">
        <f>IF(INDEX(測定結果!$1:$1048576,ROW(),CR$1)=0,"",INDEX(測定結果!$1:$1048576,ROW(),CR$1))</f>
        <v>43198</v>
      </c>
      <c r="CS9" s="18">
        <f>IF(INDEX(測定結果!$1:$1048576,ROW(),CS$1)=0,"",INDEX(測定結果!$1:$1048576,ROW(),CS$1))</f>
        <v>43221</v>
      </c>
      <c r="CT9" s="18">
        <f>IF(INDEX(測定結果!$1:$1048576,ROW(),CT$1)=0,"",INDEX(測定結果!$1:$1048576,ROW(),CT$1))</f>
        <v>43252</v>
      </c>
      <c r="CU9" s="18">
        <f>IF(INDEX(測定結果!$1:$1048576,ROW(),CU$1)=0,"",INDEX(測定結果!$1:$1048576,ROW(),CU$1))</f>
        <v>43282</v>
      </c>
      <c r="CV9" s="18">
        <f>IF(INDEX(測定結果!$1:$1048576,ROW(),CV$1)=0,"",INDEX(測定結果!$1:$1048576,ROW(),CV$1))</f>
        <v>43313</v>
      </c>
      <c r="CW9" s="18">
        <f>IF(INDEX(測定結果!$1:$1048576,ROW(),CW$1)=0,"",INDEX(測定結果!$1:$1048576,ROW(),CW$1))</f>
        <v>43344</v>
      </c>
      <c r="CX9" s="18">
        <f>IF(INDEX(測定結果!$1:$1048576,ROW(),CX$1)=0,"",INDEX(測定結果!$1:$1048576,ROW(),CX$1))</f>
        <v>43374</v>
      </c>
      <c r="CY9" s="18">
        <f>IF(INDEX(測定結果!$1:$1048576,ROW(),CY$1)=0,"",INDEX(測定結果!$1:$1048576,ROW(),CY$1))</f>
        <v>43405</v>
      </c>
      <c r="CZ9" s="18">
        <f>IF(INDEX(測定結果!$1:$1048576,ROW(),CZ$1)=0,"",INDEX(測定結果!$1:$1048576,ROW(),CZ$1))</f>
        <v>43435</v>
      </c>
      <c r="DA9" s="18">
        <f>IF(INDEX(測定結果!$1:$1048576,ROW(),DA$1)=0,"",INDEX(測定結果!$1:$1048576,ROW(),DA$1))</f>
        <v>43466</v>
      </c>
      <c r="DB9" s="18">
        <f>IF(INDEX(測定結果!$1:$1048576,ROW(),DB$1)=0,"",INDEX(測定結果!$1:$1048576,ROW(),DB$1))</f>
        <v>43497</v>
      </c>
      <c r="DC9" s="18">
        <f>IF(INDEX(測定結果!$1:$1048576,ROW(),DC$1)=0,"",INDEX(測定結果!$1:$1048576,ROW(),DC$1))</f>
        <v>43525</v>
      </c>
      <c r="DD9" s="18">
        <f>IF(INDEX(測定結果!$1:$1048576,ROW(),DD$1)=0,"",INDEX(測定結果!$1:$1048576,ROW(),DD$1))</f>
        <v>43556</v>
      </c>
      <c r="DE9" s="18">
        <f>IF(INDEX(測定結果!$1:$1048576,ROW(),DE$1)=0,"",INDEX(測定結果!$1:$1048576,ROW(),DE$1))</f>
        <v>43586</v>
      </c>
      <c r="DF9" s="18">
        <f>IF(INDEX(測定結果!$1:$1048576,ROW(),DF$1)=0,"",INDEX(測定結果!$1:$1048576,ROW(),DF$1))</f>
        <v>43617</v>
      </c>
      <c r="DG9" s="18">
        <f>IF(INDEX(測定結果!$1:$1048576,ROW(),DG$1)=0,"",INDEX(測定結果!$1:$1048576,ROW(),DG$1))</f>
        <v>43647</v>
      </c>
      <c r="DH9" s="18">
        <f>IF(INDEX(測定結果!$1:$1048576,ROW(),DH$1)=0,"",INDEX(測定結果!$1:$1048576,ROW(),DH$1))</f>
        <v>43678</v>
      </c>
      <c r="DI9" s="18">
        <f>IF(INDEX(測定結果!$1:$1048576,ROW(),DI$1)=0,"",INDEX(測定結果!$1:$1048576,ROW(),DI$1))</f>
        <v>43709</v>
      </c>
      <c r="DJ9" s="18">
        <f>IF(INDEX(測定結果!$1:$1048576,ROW(),DJ$1)=0,"",INDEX(測定結果!$1:$1048576,ROW(),DJ$1))</f>
        <v>43739</v>
      </c>
      <c r="DK9" s="18">
        <f>IF(INDEX(測定結果!$1:$1048576,ROW(),DK$1)=0,"",INDEX(測定結果!$1:$1048576,ROW(),DK$1))</f>
        <v>43770</v>
      </c>
      <c r="DL9" s="18">
        <f>IF(INDEX(測定結果!$1:$1048576,ROW(),DL$1)=0,"",INDEX(測定結果!$1:$1048576,ROW(),DL$1))</f>
        <v>43800</v>
      </c>
      <c r="DM9" s="18">
        <f>IF(INDEX(測定結果!$1:$1048576,ROW(),DM$1)=0,"",INDEX(測定結果!$1:$1048576,ROW(),DM$1))</f>
        <v>43831</v>
      </c>
      <c r="DN9" s="18">
        <f>IF(INDEX(測定結果!$1:$1048576,ROW(),DN$1)=0,"",INDEX(測定結果!$1:$1048576,ROW(),DN$1))</f>
        <v>43862</v>
      </c>
      <c r="DO9" s="18">
        <f>IF(INDEX(測定結果!$1:$1048576,ROW(),DO$1)=0,"",INDEX(測定結果!$1:$1048576,ROW(),DO$1))</f>
        <v>43891</v>
      </c>
      <c r="DP9" s="18">
        <f>IF(INDEX(測定結果!$1:$1048576,ROW(),DP$1)=0,"",INDEX(測定結果!$1:$1048576,ROW(),DP$1))</f>
        <v>43922.5</v>
      </c>
      <c r="DQ9" s="18">
        <f>IF(INDEX(測定結果!$1:$1048576,ROW(),DQ$1)=0,"",INDEX(測定結果!$1:$1048576,ROW(),DQ$1))</f>
        <v>43952</v>
      </c>
      <c r="DR9" s="18">
        <f>IF(INDEX(測定結果!$1:$1048576,ROW(),DR$1)=0,"",INDEX(測定結果!$1:$1048576,ROW(),DR$1))</f>
        <v>43983</v>
      </c>
      <c r="DS9" s="18">
        <f>IF(INDEX(測定結果!$1:$1048576,ROW(),DS$1)=0,"",INDEX(測定結果!$1:$1048576,ROW(),DS$1))</f>
        <v>44013</v>
      </c>
      <c r="DT9" s="18">
        <f>IF(INDEX(測定結果!$1:$1048576,ROW(),DT$1)=0,"",INDEX(測定結果!$1:$1048576,ROW(),DT$1))</f>
        <v>44044</v>
      </c>
      <c r="DU9" s="18">
        <f>IF(INDEX(測定結果!$1:$1048576,ROW(),DU$1)=0,"",INDEX(測定結果!$1:$1048576,ROW(),DU$1))</f>
        <v>44075</v>
      </c>
      <c r="DV9" s="18">
        <f>IF(INDEX(測定結果!$1:$1048576,ROW(),DV$1)=0,"",INDEX(測定結果!$1:$1048576,ROW(),DV$1))</f>
        <v>44105</v>
      </c>
      <c r="DW9" s="18">
        <f>IF(INDEX(測定結果!$1:$1048576,ROW(),DW$1)=0,"",INDEX(測定結果!$1:$1048576,ROW(),DW$1))</f>
        <v>44136</v>
      </c>
      <c r="DX9" s="18">
        <f>IF(INDEX(測定結果!$1:$1048576,ROW(),DX$1)=0,"",INDEX(測定結果!$1:$1048576,ROW(),DX$1))</f>
        <v>44166</v>
      </c>
      <c r="DY9" s="18">
        <f>IF(INDEX(測定結果!$1:$1048576,ROW(),DY$1)=0,"",INDEX(測定結果!$1:$1048576,ROW(),DY$1))</f>
        <v>44197</v>
      </c>
      <c r="DZ9" s="18">
        <f>IF(INDEX(測定結果!$1:$1048576,ROW(),DZ$1)=0,"",INDEX(測定結果!$1:$1048576,ROW(),DZ$1))</f>
        <v>44228</v>
      </c>
      <c r="EA9" s="18">
        <f>IF(INDEX(測定結果!$1:$1048576,ROW(),EA$1)=0,"",INDEX(測定結果!$1:$1048576,ROW(),EA$1))</f>
        <v>44256</v>
      </c>
      <c r="EB9" s="18">
        <f>IF(INDEX(測定結果!$1:$1048576,ROW(),EB$1)=0,"",INDEX(測定結果!$1:$1048576,ROW(),EB$1))</f>
        <v>44758.618055555555</v>
      </c>
      <c r="EC9" s="18">
        <f>IF(INDEX(測定結果!$1:$1048576,ROW(),EC$1)=0,"",INDEX(測定結果!$1:$1048576,ROW(),EC$1))</f>
        <v>45060.763888888891</v>
      </c>
      <c r="ED9" s="18">
        <f>IF(INDEX(測定結果!$1:$1048576,ROW(),ED$1)=0,"",INDEX(測定結果!$1:$1048576,ROW(),ED$1))</f>
        <v>45399.618055555555</v>
      </c>
    </row>
    <row r="10" spans="1:134">
      <c r="B10" t="str">
        <f>IF(INDEX(測定結果!$1:$1048576,ROW(),B$1)=0,"",INDEX(測定結果!$1:$1048576,ROW(),B$1))</f>
        <v/>
      </c>
      <c r="C10" t="str">
        <f>IF(INDEX(測定結果!$1:$1048576,ROW(),C$1)=0,"",INDEX(測定結果!$1:$1048576,ROW(),C$1))</f>
        <v/>
      </c>
      <c r="D10" s="17" t="s">
        <v>18</v>
      </c>
      <c r="E10" s="18">
        <f>IF(INDEX(測定結果!$1:$1048576,ROW(),E$1)=0,"",INDEX(測定結果!$1:$1048576,ROW(),E$1))</f>
        <v>40707</v>
      </c>
      <c r="F10" s="18">
        <f>IF(INDEX(測定結果!$1:$1048576,ROW(),F$1)=0,"",INDEX(測定結果!$1:$1048576,ROW(),F$1))</f>
        <v>40721</v>
      </c>
      <c r="G10" s="18">
        <f>IF(INDEX(測定結果!$1:$1048576,ROW(),G$1)=0,"",INDEX(測定結果!$1:$1048576,ROW(),G$1))</f>
        <v>40735</v>
      </c>
      <c r="H10" s="18">
        <f>IF(INDEX(測定結果!$1:$1048576,ROW(),H$1)=0,"",INDEX(測定結果!$1:$1048576,ROW(),H$1))</f>
        <v>40750</v>
      </c>
      <c r="I10" s="18">
        <f>IF(INDEX(測定結果!$1:$1048576,ROW(),I$1)=0,"",INDEX(測定結果!$1:$1048576,ROW(),I$1))</f>
        <v>40764</v>
      </c>
      <c r="J10" s="18">
        <f>IF(INDEX(測定結果!$1:$1048576,ROW(),J$1)=0,"",INDEX(測定結果!$1:$1048576,ROW(),J$1))</f>
        <v>40781</v>
      </c>
      <c r="K10" s="18">
        <f>IF(INDEX(測定結果!$1:$1048576,ROW(),K$1)=0,"",INDEX(測定結果!$1:$1048576,ROW(),K$1))</f>
        <v>40795</v>
      </c>
      <c r="L10" s="18">
        <f>IF(INDEX(測定結果!$1:$1048576,ROW(),L$1)=0,"",INDEX(測定結果!$1:$1048576,ROW(),L$1))</f>
        <v>40813</v>
      </c>
      <c r="M10" s="18">
        <f>IF(INDEX(測定結果!$1:$1048576,ROW(),M$1)=0,"",INDEX(測定結果!$1:$1048576,ROW(),M$1))</f>
        <v>40823</v>
      </c>
      <c r="N10" s="18">
        <f>IF(INDEX(測定結果!$1:$1048576,ROW(),N$1)=0,"",INDEX(測定結果!$1:$1048576,ROW(),N$1))</f>
        <v>40841</v>
      </c>
      <c r="O10" s="18">
        <f>IF(INDEX(測定結果!$1:$1048576,ROW(),O$1)=0,"",INDEX(測定結果!$1:$1048576,ROW(),O$1))</f>
        <v>40856</v>
      </c>
      <c r="P10" s="18">
        <f>IF(INDEX(測定結果!$1:$1048576,ROW(),P$1)=0,"",INDEX(測定結果!$1:$1048576,ROW(),P$1))</f>
        <v>40872</v>
      </c>
      <c r="Q10" s="18">
        <f>IF(INDEX(測定結果!$1:$1048576,ROW(),Q$1)=0,"",INDEX(測定結果!$1:$1048576,ROW(),Q$1))</f>
        <v>40886</v>
      </c>
      <c r="R10" s="18">
        <f>IF(INDEX(測定結果!$1:$1048576,ROW(),R$1)=0,"",INDEX(測定結果!$1:$1048576,ROW(),R$1))</f>
        <v>40898</v>
      </c>
      <c r="S10" s="18">
        <f>IF(INDEX(測定結果!$1:$1048576,ROW(),S$1)=0,"",INDEX(測定結果!$1:$1048576,ROW(),S$1))</f>
        <v>40914</v>
      </c>
      <c r="T10" s="18">
        <f>IF(INDEX(測定結果!$1:$1048576,ROW(),T$1)=0,"",INDEX(測定結果!$1:$1048576,ROW(),T$1))</f>
        <v>40933</v>
      </c>
      <c r="U10" s="18">
        <f>IF(INDEX(測定結果!$1:$1048576,ROW(),U$1)=0,"",INDEX(測定結果!$1:$1048576,ROW(),U$1))</f>
        <v>40948</v>
      </c>
      <c r="V10" s="18">
        <f>IF(INDEX(測定結果!$1:$1048576,ROW(),V$1)=0,"",INDEX(測定結果!$1:$1048576,ROW(),V$1))</f>
        <v>40963</v>
      </c>
      <c r="W10" s="18">
        <f>IF(INDEX(測定結果!$1:$1048576,ROW(),W$1)=0,"",INDEX(測定結果!$1:$1048576,ROW(),W$1))</f>
        <v>40977</v>
      </c>
      <c r="X10" s="18">
        <f>IF(INDEX(測定結果!$1:$1048576,ROW(),X$1)=0,"",INDEX(測定結果!$1:$1048576,ROW(),X$1))</f>
        <v>41008</v>
      </c>
      <c r="Y10" s="18">
        <f>IF(INDEX(測定結果!$1:$1048576,ROW(),Y$1)=0,"",INDEX(測定結果!$1:$1048576,ROW(),Y$1))</f>
        <v>41037</v>
      </c>
      <c r="Z10" s="18">
        <f>IF(INDEX(測定結果!$1:$1048576,ROW(),Z$1)=0,"",INDEX(測定結果!$1:$1048576,ROW(),Z$1))</f>
        <v>41068</v>
      </c>
      <c r="AA10" s="18">
        <f>IF(INDEX(測定結果!$1:$1048576,ROW(),AA$1)=0,"",INDEX(測定結果!$1:$1048576,ROW(),AA$1))</f>
        <v>41096</v>
      </c>
      <c r="AB10" s="18">
        <f>IF(INDEX(測定結果!$1:$1048576,ROW(),AB$1)=0,"",INDEX(測定結果!$1:$1048576,ROW(),AB$1))</f>
        <v>41129</v>
      </c>
      <c r="AC10" s="18">
        <f>IF(INDEX(測定結果!$1:$1048576,ROW(),AC$1)=0,"",INDEX(測定結果!$1:$1048576,ROW(),AC$1))</f>
        <v>41159</v>
      </c>
      <c r="AD10" s="18">
        <f>IF(INDEX(測定結果!$1:$1048576,ROW(),AD$1)=0,"",INDEX(測定結果!$1:$1048576,ROW(),AD$1))</f>
        <v>41187</v>
      </c>
      <c r="AE10" s="18">
        <f>IF(INDEX(測定結果!$1:$1048576,ROW(),AE$1)=0,"",INDEX(測定結果!$1:$1048576,ROW(),AE$1))</f>
        <v>41221</v>
      </c>
      <c r="AF10" s="18">
        <f>IF(INDEX(測定結果!$1:$1048576,ROW(),AF$1)=0,"",INDEX(測定結果!$1:$1048576,ROW(),AF$1))</f>
        <v>41250</v>
      </c>
      <c r="AG10" s="18">
        <f>IF(INDEX(測定結果!$1:$1048576,ROW(),AG$1)=0,"",INDEX(測定結果!$1:$1048576,ROW(),AG$1))</f>
        <v>41282</v>
      </c>
      <c r="AH10" s="18">
        <f>IF(INDEX(測定結果!$1:$1048576,ROW(),AH$1)=0,"",INDEX(測定結果!$1:$1048576,ROW(),AH$1))</f>
        <v>41313</v>
      </c>
      <c r="AI10" s="18">
        <f>IF(INDEX(測定結果!$1:$1048576,ROW(),AI$1)=0,"",INDEX(測定結果!$1:$1048576,ROW(),AI$1))</f>
        <v>41341</v>
      </c>
      <c r="AJ10" s="18">
        <f>IF(INDEX(測定結果!$1:$1048576,ROW(),AJ$1)=0,"",INDEX(測定結果!$1:$1048576,ROW(),AJ$1))</f>
        <v>41373</v>
      </c>
      <c r="AK10" s="18">
        <f>IF(INDEX(測定結果!$1:$1048576,ROW(),AK$1)=0,"",INDEX(測定結果!$1:$1048576,ROW(),AK$1))</f>
        <v>41402</v>
      </c>
      <c r="AL10" s="18">
        <f>IF(INDEX(測定結果!$1:$1048576,ROW(),AL$1)=0,"",INDEX(測定結果!$1:$1048576,ROW(),AL$1))</f>
        <v>41432</v>
      </c>
      <c r="AM10" s="18">
        <f>IF(INDEX(測定結果!$1:$1048576,ROW(),AM$1)=0,"",INDEX(測定結果!$1:$1048576,ROW(),AM$1))</f>
        <v>41460</v>
      </c>
      <c r="AN10" s="18">
        <f>IF(INDEX(測定結果!$1:$1048576,ROW(),AN$1)=0,"",INDEX(測定結果!$1:$1048576,ROW(),AN$1))</f>
        <v>41494</v>
      </c>
      <c r="AO10" s="18">
        <f>IF(INDEX(測定結果!$1:$1048576,ROW(),AO$1)=0,"",INDEX(測定結果!$1:$1048576,ROW(),AO$1))</f>
        <v>41523</v>
      </c>
      <c r="AP10" s="18">
        <f>IF(INDEX(測定結果!$1:$1048576,ROW(),AP$1)=0,"",INDEX(測定結果!$1:$1048576,ROW(),AP$1))</f>
        <v>41555</v>
      </c>
      <c r="AQ10" s="18">
        <f>IF(INDEX(測定結果!$1:$1048576,ROW(),AQ$1)=0,"",INDEX(測定結果!$1:$1048576,ROW(),AQ$1))</f>
        <v>41586</v>
      </c>
      <c r="AR10" s="18">
        <f>IF(INDEX(測定結果!$1:$1048576,ROW(),AR$1)=0,"",INDEX(測定結果!$1:$1048576,ROW(),AR$1))</f>
        <v>41614</v>
      </c>
      <c r="AS10" s="18">
        <f>IF(INDEX(測定結果!$1:$1048576,ROW(),AS$1)=0,"",INDEX(測定結果!$1:$1048576,ROW(),AS$1))</f>
        <v>41647</v>
      </c>
      <c r="AT10" s="18">
        <f>IF(INDEX(測定結果!$1:$1048576,ROW(),AT$1)=0,"",INDEX(測定結果!$1:$1048576,ROW(),AT$1))</f>
        <v>41677</v>
      </c>
      <c r="AU10" s="18">
        <f>IF(INDEX(測定結果!$1:$1048576,ROW(),AU$1)=0,"",INDEX(測定結果!$1:$1048576,ROW(),AU$1))</f>
        <v>41705</v>
      </c>
      <c r="AV10" s="18">
        <f>IF(INDEX(測定結果!$1:$1048576,ROW(),AV$1)=0,"",INDEX(測定結果!$1:$1048576,ROW(),AV$1))</f>
        <v>41737</v>
      </c>
      <c r="AW10" s="18">
        <f>IF(INDEX(測定結果!$1:$1048576,ROW(),AW$1)=0,"",INDEX(測定結果!$1:$1048576,ROW(),AW$1))</f>
        <v>41767</v>
      </c>
      <c r="AX10" s="18">
        <f>IF(INDEX(測定結果!$1:$1048576,ROW(),AX$1)=0,"",INDEX(測定結果!$1:$1048576,ROW(),AX$1))</f>
        <v>41796</v>
      </c>
      <c r="AY10" s="18">
        <f>IF(INDEX(測定結果!$1:$1048576,ROW(),AY$1)=0,"",INDEX(測定結果!$1:$1048576,ROW(),AY$1))</f>
        <v>41828</v>
      </c>
      <c r="AZ10" s="18">
        <f>IF(INDEX(測定結果!$1:$1048576,ROW(),AZ$1)=0,"",INDEX(測定結果!$1:$1048576,ROW(),AZ$1))</f>
        <v>41859</v>
      </c>
      <c r="BA10" s="18">
        <f>IF(INDEX(測定結果!$1:$1048576,ROW(),BA$1)=0,"",INDEX(測定結果!$1:$1048576,ROW(),BA$1))</f>
        <v>41887</v>
      </c>
      <c r="BB10" s="18">
        <f>IF(INDEX(測定結果!$1:$1048576,ROW(),BB$1)=0,"",INDEX(測定結果!$1:$1048576,ROW(),BB$1))</f>
        <v>41920</v>
      </c>
      <c r="BC10" s="18">
        <f>IF(INDEX(測定結果!$1:$1048576,ROW(),BC$1)=0,"",INDEX(測定結果!$1:$1048576,ROW(),BC$1))</f>
        <v>41950</v>
      </c>
      <c r="BD10" s="18">
        <f>IF(INDEX(測定結果!$1:$1048576,ROW(),BD$1)=0,"",INDEX(測定結果!$1:$1048576,ROW(),BD$1))</f>
        <v>41981</v>
      </c>
      <c r="BE10" s="18">
        <f>IF(INDEX(測定結果!$1:$1048576,ROW(),BE$1)=0,"",INDEX(測定結果!$1:$1048576,ROW(),BE$1))</f>
        <v>42012</v>
      </c>
      <c r="BF10" s="18">
        <f>IF(INDEX(測定結果!$1:$1048576,ROW(),BF$1)=0,"",INDEX(測定結果!$1:$1048576,ROW(),BF$1))</f>
        <v>42041</v>
      </c>
      <c r="BG10" s="18">
        <f>IF(INDEX(測定結果!$1:$1048576,ROW(),BG$1)=0,"",INDEX(測定結果!$1:$1048576,ROW(),BG$1))</f>
        <v>42069</v>
      </c>
      <c r="BH10" s="18">
        <f>IF(INDEX(測定結果!$1:$1048576,ROW(),BH$1)=0,"",INDEX(測定結果!$1:$1048576,ROW(),BH$1))</f>
        <v>42102</v>
      </c>
      <c r="BI10" s="18">
        <f>IF(INDEX(測定結果!$1:$1048576,ROW(),BI$1)=0,"",INDEX(測定結果!$1:$1048576,ROW(),BI$1))</f>
        <v>42132</v>
      </c>
      <c r="BJ10" s="18">
        <f>IF(INDEX(測定結果!$1:$1048576,ROW(),BJ$1)=0,"",INDEX(測定結果!$1:$1048576,ROW(),BJ$1))</f>
        <v>42163</v>
      </c>
      <c r="BK10" s="18">
        <f>IF(INDEX(測定結果!$1:$1048576,ROW(),BK$1)=0,"",INDEX(測定結果!$1:$1048576,ROW(),BK$1))</f>
        <v>42193</v>
      </c>
      <c r="BL10" s="18">
        <f>IF(INDEX(測定結果!$1:$1048576,ROW(),BL$1)=0,"",INDEX(測定結果!$1:$1048576,ROW(),BL$1))</f>
        <v>42223</v>
      </c>
      <c r="BM10" s="18">
        <f>IF(INDEX(測定結果!$1:$1048576,ROW(),BM$1)=0,"",INDEX(測定結果!$1:$1048576,ROW(),BM$1))</f>
        <v>42255</v>
      </c>
      <c r="BN10" s="18">
        <f>IF(INDEX(測定結果!$1:$1048576,ROW(),BN$1)=0,"",INDEX(測定結果!$1:$1048576,ROW(),BN$1))</f>
        <v>42285</v>
      </c>
      <c r="BO10" s="18">
        <f>IF(INDEX(測定結果!$1:$1048576,ROW(),BO$1)=0,"",INDEX(測定結果!$1:$1048576,ROW(),BO$1))</f>
        <v>42314</v>
      </c>
      <c r="BP10" s="18">
        <f>IF(INDEX(測定結果!$1:$1048576,ROW(),BP$1)=0,"",INDEX(測定結果!$1:$1048576,ROW(),BP$1))</f>
        <v>42346</v>
      </c>
      <c r="BQ10" s="18">
        <f>IF(INDEX(測定結果!$1:$1048576,ROW(),BQ$1)=0,"",INDEX(測定結果!$1:$1048576,ROW(),BQ$1))</f>
        <v>42377</v>
      </c>
      <c r="BR10" s="18">
        <f>IF(INDEX(測定結果!$1:$1048576,ROW(),BR$1)=0,"",INDEX(測定結果!$1:$1048576,ROW(),BR$1))</f>
        <v>42408</v>
      </c>
      <c r="BS10" s="18">
        <f>IF(INDEX(測定結果!$1:$1048576,ROW(),BS$1)=0,"",INDEX(測定結果!$1:$1048576,ROW(),BS$1))</f>
        <v>42437</v>
      </c>
      <c r="BT10" s="18">
        <f>IF(INDEX(測定結果!$1:$1048576,ROW(),BT$1)=0,"",INDEX(測定結果!$1:$1048576,ROW(),BT$1))</f>
        <v>42468</v>
      </c>
      <c r="BU10" s="18">
        <f>IF(INDEX(測定結果!$1:$1048576,ROW(),BU$1)=0,"",INDEX(測定結果!$1:$1048576,ROW(),BU$1))</f>
        <v>42496</v>
      </c>
      <c r="BV10" s="18">
        <f>IF(INDEX(測定結果!$1:$1048576,ROW(),BV$1)=0,"",INDEX(測定結果!$1:$1048576,ROW(),BV$1))</f>
        <v>42529</v>
      </c>
      <c r="BW10" s="18">
        <f>IF(INDEX(測定結果!$1:$1048576,ROW(),BW$1)=0,"",INDEX(測定結果!$1:$1048576,ROW(),BW$1))</f>
        <v>42559</v>
      </c>
      <c r="BX10" s="18">
        <f>IF(INDEX(測定結果!$1:$1048576,ROW(),BX$1)=0,"",INDEX(測定結果!$1:$1048576,ROW(),BX$1))</f>
        <v>42590</v>
      </c>
      <c r="BY10" s="18">
        <f>IF(INDEX(測定結果!$1:$1048576,ROW(),BY$1)=0,"",INDEX(測定結果!$1:$1048576,ROW(),BY$1))</f>
        <v>42621</v>
      </c>
      <c r="BZ10" s="18">
        <f>IF(INDEX(測定結果!$1:$1048576,ROW(),BZ$1)=0,"",INDEX(測定結果!$1:$1048576,ROW(),BZ$1))</f>
        <v>42650</v>
      </c>
      <c r="CA10" s="18">
        <f>IF(INDEX(測定結果!$1:$1048576,ROW(),CA$1)=0,"",INDEX(測定結果!$1:$1048576,ROW(),CA$1))</f>
        <v>42682</v>
      </c>
      <c r="CB10" s="18">
        <f>IF(INDEX(測定結果!$1:$1048576,ROW(),CB$1)=0,"",INDEX(測定結果!$1:$1048576,ROW(),CB$1))</f>
        <v>42712</v>
      </c>
      <c r="CC10" s="18">
        <f>IF(INDEX(測定結果!$1:$1048576,ROW(),CC$1)=0,"",INDEX(測定結果!$1:$1048576,ROW(),CC$1))</f>
        <v>42741</v>
      </c>
      <c r="CD10" s="18">
        <f>IF(INDEX(測定結果!$1:$1048576,ROW(),CD$1)=0,"",INDEX(測定結果!$1:$1048576,ROW(),CD$1))</f>
        <v>42774</v>
      </c>
      <c r="CE10" s="18">
        <f>IF(INDEX(測定結果!$1:$1048576,ROW(),CE$1)=0,"",INDEX(測定結果!$1:$1048576,ROW(),CE$1))</f>
        <v>42802</v>
      </c>
      <c r="CF10" s="18">
        <f>IF(INDEX(測定結果!$1:$1048576,ROW(),CF$1)=0,"",INDEX(測定結果!$1:$1048576,ROW(),CF$1))</f>
        <v>42835</v>
      </c>
      <c r="CG10" s="18">
        <f>IF(INDEX(測定結果!$1:$1048576,ROW(),CG$1)=0,"",INDEX(測定結果!$1:$1048576,ROW(),CG$1))</f>
        <v>42863</v>
      </c>
      <c r="CH10" s="18">
        <f>IF(INDEX(測定結果!$1:$1048576,ROW(),CH$1)=0,"",INDEX(測定結果!$1:$1048576,ROW(),CH$1))</f>
        <v>42894</v>
      </c>
      <c r="CI10" s="18">
        <f>IF(INDEX(測定結果!$1:$1048576,ROW(),CI$1)=0,"",INDEX(測定結果!$1:$1048576,ROW(),CI$1))</f>
        <v>42923</v>
      </c>
      <c r="CJ10" s="18">
        <f>IF(INDEX(測定結果!$1:$1048576,ROW(),CJ$1)=0,"",INDEX(測定結果!$1:$1048576,ROW(),CJ$1))</f>
        <v>42955</v>
      </c>
      <c r="CK10" s="18">
        <f>IF(INDEX(測定結果!$1:$1048576,ROW(),CK$1)=0,"",INDEX(測定結果!$1:$1048576,ROW(),CK$1))</f>
        <v>42986</v>
      </c>
      <c r="CL10" s="18">
        <f>IF(INDEX(測定結果!$1:$1048576,ROW(),CL$1)=0,"",INDEX(測定結果!$1:$1048576,ROW(),CL$1))</f>
        <v>43016</v>
      </c>
      <c r="CM10" s="18">
        <f>IF(INDEX(測定結果!$1:$1048576,ROW(),CM$1)=0,"",INDEX(測定結果!$1:$1048576,ROW(),CM$1))</f>
        <v>43047</v>
      </c>
      <c r="CN10" s="18">
        <f>IF(INDEX(測定結果!$1:$1048576,ROW(),CN$1)=0,"",INDEX(測定結果!$1:$1048576,ROW(),CN$1))</f>
        <v>43076</v>
      </c>
      <c r="CO10" s="18">
        <f>IF(INDEX(測定結果!$1:$1048576,ROW(),CO$1)=0,"",INDEX(測定結果!$1:$1048576,ROW(),CO$1))</f>
        <v>43109</v>
      </c>
      <c r="CP10" s="18">
        <f>IF(INDEX(測定結果!$1:$1048576,ROW(),CP$1)=0,"",INDEX(測定結果!$1:$1048576,ROW(),CP$1))</f>
        <v>43139</v>
      </c>
      <c r="CQ10" s="18">
        <f>IF(INDEX(測定結果!$1:$1048576,ROW(),CQ$1)=0,"",INDEX(測定結果!$1:$1048576,ROW(),CQ$1))</f>
        <v>43167</v>
      </c>
      <c r="CR10" s="18">
        <f>IF(INDEX(測定結果!$1:$1048576,ROW(),CR$1)=0,"",INDEX(測定結果!$1:$1048576,ROW(),CR$1))</f>
        <v>43198</v>
      </c>
      <c r="CS10" s="18">
        <f>IF(INDEX(測定結果!$1:$1048576,ROW(),CS$1)=0,"",INDEX(測定結果!$1:$1048576,ROW(),CS$1))</f>
        <v>43221</v>
      </c>
      <c r="CT10" s="18">
        <f>IF(INDEX(測定結果!$1:$1048576,ROW(),CT$1)=0,"",INDEX(測定結果!$1:$1048576,ROW(),CT$1))</f>
        <v>43252</v>
      </c>
      <c r="CU10" s="18">
        <f>IF(INDEX(測定結果!$1:$1048576,ROW(),CU$1)=0,"",INDEX(測定結果!$1:$1048576,ROW(),CU$1))</f>
        <v>43282</v>
      </c>
      <c r="CV10" s="18">
        <f>IF(INDEX(測定結果!$1:$1048576,ROW(),CV$1)=0,"",INDEX(測定結果!$1:$1048576,ROW(),CV$1))</f>
        <v>43313</v>
      </c>
      <c r="CW10" s="18">
        <f>IF(INDEX(測定結果!$1:$1048576,ROW(),CW$1)=0,"",INDEX(測定結果!$1:$1048576,ROW(),CW$1))</f>
        <v>43344</v>
      </c>
      <c r="CX10" s="18">
        <f>IF(INDEX(測定結果!$1:$1048576,ROW(),CX$1)=0,"",INDEX(測定結果!$1:$1048576,ROW(),CX$1))</f>
        <v>43374</v>
      </c>
      <c r="CY10" s="18">
        <f>IF(INDEX(測定結果!$1:$1048576,ROW(),CY$1)=0,"",INDEX(測定結果!$1:$1048576,ROW(),CY$1))</f>
        <v>43405</v>
      </c>
      <c r="CZ10" s="18">
        <f>IF(INDEX(測定結果!$1:$1048576,ROW(),CZ$1)=0,"",INDEX(測定結果!$1:$1048576,ROW(),CZ$1))</f>
        <v>43435</v>
      </c>
      <c r="DA10" s="18">
        <f>IF(INDEX(測定結果!$1:$1048576,ROW(),DA$1)=0,"",INDEX(測定結果!$1:$1048576,ROW(),DA$1))</f>
        <v>43466</v>
      </c>
      <c r="DB10" s="18">
        <f>IF(INDEX(測定結果!$1:$1048576,ROW(),DB$1)=0,"",INDEX(測定結果!$1:$1048576,ROW(),DB$1))</f>
        <v>43497</v>
      </c>
      <c r="DC10" s="18">
        <f>IF(INDEX(測定結果!$1:$1048576,ROW(),DC$1)=0,"",INDEX(測定結果!$1:$1048576,ROW(),DC$1))</f>
        <v>43525</v>
      </c>
      <c r="DD10" s="18">
        <f>IF(INDEX(測定結果!$1:$1048576,ROW(),DD$1)=0,"",INDEX(測定結果!$1:$1048576,ROW(),DD$1))</f>
        <v>43556</v>
      </c>
      <c r="DE10" s="18">
        <f>IF(INDEX(測定結果!$1:$1048576,ROW(),DE$1)=0,"",INDEX(測定結果!$1:$1048576,ROW(),DE$1))</f>
        <v>43586</v>
      </c>
      <c r="DF10" s="18">
        <f>IF(INDEX(測定結果!$1:$1048576,ROW(),DF$1)=0,"",INDEX(測定結果!$1:$1048576,ROW(),DF$1))</f>
        <v>43617</v>
      </c>
      <c r="DG10" s="18">
        <f>IF(INDEX(測定結果!$1:$1048576,ROW(),DG$1)=0,"",INDEX(測定結果!$1:$1048576,ROW(),DG$1))</f>
        <v>43647</v>
      </c>
      <c r="DH10" s="18">
        <f>IF(INDEX(測定結果!$1:$1048576,ROW(),DH$1)=0,"",INDEX(測定結果!$1:$1048576,ROW(),DH$1))</f>
        <v>43678</v>
      </c>
      <c r="DI10" s="18">
        <f>IF(INDEX(測定結果!$1:$1048576,ROW(),DI$1)=0,"",INDEX(測定結果!$1:$1048576,ROW(),DI$1))</f>
        <v>43709</v>
      </c>
      <c r="DJ10" s="18">
        <f>IF(INDEX(測定結果!$1:$1048576,ROW(),DJ$1)=0,"",INDEX(測定結果!$1:$1048576,ROW(),DJ$1))</f>
        <v>43739</v>
      </c>
      <c r="DK10" s="18">
        <f>IF(INDEX(測定結果!$1:$1048576,ROW(),DK$1)=0,"",INDEX(測定結果!$1:$1048576,ROW(),DK$1))</f>
        <v>43770</v>
      </c>
      <c r="DL10" s="18">
        <f>IF(INDEX(測定結果!$1:$1048576,ROW(),DL$1)=0,"",INDEX(測定結果!$1:$1048576,ROW(),DL$1))</f>
        <v>43800</v>
      </c>
      <c r="DM10" s="18">
        <f>IF(INDEX(測定結果!$1:$1048576,ROW(),DM$1)=0,"",INDEX(測定結果!$1:$1048576,ROW(),DM$1))</f>
        <v>43831</v>
      </c>
      <c r="DN10" s="18">
        <f>IF(INDEX(測定結果!$1:$1048576,ROW(),DN$1)=0,"",INDEX(測定結果!$1:$1048576,ROW(),DN$1))</f>
        <v>43862</v>
      </c>
      <c r="DO10" s="18">
        <f>IF(INDEX(測定結果!$1:$1048576,ROW(),DO$1)=0,"",INDEX(測定結果!$1:$1048576,ROW(),DO$1))</f>
        <v>43891</v>
      </c>
      <c r="DP10" s="18">
        <f>IF(INDEX(測定結果!$1:$1048576,ROW(),DP$1)=0,"",INDEX(測定結果!$1:$1048576,ROW(),DP$1))</f>
        <v>43922.5</v>
      </c>
      <c r="DQ10" s="18">
        <f>IF(INDEX(測定結果!$1:$1048576,ROW(),DQ$1)=0,"",INDEX(測定結果!$1:$1048576,ROW(),DQ$1))</f>
        <v>43952</v>
      </c>
      <c r="DR10" s="18">
        <f>IF(INDEX(測定結果!$1:$1048576,ROW(),DR$1)=0,"",INDEX(測定結果!$1:$1048576,ROW(),DR$1))</f>
        <v>43983</v>
      </c>
      <c r="DS10" s="18">
        <f>IF(INDEX(測定結果!$1:$1048576,ROW(),DS$1)=0,"",INDEX(測定結果!$1:$1048576,ROW(),DS$1))</f>
        <v>44013</v>
      </c>
      <c r="DT10" s="18">
        <f>IF(INDEX(測定結果!$1:$1048576,ROW(),DT$1)=0,"",INDEX(測定結果!$1:$1048576,ROW(),DT$1))</f>
        <v>44044</v>
      </c>
      <c r="DU10" s="18">
        <f>IF(INDEX(測定結果!$1:$1048576,ROW(),DU$1)=0,"",INDEX(測定結果!$1:$1048576,ROW(),DU$1))</f>
        <v>44075</v>
      </c>
      <c r="DV10" s="18">
        <f>IF(INDEX(測定結果!$1:$1048576,ROW(),DV$1)=0,"",INDEX(測定結果!$1:$1048576,ROW(),DV$1))</f>
        <v>44105</v>
      </c>
      <c r="DW10" s="18">
        <f>IF(INDEX(測定結果!$1:$1048576,ROW(),DW$1)=0,"",INDEX(測定結果!$1:$1048576,ROW(),DW$1))</f>
        <v>44136</v>
      </c>
      <c r="DX10" s="18">
        <f>IF(INDEX(測定結果!$1:$1048576,ROW(),DX$1)=0,"",INDEX(測定結果!$1:$1048576,ROW(),DX$1))</f>
        <v>44166</v>
      </c>
      <c r="DY10" s="18">
        <f>IF(INDEX(測定結果!$1:$1048576,ROW(),DY$1)=0,"",INDEX(測定結果!$1:$1048576,ROW(),DY$1))</f>
        <v>44197</v>
      </c>
      <c r="DZ10" s="18">
        <f>IF(INDEX(測定結果!$1:$1048576,ROW(),DZ$1)=0,"",INDEX(測定結果!$1:$1048576,ROW(),DZ$1))</f>
        <v>44228</v>
      </c>
      <c r="EA10" s="18">
        <f>IF(INDEX(測定結果!$1:$1048576,ROW(),EA$1)=0,"",INDEX(測定結果!$1:$1048576,ROW(),EA$1))</f>
        <v>44256</v>
      </c>
      <c r="EB10" s="18">
        <f>IF(INDEX(測定結果!$1:$1048576,ROW(),EB$1)=0,"",INDEX(測定結果!$1:$1048576,ROW(),EB$1))</f>
        <v>44758.618055555555</v>
      </c>
      <c r="EC10" s="18">
        <f>IF(INDEX(測定結果!$1:$1048576,ROW(),EC$1)=0,"",INDEX(測定結果!$1:$1048576,ROW(),EC$1))</f>
        <v>45060.763888888891</v>
      </c>
      <c r="ED10" s="18">
        <f>IF(INDEX(測定結果!$1:$1048576,ROW(),ED$1)=0,"",INDEX(測定結果!$1:$1048576,ROW(),ED$1))</f>
        <v>45399.618055555598</v>
      </c>
    </row>
    <row r="11" spans="1:134">
      <c r="A11" t="str">
        <f>IF(INDEX(測定結果!$1:$1048576,ROW(),A$1)=0,A10,INDEX(測定結果!$1:$1048576,ROW(),A$1))</f>
        <v>滝根町</v>
      </c>
      <c r="B11">
        <f>INDEX(測定結果!$1:$1048576,ROW(),B$1)</f>
        <v>1</v>
      </c>
      <c r="C11" t="str">
        <f>IF(INDEX(測定結果!$1:$1048576,ROW(),C$1)=0,C10,INDEX(測定結果!$1:$1048576,ROW(),C$1))</f>
        <v>石神</v>
      </c>
      <c r="D11" t="str">
        <f>IF(INDEX(測定結果!$1:$1048576,ROW(),D$1)=0,"",INDEX(測定結果!$1:$1048576,ROW(),D$1))</f>
        <v>石神集会所</v>
      </c>
      <c r="E11">
        <f>IF(INDEX(測定結果!$1:$1048576,ROW(),E$1)=0,"",LOG(INDEX(測定結果!$1:$1048576,ROW(),E$1)))</f>
        <v>-0.72124639904717103</v>
      </c>
      <c r="F11">
        <f>IF(INDEX(測定結果!$1:$1048576,ROW(),F$1)=0,"",LOG(INDEX(測定結果!$1:$1048576,ROW(),F$1)))</f>
        <v>-0.69897000433601875</v>
      </c>
      <c r="G11">
        <f>IF(INDEX(測定結果!$1:$1048576,ROW(),G$1)=0,"",LOG(INDEX(測定結果!$1:$1048576,ROW(),G$1)))</f>
        <v>-0.82390874094431876</v>
      </c>
      <c r="H11">
        <f>IF(INDEX(測定結果!$1:$1048576,ROW(),H$1)=0,"",LOG(INDEX(測定結果!$1:$1048576,ROW(),H$1)))</f>
        <v>-0.69897000433601875</v>
      </c>
      <c r="I11">
        <f>IF(INDEX(測定結果!$1:$1048576,ROW(),I$1)=0,"",LOG(INDEX(測定結果!$1:$1048576,ROW(),I$1)))</f>
        <v>-0.69897000433601875</v>
      </c>
      <c r="J11">
        <f>IF(INDEX(測定結果!$1:$1048576,ROW(),J$1)=0,"",LOG(INDEX(測定結果!$1:$1048576,ROW(),J$1)))</f>
        <v>-0.72124639904717103</v>
      </c>
      <c r="K11">
        <f>IF(INDEX(測定結果!$1:$1048576,ROW(),K$1)=0,"",LOG(INDEX(測定結果!$1:$1048576,ROW(),K$1)))</f>
        <v>-0.79588001734407521</v>
      </c>
      <c r="L11">
        <f>IF(INDEX(測定結果!$1:$1048576,ROW(),L$1)=0,"",LOG(INDEX(測定結果!$1:$1048576,ROW(),L$1)))</f>
        <v>-0.79588001734407521</v>
      </c>
      <c r="M11">
        <f>IF(INDEX(測定結果!$1:$1048576,ROW(),M$1)=0,"",LOG(INDEX(測定結果!$1:$1048576,ROW(),M$1)))</f>
        <v>-0.79588001734407521</v>
      </c>
      <c r="N11">
        <f>IF(INDEX(測定結果!$1:$1048576,ROW(),N$1)=0,"",LOG(INDEX(測定結果!$1:$1048576,ROW(),N$1)))</f>
        <v>-0.79588001734407521</v>
      </c>
      <c r="O11">
        <f>IF(INDEX(測定結果!$1:$1048576,ROW(),O$1)=0,"",LOG(INDEX(測定結果!$1:$1048576,ROW(),O$1)))</f>
        <v>-0.95860731484177497</v>
      </c>
      <c r="P11">
        <f>IF(INDEX(測定結果!$1:$1048576,ROW(),P$1)=0,"",LOG(INDEX(測定結果!$1:$1048576,ROW(),P$1)))</f>
        <v>-0.92081875395237522</v>
      </c>
      <c r="Q11">
        <f>IF(INDEX(測定結果!$1:$1048576,ROW(),Q$1)=0,"",LOG(INDEX(測定結果!$1:$1048576,ROW(),Q$1)))</f>
        <v>-0.82390874094431876</v>
      </c>
      <c r="R11">
        <f>IF(INDEX(測定結果!$1:$1048576,ROW(),R$1)=0,"",LOG(INDEX(測定結果!$1:$1048576,ROW(),R$1)))</f>
        <v>-0.79588001734407521</v>
      </c>
      <c r="S11">
        <f>IF(INDEX(測定結果!$1:$1048576,ROW(),S$1)=0,"",LOG(INDEX(測定結果!$1:$1048576,ROW(),S$1)))</f>
        <v>-0.82390874094431876</v>
      </c>
      <c r="T11">
        <f>IF(INDEX(測定結果!$1:$1048576,ROW(),T$1)=0,"",LOG(INDEX(測定結果!$1:$1048576,ROW(),T$1)))</f>
        <v>-0.88605664769316317</v>
      </c>
      <c r="U11">
        <f>IF(INDEX(測定結果!$1:$1048576,ROW(),U$1)=0,"",LOG(INDEX(測定結果!$1:$1048576,ROW(),U$1)))</f>
        <v>-0.82390874094431876</v>
      </c>
      <c r="V11">
        <f>IF(INDEX(測定結果!$1:$1048576,ROW(),V$1)=0,"",LOG(INDEX(測定結果!$1:$1048576,ROW(),V$1)))</f>
        <v>-0.79588001734407521</v>
      </c>
      <c r="W11">
        <f>IF(INDEX(測定結果!$1:$1048576,ROW(),W$1)=0,"",LOG(INDEX(測定結果!$1:$1048576,ROW(),W$1)))</f>
        <v>-0.82390874094431876</v>
      </c>
      <c r="X11">
        <f>IF(INDEX(測定結果!$1:$1048576,ROW(),X$1)=0,"",LOG(INDEX(測定結果!$1:$1048576,ROW(),X$1)))</f>
        <v>-0.82390874094431876</v>
      </c>
      <c r="Y11">
        <f>IF(INDEX(測定結果!$1:$1048576,ROW(),Y$1)=0,"",LOG(INDEX(測定結果!$1:$1048576,ROW(),Y$1)))</f>
        <v>-0.82390874094431876</v>
      </c>
      <c r="Z11">
        <f>IF(INDEX(測定結果!$1:$1048576,ROW(),Z$1)=0,"",LOG(INDEX(測定結果!$1:$1048576,ROW(),Z$1)))</f>
        <v>-0.85387196432176193</v>
      </c>
      <c r="AA11">
        <f>IF(INDEX(測定結果!$1:$1048576,ROW(),AA$1)=0,"",LOG(INDEX(測定結果!$1:$1048576,ROW(),AA$1)))</f>
        <v>-0.85387196432176193</v>
      </c>
      <c r="AB11">
        <f>IF(INDEX(測定結果!$1:$1048576,ROW(),AB$1)=0,"",LOG(INDEX(測定結果!$1:$1048576,ROW(),AB$1)))</f>
        <v>-0.85387196432176193</v>
      </c>
      <c r="AC11">
        <f>IF(INDEX(測定結果!$1:$1048576,ROW(),AC$1)=0,"",LOG(INDEX(測定結果!$1:$1048576,ROW(),AC$1)))</f>
        <v>-0.88605664769316317</v>
      </c>
      <c r="AD11">
        <f>IF(INDEX(測定結果!$1:$1048576,ROW(),AD$1)=0,"",LOG(INDEX(測定結果!$1:$1048576,ROW(),AD$1)))</f>
        <v>-0.88605664769316317</v>
      </c>
      <c r="AE11">
        <f>IF(INDEX(測定結果!$1:$1048576,ROW(),AE$1)=0,"",LOG(INDEX(測定結果!$1:$1048576,ROW(),AE$1)))</f>
        <v>-0.88605664769316317</v>
      </c>
      <c r="AF11">
        <f>IF(INDEX(測定結果!$1:$1048576,ROW(),AF$1)=0,"",LOG(INDEX(測定結果!$1:$1048576,ROW(),AF$1)))</f>
        <v>-0.88605664769316317</v>
      </c>
      <c r="AG11">
        <f>IF(INDEX(測定結果!$1:$1048576,ROW(),AG$1)=0,"",LOG(INDEX(測定結果!$1:$1048576,ROW(),AG$1)))</f>
        <v>-0.88605664769316317</v>
      </c>
      <c r="AH11">
        <f>IF(INDEX(測定結果!$1:$1048576,ROW(),AH$1)=0,"",LOG(INDEX(測定結果!$1:$1048576,ROW(),AH$1)))</f>
        <v>-0.92081875395237522</v>
      </c>
      <c r="AI11">
        <f>IF(INDEX(測定結果!$1:$1048576,ROW(),AI$1)=0,"",LOG(INDEX(測定結果!$1:$1048576,ROW(),AI$1)))</f>
        <v>-0.92081875395237522</v>
      </c>
      <c r="AJ11">
        <f>IF(INDEX(測定結果!$1:$1048576,ROW(),AJ$1)=0,"",LOG(INDEX(測定結果!$1:$1048576,ROW(),AJ$1)))</f>
        <v>-0.92081875395237522</v>
      </c>
      <c r="AK11">
        <f>IF(INDEX(測定結果!$1:$1048576,ROW(),AK$1)=0,"",LOG(INDEX(測定結果!$1:$1048576,ROW(),AK$1)))</f>
        <v>-0.92081875395237522</v>
      </c>
      <c r="AL11">
        <f>IF(INDEX(測定結果!$1:$1048576,ROW(),AL$1)=0,"",LOG(INDEX(測定結果!$1:$1048576,ROW(),AL$1)))</f>
        <v>-0.92081875395237522</v>
      </c>
      <c r="AM11">
        <f>IF(INDEX(測定結果!$1:$1048576,ROW(),AM$1)=0,"",LOG(INDEX(測定結果!$1:$1048576,ROW(),AM$1)))</f>
        <v>-0.92081875395237522</v>
      </c>
      <c r="AN11">
        <f>IF(INDEX(測定結果!$1:$1048576,ROW(),AN$1)=0,"",LOG(INDEX(測定結果!$1:$1048576,ROW(),AN$1)))</f>
        <v>-0.95860731484177497</v>
      </c>
      <c r="AO11">
        <f>IF(INDEX(測定結果!$1:$1048576,ROW(),AO$1)=0,"",LOG(INDEX(測定結果!$1:$1048576,ROW(),AO$1)))</f>
        <v>-0.92081875395237522</v>
      </c>
      <c r="AP11">
        <f>IF(INDEX(測定結果!$1:$1048576,ROW(),AP$1)=0,"",LOG(INDEX(測定結果!$1:$1048576,ROW(),AP$1)))</f>
        <v>-1.0457574905606752</v>
      </c>
      <c r="AQ11">
        <f>IF(INDEX(測定結果!$1:$1048576,ROW(),AQ$1)=0,"",LOG(INDEX(測定結果!$1:$1048576,ROW(),AQ$1)))</f>
        <v>-0.95860731484177497</v>
      </c>
      <c r="AR11">
        <f>IF(INDEX(測定結果!$1:$1048576,ROW(),AR$1)=0,"",LOG(INDEX(測定結果!$1:$1048576,ROW(),AR$1)))</f>
        <v>-0.95860731484177497</v>
      </c>
      <c r="AS11">
        <f>IF(INDEX(測定結果!$1:$1048576,ROW(),AS$1)=0,"",LOG(INDEX(測定結果!$1:$1048576,ROW(),AS$1)))</f>
        <v>-0.95860731484177497</v>
      </c>
      <c r="AT11">
        <f>IF(INDEX(測定結果!$1:$1048576,ROW(),AT$1)=0,"",LOG(INDEX(測定結果!$1:$1048576,ROW(),AT$1)))</f>
        <v>-1</v>
      </c>
      <c r="AU11">
        <f>IF(INDEX(測定結果!$1:$1048576,ROW(),AU$1)=0,"",LOG(INDEX(測定結果!$1:$1048576,ROW(),AU$1)))</f>
        <v>-1.0457574905606752</v>
      </c>
      <c r="AV11">
        <f>IF(INDEX(測定結果!$1:$1048576,ROW(),AV$1)=0,"",LOG(INDEX(測定結果!$1:$1048576,ROW(),AV$1)))</f>
        <v>-1</v>
      </c>
      <c r="AW11">
        <f>IF(INDEX(測定結果!$1:$1048576,ROW(),AW$1)=0,"",LOG(INDEX(測定結果!$1:$1048576,ROW(),AW$1)))</f>
        <v>-1</v>
      </c>
      <c r="AX11">
        <f>IF(INDEX(測定結果!$1:$1048576,ROW(),AX$1)=0,"",LOG(INDEX(測定結果!$1:$1048576,ROW(),AX$1)))</f>
        <v>-1</v>
      </c>
      <c r="AY11">
        <f>IF(INDEX(測定結果!$1:$1048576,ROW(),AY$1)=0,"",LOG(INDEX(測定結果!$1:$1048576,ROW(),AY$1)))</f>
        <v>-1.0457574905606752</v>
      </c>
      <c r="AZ11">
        <f>IF(INDEX(測定結果!$1:$1048576,ROW(),AZ$1)=0,"",LOG(INDEX(測定結果!$1:$1048576,ROW(),AZ$1)))</f>
        <v>-1</v>
      </c>
      <c r="BA11">
        <f>IF(INDEX(測定結果!$1:$1048576,ROW(),BA$1)=0,"",LOG(INDEX(測定結果!$1:$1048576,ROW(),BA$1)))</f>
        <v>-1</v>
      </c>
      <c r="BB11">
        <f>IF(INDEX(測定結果!$1:$1048576,ROW(),BB$1)=0,"",LOG(INDEX(測定結果!$1:$1048576,ROW(),BB$1)))</f>
        <v>-1</v>
      </c>
      <c r="BC11">
        <f>IF(INDEX(測定結果!$1:$1048576,ROW(),BC$1)=0,"",LOG(INDEX(測定結果!$1:$1048576,ROW(),BC$1)))</f>
        <v>-1</v>
      </c>
      <c r="BD11">
        <f>IF(INDEX(測定結果!$1:$1048576,ROW(),BD$1)=0,"",LOG(INDEX(測定結果!$1:$1048576,ROW(),BD$1)))</f>
        <v>-0.95860731484177497</v>
      </c>
      <c r="BE11">
        <f>IF(INDEX(測定結果!$1:$1048576,ROW(),BE$1)=0,"",LOG(INDEX(測定結果!$1:$1048576,ROW(),BE$1)))</f>
        <v>-1</v>
      </c>
      <c r="BF11">
        <f>IF(INDEX(測定結果!$1:$1048576,ROW(),BF$1)=0,"",LOG(INDEX(測定結果!$1:$1048576,ROW(),BF$1)))</f>
        <v>-1.0457574905606752</v>
      </c>
      <c r="BG11">
        <f>IF(INDEX(測定結果!$1:$1048576,ROW(),BG$1)=0,"",LOG(INDEX(測定結果!$1:$1048576,ROW(),BG$1)))</f>
        <v>-1</v>
      </c>
      <c r="BH11">
        <f>IF(INDEX(測定結果!$1:$1048576,ROW(),BH$1)=0,"",LOG(INDEX(測定結果!$1:$1048576,ROW(),BH$1)))</f>
        <v>-1</v>
      </c>
      <c r="BI11">
        <f>IF(INDEX(測定結果!$1:$1048576,ROW(),BI$1)=0,"",LOG(INDEX(測定結果!$1:$1048576,ROW(),BI$1)))</f>
        <v>-1</v>
      </c>
      <c r="BJ11">
        <f>IF(INDEX(測定結果!$1:$1048576,ROW(),BJ$1)=0,"",LOG(INDEX(測定結果!$1:$1048576,ROW(),BJ$1)))</f>
        <v>-1</v>
      </c>
      <c r="BK11">
        <f>IF(INDEX(測定結果!$1:$1048576,ROW(),BK$1)=0,"",LOG(INDEX(測定結果!$1:$1048576,ROW(),BK$1)))</f>
        <v>-1.0969100130080565</v>
      </c>
      <c r="BL11">
        <f>IF(INDEX(測定結果!$1:$1048576,ROW(),BL$1)=0,"",LOG(INDEX(測定結果!$1:$1048576,ROW(),BL$1)))</f>
        <v>-1</v>
      </c>
      <c r="BM11">
        <f>IF(INDEX(測定結果!$1:$1048576,ROW(),BM$1)=0,"",LOG(INDEX(測定結果!$1:$1048576,ROW(),BM$1)))</f>
        <v>-1.0457574905606752</v>
      </c>
      <c r="BN11">
        <f>IF(INDEX(測定結果!$1:$1048576,ROW(),BN$1)=0,"",LOG(INDEX(測定結果!$1:$1048576,ROW(),BN$1)))</f>
        <v>-1.0457574905606752</v>
      </c>
      <c r="BO11">
        <f>IF(INDEX(測定結果!$1:$1048576,ROW(),BO$1)=0,"",LOG(INDEX(測定結果!$1:$1048576,ROW(),BO$1)))</f>
        <v>-1.0457574905606752</v>
      </c>
      <c r="BP11">
        <f>IF(INDEX(測定結果!$1:$1048576,ROW(),BP$1)=0,"",LOG(INDEX(測定結果!$1:$1048576,ROW(),BP$1)))</f>
        <v>-1</v>
      </c>
      <c r="BQ11">
        <f>IF(INDEX(測定結果!$1:$1048576,ROW(),BQ$1)=0,"",LOG(INDEX(測定結果!$1:$1048576,ROW(),BQ$1)))</f>
        <v>-1</v>
      </c>
      <c r="BR11">
        <f>IF(INDEX(測定結果!$1:$1048576,ROW(),BR$1)=0,"",LOG(INDEX(測定結果!$1:$1048576,ROW(),BR$1)))</f>
        <v>-1.0969100130080565</v>
      </c>
      <c r="BS11">
        <f>IF(INDEX(測定結果!$1:$1048576,ROW(),BS$1)=0,"",LOG(INDEX(測定結果!$1:$1048576,ROW(),BS$1)))</f>
        <v>-1.0457574905606752</v>
      </c>
      <c r="BT11">
        <f>IF(INDEX(測定結果!$1:$1048576,ROW(),BT$1)=0,"",LOG(INDEX(測定結果!$1:$1048576,ROW(),BT$1)))</f>
        <v>-1.0457574905606752</v>
      </c>
      <c r="BU11">
        <f>IF(INDEX(測定結果!$1:$1048576,ROW(),BU$1)=0,"",LOG(INDEX(測定結果!$1:$1048576,ROW(),BU$1)))</f>
        <v>-1.0457574905606752</v>
      </c>
      <c r="BV11" t="str">
        <f>IF(INDEX(測定結果!$1:$1048576,ROW(),BV$1)=0,"",LOG(INDEX(測定結果!$1:$1048576,ROW(),BV$1)))</f>
        <v/>
      </c>
      <c r="BW11" t="str">
        <f>IF(INDEX(測定結果!$1:$1048576,ROW(),BW$1)=0,"",LOG(INDEX(測定結果!$1:$1048576,ROW(),BW$1)))</f>
        <v/>
      </c>
      <c r="BX11" t="str">
        <f>IF(INDEX(測定結果!$1:$1048576,ROW(),BX$1)=0,"",LOG(INDEX(測定結果!$1:$1048576,ROW(),BX$1)))</f>
        <v/>
      </c>
      <c r="BY11" t="str">
        <f>IF(INDEX(測定結果!$1:$1048576,ROW(),BY$1)=0,"",LOG(INDEX(測定結果!$1:$1048576,ROW(),BY$1)))</f>
        <v/>
      </c>
      <c r="BZ11" t="str">
        <f>IF(INDEX(測定結果!$1:$1048576,ROW(),BZ$1)=0,"",LOG(INDEX(測定結果!$1:$1048576,ROW(),BZ$1)))</f>
        <v/>
      </c>
      <c r="CA11" t="str">
        <f>IF(INDEX(測定結果!$1:$1048576,ROW(),CA$1)=0,"",LOG(INDEX(測定結果!$1:$1048576,ROW(),CA$1)))</f>
        <v/>
      </c>
      <c r="CB11" t="str">
        <f>IF(INDEX(測定結果!$1:$1048576,ROW(),CB$1)=0,"",LOG(INDEX(測定結果!$1:$1048576,ROW(),CB$1)))</f>
        <v/>
      </c>
      <c r="CC11" t="str">
        <f>IF(INDEX(測定結果!$1:$1048576,ROW(),CC$1)=0,"",LOG(INDEX(測定結果!$1:$1048576,ROW(),CC$1)))</f>
        <v/>
      </c>
      <c r="CD11" t="str">
        <f>IF(INDEX(測定結果!$1:$1048576,ROW(),CD$1)=0,"",LOG(INDEX(測定結果!$1:$1048576,ROW(),CD$1)))</f>
        <v/>
      </c>
      <c r="CE11" t="str">
        <f>IF(INDEX(測定結果!$1:$1048576,ROW(),CE$1)=0,"",LOG(INDEX(測定結果!$1:$1048576,ROW(),CE$1)))</f>
        <v/>
      </c>
      <c r="CF11">
        <f>IF(INDEX(測定結果!$1:$1048576,ROW(),CF$1)=0,"",LOG(INDEX(測定結果!$1:$1048576,ROW(),CF$1)))</f>
        <v>-1.0969100130080565</v>
      </c>
      <c r="CG11">
        <f>IF(INDEX(測定結果!$1:$1048576,ROW(),CG$1)=0,"",LOG(INDEX(測定結果!$1:$1048576,ROW(),CG$1)))</f>
        <v>-1.0457574905606752</v>
      </c>
      <c r="CH11">
        <f>IF(INDEX(測定結果!$1:$1048576,ROW(),CH$1)=0,"",LOG(INDEX(測定結果!$1:$1048576,ROW(),CH$1)))</f>
        <v>-1.0969100130080565</v>
      </c>
      <c r="CI11">
        <f>IF(INDEX(測定結果!$1:$1048576,ROW(),CI$1)=0,"",LOG(INDEX(測定結果!$1:$1048576,ROW(),CI$1)))</f>
        <v>-1.0457574905606752</v>
      </c>
      <c r="CJ11">
        <f>IF(INDEX(測定結果!$1:$1048576,ROW(),CJ$1)=0,"",LOG(INDEX(測定結果!$1:$1048576,ROW(),CJ$1)))</f>
        <v>-1.0457574905606752</v>
      </c>
      <c r="CK11">
        <f>IF(INDEX(測定結果!$1:$1048576,ROW(),CK$1)=0,"",LOG(INDEX(測定結果!$1:$1048576,ROW(),CK$1)))</f>
        <v>-1.0457574905606752</v>
      </c>
      <c r="CL11">
        <f>IF(INDEX(測定結果!$1:$1048576,ROW(),CL$1)=0,"",LOG(INDEX(測定結果!$1:$1048576,ROW(),CL$1)))</f>
        <v>-1.0969100130080565</v>
      </c>
      <c r="CM11">
        <f>IF(INDEX(測定結果!$1:$1048576,ROW(),CM$1)=0,"",LOG(INDEX(測定結果!$1:$1048576,ROW(),CM$1)))</f>
        <v>-1.0969100130080565</v>
      </c>
      <c r="CN11">
        <f>IF(INDEX(測定結果!$1:$1048576,ROW(),CN$1)=0,"",LOG(INDEX(測定結果!$1:$1048576,ROW(),CN$1)))</f>
        <v>-1.0969100130080565</v>
      </c>
      <c r="CO11">
        <f>IF(INDEX(測定結果!$1:$1048576,ROW(),CO$1)=0,"",LOG(INDEX(測定結果!$1:$1048576,ROW(),CO$1)))</f>
        <v>-1.0969100130080565</v>
      </c>
      <c r="CP11">
        <f>IF(INDEX(測定結果!$1:$1048576,ROW(),CP$1)=0,"",LOG(INDEX(測定結果!$1:$1048576,ROW(),CP$1)))</f>
        <v>-1.0969100130080565</v>
      </c>
      <c r="CQ11">
        <f>IF(INDEX(測定結果!$1:$1048576,ROW(),CQ$1)=0,"",LOG(INDEX(測定結果!$1:$1048576,ROW(),CQ$1)))</f>
        <v>-1.0969100130080565</v>
      </c>
      <c r="CR11" t="str">
        <f>IF(INDEX(測定結果!$1:$1048576,ROW(),CR$1)=0,"",LOG(INDEX(測定結果!$1:$1048576,ROW(),CR$1)))</f>
        <v/>
      </c>
      <c r="CS11" t="str">
        <f>IF(INDEX(測定結果!$1:$1048576,ROW(),CS$1)=0,"",LOG(INDEX(測定結果!$1:$1048576,ROW(),CS$1)))</f>
        <v/>
      </c>
      <c r="CT11" t="str">
        <f>IF(INDEX(測定結果!$1:$1048576,ROW(),CT$1)=0,"",LOG(INDEX(測定結果!$1:$1048576,ROW(),CT$1)))</f>
        <v/>
      </c>
      <c r="CU11" t="str">
        <f>IF(INDEX(測定結果!$1:$1048576,ROW(),CU$1)=0,"",LOG(INDEX(測定結果!$1:$1048576,ROW(),CU$1)))</f>
        <v/>
      </c>
      <c r="CV11" t="str">
        <f>IF(INDEX(測定結果!$1:$1048576,ROW(),CV$1)=0,"",LOG(INDEX(測定結果!$1:$1048576,ROW(),CV$1)))</f>
        <v/>
      </c>
      <c r="CW11" t="str">
        <f>IF(INDEX(測定結果!$1:$1048576,ROW(),CW$1)=0,"",LOG(INDEX(測定結果!$1:$1048576,ROW(),CW$1)))</f>
        <v/>
      </c>
      <c r="CX11" t="str">
        <f>IF(INDEX(測定結果!$1:$1048576,ROW(),CX$1)=0,"",LOG(INDEX(測定結果!$1:$1048576,ROW(),CX$1)))</f>
        <v/>
      </c>
      <c r="CY11" t="str">
        <f>IF(INDEX(測定結果!$1:$1048576,ROW(),CY$1)=0,"",LOG(INDEX(測定結果!$1:$1048576,ROW(),CY$1)))</f>
        <v/>
      </c>
      <c r="CZ11" t="str">
        <f>IF(INDEX(測定結果!$1:$1048576,ROW(),CZ$1)=0,"",LOG(INDEX(測定結果!$1:$1048576,ROW(),CZ$1)))</f>
        <v/>
      </c>
      <c r="DA11" t="str">
        <f>IF(INDEX(測定結果!$1:$1048576,ROW(),DA$1)=0,"",LOG(INDEX(測定結果!$1:$1048576,ROW(),DA$1)))</f>
        <v/>
      </c>
      <c r="DB11" t="str">
        <f>IF(INDEX(測定結果!$1:$1048576,ROW(),DB$1)=0,"",LOG(INDEX(測定結果!$1:$1048576,ROW(),DB$1)))</f>
        <v/>
      </c>
      <c r="DC11" t="str">
        <f>IF(INDEX(測定結果!$1:$1048576,ROW(),DC$1)=0,"",LOG(INDEX(測定結果!$1:$1048576,ROW(),DC$1)))</f>
        <v/>
      </c>
      <c r="DD11" t="str">
        <f>IF(INDEX(測定結果!$1:$1048576,ROW(),DD$1)=0,"",LOG(INDEX(測定結果!$1:$1048576,ROW(),DD$1)))</f>
        <v/>
      </c>
      <c r="DE11" t="str">
        <f>IF(INDEX(測定結果!$1:$1048576,ROW(),DE$1)=0,"",LOG(INDEX(測定結果!$1:$1048576,ROW(),DE$1)))</f>
        <v/>
      </c>
      <c r="DF11" t="str">
        <f>IF(INDEX(測定結果!$1:$1048576,ROW(),DF$1)=0,"",LOG(INDEX(測定結果!$1:$1048576,ROW(),DF$1)))</f>
        <v/>
      </c>
      <c r="DG11" t="str">
        <f>IF(INDEX(測定結果!$1:$1048576,ROW(),DG$1)=0,"",LOG(INDEX(測定結果!$1:$1048576,ROW(),DG$1)))</f>
        <v/>
      </c>
      <c r="DH11" t="str">
        <f>IF(INDEX(測定結果!$1:$1048576,ROW(),DH$1)=0,"",LOG(INDEX(測定結果!$1:$1048576,ROW(),DH$1)))</f>
        <v/>
      </c>
      <c r="DI11" t="str">
        <f>IF(INDEX(測定結果!$1:$1048576,ROW(),DI$1)=0,"",LOG(INDEX(測定結果!$1:$1048576,ROW(),DI$1)))</f>
        <v/>
      </c>
      <c r="DJ11" t="str">
        <f>IF(INDEX(測定結果!$1:$1048576,ROW(),DJ$1)=0,"",LOG(INDEX(測定結果!$1:$1048576,ROW(),DJ$1)))</f>
        <v/>
      </c>
      <c r="DK11" t="str">
        <f>IF(INDEX(測定結果!$1:$1048576,ROW(),DK$1)=0,"",LOG(INDEX(測定結果!$1:$1048576,ROW(),DK$1)))</f>
        <v/>
      </c>
      <c r="DL11" t="str">
        <f>IF(INDEX(測定結果!$1:$1048576,ROW(),DL$1)=0,"",LOG(INDEX(測定結果!$1:$1048576,ROW(),DL$1)))</f>
        <v/>
      </c>
      <c r="DM11" t="str">
        <f>IF(INDEX(測定結果!$1:$1048576,ROW(),DM$1)=0,"",LOG(INDEX(測定結果!$1:$1048576,ROW(),DM$1)))</f>
        <v/>
      </c>
      <c r="DN11" t="str">
        <f>IF(INDEX(測定結果!$1:$1048576,ROW(),DN$1)=0,"",LOG(INDEX(測定結果!$1:$1048576,ROW(),DN$1)))</f>
        <v/>
      </c>
      <c r="DO11" t="str">
        <f>IF(INDEX(測定結果!$1:$1048576,ROW(),DO$1)=0,"",LOG(INDEX(測定結果!$1:$1048576,ROW(),DO$1)))</f>
        <v/>
      </c>
      <c r="DP11" t="str">
        <f>IF(OR(INDEX(測定結果!$1:$1048576,ROW(),DP$1)=0,INDEX(測定結果!$1:$1048576,ROW(),DP$1)=""),"",LOG(INDEX(測定結果!$1:$1048576,ROW(),DP$1)))</f>
        <v/>
      </c>
      <c r="DQ11" t="str">
        <f>IF(OR(INDEX(測定結果!$1:$1048576,ROW(),DQ$1)=0,INDEX(測定結果!$1:$1048576,ROW(),DQ$1)=""),"",LOG(INDEX(測定結果!$1:$1048576,ROW(),DQ$1)))</f>
        <v/>
      </c>
      <c r="DR11" t="str">
        <f>IF(OR(INDEX(測定結果!$1:$1048576,ROW(),DR$1)=0,INDEX(測定結果!$1:$1048576,ROW(),DR$1)=""),"",LOG(INDEX(測定結果!$1:$1048576,ROW(),DR$1)))</f>
        <v/>
      </c>
      <c r="DS11" t="str">
        <f>IF(OR(INDEX(測定結果!$1:$1048576,ROW(),DS$1)=0,INDEX(測定結果!$1:$1048576,ROW(),DS$1)=""),"",LOG(INDEX(測定結果!$1:$1048576,ROW(),DS$1)))</f>
        <v/>
      </c>
      <c r="DT11" t="str">
        <f>IF(OR(INDEX(測定結果!$1:$1048576,ROW(),DT$1)=0,INDEX(測定結果!$1:$1048576,ROW(),DT$1)=""),"",LOG(INDEX(測定結果!$1:$1048576,ROW(),DT$1)))</f>
        <v/>
      </c>
      <c r="DU11" t="str">
        <f>IF(OR(INDEX(測定結果!$1:$1048576,ROW(),DU$1)=0,INDEX(測定結果!$1:$1048576,ROW(),DU$1)=""),"",LOG(INDEX(測定結果!$1:$1048576,ROW(),DU$1)))</f>
        <v/>
      </c>
      <c r="DV11" t="str">
        <f>IF(OR(INDEX(測定結果!$1:$1048576,ROW(),DV$1)=0,INDEX(測定結果!$1:$1048576,ROW(),DV$1)=""),"",LOG(INDEX(測定結果!$1:$1048576,ROW(),DV$1)))</f>
        <v/>
      </c>
      <c r="DW11" t="str">
        <f>IF(OR(INDEX(測定結果!$1:$1048576,ROW(),DW$1)=0,INDEX(測定結果!$1:$1048576,ROW(),DW$1)=""),"",LOG(INDEX(測定結果!$1:$1048576,ROW(),DW$1)))</f>
        <v/>
      </c>
      <c r="DX11" t="str">
        <f>IF(OR(INDEX(測定結果!$1:$1048576,ROW(),DX$1)=0,INDEX(測定結果!$1:$1048576,ROW(),DX$1)=""),"",LOG(INDEX(測定結果!$1:$1048576,ROW(),DX$1)))</f>
        <v/>
      </c>
      <c r="DY11" t="str">
        <f>IF(OR(INDEX(測定結果!$1:$1048576,ROW(),DY$1)=0,INDEX(測定結果!$1:$1048576,ROW(),DY$1)=""),"",LOG(INDEX(測定結果!$1:$1048576,ROW(),DY$1)))</f>
        <v/>
      </c>
      <c r="DZ11" t="str">
        <f>IF(OR(INDEX(測定結果!$1:$1048576,ROW(),DZ$1)=0,INDEX(測定結果!$1:$1048576,ROW(),DZ$1)=""),"",LOG(INDEX(測定結果!$1:$1048576,ROW(),DZ$1)))</f>
        <v/>
      </c>
      <c r="EA11" t="str">
        <f>IF(OR(INDEX(測定結果!$1:$1048576,ROW(),EA$1)=0,INDEX(測定結果!$1:$1048576,ROW(),EA$1)=""),"",LOG(INDEX(測定結果!$1:$1048576,ROW(),EA$1)))</f>
        <v/>
      </c>
      <c r="EB11" t="str">
        <f>IF(OR(INDEX(測定結果!$1:$1048576,ROW(),EB$1)=0,INDEX(測定結果!$1:$1048576,ROW(),EB$1)=""),"",LOG(INDEX(測定結果!$1:$1048576,ROW(),EB$1)))</f>
        <v/>
      </c>
      <c r="EC11" t="str">
        <f>IF(OR(INDEX(測定結果!$1:$1048576,ROW(),EC$1)=0,INDEX(測定結果!$1:$1048576,ROW(),EC$1)=""),"",LOG(INDEX(測定結果!$1:$1048576,ROW(),EC$1)))</f>
        <v/>
      </c>
      <c r="ED11" t="str">
        <f>IF(OR(INDEX(測定結果!$1:$1048576,ROW(),ED$1)=0,INDEX(測定結果!$1:$1048576,ROW(),ED$1)=""),"",LOG(INDEX(測定結果!$1:$1048576,ROW(),ED$1)))</f>
        <v/>
      </c>
    </row>
    <row r="12" spans="1:134">
      <c r="A12" t="str">
        <f>IF(INDEX(測定結果!$1:$1048576,ROW(),A$1)=0,A11,INDEX(測定結果!$1:$1048576,ROW(),A$1))</f>
        <v>滝根町</v>
      </c>
      <c r="B12">
        <f>INDEX(測定結果!$1:$1048576,ROW(),B$1)</f>
        <v>2</v>
      </c>
      <c r="C12" t="str">
        <f>IF(INDEX(測定結果!$1:$1048576,ROW(),C$1)=0,C11,INDEX(測定結果!$1:$1048576,ROW(),C$1))</f>
        <v>原屋敷</v>
      </c>
      <c r="D12" t="str">
        <f>IF(INDEX(測定結果!$1:$1048576,ROW(),D$1)=0,"",INDEX(測定結果!$1:$1048576,ROW(),D$1))</f>
        <v>原屋敷集会所</v>
      </c>
      <c r="E12">
        <f>IF(INDEX(測定結果!$1:$1048576,ROW(),E$1)=0,"",LOG(INDEX(測定結果!$1:$1048576,ROW(),E$1)))</f>
        <v>-0.72124639904717103</v>
      </c>
      <c r="F12">
        <f>IF(INDEX(測定結果!$1:$1048576,ROW(),F$1)=0,"",LOG(INDEX(測定結果!$1:$1048576,ROW(),F$1)))</f>
        <v>-0.69897000433601875</v>
      </c>
      <c r="G12">
        <f>IF(INDEX(測定結果!$1:$1048576,ROW(),G$1)=0,"",LOG(INDEX(測定結果!$1:$1048576,ROW(),G$1)))</f>
        <v>-0.74472749489669399</v>
      </c>
      <c r="H12">
        <f>IF(INDEX(測定結果!$1:$1048576,ROW(),H$1)=0,"",LOG(INDEX(測定結果!$1:$1048576,ROW(),H$1)))</f>
        <v>-0.74472749489669399</v>
      </c>
      <c r="I12">
        <f>IF(INDEX(測定結果!$1:$1048576,ROW(),I$1)=0,"",LOG(INDEX(測定結果!$1:$1048576,ROW(),I$1)))</f>
        <v>-0.79588001734407521</v>
      </c>
      <c r="J12">
        <f>IF(INDEX(測定結果!$1:$1048576,ROW(),J$1)=0,"",LOG(INDEX(測定結果!$1:$1048576,ROW(),J$1)))</f>
        <v>-0.74472749489669399</v>
      </c>
      <c r="K12">
        <f>IF(INDEX(測定結果!$1:$1048576,ROW(),K$1)=0,"",LOG(INDEX(測定結果!$1:$1048576,ROW(),K$1)))</f>
        <v>-0.769551078621726</v>
      </c>
      <c r="L12">
        <f>IF(INDEX(測定結果!$1:$1048576,ROW(),L$1)=0,"",LOG(INDEX(測定結果!$1:$1048576,ROW(),L$1)))</f>
        <v>-0.769551078621726</v>
      </c>
      <c r="M12">
        <f>IF(INDEX(測定結果!$1:$1048576,ROW(),M$1)=0,"",LOG(INDEX(測定結果!$1:$1048576,ROW(),M$1)))</f>
        <v>-0.82390874094431876</v>
      </c>
      <c r="N12">
        <f>IF(INDEX(測定結果!$1:$1048576,ROW(),N$1)=0,"",LOG(INDEX(測定結果!$1:$1048576,ROW(),N$1)))</f>
        <v>-0.72124639904717103</v>
      </c>
      <c r="O12">
        <f>IF(INDEX(測定結果!$1:$1048576,ROW(),O$1)=0,"",LOG(INDEX(測定結果!$1:$1048576,ROW(),O$1)))</f>
        <v>-0.88605664769316317</v>
      </c>
      <c r="P12">
        <f>IF(INDEX(測定結果!$1:$1048576,ROW(),P$1)=0,"",LOG(INDEX(測定結果!$1:$1048576,ROW(),P$1)))</f>
        <v>-0.85387196432176193</v>
      </c>
      <c r="Q12">
        <f>IF(INDEX(測定結果!$1:$1048576,ROW(),Q$1)=0,"",LOG(INDEX(測定結果!$1:$1048576,ROW(),Q$1)))</f>
        <v>-0.769551078621726</v>
      </c>
      <c r="R12">
        <f>IF(INDEX(測定結果!$1:$1048576,ROW(),R$1)=0,"",LOG(INDEX(測定結果!$1:$1048576,ROW(),R$1)))</f>
        <v>-0.85387196432176193</v>
      </c>
      <c r="S12">
        <f>IF(INDEX(測定結果!$1:$1048576,ROW(),S$1)=0,"",LOG(INDEX(測定結果!$1:$1048576,ROW(),S$1)))</f>
        <v>-0.82390874094431876</v>
      </c>
      <c r="T12">
        <f>IF(INDEX(測定結果!$1:$1048576,ROW(),T$1)=0,"",LOG(INDEX(測定結果!$1:$1048576,ROW(),T$1)))</f>
        <v>-0.82390874094431876</v>
      </c>
      <c r="U12">
        <f>IF(INDEX(測定結果!$1:$1048576,ROW(),U$1)=0,"",LOG(INDEX(測定結果!$1:$1048576,ROW(),U$1)))</f>
        <v>-0.82390874094431876</v>
      </c>
      <c r="V12">
        <f>IF(INDEX(測定結果!$1:$1048576,ROW(),V$1)=0,"",LOG(INDEX(測定結果!$1:$1048576,ROW(),V$1)))</f>
        <v>-0.82390874094431876</v>
      </c>
      <c r="W12">
        <f>IF(INDEX(測定結果!$1:$1048576,ROW(),W$1)=0,"",LOG(INDEX(測定結果!$1:$1048576,ROW(),W$1)))</f>
        <v>-0.79588001734407521</v>
      </c>
      <c r="X12">
        <f>IF(INDEX(測定結果!$1:$1048576,ROW(),X$1)=0,"",LOG(INDEX(測定結果!$1:$1048576,ROW(),X$1)))</f>
        <v>-0.79588001734407521</v>
      </c>
      <c r="Y12">
        <f>IF(INDEX(測定結果!$1:$1048576,ROW(),Y$1)=0,"",LOG(INDEX(測定結果!$1:$1048576,ROW(),Y$1)))</f>
        <v>-0.88605664769316317</v>
      </c>
      <c r="Z12">
        <f>IF(INDEX(測定結果!$1:$1048576,ROW(),Z$1)=0,"",LOG(INDEX(測定結果!$1:$1048576,ROW(),Z$1)))</f>
        <v>-0.88605664769316317</v>
      </c>
      <c r="AA12">
        <f>IF(INDEX(測定結果!$1:$1048576,ROW(),AA$1)=0,"",LOG(INDEX(測定結果!$1:$1048576,ROW(),AA$1)))</f>
        <v>-0.85387196432176193</v>
      </c>
      <c r="AB12">
        <f>IF(INDEX(測定結果!$1:$1048576,ROW(),AB$1)=0,"",LOG(INDEX(測定結果!$1:$1048576,ROW(),AB$1)))</f>
        <v>-0.88605664769316317</v>
      </c>
      <c r="AC12">
        <f>IF(INDEX(測定結果!$1:$1048576,ROW(),AC$1)=0,"",LOG(INDEX(測定結果!$1:$1048576,ROW(),AC$1)))</f>
        <v>-0.92081875395237522</v>
      </c>
      <c r="AD12">
        <f>IF(INDEX(測定結果!$1:$1048576,ROW(),AD$1)=0,"",LOG(INDEX(測定結果!$1:$1048576,ROW(),AD$1)))</f>
        <v>-0.88605664769316317</v>
      </c>
      <c r="AE12">
        <f>IF(INDEX(測定結果!$1:$1048576,ROW(),AE$1)=0,"",LOG(INDEX(測定結果!$1:$1048576,ROW(),AE$1)))</f>
        <v>-0.88605664769316317</v>
      </c>
      <c r="AF12">
        <f>IF(INDEX(測定結果!$1:$1048576,ROW(),AF$1)=0,"",LOG(INDEX(測定結果!$1:$1048576,ROW(),AF$1)))</f>
        <v>-0.88605664769316317</v>
      </c>
      <c r="AG12">
        <f>IF(INDEX(測定結果!$1:$1048576,ROW(),AG$1)=0,"",LOG(INDEX(測定結果!$1:$1048576,ROW(),AG$1)))</f>
        <v>-0.95860731484177497</v>
      </c>
      <c r="AH12">
        <f>IF(INDEX(測定結果!$1:$1048576,ROW(),AH$1)=0,"",LOG(INDEX(測定結果!$1:$1048576,ROW(),AH$1)))</f>
        <v>-0.95860731484177497</v>
      </c>
      <c r="AI12">
        <f>IF(INDEX(測定結果!$1:$1048576,ROW(),AI$1)=0,"",LOG(INDEX(測定結果!$1:$1048576,ROW(),AI$1)))</f>
        <v>-0.95860731484177497</v>
      </c>
      <c r="AJ12">
        <f>IF(INDEX(測定結果!$1:$1048576,ROW(),AJ$1)=0,"",LOG(INDEX(測定結果!$1:$1048576,ROW(),AJ$1)))</f>
        <v>-0.95860731484177497</v>
      </c>
      <c r="AK12">
        <f>IF(INDEX(測定結果!$1:$1048576,ROW(),AK$1)=0,"",LOG(INDEX(測定結果!$1:$1048576,ROW(),AK$1)))</f>
        <v>-0.95860731484177497</v>
      </c>
      <c r="AL12">
        <f>IF(INDEX(測定結果!$1:$1048576,ROW(),AL$1)=0,"",LOG(INDEX(測定結果!$1:$1048576,ROW(),AL$1)))</f>
        <v>-0.95860731484177497</v>
      </c>
      <c r="AM12">
        <f>IF(INDEX(測定結果!$1:$1048576,ROW(),AM$1)=0,"",LOG(INDEX(測定結果!$1:$1048576,ROW(),AM$1)))</f>
        <v>-0.95860731484177497</v>
      </c>
      <c r="AN12">
        <f>IF(INDEX(測定結果!$1:$1048576,ROW(),AN$1)=0,"",LOG(INDEX(測定結果!$1:$1048576,ROW(),AN$1)))</f>
        <v>-0.95860731484177497</v>
      </c>
      <c r="AO12">
        <f>IF(INDEX(測定結果!$1:$1048576,ROW(),AO$1)=0,"",LOG(INDEX(測定結果!$1:$1048576,ROW(),AO$1)))</f>
        <v>-0.92081875395237522</v>
      </c>
      <c r="AP12">
        <f>IF(INDEX(測定結果!$1:$1048576,ROW(),AP$1)=0,"",LOG(INDEX(測定結果!$1:$1048576,ROW(),AP$1)))</f>
        <v>-1</v>
      </c>
      <c r="AQ12">
        <f>IF(INDEX(測定結果!$1:$1048576,ROW(),AQ$1)=0,"",LOG(INDEX(測定結果!$1:$1048576,ROW(),AQ$1)))</f>
        <v>-1</v>
      </c>
      <c r="AR12">
        <f>IF(INDEX(測定結果!$1:$1048576,ROW(),AR$1)=0,"",LOG(INDEX(測定結果!$1:$1048576,ROW(),AR$1)))</f>
        <v>-0.95860731484177497</v>
      </c>
      <c r="AS12">
        <f>IF(INDEX(測定結果!$1:$1048576,ROW(),AS$1)=0,"",LOG(INDEX(測定結果!$1:$1048576,ROW(),AS$1)))</f>
        <v>-0.95860731484177497</v>
      </c>
      <c r="AT12">
        <f>IF(INDEX(測定結果!$1:$1048576,ROW(),AT$1)=0,"",LOG(INDEX(測定結果!$1:$1048576,ROW(),AT$1)))</f>
        <v>-1.0457574905606752</v>
      </c>
      <c r="AU12">
        <f>IF(INDEX(測定結果!$1:$1048576,ROW(),AU$1)=0,"",LOG(INDEX(測定結果!$1:$1048576,ROW(),AU$1)))</f>
        <v>-1</v>
      </c>
      <c r="AV12">
        <f>IF(INDEX(測定結果!$1:$1048576,ROW(),AV$1)=0,"",LOG(INDEX(測定結果!$1:$1048576,ROW(),AV$1)))</f>
        <v>-1</v>
      </c>
      <c r="AW12">
        <f>IF(INDEX(測定結果!$1:$1048576,ROW(),AW$1)=0,"",LOG(INDEX(測定結果!$1:$1048576,ROW(),AW$1)))</f>
        <v>-1</v>
      </c>
      <c r="AX12">
        <f>IF(INDEX(測定結果!$1:$1048576,ROW(),AX$1)=0,"",LOG(INDEX(測定結果!$1:$1048576,ROW(),AX$1)))</f>
        <v>-1</v>
      </c>
      <c r="AY12">
        <f>IF(INDEX(測定結果!$1:$1048576,ROW(),AY$1)=0,"",LOG(INDEX(測定結果!$1:$1048576,ROW(),AY$1)))</f>
        <v>-1</v>
      </c>
      <c r="AZ12">
        <f>IF(INDEX(測定結果!$1:$1048576,ROW(),AZ$1)=0,"",LOG(INDEX(測定結果!$1:$1048576,ROW(),AZ$1)))</f>
        <v>-1</v>
      </c>
      <c r="BA12">
        <f>IF(INDEX(測定結果!$1:$1048576,ROW(),BA$1)=0,"",LOG(INDEX(測定結果!$1:$1048576,ROW(),BA$1)))</f>
        <v>-1</v>
      </c>
      <c r="BB12">
        <f>IF(INDEX(測定結果!$1:$1048576,ROW(),BB$1)=0,"",LOG(INDEX(測定結果!$1:$1048576,ROW(),BB$1)))</f>
        <v>-1.0457574905606752</v>
      </c>
      <c r="BC12">
        <f>IF(INDEX(測定結果!$1:$1048576,ROW(),BC$1)=0,"",LOG(INDEX(測定結果!$1:$1048576,ROW(),BC$1)))</f>
        <v>-1</v>
      </c>
      <c r="BD12">
        <f>IF(INDEX(測定結果!$1:$1048576,ROW(),BD$1)=0,"",LOG(INDEX(測定結果!$1:$1048576,ROW(),BD$1)))</f>
        <v>-1.0457574905606752</v>
      </c>
      <c r="BE12">
        <f>IF(INDEX(測定結果!$1:$1048576,ROW(),BE$1)=0,"",LOG(INDEX(測定結果!$1:$1048576,ROW(),BE$1)))</f>
        <v>-1.0457574905606752</v>
      </c>
      <c r="BF12">
        <f>IF(INDEX(測定結果!$1:$1048576,ROW(),BF$1)=0,"",LOG(INDEX(測定結果!$1:$1048576,ROW(),BF$1)))</f>
        <v>-1.0457574905606752</v>
      </c>
      <c r="BG12">
        <f>IF(INDEX(測定結果!$1:$1048576,ROW(),BG$1)=0,"",LOG(INDEX(測定結果!$1:$1048576,ROW(),BG$1)))</f>
        <v>-1</v>
      </c>
      <c r="BH12">
        <f>IF(INDEX(測定結果!$1:$1048576,ROW(),BH$1)=0,"",LOG(INDEX(測定結果!$1:$1048576,ROW(),BH$1)))</f>
        <v>-0.95860731484177497</v>
      </c>
      <c r="BI12">
        <f>IF(INDEX(測定結果!$1:$1048576,ROW(),BI$1)=0,"",LOG(INDEX(測定結果!$1:$1048576,ROW(),BI$1)))</f>
        <v>-0.95860731484177497</v>
      </c>
      <c r="BJ12">
        <f>IF(INDEX(測定結果!$1:$1048576,ROW(),BJ$1)=0,"",LOG(INDEX(測定結果!$1:$1048576,ROW(),BJ$1)))</f>
        <v>-1.0457574905606752</v>
      </c>
      <c r="BK12">
        <f>IF(INDEX(測定結果!$1:$1048576,ROW(),BK$1)=0,"",LOG(INDEX(測定結果!$1:$1048576,ROW(),BK$1)))</f>
        <v>-0.95860731484177497</v>
      </c>
      <c r="BL12">
        <f>IF(INDEX(測定結果!$1:$1048576,ROW(),BL$1)=0,"",LOG(INDEX(測定結果!$1:$1048576,ROW(),BL$1)))</f>
        <v>-1</v>
      </c>
      <c r="BM12">
        <f>IF(INDEX(測定結果!$1:$1048576,ROW(),BM$1)=0,"",LOG(INDEX(測定結果!$1:$1048576,ROW(),BM$1)))</f>
        <v>-1</v>
      </c>
      <c r="BN12">
        <f>IF(INDEX(測定結果!$1:$1048576,ROW(),BN$1)=0,"",LOG(INDEX(測定結果!$1:$1048576,ROW(),BN$1)))</f>
        <v>-0.95860731484177497</v>
      </c>
      <c r="BO12">
        <f>IF(INDEX(測定結果!$1:$1048576,ROW(),BO$1)=0,"",LOG(INDEX(測定結果!$1:$1048576,ROW(),BO$1)))</f>
        <v>-1</v>
      </c>
      <c r="BP12">
        <f>IF(INDEX(測定結果!$1:$1048576,ROW(),BP$1)=0,"",LOG(INDEX(測定結果!$1:$1048576,ROW(),BP$1)))</f>
        <v>-1</v>
      </c>
      <c r="BQ12">
        <f>IF(INDEX(測定結果!$1:$1048576,ROW(),BQ$1)=0,"",LOG(INDEX(測定結果!$1:$1048576,ROW(),BQ$1)))</f>
        <v>-1</v>
      </c>
      <c r="BR12">
        <f>IF(INDEX(測定結果!$1:$1048576,ROW(),BR$1)=0,"",LOG(INDEX(測定結果!$1:$1048576,ROW(),BR$1)))</f>
        <v>-1.0457574905606752</v>
      </c>
      <c r="BS12">
        <f>IF(INDEX(測定結果!$1:$1048576,ROW(),BS$1)=0,"",LOG(INDEX(測定結果!$1:$1048576,ROW(),BS$1)))</f>
        <v>-1.0457574905606752</v>
      </c>
      <c r="BT12">
        <f>IF(INDEX(測定結果!$1:$1048576,ROW(),BT$1)=0,"",LOG(INDEX(測定結果!$1:$1048576,ROW(),BT$1)))</f>
        <v>-1.0457574905606752</v>
      </c>
      <c r="BU12">
        <f>IF(INDEX(測定結果!$1:$1048576,ROW(),BU$1)=0,"",LOG(INDEX(測定結果!$1:$1048576,ROW(),BU$1)))</f>
        <v>-1.0457574905606752</v>
      </c>
      <c r="BV12">
        <f>IF(INDEX(測定結果!$1:$1048576,ROW(),BV$1)=0,"",LOG(INDEX(測定結果!$1:$1048576,ROW(),BV$1)))</f>
        <v>-1.0457574905606752</v>
      </c>
      <c r="BW12">
        <f>IF(INDEX(測定結果!$1:$1048576,ROW(),BW$1)=0,"",LOG(INDEX(測定結果!$1:$1048576,ROW(),BW$1)))</f>
        <v>-1.0457574905606752</v>
      </c>
      <c r="BX12">
        <f>IF(INDEX(測定結果!$1:$1048576,ROW(),BX$1)=0,"",LOG(INDEX(測定結果!$1:$1048576,ROW(),BX$1)))</f>
        <v>-1.0969100130080565</v>
      </c>
      <c r="BY12">
        <f>IF(INDEX(測定結果!$1:$1048576,ROW(),BY$1)=0,"",LOG(INDEX(測定結果!$1:$1048576,ROW(),BY$1)))</f>
        <v>-1.0457574905606752</v>
      </c>
      <c r="BZ12">
        <f>IF(INDEX(測定結果!$1:$1048576,ROW(),BZ$1)=0,"",LOG(INDEX(測定結果!$1:$1048576,ROW(),BZ$1)))</f>
        <v>-1.0457574905606752</v>
      </c>
      <c r="CA12">
        <f>IF(INDEX(測定結果!$1:$1048576,ROW(),CA$1)=0,"",LOG(INDEX(測定結果!$1:$1048576,ROW(),CA$1)))</f>
        <v>-1.0969100130080565</v>
      </c>
      <c r="CB12">
        <f>IF(INDEX(測定結果!$1:$1048576,ROW(),CB$1)=0,"",LOG(INDEX(測定結果!$1:$1048576,ROW(),CB$1)))</f>
        <v>-1.0969100130080565</v>
      </c>
      <c r="CC12">
        <f>IF(INDEX(測定結果!$1:$1048576,ROW(),CC$1)=0,"",LOG(INDEX(測定結果!$1:$1048576,ROW(),CC$1)))</f>
        <v>-1.0457574905606752</v>
      </c>
      <c r="CD12">
        <f>IF(INDEX(測定結果!$1:$1048576,ROW(),CD$1)=0,"",LOG(INDEX(測定結果!$1:$1048576,ROW(),CD$1)))</f>
        <v>-1.0969100130080565</v>
      </c>
      <c r="CE12">
        <f>IF(INDEX(測定結果!$1:$1048576,ROW(),CE$1)=0,"",LOG(INDEX(測定結果!$1:$1048576,ROW(),CE$1)))</f>
        <v>-1.0969100130080565</v>
      </c>
      <c r="CF12">
        <f>IF(INDEX(測定結果!$1:$1048576,ROW(),CF$1)=0,"",LOG(INDEX(測定結果!$1:$1048576,ROW(),CF$1)))</f>
        <v>-1.0969100130080565</v>
      </c>
      <c r="CG12">
        <f>IF(INDEX(測定結果!$1:$1048576,ROW(),CG$1)=0,"",LOG(INDEX(測定結果!$1:$1048576,ROW(),CG$1)))</f>
        <v>-1.0969100130080565</v>
      </c>
      <c r="CH12">
        <f>IF(INDEX(測定結果!$1:$1048576,ROW(),CH$1)=0,"",LOG(INDEX(測定結果!$1:$1048576,ROW(),CH$1)))</f>
        <v>-1.0969100130080565</v>
      </c>
      <c r="CI12">
        <f>IF(INDEX(測定結果!$1:$1048576,ROW(),CI$1)=0,"",LOG(INDEX(測定結果!$1:$1048576,ROW(),CI$1)))</f>
        <v>-1.0969100130080565</v>
      </c>
      <c r="CJ12">
        <f>IF(INDEX(測定結果!$1:$1048576,ROW(),CJ$1)=0,"",LOG(INDEX(測定結果!$1:$1048576,ROW(),CJ$1)))</f>
        <v>-1.0457574905606752</v>
      </c>
      <c r="CK12">
        <f>IF(INDEX(測定結果!$1:$1048576,ROW(),CK$1)=0,"",LOG(INDEX(測定結果!$1:$1048576,ROW(),CK$1)))</f>
        <v>-1.0969100130080565</v>
      </c>
      <c r="CL12">
        <f>IF(INDEX(測定結果!$1:$1048576,ROW(),CL$1)=0,"",LOG(INDEX(測定結果!$1:$1048576,ROW(),CL$1)))</f>
        <v>-1.0457574905606752</v>
      </c>
      <c r="CM12">
        <f>IF(INDEX(測定結果!$1:$1048576,ROW(),CM$1)=0,"",LOG(INDEX(測定結果!$1:$1048576,ROW(),CM$1)))</f>
        <v>-1.0969100130080565</v>
      </c>
      <c r="CN12">
        <f>IF(INDEX(測定結果!$1:$1048576,ROW(),CN$1)=0,"",LOG(INDEX(測定結果!$1:$1048576,ROW(),CN$1)))</f>
        <v>-1.0969100130080565</v>
      </c>
      <c r="CO12">
        <f>IF(INDEX(測定結果!$1:$1048576,ROW(),CO$1)=0,"",LOG(INDEX(測定結果!$1:$1048576,ROW(),CO$1)))</f>
        <v>-1.0969100130080565</v>
      </c>
      <c r="CP12">
        <f>IF(INDEX(測定結果!$1:$1048576,ROW(),CP$1)=0,"",LOG(INDEX(測定結果!$1:$1048576,ROW(),CP$1)))</f>
        <v>-1.0457574905606752</v>
      </c>
      <c r="CQ12">
        <f>IF(INDEX(測定結果!$1:$1048576,ROW(),CQ$1)=0,"",LOG(INDEX(測定結果!$1:$1048576,ROW(),CQ$1)))</f>
        <v>-1.0457574905606752</v>
      </c>
      <c r="CR12">
        <f>IF(INDEX(測定結果!$1:$1048576,ROW(),CR$1)=0,"",LOG(INDEX(測定結果!$1:$1048576,ROW(),CR$1)))</f>
        <v>-1.0457574905606752</v>
      </c>
      <c r="CS12">
        <f>IF(INDEX(測定結果!$1:$1048576,ROW(),CS$1)=0,"",LOG(INDEX(測定結果!$1:$1048576,ROW(),CS$1)))</f>
        <v>-1.0457574905606752</v>
      </c>
      <c r="CT12">
        <f>IF(INDEX(測定結果!$1:$1048576,ROW(),CT$1)=0,"",LOG(INDEX(測定結果!$1:$1048576,ROW(),CT$1)))</f>
        <v>-1.0969100130080565</v>
      </c>
      <c r="CU12">
        <f>IF(INDEX(測定結果!$1:$1048576,ROW(),CU$1)=0,"",LOG(INDEX(測定結果!$1:$1048576,ROW(),CU$1)))</f>
        <v>-1.0457574905606752</v>
      </c>
      <c r="CV12">
        <f>IF(INDEX(測定結果!$1:$1048576,ROW(),CV$1)=0,"",LOG(INDEX(測定結果!$1:$1048576,ROW(),CV$1)))</f>
        <v>-1.0457574905606752</v>
      </c>
      <c r="CW12">
        <f>IF(INDEX(測定結果!$1:$1048576,ROW(),CW$1)=0,"",LOG(INDEX(測定結果!$1:$1048576,ROW(),CW$1)))</f>
        <v>-1.0969100130080565</v>
      </c>
      <c r="CX12">
        <f>IF(INDEX(測定結果!$1:$1048576,ROW(),CX$1)=0,"",LOG(INDEX(測定結果!$1:$1048576,ROW(),CX$1)))</f>
        <v>-1.1549019599857431</v>
      </c>
      <c r="CY12">
        <f>IF(INDEX(測定結果!$1:$1048576,ROW(),CY$1)=0,"",LOG(INDEX(測定結果!$1:$1048576,ROW(),CY$1)))</f>
        <v>-1.0969100130080565</v>
      </c>
      <c r="CZ12">
        <f>IF(INDEX(測定結果!$1:$1048576,ROW(),CZ$1)=0,"",LOG(INDEX(測定結果!$1:$1048576,ROW(),CZ$1)))</f>
        <v>-1.0969100130080565</v>
      </c>
      <c r="DA12">
        <f>IF(INDEX(測定結果!$1:$1048576,ROW(),DA$1)=0,"",LOG(INDEX(測定結果!$1:$1048576,ROW(),DA$1)))</f>
        <v>-1.0969100130080565</v>
      </c>
      <c r="DB12">
        <f>IF(INDEX(測定結果!$1:$1048576,ROW(),DB$1)=0,"",LOG(INDEX(測定結果!$1:$1048576,ROW(),DB$1)))</f>
        <v>-1.0969100130080565</v>
      </c>
      <c r="DC12">
        <f>IF(INDEX(測定結果!$1:$1048576,ROW(),DC$1)=0,"",LOG(INDEX(測定結果!$1:$1048576,ROW(),DC$1)))</f>
        <v>-1.0457574905606752</v>
      </c>
      <c r="DD12">
        <f>IF(INDEX(測定結果!$1:$1048576,ROW(),DD$1)=0,"",LOG(INDEX(測定結果!$1:$1048576,ROW(),DD$1)))</f>
        <v>-1.0457574905606752</v>
      </c>
      <c r="DE12">
        <f>IF(INDEX(測定結果!$1:$1048576,ROW(),DE$1)=0,"",LOG(INDEX(測定結果!$1:$1048576,ROW(),DE$1)))</f>
        <v>-1.0457574905606752</v>
      </c>
      <c r="DF12">
        <f>IF(INDEX(測定結果!$1:$1048576,ROW(),DF$1)=0,"",LOG(INDEX(測定結果!$1:$1048576,ROW(),DF$1)))</f>
        <v>-1.0969100130080565</v>
      </c>
      <c r="DG12">
        <f>IF(INDEX(測定結果!$1:$1048576,ROW(),DG$1)=0,"",LOG(INDEX(測定結果!$1:$1048576,ROW(),DG$1)))</f>
        <v>-1.0457574905606752</v>
      </c>
      <c r="DH12">
        <f>IF(INDEX(測定結果!$1:$1048576,ROW(),DH$1)=0,"",LOG(INDEX(測定結果!$1:$1048576,ROW(),DH$1)))</f>
        <v>-1.0969100130080565</v>
      </c>
      <c r="DI12">
        <f>IF(INDEX(測定結果!$1:$1048576,ROW(),DI$1)=0,"",LOG(INDEX(測定結果!$1:$1048576,ROW(),DI$1)))</f>
        <v>-1.0969100130080565</v>
      </c>
      <c r="DJ12">
        <f>IF(INDEX(測定結果!$1:$1048576,ROW(),DJ$1)=0,"",LOG(INDEX(測定結果!$1:$1048576,ROW(),DJ$1)))</f>
        <v>-1.0969100130080565</v>
      </c>
      <c r="DK12">
        <f>IF(INDEX(測定結果!$1:$1048576,ROW(),DK$1)=0,"",LOG(INDEX(測定結果!$1:$1048576,ROW(),DK$1)))</f>
        <v>-1.0969100130080565</v>
      </c>
      <c r="DL12">
        <f>IF(INDEX(測定結果!$1:$1048576,ROW(),DL$1)=0,"",LOG(INDEX(測定結果!$1:$1048576,ROW(),DL$1)))</f>
        <v>-1.0969100130080565</v>
      </c>
      <c r="DM12">
        <f>IF(INDEX(測定結果!$1:$1048576,ROW(),DM$1)=0,"",LOG(INDEX(測定結果!$1:$1048576,ROW(),DM$1)))</f>
        <v>-1.1549019599857431</v>
      </c>
      <c r="DN12">
        <f>IF(INDEX(測定結果!$1:$1048576,ROW(),DN$1)=0,"",LOG(INDEX(測定結果!$1:$1048576,ROW(),DN$1)))</f>
        <v>-1.0969100130080565</v>
      </c>
      <c r="DO12">
        <f>IF(INDEX(測定結果!$1:$1048576,ROW(),DO$1)=0,"",LOG(INDEX(測定結果!$1:$1048576,ROW(),DO$1)))</f>
        <v>-1.1549019599857431</v>
      </c>
      <c r="DP12">
        <f>IF(OR(INDEX(測定結果!$1:$1048576,ROW(),DP$1)=0,INDEX(測定結果!$1:$1048576,ROW(),DP$1)=""),"",LOG(INDEX(測定結果!$1:$1048576,ROW(),DP$1)))</f>
        <v>-1.1366771398795441</v>
      </c>
      <c r="DQ12">
        <f>IF(OR(INDEX(測定結果!$1:$1048576,ROW(),DQ$1)=0,INDEX(測定結果!$1:$1048576,ROW(),DQ$1)=""),"",LOG(INDEX(測定結果!$1:$1048576,ROW(),DQ$1)))</f>
        <v>-1.0457574905606752</v>
      </c>
      <c r="DR12">
        <f>IF(OR(INDEX(測定結果!$1:$1048576,ROW(),DR$1)=0,INDEX(測定結果!$1:$1048576,ROW(),DR$1)=""),"",LOG(INDEX(測定結果!$1:$1048576,ROW(),DR$1)))</f>
        <v>-1.0861861476162833</v>
      </c>
      <c r="DS12">
        <f>IF(OR(INDEX(測定結果!$1:$1048576,ROW(),DS$1)=0,INDEX(測定結果!$1:$1048576,ROW(),DS$1)=""),"",LOG(INDEX(測定結果!$1:$1048576,ROW(),DS$1)))</f>
        <v>-1.0757207139381184</v>
      </c>
      <c r="DT12">
        <f>IF(OR(INDEX(測定結果!$1:$1048576,ROW(),DT$1)=0,INDEX(測定結果!$1:$1048576,ROW(),DT$1)=""),"",LOG(INDEX(測定結果!$1:$1048576,ROW(),DT$1)))</f>
        <v>-1.1079053973095196</v>
      </c>
      <c r="DU12">
        <f>IF(OR(INDEX(測定結果!$1:$1048576,ROW(),DU$1)=0,INDEX(測定結果!$1:$1048576,ROW(),DU$1)=""),"",LOG(INDEX(測定結果!$1:$1048576,ROW(),DU$1)))</f>
        <v>-1.1739251972991736</v>
      </c>
      <c r="DV12">
        <f>IF(OR(INDEX(測定結果!$1:$1048576,ROW(),DV$1)=0,INDEX(測定結果!$1:$1048576,ROW(),DV$1)=""),"",LOG(INDEX(測定結果!$1:$1048576,ROW(),DV$1)))</f>
        <v>-1.0969100130080565</v>
      </c>
      <c r="DW12">
        <f>IF(OR(INDEX(測定結果!$1:$1048576,ROW(),DW$1)=0,INDEX(測定結果!$1:$1048576,ROW(),DW$1)=""),"",LOG(INDEX(測定結果!$1:$1048576,ROW(),DW$1)))</f>
        <v>-1.1249387366082999</v>
      </c>
      <c r="DX12">
        <f>IF(OR(INDEX(測定結果!$1:$1048576,ROW(),DX$1)=0,INDEX(測定結果!$1:$1048576,ROW(),DX$1)=""),"",LOG(INDEX(測定結果!$1:$1048576,ROW(),DX$1)))</f>
        <v>-1.0969100130080565</v>
      </c>
      <c r="DY12">
        <f>IF(OR(INDEX(測定結果!$1:$1048576,ROW(),DY$1)=0,INDEX(測定結果!$1:$1048576,ROW(),DY$1)=""),"",LOG(INDEX(測定結果!$1:$1048576,ROW(),DY$1)))</f>
        <v>-1.1023729087095586</v>
      </c>
      <c r="DZ12">
        <f>IF(OR(INDEX(測定結果!$1:$1048576,ROW(),DZ$1)=0,INDEX(測定結果!$1:$1048576,ROW(),DZ$1)=""),"",LOG(INDEX(測定結果!$1:$1048576,ROW(),DZ$1)))</f>
        <v>-1.1135092748275182</v>
      </c>
      <c r="EA12">
        <f>IF(OR(INDEX(測定結果!$1:$1048576,ROW(),EA$1)=0,INDEX(測定結果!$1:$1048576,ROW(),EA$1)=""),"",LOG(INDEX(測定結果!$1:$1048576,ROW(),EA$1)))</f>
        <v>-1.1191864077192086</v>
      </c>
      <c r="EB12">
        <f>IF(OR(INDEX(測定結果!$1:$1048576,ROW(),EB$1)=0,INDEX(測定結果!$1:$1048576,ROW(),EB$1)=""),"",LOG(INDEX(測定結果!$1:$1048576,ROW(),EB$1)))</f>
        <v>-1.0915149811213503</v>
      </c>
      <c r="EC12">
        <f>IF(OR(INDEX(測定結果!$1:$1048576,ROW(),EC$1)=0,INDEX(測定結果!$1:$1048576,ROW(),EC$1)=""),"",LOG(INDEX(測定結果!$1:$1048576,ROW(),EC$1)))</f>
        <v>-1.1249387366082999</v>
      </c>
      <c r="ED12">
        <f>IF(OR(INDEX(測定結果!$1:$1048576,ROW(),ED$1)=0,INDEX(測定結果!$1:$1048576,ROW(),ED$1)=""),"",LOG(INDEX(測定結果!$1:$1048576,ROW(),ED$1)))</f>
        <v>-1.1366771398795441</v>
      </c>
    </row>
    <row r="13" spans="1:134">
      <c r="A13" t="str">
        <f>IF(INDEX(測定結果!$1:$1048576,ROW(),A$1)=0,A12,INDEX(測定結果!$1:$1048576,ROW(),A$1))</f>
        <v>滝根町</v>
      </c>
      <c r="B13">
        <f>INDEX(測定結果!$1:$1048576,ROW(),B$1)</f>
        <v>3</v>
      </c>
      <c r="C13" t="str">
        <f>IF(INDEX(測定結果!$1:$1048576,ROW(),C$1)=0,C12,INDEX(測定結果!$1:$1048576,ROW(),C$1))</f>
        <v>菅谷駅前</v>
      </c>
      <c r="D13" t="str">
        <f>IF(INDEX(測定結果!$1:$1048576,ROW(),D$1)=0,"",INDEX(測定結果!$1:$1048576,ROW(),D$1))</f>
        <v>滝根公民館菅谷分館</v>
      </c>
      <c r="E13">
        <f>IF(INDEX(測定結果!$1:$1048576,ROW(),E$1)=0,"",LOG(INDEX(測定結果!$1:$1048576,ROW(),E$1)))</f>
        <v>-0.6777807052660807</v>
      </c>
      <c r="F13">
        <f>IF(INDEX(測定結果!$1:$1048576,ROW(),F$1)=0,"",LOG(INDEX(測定結果!$1:$1048576,ROW(),F$1)))</f>
        <v>-0.6777807052660807</v>
      </c>
      <c r="G13">
        <f>IF(INDEX(測定結果!$1:$1048576,ROW(),G$1)=0,"",LOG(INDEX(測定結果!$1:$1048576,ROW(),G$1)))</f>
        <v>-0.72124639904717103</v>
      </c>
      <c r="H13">
        <f>IF(INDEX(測定結果!$1:$1048576,ROW(),H$1)=0,"",LOG(INDEX(測定結果!$1:$1048576,ROW(),H$1)))</f>
        <v>-0.65757731917779372</v>
      </c>
      <c r="I13">
        <f>IF(INDEX(測定結果!$1:$1048576,ROW(),I$1)=0,"",LOG(INDEX(測定結果!$1:$1048576,ROW(),I$1)))</f>
        <v>-0.72124639904717103</v>
      </c>
      <c r="J13">
        <f>IF(INDEX(測定結果!$1:$1048576,ROW(),J$1)=0,"",LOG(INDEX(測定結果!$1:$1048576,ROW(),J$1)))</f>
        <v>-0.63827216398240705</v>
      </c>
      <c r="K13">
        <f>IF(INDEX(測定結果!$1:$1048576,ROW(),K$1)=0,"",LOG(INDEX(測定結果!$1:$1048576,ROW(),K$1)))</f>
        <v>-0.65757731917779372</v>
      </c>
      <c r="L13">
        <f>IF(INDEX(測定結果!$1:$1048576,ROW(),L$1)=0,"",LOG(INDEX(測定結果!$1:$1048576,ROW(),L$1)))</f>
        <v>-0.72124639904717103</v>
      </c>
      <c r="M13">
        <f>IF(INDEX(測定結果!$1:$1048576,ROW(),M$1)=0,"",LOG(INDEX(測定結果!$1:$1048576,ROW(),M$1)))</f>
        <v>-0.72124639904717103</v>
      </c>
      <c r="N13">
        <f>IF(INDEX(測定結果!$1:$1048576,ROW(),N$1)=0,"",LOG(INDEX(測定結果!$1:$1048576,ROW(),N$1)))</f>
        <v>-0.69897000433601875</v>
      </c>
      <c r="O13">
        <f>IF(INDEX(測定結果!$1:$1048576,ROW(),O$1)=0,"",LOG(INDEX(測定結果!$1:$1048576,ROW(),O$1)))</f>
        <v>-0.82390874094431876</v>
      </c>
      <c r="P13">
        <f>IF(INDEX(測定結果!$1:$1048576,ROW(),P$1)=0,"",LOG(INDEX(測定結果!$1:$1048576,ROW(),P$1)))</f>
        <v>-0.82390874094431876</v>
      </c>
      <c r="Q13">
        <f>IF(INDEX(測定結果!$1:$1048576,ROW(),Q$1)=0,"",LOG(INDEX(測定結果!$1:$1048576,ROW(),Q$1)))</f>
        <v>-0.69897000433601875</v>
      </c>
      <c r="R13">
        <f>IF(INDEX(測定結果!$1:$1048576,ROW(),R$1)=0,"",LOG(INDEX(測定結果!$1:$1048576,ROW(),R$1)))</f>
        <v>-0.72124639904717103</v>
      </c>
      <c r="S13">
        <f>IF(INDEX(測定結果!$1:$1048576,ROW(),S$1)=0,"",LOG(INDEX(測定結果!$1:$1048576,ROW(),S$1)))</f>
        <v>-0.769551078621726</v>
      </c>
      <c r="T13">
        <f>IF(INDEX(測定結果!$1:$1048576,ROW(),T$1)=0,"",LOG(INDEX(測定結果!$1:$1048576,ROW(),T$1)))</f>
        <v>-0.82390874094431876</v>
      </c>
      <c r="U13">
        <f>IF(INDEX(測定結果!$1:$1048576,ROW(),U$1)=0,"",LOG(INDEX(測定結果!$1:$1048576,ROW(),U$1)))</f>
        <v>-0.79588001734407521</v>
      </c>
      <c r="V13">
        <f>IF(INDEX(測定結果!$1:$1048576,ROW(),V$1)=0,"",LOG(INDEX(測定結果!$1:$1048576,ROW(),V$1)))</f>
        <v>-0.769551078621726</v>
      </c>
      <c r="W13">
        <f>IF(INDEX(測定結果!$1:$1048576,ROW(),W$1)=0,"",LOG(INDEX(測定結果!$1:$1048576,ROW(),W$1)))</f>
        <v>-0.74472749489669399</v>
      </c>
      <c r="X13">
        <f>IF(INDEX(測定結果!$1:$1048576,ROW(),X$1)=0,"",LOG(INDEX(測定結果!$1:$1048576,ROW(),X$1)))</f>
        <v>-0.82390874094431876</v>
      </c>
      <c r="Y13">
        <f>IF(INDEX(測定結果!$1:$1048576,ROW(),Y$1)=0,"",LOG(INDEX(測定結果!$1:$1048576,ROW(),Y$1)))</f>
        <v>-0.79588001734407521</v>
      </c>
      <c r="Z13">
        <f>IF(INDEX(測定結果!$1:$1048576,ROW(),Z$1)=0,"",LOG(INDEX(測定結果!$1:$1048576,ROW(),Z$1)))</f>
        <v>-0.82390874094431876</v>
      </c>
      <c r="AA13">
        <f>IF(INDEX(測定結果!$1:$1048576,ROW(),AA$1)=0,"",LOG(INDEX(測定結果!$1:$1048576,ROW(),AA$1)))</f>
        <v>-0.82390874094431876</v>
      </c>
      <c r="AB13">
        <f>IF(INDEX(測定結果!$1:$1048576,ROW(),AB$1)=0,"",LOG(INDEX(測定結果!$1:$1048576,ROW(),AB$1)))</f>
        <v>-0.79588001734407521</v>
      </c>
      <c r="AC13">
        <f>IF(INDEX(測定結果!$1:$1048576,ROW(),AC$1)=0,"",LOG(INDEX(測定結果!$1:$1048576,ROW(),AC$1)))</f>
        <v>-0.82390874094431876</v>
      </c>
      <c r="AD13">
        <f>IF(INDEX(測定結果!$1:$1048576,ROW(),AD$1)=0,"",LOG(INDEX(測定結果!$1:$1048576,ROW(),AD$1)))</f>
        <v>-0.82390874094431876</v>
      </c>
      <c r="AE13">
        <f>IF(INDEX(測定結果!$1:$1048576,ROW(),AE$1)=0,"",LOG(INDEX(測定結果!$1:$1048576,ROW(),AE$1)))</f>
        <v>-0.79588001734407521</v>
      </c>
      <c r="AF13">
        <f>IF(INDEX(測定結果!$1:$1048576,ROW(),AF$1)=0,"",LOG(INDEX(測定結果!$1:$1048576,ROW(),AF$1)))</f>
        <v>-0.82390874094431876</v>
      </c>
      <c r="AG13">
        <f>IF(INDEX(測定結果!$1:$1048576,ROW(),AG$1)=0,"",LOG(INDEX(測定結果!$1:$1048576,ROW(),AG$1)))</f>
        <v>-0.82390874094431876</v>
      </c>
      <c r="AH13">
        <f>IF(INDEX(測定結果!$1:$1048576,ROW(),AH$1)=0,"",LOG(INDEX(測定結果!$1:$1048576,ROW(),AH$1)))</f>
        <v>-0.85387196432176193</v>
      </c>
      <c r="AI13">
        <f>IF(INDEX(測定結果!$1:$1048576,ROW(),AI$1)=0,"",LOG(INDEX(測定結果!$1:$1048576,ROW(),AI$1)))</f>
        <v>-0.85387196432176193</v>
      </c>
      <c r="AJ13">
        <f>IF(INDEX(測定結果!$1:$1048576,ROW(),AJ$1)=0,"",LOG(INDEX(測定結果!$1:$1048576,ROW(),AJ$1)))</f>
        <v>-0.88605664769316317</v>
      </c>
      <c r="AK13">
        <f>IF(INDEX(測定結果!$1:$1048576,ROW(),AK$1)=0,"",LOG(INDEX(測定結果!$1:$1048576,ROW(),AK$1)))</f>
        <v>-0.92081875395237522</v>
      </c>
      <c r="AL13">
        <f>IF(INDEX(測定結果!$1:$1048576,ROW(),AL$1)=0,"",LOG(INDEX(測定結果!$1:$1048576,ROW(),AL$1)))</f>
        <v>-0.88605664769316317</v>
      </c>
      <c r="AM13">
        <f>IF(INDEX(測定結果!$1:$1048576,ROW(),AM$1)=0,"",LOG(INDEX(測定結果!$1:$1048576,ROW(),AM$1)))</f>
        <v>-0.88605664769316317</v>
      </c>
      <c r="AN13">
        <f>IF(INDEX(測定結果!$1:$1048576,ROW(),AN$1)=0,"",LOG(INDEX(測定結果!$1:$1048576,ROW(),AN$1)))</f>
        <v>-0.92081875395237522</v>
      </c>
      <c r="AO13">
        <f>IF(INDEX(測定結果!$1:$1048576,ROW(),AO$1)=0,"",LOG(INDEX(測定結果!$1:$1048576,ROW(),AO$1)))</f>
        <v>-0.92081875395237522</v>
      </c>
      <c r="AP13">
        <f>IF(INDEX(測定結果!$1:$1048576,ROW(),AP$1)=0,"",LOG(INDEX(測定結果!$1:$1048576,ROW(),AP$1)))</f>
        <v>-0.92081875395237522</v>
      </c>
      <c r="AQ13">
        <f>IF(INDEX(測定結果!$1:$1048576,ROW(),AQ$1)=0,"",LOG(INDEX(測定結果!$1:$1048576,ROW(),AQ$1)))</f>
        <v>-0.92081875395237522</v>
      </c>
      <c r="AR13">
        <f>IF(INDEX(測定結果!$1:$1048576,ROW(),AR$1)=0,"",LOG(INDEX(測定結果!$1:$1048576,ROW(),AR$1)))</f>
        <v>-0.92081875395237522</v>
      </c>
      <c r="AS13">
        <f>IF(INDEX(測定結果!$1:$1048576,ROW(),AS$1)=0,"",LOG(INDEX(測定結果!$1:$1048576,ROW(),AS$1)))</f>
        <v>-0.95860731484177497</v>
      </c>
      <c r="AT13">
        <f>IF(INDEX(測定結果!$1:$1048576,ROW(),AT$1)=0,"",LOG(INDEX(測定結果!$1:$1048576,ROW(),AT$1)))</f>
        <v>-0.95860731484177497</v>
      </c>
      <c r="AU13">
        <f>IF(INDEX(測定結果!$1:$1048576,ROW(),AU$1)=0,"",LOG(INDEX(測定結果!$1:$1048576,ROW(),AU$1)))</f>
        <v>-1.0457574905606752</v>
      </c>
      <c r="AV13">
        <f>IF(INDEX(測定結果!$1:$1048576,ROW(),AV$1)=0,"",LOG(INDEX(測定結果!$1:$1048576,ROW(),AV$1)))</f>
        <v>-0.95860731484177497</v>
      </c>
      <c r="AW13">
        <f>IF(INDEX(測定結果!$1:$1048576,ROW(),AW$1)=0,"",LOG(INDEX(測定結果!$1:$1048576,ROW(),AW$1)))</f>
        <v>-0.95860731484177497</v>
      </c>
      <c r="AX13">
        <f>IF(INDEX(測定結果!$1:$1048576,ROW(),AX$1)=0,"",LOG(INDEX(測定結果!$1:$1048576,ROW(),AX$1)))</f>
        <v>-1</v>
      </c>
      <c r="AY13">
        <f>IF(INDEX(測定結果!$1:$1048576,ROW(),AY$1)=0,"",LOG(INDEX(測定結果!$1:$1048576,ROW(),AY$1)))</f>
        <v>-1</v>
      </c>
      <c r="AZ13">
        <f>IF(INDEX(測定結果!$1:$1048576,ROW(),AZ$1)=0,"",LOG(INDEX(測定結果!$1:$1048576,ROW(),AZ$1)))</f>
        <v>-0.95860731484177497</v>
      </c>
      <c r="BA13">
        <f>IF(INDEX(測定結果!$1:$1048576,ROW(),BA$1)=0,"",LOG(INDEX(測定結果!$1:$1048576,ROW(),BA$1)))</f>
        <v>-0.95860731484177497</v>
      </c>
      <c r="BB13">
        <f>IF(INDEX(測定結果!$1:$1048576,ROW(),BB$1)=0,"",LOG(INDEX(測定結果!$1:$1048576,ROW(),BB$1)))</f>
        <v>-0.95860731484177497</v>
      </c>
      <c r="BC13">
        <f>IF(INDEX(測定結果!$1:$1048576,ROW(),BC$1)=0,"",LOG(INDEX(測定結果!$1:$1048576,ROW(),BC$1)))</f>
        <v>-0.95860731484177497</v>
      </c>
      <c r="BD13">
        <f>IF(INDEX(測定結果!$1:$1048576,ROW(),BD$1)=0,"",LOG(INDEX(測定結果!$1:$1048576,ROW(),BD$1)))</f>
        <v>-0.95860731484177497</v>
      </c>
      <c r="BE13">
        <f>IF(INDEX(測定結果!$1:$1048576,ROW(),BE$1)=0,"",LOG(INDEX(測定結果!$1:$1048576,ROW(),BE$1)))</f>
        <v>-1</v>
      </c>
      <c r="BF13">
        <f>IF(INDEX(測定結果!$1:$1048576,ROW(),BF$1)=0,"",LOG(INDEX(測定結果!$1:$1048576,ROW(),BF$1)))</f>
        <v>-1</v>
      </c>
      <c r="BG13">
        <f>IF(INDEX(測定結果!$1:$1048576,ROW(),BG$1)=0,"",LOG(INDEX(測定結果!$1:$1048576,ROW(),BG$1)))</f>
        <v>-1.0457574905606752</v>
      </c>
      <c r="BH13">
        <f>IF(INDEX(測定結果!$1:$1048576,ROW(),BH$1)=0,"",LOG(INDEX(測定結果!$1:$1048576,ROW(),BH$1)))</f>
        <v>-1</v>
      </c>
      <c r="BI13">
        <f>IF(INDEX(測定結果!$1:$1048576,ROW(),BI$1)=0,"",LOG(INDEX(測定結果!$1:$1048576,ROW(),BI$1)))</f>
        <v>-1.0969100130080565</v>
      </c>
      <c r="BJ13">
        <f>IF(INDEX(測定結果!$1:$1048576,ROW(),BJ$1)=0,"",LOG(INDEX(測定結果!$1:$1048576,ROW(),BJ$1)))</f>
        <v>-1.0457574905606752</v>
      </c>
      <c r="BK13">
        <f>IF(INDEX(測定結果!$1:$1048576,ROW(),BK$1)=0,"",LOG(INDEX(測定結果!$1:$1048576,ROW(),BK$1)))</f>
        <v>-1.0457574905606752</v>
      </c>
      <c r="BL13">
        <f>IF(INDEX(測定結果!$1:$1048576,ROW(),BL$1)=0,"",LOG(INDEX(測定結果!$1:$1048576,ROW(),BL$1)))</f>
        <v>-1</v>
      </c>
      <c r="BM13">
        <f>IF(INDEX(測定結果!$1:$1048576,ROW(),BM$1)=0,"",LOG(INDEX(測定結果!$1:$1048576,ROW(),BM$1)))</f>
        <v>-1</v>
      </c>
      <c r="BN13">
        <f>IF(INDEX(測定結果!$1:$1048576,ROW(),BN$1)=0,"",LOG(INDEX(測定結果!$1:$1048576,ROW(),BN$1)))</f>
        <v>-1.0457574905606752</v>
      </c>
      <c r="BO13">
        <f>IF(INDEX(測定結果!$1:$1048576,ROW(),BO$1)=0,"",LOG(INDEX(測定結果!$1:$1048576,ROW(),BO$1)))</f>
        <v>-1.0457574905606752</v>
      </c>
      <c r="BP13">
        <f>IF(INDEX(測定結果!$1:$1048576,ROW(),BP$1)=0,"",LOG(INDEX(測定結果!$1:$1048576,ROW(),BP$1)))</f>
        <v>-0.95860731484177497</v>
      </c>
      <c r="BQ13">
        <f>IF(INDEX(測定結果!$1:$1048576,ROW(),BQ$1)=0,"",LOG(INDEX(測定結果!$1:$1048576,ROW(),BQ$1)))</f>
        <v>-1</v>
      </c>
      <c r="BR13">
        <f>IF(INDEX(測定結果!$1:$1048576,ROW(),BR$1)=0,"",LOG(INDEX(測定結果!$1:$1048576,ROW(),BR$1)))</f>
        <v>-1.0969100130080565</v>
      </c>
      <c r="BS13">
        <f>IF(INDEX(測定結果!$1:$1048576,ROW(),BS$1)=0,"",LOG(INDEX(測定結果!$1:$1048576,ROW(),BS$1)))</f>
        <v>-1.0457574905606752</v>
      </c>
      <c r="BT13">
        <f>IF(INDEX(測定結果!$1:$1048576,ROW(),BT$1)=0,"",LOG(INDEX(測定結果!$1:$1048576,ROW(),BT$1)))</f>
        <v>-1</v>
      </c>
      <c r="BU13">
        <f>IF(INDEX(測定結果!$1:$1048576,ROW(),BU$1)=0,"",LOG(INDEX(測定結果!$1:$1048576,ROW(),BU$1)))</f>
        <v>-1.0457574905606752</v>
      </c>
      <c r="BV13" t="str">
        <f>IF(INDEX(測定結果!$1:$1048576,ROW(),BV$1)=0,"",LOG(INDEX(測定結果!$1:$1048576,ROW(),BV$1)))</f>
        <v/>
      </c>
      <c r="BW13" t="str">
        <f>IF(INDEX(測定結果!$1:$1048576,ROW(),BW$1)=0,"",LOG(INDEX(測定結果!$1:$1048576,ROW(),BW$1)))</f>
        <v/>
      </c>
      <c r="BX13" t="str">
        <f>IF(INDEX(測定結果!$1:$1048576,ROW(),BX$1)=0,"",LOG(INDEX(測定結果!$1:$1048576,ROW(),BX$1)))</f>
        <v/>
      </c>
      <c r="BY13" t="str">
        <f>IF(INDEX(測定結果!$1:$1048576,ROW(),BY$1)=0,"",LOG(INDEX(測定結果!$1:$1048576,ROW(),BY$1)))</f>
        <v/>
      </c>
      <c r="BZ13" t="str">
        <f>IF(INDEX(測定結果!$1:$1048576,ROW(),BZ$1)=0,"",LOG(INDEX(測定結果!$1:$1048576,ROW(),BZ$1)))</f>
        <v/>
      </c>
      <c r="CA13" t="str">
        <f>IF(INDEX(測定結果!$1:$1048576,ROW(),CA$1)=0,"",LOG(INDEX(測定結果!$1:$1048576,ROW(),CA$1)))</f>
        <v/>
      </c>
      <c r="CB13" t="str">
        <f>IF(INDEX(測定結果!$1:$1048576,ROW(),CB$1)=0,"",LOG(INDEX(測定結果!$1:$1048576,ROW(),CB$1)))</f>
        <v/>
      </c>
      <c r="CC13" t="str">
        <f>IF(INDEX(測定結果!$1:$1048576,ROW(),CC$1)=0,"",LOG(INDEX(測定結果!$1:$1048576,ROW(),CC$1)))</f>
        <v/>
      </c>
      <c r="CD13" t="str">
        <f>IF(INDEX(測定結果!$1:$1048576,ROW(),CD$1)=0,"",LOG(INDEX(測定結果!$1:$1048576,ROW(),CD$1)))</f>
        <v/>
      </c>
      <c r="CE13" t="str">
        <f>IF(INDEX(測定結果!$1:$1048576,ROW(),CE$1)=0,"",LOG(INDEX(測定結果!$1:$1048576,ROW(),CE$1)))</f>
        <v/>
      </c>
      <c r="CF13">
        <f>IF(INDEX(測定結果!$1:$1048576,ROW(),CF$1)=0,"",LOG(INDEX(測定結果!$1:$1048576,ROW(),CF$1)))</f>
        <v>-1.0969100130080565</v>
      </c>
      <c r="CG13">
        <f>IF(INDEX(測定結果!$1:$1048576,ROW(),CG$1)=0,"",LOG(INDEX(測定結果!$1:$1048576,ROW(),CG$1)))</f>
        <v>-1</v>
      </c>
      <c r="CH13">
        <f>IF(INDEX(測定結果!$1:$1048576,ROW(),CH$1)=0,"",LOG(INDEX(測定結果!$1:$1048576,ROW(),CH$1)))</f>
        <v>-1.0457574905606752</v>
      </c>
      <c r="CI13">
        <f>IF(INDEX(測定結果!$1:$1048576,ROW(),CI$1)=0,"",LOG(INDEX(測定結果!$1:$1048576,ROW(),CI$1)))</f>
        <v>-1.0457574905606752</v>
      </c>
      <c r="CJ13">
        <f>IF(INDEX(測定結果!$1:$1048576,ROW(),CJ$1)=0,"",LOG(INDEX(測定結果!$1:$1048576,ROW(),CJ$1)))</f>
        <v>-1.0969100130080565</v>
      </c>
      <c r="CK13">
        <f>IF(INDEX(測定結果!$1:$1048576,ROW(),CK$1)=0,"",LOG(INDEX(測定結果!$1:$1048576,ROW(),CK$1)))</f>
        <v>-1.1549019599857431</v>
      </c>
      <c r="CL13">
        <f>IF(INDEX(測定結果!$1:$1048576,ROW(),CL$1)=0,"",LOG(INDEX(測定結果!$1:$1048576,ROW(),CL$1)))</f>
        <v>-1.0969100130080565</v>
      </c>
      <c r="CM13">
        <f>IF(INDEX(測定結果!$1:$1048576,ROW(),CM$1)=0,"",LOG(INDEX(測定結果!$1:$1048576,ROW(),CM$1)))</f>
        <v>-1.1549019599857431</v>
      </c>
      <c r="CN13">
        <f>IF(INDEX(測定結果!$1:$1048576,ROW(),CN$1)=0,"",LOG(INDEX(測定結果!$1:$1048576,ROW(),CN$1)))</f>
        <v>-1.0969100130080565</v>
      </c>
      <c r="CO13">
        <f>IF(INDEX(測定結果!$1:$1048576,ROW(),CO$1)=0,"",LOG(INDEX(測定結果!$1:$1048576,ROW(),CO$1)))</f>
        <v>-1.0969100130080565</v>
      </c>
      <c r="CP13">
        <f>IF(INDEX(測定結果!$1:$1048576,ROW(),CP$1)=0,"",LOG(INDEX(測定結果!$1:$1048576,ROW(),CP$1)))</f>
        <v>-1.0969100130080565</v>
      </c>
      <c r="CQ13">
        <f>IF(INDEX(測定結果!$1:$1048576,ROW(),CQ$1)=0,"",LOG(INDEX(測定結果!$1:$1048576,ROW(),CQ$1)))</f>
        <v>-1.0969100130080565</v>
      </c>
      <c r="CR13">
        <f>IF(INDEX(測定結果!$1:$1048576,ROW(),CR$1)=0,"",LOG(INDEX(測定結果!$1:$1048576,ROW(),CR$1)))</f>
        <v>-1.1549019599857431</v>
      </c>
      <c r="CS13">
        <f>IF(INDEX(測定結果!$1:$1048576,ROW(),CS$1)=0,"",LOG(INDEX(測定結果!$1:$1048576,ROW(),CS$1)))</f>
        <v>-1.0969100130080565</v>
      </c>
      <c r="CT13">
        <f>IF(INDEX(測定結果!$1:$1048576,ROW(),CT$1)=0,"",LOG(INDEX(測定結果!$1:$1048576,ROW(),CT$1)))</f>
        <v>-1.0969100130080565</v>
      </c>
      <c r="CU13">
        <f>IF(INDEX(測定結果!$1:$1048576,ROW(),CU$1)=0,"",LOG(INDEX(測定結果!$1:$1048576,ROW(),CU$1)))</f>
        <v>-1.0969100130080565</v>
      </c>
      <c r="CV13">
        <f>IF(INDEX(測定結果!$1:$1048576,ROW(),CV$1)=0,"",LOG(INDEX(測定結果!$1:$1048576,ROW(),CV$1)))</f>
        <v>-1.0969100130080565</v>
      </c>
      <c r="CW13">
        <f>IF(INDEX(測定結果!$1:$1048576,ROW(),CW$1)=0,"",LOG(INDEX(測定結果!$1:$1048576,ROW(),CW$1)))</f>
        <v>-1.0969100130080565</v>
      </c>
      <c r="CX13">
        <f>IF(INDEX(測定結果!$1:$1048576,ROW(),CX$1)=0,"",LOG(INDEX(測定結果!$1:$1048576,ROW(),CX$1)))</f>
        <v>-1.0457574905606752</v>
      </c>
      <c r="CY13">
        <f>IF(INDEX(測定結果!$1:$1048576,ROW(),CY$1)=0,"",LOG(INDEX(測定結果!$1:$1048576,ROW(),CY$1)))</f>
        <v>-1.0969100130080565</v>
      </c>
      <c r="CZ13">
        <f>IF(INDEX(測定結果!$1:$1048576,ROW(),CZ$1)=0,"",LOG(INDEX(測定結果!$1:$1048576,ROW(),CZ$1)))</f>
        <v>-1.0457574905606752</v>
      </c>
      <c r="DA13">
        <f>IF(INDEX(測定結果!$1:$1048576,ROW(),DA$1)=0,"",LOG(INDEX(測定結果!$1:$1048576,ROW(),DA$1)))</f>
        <v>-1.2218487496163564</v>
      </c>
      <c r="DB13">
        <f>IF(INDEX(測定結果!$1:$1048576,ROW(),DB$1)=0,"",LOG(INDEX(測定結果!$1:$1048576,ROW(),DB$1)))</f>
        <v>-1.0969100130080565</v>
      </c>
      <c r="DC13">
        <f>IF(INDEX(測定結果!$1:$1048576,ROW(),DC$1)=0,"",LOG(INDEX(測定結果!$1:$1048576,ROW(),DC$1)))</f>
        <v>-1.1549019599857431</v>
      </c>
      <c r="DD13">
        <f>IF(INDEX(測定結果!$1:$1048576,ROW(),DD$1)=0,"",LOG(INDEX(測定結果!$1:$1048576,ROW(),DD$1)))</f>
        <v>-1.0969100130080565</v>
      </c>
      <c r="DE13">
        <f>IF(INDEX(測定結果!$1:$1048576,ROW(),DE$1)=0,"",LOG(INDEX(測定結果!$1:$1048576,ROW(),DE$1)))</f>
        <v>-1.0969100130080565</v>
      </c>
      <c r="DF13">
        <f>IF(INDEX(測定結果!$1:$1048576,ROW(),DF$1)=0,"",LOG(INDEX(測定結果!$1:$1048576,ROW(),DF$1)))</f>
        <v>-1.1549019599857431</v>
      </c>
      <c r="DG13">
        <f>IF(INDEX(測定結果!$1:$1048576,ROW(),DG$1)=0,"",LOG(INDEX(測定結果!$1:$1048576,ROW(),DG$1)))</f>
        <v>-1.0969100130080565</v>
      </c>
      <c r="DH13">
        <f>IF(INDEX(測定結果!$1:$1048576,ROW(),DH$1)=0,"",LOG(INDEX(測定結果!$1:$1048576,ROW(),DH$1)))</f>
        <v>-1.0457574905606752</v>
      </c>
      <c r="DI13">
        <f>IF(INDEX(測定結果!$1:$1048576,ROW(),DI$1)=0,"",LOG(INDEX(測定結果!$1:$1048576,ROW(),DI$1)))</f>
        <v>-1.0969100130080565</v>
      </c>
      <c r="DJ13">
        <f>IF(INDEX(測定結果!$1:$1048576,ROW(),DJ$1)=0,"",LOG(INDEX(測定結果!$1:$1048576,ROW(),DJ$1)))</f>
        <v>-1.0969100130080565</v>
      </c>
      <c r="DK13">
        <f>IF(INDEX(測定結果!$1:$1048576,ROW(),DK$1)=0,"",LOG(INDEX(測定結果!$1:$1048576,ROW(),DK$1)))</f>
        <v>-1.0969100130080565</v>
      </c>
      <c r="DL13">
        <f>IF(INDEX(測定結果!$1:$1048576,ROW(),DL$1)=0,"",LOG(INDEX(測定結果!$1:$1048576,ROW(),DL$1)))</f>
        <v>-1.0457574905606752</v>
      </c>
      <c r="DM13">
        <f>IF(INDEX(測定結果!$1:$1048576,ROW(),DM$1)=0,"",LOG(INDEX(測定結果!$1:$1048576,ROW(),DM$1)))</f>
        <v>-1.0457574905606752</v>
      </c>
      <c r="DN13">
        <f>IF(INDEX(測定結果!$1:$1048576,ROW(),DN$1)=0,"",LOG(INDEX(測定結果!$1:$1048576,ROW(),DN$1)))</f>
        <v>-1.0969100130080565</v>
      </c>
      <c r="DO13">
        <f>IF(INDEX(測定結果!$1:$1048576,ROW(),DO$1)=0,"",LOG(INDEX(測定結果!$1:$1048576,ROW(),DO$1)))</f>
        <v>-1.0457574905606752</v>
      </c>
      <c r="DP13">
        <f>IF(OR(INDEX(測定結果!$1:$1048576,ROW(),DP$1)=0,INDEX(測定結果!$1:$1048576,ROW(),DP$1)=""),"",LOG(INDEX(測定結果!$1:$1048576,ROW(),DP$1)))</f>
        <v>-1.0915149811213503</v>
      </c>
      <c r="DQ13">
        <f>IF(OR(INDEX(測定結果!$1:$1048576,ROW(),DQ$1)=0,INDEX(測定結果!$1:$1048576,ROW(),DQ$1)=""),"",LOG(INDEX(測定結果!$1:$1048576,ROW(),DQ$1)))</f>
        <v>-1.1023729087095586</v>
      </c>
      <c r="DR13">
        <f>IF(OR(INDEX(測定結果!$1:$1048576,ROW(),DR$1)=0,INDEX(測定結果!$1:$1048576,ROW(),DR$1)=""),"",LOG(INDEX(測定結果!$1:$1048576,ROW(),DR$1)))</f>
        <v>-1.0969100130080565</v>
      </c>
      <c r="DS13">
        <f>IF(OR(INDEX(測定結果!$1:$1048576,ROW(),DS$1)=0,INDEX(測定結果!$1:$1048576,ROW(),DS$1)=""),"",LOG(INDEX(測定結果!$1:$1048576,ROW(),DS$1)))</f>
        <v>-1.0969100130080565</v>
      </c>
      <c r="DT13">
        <f>IF(OR(INDEX(測定結果!$1:$1048576,ROW(),DT$1)=0,INDEX(測定結果!$1:$1048576,ROW(),DT$1)=""),"",LOG(INDEX(測定結果!$1:$1048576,ROW(),DT$1)))</f>
        <v>-1.1549019599857431</v>
      </c>
      <c r="DU13">
        <f>IF(OR(INDEX(測定結果!$1:$1048576,ROW(),DU$1)=0,INDEX(測定結果!$1:$1048576,ROW(),DU$1)=""),"",LOG(INDEX(測定結果!$1:$1048576,ROW(),DU$1)))</f>
        <v>-1.031517051446065</v>
      </c>
      <c r="DV13">
        <f>IF(OR(INDEX(測定結果!$1:$1048576,ROW(),DV$1)=0,INDEX(測定結果!$1:$1048576,ROW(),DV$1)=""),"",LOG(INDEX(測定結果!$1:$1048576,ROW(),DV$1)))</f>
        <v>-1.0861861476162833</v>
      </c>
      <c r="DW13">
        <f>IF(OR(INDEX(測定結果!$1:$1048576,ROW(),DW$1)=0,INDEX(測定結果!$1:$1048576,ROW(),DW$1)=""),"",LOG(INDEX(測定結果!$1:$1048576,ROW(),DW$1)))</f>
        <v>-1.0861861476162833</v>
      </c>
      <c r="DX13">
        <f>IF(OR(INDEX(測定結果!$1:$1048576,ROW(),DX$1)=0,INDEX(測定結果!$1:$1048576,ROW(),DX$1)=""),"",LOG(INDEX(測定結果!$1:$1048576,ROW(),DX$1)))</f>
        <v>-1.0969100130080565</v>
      </c>
      <c r="DY13">
        <f>IF(OR(INDEX(測定結果!$1:$1048576,ROW(),DY$1)=0,INDEX(測定結果!$1:$1048576,ROW(),DY$1)=""),"",LOG(INDEX(測定結果!$1:$1048576,ROW(),DY$1)))</f>
        <v>-1.0757207139381184</v>
      </c>
      <c r="DZ13">
        <f>IF(OR(INDEX(測定結果!$1:$1048576,ROW(),DZ$1)=0,INDEX(測定結果!$1:$1048576,ROW(),DZ$1)=""),"",LOG(INDEX(測定結果!$1:$1048576,ROW(),DZ$1)))</f>
        <v>-1.0915149811213503</v>
      </c>
      <c r="EA13">
        <f>IF(OR(INDEX(測定結果!$1:$1048576,ROW(),EA$1)=0,INDEX(測定結果!$1:$1048576,ROW(),EA$1)=""),"",LOG(INDEX(測定結果!$1:$1048576,ROW(),EA$1)))</f>
        <v>-1.0555173278498313</v>
      </c>
      <c r="EB13">
        <f>IF(OR(INDEX(測定結果!$1:$1048576,ROW(),EB$1)=0,INDEX(測定結果!$1:$1048576,ROW(),EB$1)=""),"",LOG(INDEX(測定結果!$1:$1048576,ROW(),EB$1)))</f>
        <v>-1.0861861476162833</v>
      </c>
      <c r="EC13">
        <f>IF(OR(INDEX(測定結果!$1:$1048576,ROW(),EC$1)=0,INDEX(測定結果!$1:$1048576,ROW(),EC$1)=""),"",LOG(INDEX(測定結果!$1:$1048576,ROW(),EC$1)))</f>
        <v>-1.0861861476162833</v>
      </c>
      <c r="ED13">
        <f>IF(OR(INDEX(測定結果!$1:$1048576,ROW(),ED$1)=0,INDEX(測定結果!$1:$1048576,ROW(),ED$1)=""),"",LOG(INDEX(測定結果!$1:$1048576,ROW(),ED$1)))</f>
        <v>-1.0655015487564323</v>
      </c>
    </row>
    <row r="14" spans="1:134">
      <c r="A14" t="str">
        <f>IF(INDEX(測定結果!$1:$1048576,ROW(),A$1)=0,A13,INDEX(測定結果!$1:$1048576,ROW(),A$1))</f>
        <v>滝根町</v>
      </c>
      <c r="B14">
        <f>INDEX(測定結果!$1:$1048576,ROW(),B$1)</f>
        <v>4</v>
      </c>
      <c r="C14" t="str">
        <f>IF(INDEX(測定結果!$1:$1048576,ROW(),C$1)=0,C13,INDEX(測定結果!$1:$1048576,ROW(),C$1))</f>
        <v>入水</v>
      </c>
      <c r="D14" t="str">
        <f>IF(INDEX(測定結果!$1:$1048576,ROW(),D$1)=0,"",INDEX(測定結果!$1:$1048576,ROW(),D$1))</f>
        <v>入水多目的集会所</v>
      </c>
      <c r="E14">
        <f>IF(INDEX(測定結果!$1:$1048576,ROW(),E$1)=0,"",LOG(INDEX(測定結果!$1:$1048576,ROW(),E$1)))</f>
        <v>-0.65757731917779372</v>
      </c>
      <c r="F14">
        <f>IF(INDEX(測定結果!$1:$1048576,ROW(),F$1)=0,"",LOG(INDEX(測定結果!$1:$1048576,ROW(),F$1)))</f>
        <v>-0.63827216398240705</v>
      </c>
      <c r="G14">
        <f>IF(INDEX(測定結果!$1:$1048576,ROW(),G$1)=0,"",LOG(INDEX(測定結果!$1:$1048576,ROW(),G$1)))</f>
        <v>-0.72124639904717103</v>
      </c>
      <c r="H14">
        <f>IF(INDEX(測定結果!$1:$1048576,ROW(),H$1)=0,"",LOG(INDEX(測定結果!$1:$1048576,ROW(),H$1)))</f>
        <v>-0.74472749489669399</v>
      </c>
      <c r="I14">
        <f>IF(INDEX(測定結果!$1:$1048576,ROW(),I$1)=0,"",LOG(INDEX(測定結果!$1:$1048576,ROW(),I$1)))</f>
        <v>-0.69897000433601875</v>
      </c>
      <c r="J14">
        <f>IF(INDEX(測定結果!$1:$1048576,ROW(),J$1)=0,"",LOG(INDEX(測定結果!$1:$1048576,ROW(),J$1)))</f>
        <v>-0.6777807052660807</v>
      </c>
      <c r="K14">
        <f>IF(INDEX(測定結果!$1:$1048576,ROW(),K$1)=0,"",LOG(INDEX(測定結果!$1:$1048576,ROW(),K$1)))</f>
        <v>-0.6777807052660807</v>
      </c>
      <c r="L14">
        <f>IF(INDEX(測定結果!$1:$1048576,ROW(),L$1)=0,"",LOG(INDEX(測定結果!$1:$1048576,ROW(),L$1)))</f>
        <v>-0.72124639904717103</v>
      </c>
      <c r="M14">
        <f>IF(INDEX(測定結果!$1:$1048576,ROW(),M$1)=0,"",LOG(INDEX(測定結果!$1:$1048576,ROW(),M$1)))</f>
        <v>-0.69897000433601875</v>
      </c>
      <c r="N14">
        <f>IF(INDEX(測定結果!$1:$1048576,ROW(),N$1)=0,"",LOG(INDEX(測定結果!$1:$1048576,ROW(),N$1)))</f>
        <v>-0.74472749489669399</v>
      </c>
      <c r="O14">
        <f>IF(INDEX(測定結果!$1:$1048576,ROW(),O$1)=0,"",LOG(INDEX(測定結果!$1:$1048576,ROW(),O$1)))</f>
        <v>-0.85387196432176193</v>
      </c>
      <c r="P14">
        <f>IF(INDEX(測定結果!$1:$1048576,ROW(),P$1)=0,"",LOG(INDEX(測定結果!$1:$1048576,ROW(),P$1)))</f>
        <v>-0.82390874094431876</v>
      </c>
      <c r="Q14">
        <f>IF(INDEX(測定結果!$1:$1048576,ROW(),Q$1)=0,"",LOG(INDEX(測定結果!$1:$1048576,ROW(),Q$1)))</f>
        <v>-0.6777807052660807</v>
      </c>
      <c r="R14">
        <f>IF(INDEX(測定結果!$1:$1048576,ROW(),R$1)=0,"",LOG(INDEX(測定結果!$1:$1048576,ROW(),R$1)))</f>
        <v>-0.74472749489669399</v>
      </c>
      <c r="S14">
        <f>IF(INDEX(測定結果!$1:$1048576,ROW(),S$1)=0,"",LOG(INDEX(測定結果!$1:$1048576,ROW(),S$1)))</f>
        <v>-0.769551078621726</v>
      </c>
      <c r="T14">
        <f>IF(INDEX(測定結果!$1:$1048576,ROW(),T$1)=0,"",LOG(INDEX(測定結果!$1:$1048576,ROW(),T$1)))</f>
        <v>-0.82390874094431876</v>
      </c>
      <c r="U14">
        <f>IF(INDEX(測定結果!$1:$1048576,ROW(),U$1)=0,"",LOG(INDEX(測定結果!$1:$1048576,ROW(),U$1)))</f>
        <v>-0.769551078621726</v>
      </c>
      <c r="V14">
        <f>IF(INDEX(測定結果!$1:$1048576,ROW(),V$1)=0,"",LOG(INDEX(測定結果!$1:$1048576,ROW(),V$1)))</f>
        <v>-0.769551078621726</v>
      </c>
      <c r="W14">
        <f>IF(INDEX(測定結果!$1:$1048576,ROW(),W$1)=0,"",LOG(INDEX(測定結果!$1:$1048576,ROW(),W$1)))</f>
        <v>-0.769551078621726</v>
      </c>
      <c r="X14">
        <f>IF(INDEX(測定結果!$1:$1048576,ROW(),X$1)=0,"",LOG(INDEX(測定結果!$1:$1048576,ROW(),X$1)))</f>
        <v>-0.769551078621726</v>
      </c>
      <c r="Y14">
        <f>IF(INDEX(測定結果!$1:$1048576,ROW(),Y$1)=0,"",LOG(INDEX(測定結果!$1:$1048576,ROW(),Y$1)))</f>
        <v>-0.79588001734407521</v>
      </c>
      <c r="Z14">
        <f>IF(INDEX(測定結果!$1:$1048576,ROW(),Z$1)=0,"",LOG(INDEX(測定結果!$1:$1048576,ROW(),Z$1)))</f>
        <v>-0.82390874094431876</v>
      </c>
      <c r="AA14">
        <f>IF(INDEX(測定結果!$1:$1048576,ROW(),AA$1)=0,"",LOG(INDEX(測定結果!$1:$1048576,ROW(),AA$1)))</f>
        <v>-0.79588001734407521</v>
      </c>
      <c r="AB14">
        <f>IF(INDEX(測定結果!$1:$1048576,ROW(),AB$1)=0,"",LOG(INDEX(測定結果!$1:$1048576,ROW(),AB$1)))</f>
        <v>-0.79588001734407521</v>
      </c>
      <c r="AC14">
        <f>IF(INDEX(測定結果!$1:$1048576,ROW(),AC$1)=0,"",LOG(INDEX(測定結果!$1:$1048576,ROW(),AC$1)))</f>
        <v>-0.82390874094431876</v>
      </c>
      <c r="AD14">
        <f>IF(INDEX(測定結果!$1:$1048576,ROW(),AD$1)=0,"",LOG(INDEX(測定結果!$1:$1048576,ROW(),AD$1)))</f>
        <v>-0.82390874094431876</v>
      </c>
      <c r="AE14">
        <f>IF(INDEX(測定結果!$1:$1048576,ROW(),AE$1)=0,"",LOG(INDEX(測定結果!$1:$1048576,ROW(),AE$1)))</f>
        <v>-0.82390874094431876</v>
      </c>
      <c r="AF14">
        <f>IF(INDEX(測定結果!$1:$1048576,ROW(),AF$1)=0,"",LOG(INDEX(測定結果!$1:$1048576,ROW(),AF$1)))</f>
        <v>-0.85387196432176193</v>
      </c>
      <c r="AG14">
        <f>IF(INDEX(測定結果!$1:$1048576,ROW(),AG$1)=0,"",LOG(INDEX(測定結果!$1:$1048576,ROW(),AG$1)))</f>
        <v>-0.82390874094431876</v>
      </c>
      <c r="AH14">
        <f>IF(INDEX(測定結果!$1:$1048576,ROW(),AH$1)=0,"",LOG(INDEX(測定結果!$1:$1048576,ROW(),AH$1)))</f>
        <v>-0.88605664769316317</v>
      </c>
      <c r="AI14">
        <f>IF(INDEX(測定結果!$1:$1048576,ROW(),AI$1)=0,"",LOG(INDEX(測定結果!$1:$1048576,ROW(),AI$1)))</f>
        <v>-0.88605664769316317</v>
      </c>
      <c r="AJ14">
        <f>IF(INDEX(測定結果!$1:$1048576,ROW(),AJ$1)=0,"",LOG(INDEX(測定結果!$1:$1048576,ROW(),AJ$1)))</f>
        <v>-0.92081875395237522</v>
      </c>
      <c r="AK14">
        <f>IF(INDEX(測定結果!$1:$1048576,ROW(),AK$1)=0,"",LOG(INDEX(測定結果!$1:$1048576,ROW(),AK$1)))</f>
        <v>-0.92081875395237522</v>
      </c>
      <c r="AL14">
        <f>IF(INDEX(測定結果!$1:$1048576,ROW(),AL$1)=0,"",LOG(INDEX(測定結果!$1:$1048576,ROW(),AL$1)))</f>
        <v>-0.88605664769316317</v>
      </c>
      <c r="AM14">
        <f>IF(INDEX(測定結果!$1:$1048576,ROW(),AM$1)=0,"",LOG(INDEX(測定結果!$1:$1048576,ROW(),AM$1)))</f>
        <v>-0.85387196432176193</v>
      </c>
      <c r="AN14">
        <f>IF(INDEX(測定結果!$1:$1048576,ROW(),AN$1)=0,"",LOG(INDEX(測定結果!$1:$1048576,ROW(),AN$1)))</f>
        <v>-0.92081875395237522</v>
      </c>
      <c r="AO14">
        <f>IF(INDEX(測定結果!$1:$1048576,ROW(),AO$1)=0,"",LOG(INDEX(測定結果!$1:$1048576,ROW(),AO$1)))</f>
        <v>-0.95860731484177497</v>
      </c>
      <c r="AP14">
        <f>IF(INDEX(測定結果!$1:$1048576,ROW(),AP$1)=0,"",LOG(INDEX(測定結果!$1:$1048576,ROW(),AP$1)))</f>
        <v>-0.95860731484177497</v>
      </c>
      <c r="AQ14">
        <f>IF(INDEX(測定結果!$1:$1048576,ROW(),AQ$1)=0,"",LOG(INDEX(測定結果!$1:$1048576,ROW(),AQ$1)))</f>
        <v>-0.92081875395237522</v>
      </c>
      <c r="AR14">
        <f>IF(INDEX(測定結果!$1:$1048576,ROW(),AR$1)=0,"",LOG(INDEX(測定結果!$1:$1048576,ROW(),AR$1)))</f>
        <v>-0.92081875395237522</v>
      </c>
      <c r="AS14">
        <f>IF(INDEX(測定結果!$1:$1048576,ROW(),AS$1)=0,"",LOG(INDEX(測定結果!$1:$1048576,ROW(),AS$1)))</f>
        <v>-0.95860731484177497</v>
      </c>
      <c r="AT14">
        <f>IF(INDEX(測定結果!$1:$1048576,ROW(),AT$1)=0,"",LOG(INDEX(測定結果!$1:$1048576,ROW(),AT$1)))</f>
        <v>-0.95860731484177497</v>
      </c>
      <c r="AU14">
        <f>IF(INDEX(測定結果!$1:$1048576,ROW(),AU$1)=0,"",LOG(INDEX(測定結果!$1:$1048576,ROW(),AU$1)))</f>
        <v>-1.0457574905606752</v>
      </c>
      <c r="AV14">
        <f>IF(INDEX(測定結果!$1:$1048576,ROW(),AV$1)=0,"",LOG(INDEX(測定結果!$1:$1048576,ROW(),AV$1)))</f>
        <v>-0.95860731484177497</v>
      </c>
      <c r="AW14">
        <f>IF(INDEX(測定結果!$1:$1048576,ROW(),AW$1)=0,"",LOG(INDEX(測定結果!$1:$1048576,ROW(),AW$1)))</f>
        <v>-0.95860731484177497</v>
      </c>
      <c r="AX14">
        <f>IF(INDEX(測定結果!$1:$1048576,ROW(),AX$1)=0,"",LOG(INDEX(測定結果!$1:$1048576,ROW(),AX$1)))</f>
        <v>-1</v>
      </c>
      <c r="AY14">
        <f>IF(INDEX(測定結果!$1:$1048576,ROW(),AY$1)=0,"",LOG(INDEX(測定結果!$1:$1048576,ROW(),AY$1)))</f>
        <v>-0.95860731484177497</v>
      </c>
      <c r="AZ14">
        <f>IF(INDEX(測定結果!$1:$1048576,ROW(),AZ$1)=0,"",LOG(INDEX(測定結果!$1:$1048576,ROW(),AZ$1)))</f>
        <v>-0.95860731484177497</v>
      </c>
      <c r="BA14">
        <f>IF(INDEX(測定結果!$1:$1048576,ROW(),BA$1)=0,"",LOG(INDEX(測定結果!$1:$1048576,ROW(),BA$1)))</f>
        <v>-0.95860731484177497</v>
      </c>
      <c r="BB14">
        <f>IF(INDEX(測定結果!$1:$1048576,ROW(),BB$1)=0,"",LOG(INDEX(測定結果!$1:$1048576,ROW(),BB$1)))</f>
        <v>-0.95860731484177497</v>
      </c>
      <c r="BC14">
        <f>IF(INDEX(測定結果!$1:$1048576,ROW(),BC$1)=0,"",LOG(INDEX(測定結果!$1:$1048576,ROW(),BC$1)))</f>
        <v>-0.95860731484177497</v>
      </c>
      <c r="BD14">
        <f>IF(INDEX(測定結果!$1:$1048576,ROW(),BD$1)=0,"",LOG(INDEX(測定結果!$1:$1048576,ROW(),BD$1)))</f>
        <v>-0.92081875395237522</v>
      </c>
      <c r="BE14">
        <f>IF(INDEX(測定結果!$1:$1048576,ROW(),BE$1)=0,"",LOG(INDEX(測定結果!$1:$1048576,ROW(),BE$1)))</f>
        <v>-1</v>
      </c>
      <c r="BF14">
        <f>IF(INDEX(測定結果!$1:$1048576,ROW(),BF$1)=0,"",LOG(INDEX(測定結果!$1:$1048576,ROW(),BF$1)))</f>
        <v>-1</v>
      </c>
      <c r="BG14">
        <f>IF(INDEX(測定結果!$1:$1048576,ROW(),BG$1)=0,"",LOG(INDEX(測定結果!$1:$1048576,ROW(),BG$1)))</f>
        <v>-0.95860731484177497</v>
      </c>
      <c r="BH14">
        <f>IF(INDEX(測定結果!$1:$1048576,ROW(),BH$1)=0,"",LOG(INDEX(測定結果!$1:$1048576,ROW(),BH$1)))</f>
        <v>-0.95860731484177497</v>
      </c>
      <c r="BI14">
        <f>IF(INDEX(測定結果!$1:$1048576,ROW(),BI$1)=0,"",LOG(INDEX(測定結果!$1:$1048576,ROW(),BI$1)))</f>
        <v>-1</v>
      </c>
      <c r="BJ14">
        <f>IF(INDEX(測定結果!$1:$1048576,ROW(),BJ$1)=0,"",LOG(INDEX(測定結果!$1:$1048576,ROW(),BJ$1)))</f>
        <v>-1</v>
      </c>
      <c r="BK14">
        <f>IF(INDEX(測定結果!$1:$1048576,ROW(),BK$1)=0,"",LOG(INDEX(測定結果!$1:$1048576,ROW(),BK$1)))</f>
        <v>-0.95860731484177497</v>
      </c>
      <c r="BL14">
        <f>IF(INDEX(測定結果!$1:$1048576,ROW(),BL$1)=0,"",LOG(INDEX(測定結果!$1:$1048576,ROW(),BL$1)))</f>
        <v>-1.0457574905606752</v>
      </c>
      <c r="BM14">
        <f>IF(INDEX(測定結果!$1:$1048576,ROW(),BM$1)=0,"",LOG(INDEX(測定結果!$1:$1048576,ROW(),BM$1)))</f>
        <v>-1</v>
      </c>
      <c r="BN14">
        <f>IF(INDEX(測定結果!$1:$1048576,ROW(),BN$1)=0,"",LOG(INDEX(測定結果!$1:$1048576,ROW(),BN$1)))</f>
        <v>-1</v>
      </c>
      <c r="BO14">
        <f>IF(INDEX(測定結果!$1:$1048576,ROW(),BO$1)=0,"",LOG(INDEX(測定結果!$1:$1048576,ROW(),BO$1)))</f>
        <v>-1</v>
      </c>
      <c r="BP14">
        <f>IF(INDEX(測定結果!$1:$1048576,ROW(),BP$1)=0,"",LOG(INDEX(測定結果!$1:$1048576,ROW(),BP$1)))</f>
        <v>-0.95860731484177497</v>
      </c>
      <c r="BQ14">
        <f>IF(INDEX(測定結果!$1:$1048576,ROW(),BQ$1)=0,"",LOG(INDEX(測定結果!$1:$1048576,ROW(),BQ$1)))</f>
        <v>-0.95860731484177497</v>
      </c>
      <c r="BR14">
        <f>IF(INDEX(測定結果!$1:$1048576,ROW(),BR$1)=0,"",LOG(INDEX(測定結果!$1:$1048576,ROW(),BR$1)))</f>
        <v>-1</v>
      </c>
      <c r="BS14">
        <f>IF(INDEX(測定結果!$1:$1048576,ROW(),BS$1)=0,"",LOG(INDEX(測定結果!$1:$1048576,ROW(),BS$1)))</f>
        <v>-1</v>
      </c>
      <c r="BT14">
        <f>IF(INDEX(測定結果!$1:$1048576,ROW(),BT$1)=0,"",LOG(INDEX(測定結果!$1:$1048576,ROW(),BT$1)))</f>
        <v>-1</v>
      </c>
      <c r="BU14">
        <f>IF(INDEX(測定結果!$1:$1048576,ROW(),BU$1)=0,"",LOG(INDEX(測定結果!$1:$1048576,ROW(),BU$1)))</f>
        <v>-1</v>
      </c>
      <c r="BV14" t="str">
        <f>IF(INDEX(測定結果!$1:$1048576,ROW(),BV$1)=0,"",LOG(INDEX(測定結果!$1:$1048576,ROW(),BV$1)))</f>
        <v/>
      </c>
      <c r="BW14" t="str">
        <f>IF(INDEX(測定結果!$1:$1048576,ROW(),BW$1)=0,"",LOG(INDEX(測定結果!$1:$1048576,ROW(),BW$1)))</f>
        <v/>
      </c>
      <c r="BX14" t="str">
        <f>IF(INDEX(測定結果!$1:$1048576,ROW(),BX$1)=0,"",LOG(INDEX(測定結果!$1:$1048576,ROW(),BX$1)))</f>
        <v/>
      </c>
      <c r="BY14" t="str">
        <f>IF(INDEX(測定結果!$1:$1048576,ROW(),BY$1)=0,"",LOG(INDEX(測定結果!$1:$1048576,ROW(),BY$1)))</f>
        <v/>
      </c>
      <c r="BZ14" t="str">
        <f>IF(INDEX(測定結果!$1:$1048576,ROW(),BZ$1)=0,"",LOG(INDEX(測定結果!$1:$1048576,ROW(),BZ$1)))</f>
        <v/>
      </c>
      <c r="CA14" t="str">
        <f>IF(INDEX(測定結果!$1:$1048576,ROW(),CA$1)=0,"",LOG(INDEX(測定結果!$1:$1048576,ROW(),CA$1)))</f>
        <v/>
      </c>
      <c r="CB14" t="str">
        <f>IF(INDEX(測定結果!$1:$1048576,ROW(),CB$1)=0,"",LOG(INDEX(測定結果!$1:$1048576,ROW(),CB$1)))</f>
        <v/>
      </c>
      <c r="CC14" t="str">
        <f>IF(INDEX(測定結果!$1:$1048576,ROW(),CC$1)=0,"",LOG(INDEX(測定結果!$1:$1048576,ROW(),CC$1)))</f>
        <v/>
      </c>
      <c r="CD14" t="str">
        <f>IF(INDEX(測定結果!$1:$1048576,ROW(),CD$1)=0,"",LOG(INDEX(測定結果!$1:$1048576,ROW(),CD$1)))</f>
        <v/>
      </c>
      <c r="CE14" t="str">
        <f>IF(INDEX(測定結果!$1:$1048576,ROW(),CE$1)=0,"",LOG(INDEX(測定結果!$1:$1048576,ROW(),CE$1)))</f>
        <v/>
      </c>
      <c r="CF14">
        <f>IF(INDEX(測定結果!$1:$1048576,ROW(),CF$1)=0,"",LOG(INDEX(測定結果!$1:$1048576,ROW(),CF$1)))</f>
        <v>-1</v>
      </c>
      <c r="CG14">
        <f>IF(INDEX(測定結果!$1:$1048576,ROW(),CG$1)=0,"",LOG(INDEX(測定結果!$1:$1048576,ROW(),CG$1)))</f>
        <v>-1</v>
      </c>
      <c r="CH14">
        <f>IF(INDEX(測定結果!$1:$1048576,ROW(),CH$1)=0,"",LOG(INDEX(測定結果!$1:$1048576,ROW(),CH$1)))</f>
        <v>-1</v>
      </c>
      <c r="CI14">
        <f>IF(INDEX(測定結果!$1:$1048576,ROW(),CI$1)=0,"",LOG(INDEX(測定結果!$1:$1048576,ROW(),CI$1)))</f>
        <v>-1</v>
      </c>
      <c r="CJ14">
        <f>IF(INDEX(測定結果!$1:$1048576,ROW(),CJ$1)=0,"",LOG(INDEX(測定結果!$1:$1048576,ROW(),CJ$1)))</f>
        <v>-0.95860731484177497</v>
      </c>
      <c r="CK14">
        <f>IF(INDEX(測定結果!$1:$1048576,ROW(),CK$1)=0,"",LOG(INDEX(測定結果!$1:$1048576,ROW(),CK$1)))</f>
        <v>-1.0457574905606752</v>
      </c>
      <c r="CL14">
        <f>IF(INDEX(測定結果!$1:$1048576,ROW(),CL$1)=0,"",LOG(INDEX(測定結果!$1:$1048576,ROW(),CL$1)))</f>
        <v>-1</v>
      </c>
      <c r="CM14">
        <f>IF(INDEX(測定結果!$1:$1048576,ROW(),CM$1)=0,"",LOG(INDEX(測定結果!$1:$1048576,ROW(),CM$1)))</f>
        <v>-1</v>
      </c>
      <c r="CN14">
        <f>IF(INDEX(測定結果!$1:$1048576,ROW(),CN$1)=0,"",LOG(INDEX(測定結果!$1:$1048576,ROW(),CN$1)))</f>
        <v>-1</v>
      </c>
      <c r="CO14">
        <f>IF(INDEX(測定結果!$1:$1048576,ROW(),CO$1)=0,"",LOG(INDEX(測定結果!$1:$1048576,ROW(),CO$1)))</f>
        <v>-1</v>
      </c>
      <c r="CP14">
        <f>IF(INDEX(測定結果!$1:$1048576,ROW(),CP$1)=0,"",LOG(INDEX(測定結果!$1:$1048576,ROW(),CP$1)))</f>
        <v>-1.0457574905606752</v>
      </c>
      <c r="CQ14">
        <f>IF(INDEX(測定結果!$1:$1048576,ROW(),CQ$1)=0,"",LOG(INDEX(測定結果!$1:$1048576,ROW(),CQ$1)))</f>
        <v>-1</v>
      </c>
      <c r="CR14" t="str">
        <f>IF(INDEX(測定結果!$1:$1048576,ROW(),CR$1)=0,"",LOG(INDEX(測定結果!$1:$1048576,ROW(),CR$1)))</f>
        <v/>
      </c>
      <c r="CS14" t="str">
        <f>IF(INDEX(測定結果!$1:$1048576,ROW(),CS$1)=0,"",LOG(INDEX(測定結果!$1:$1048576,ROW(),CS$1)))</f>
        <v/>
      </c>
      <c r="CT14" t="str">
        <f>IF(INDEX(測定結果!$1:$1048576,ROW(),CT$1)=0,"",LOG(INDEX(測定結果!$1:$1048576,ROW(),CT$1)))</f>
        <v/>
      </c>
      <c r="CU14" t="str">
        <f>IF(INDEX(測定結果!$1:$1048576,ROW(),CU$1)=0,"",LOG(INDEX(測定結果!$1:$1048576,ROW(),CU$1)))</f>
        <v/>
      </c>
      <c r="CV14" t="str">
        <f>IF(INDEX(測定結果!$1:$1048576,ROW(),CV$1)=0,"",LOG(INDEX(測定結果!$1:$1048576,ROW(),CV$1)))</f>
        <v/>
      </c>
      <c r="CW14" t="str">
        <f>IF(INDEX(測定結果!$1:$1048576,ROW(),CW$1)=0,"",LOG(INDEX(測定結果!$1:$1048576,ROW(),CW$1)))</f>
        <v/>
      </c>
      <c r="CX14" t="str">
        <f>IF(INDEX(測定結果!$1:$1048576,ROW(),CX$1)=0,"",LOG(INDEX(測定結果!$1:$1048576,ROW(),CX$1)))</f>
        <v/>
      </c>
      <c r="CY14" t="str">
        <f>IF(INDEX(測定結果!$1:$1048576,ROW(),CY$1)=0,"",LOG(INDEX(測定結果!$1:$1048576,ROW(),CY$1)))</f>
        <v/>
      </c>
      <c r="CZ14" t="str">
        <f>IF(INDEX(測定結果!$1:$1048576,ROW(),CZ$1)=0,"",LOG(INDEX(測定結果!$1:$1048576,ROW(),CZ$1)))</f>
        <v/>
      </c>
      <c r="DA14" t="str">
        <f>IF(INDEX(測定結果!$1:$1048576,ROW(),DA$1)=0,"",LOG(INDEX(測定結果!$1:$1048576,ROW(),DA$1)))</f>
        <v/>
      </c>
      <c r="DB14" t="str">
        <f>IF(INDEX(測定結果!$1:$1048576,ROW(),DB$1)=0,"",LOG(INDEX(測定結果!$1:$1048576,ROW(),DB$1)))</f>
        <v/>
      </c>
      <c r="DC14" t="str">
        <f>IF(INDEX(測定結果!$1:$1048576,ROW(),DC$1)=0,"",LOG(INDEX(測定結果!$1:$1048576,ROW(),DC$1)))</f>
        <v/>
      </c>
      <c r="DD14" t="str">
        <f>IF(INDEX(測定結果!$1:$1048576,ROW(),DD$1)=0,"",LOG(INDEX(測定結果!$1:$1048576,ROW(),DD$1)))</f>
        <v/>
      </c>
      <c r="DE14" t="str">
        <f>IF(INDEX(測定結果!$1:$1048576,ROW(),DE$1)=0,"",LOG(INDEX(測定結果!$1:$1048576,ROW(),DE$1)))</f>
        <v/>
      </c>
      <c r="DF14" t="str">
        <f>IF(INDEX(測定結果!$1:$1048576,ROW(),DF$1)=0,"",LOG(INDEX(測定結果!$1:$1048576,ROW(),DF$1)))</f>
        <v/>
      </c>
      <c r="DG14" t="str">
        <f>IF(INDEX(測定結果!$1:$1048576,ROW(),DG$1)=0,"",LOG(INDEX(測定結果!$1:$1048576,ROW(),DG$1)))</f>
        <v/>
      </c>
      <c r="DH14" t="str">
        <f>IF(INDEX(測定結果!$1:$1048576,ROW(),DH$1)=0,"",LOG(INDEX(測定結果!$1:$1048576,ROW(),DH$1)))</f>
        <v/>
      </c>
      <c r="DI14" t="str">
        <f>IF(INDEX(測定結果!$1:$1048576,ROW(),DI$1)=0,"",LOG(INDEX(測定結果!$1:$1048576,ROW(),DI$1)))</f>
        <v/>
      </c>
      <c r="DJ14" t="str">
        <f>IF(INDEX(測定結果!$1:$1048576,ROW(),DJ$1)=0,"",LOG(INDEX(測定結果!$1:$1048576,ROW(),DJ$1)))</f>
        <v/>
      </c>
      <c r="DK14" t="str">
        <f>IF(INDEX(測定結果!$1:$1048576,ROW(),DK$1)=0,"",LOG(INDEX(測定結果!$1:$1048576,ROW(),DK$1)))</f>
        <v/>
      </c>
      <c r="DL14" t="str">
        <f>IF(INDEX(測定結果!$1:$1048576,ROW(),DL$1)=0,"",LOG(INDEX(測定結果!$1:$1048576,ROW(),DL$1)))</f>
        <v/>
      </c>
      <c r="DM14" t="str">
        <f>IF(INDEX(測定結果!$1:$1048576,ROW(),DM$1)=0,"",LOG(INDEX(測定結果!$1:$1048576,ROW(),DM$1)))</f>
        <v/>
      </c>
      <c r="DN14" t="str">
        <f>IF(INDEX(測定結果!$1:$1048576,ROW(),DN$1)=0,"",LOG(INDEX(測定結果!$1:$1048576,ROW(),DN$1)))</f>
        <v/>
      </c>
      <c r="DO14" t="str">
        <f>IF(INDEX(測定結果!$1:$1048576,ROW(),DO$1)=0,"",LOG(INDEX(測定結果!$1:$1048576,ROW(),DO$1)))</f>
        <v/>
      </c>
      <c r="DP14" t="str">
        <f>IF(OR(INDEX(測定結果!$1:$1048576,ROW(),DP$1)=0,INDEX(測定結果!$1:$1048576,ROW(),DP$1)=""),"",LOG(INDEX(測定結果!$1:$1048576,ROW(),DP$1)))</f>
        <v/>
      </c>
      <c r="DQ14" t="str">
        <f>IF(OR(INDEX(測定結果!$1:$1048576,ROW(),DQ$1)=0,INDEX(測定結果!$1:$1048576,ROW(),DQ$1)=""),"",LOG(INDEX(測定結果!$1:$1048576,ROW(),DQ$1)))</f>
        <v/>
      </c>
      <c r="DR14" t="str">
        <f>IF(OR(INDEX(測定結果!$1:$1048576,ROW(),DR$1)=0,INDEX(測定結果!$1:$1048576,ROW(),DR$1)=""),"",LOG(INDEX(測定結果!$1:$1048576,ROW(),DR$1)))</f>
        <v/>
      </c>
      <c r="DS14" t="str">
        <f>IF(OR(INDEX(測定結果!$1:$1048576,ROW(),DS$1)=0,INDEX(測定結果!$1:$1048576,ROW(),DS$1)=""),"",LOG(INDEX(測定結果!$1:$1048576,ROW(),DS$1)))</f>
        <v/>
      </c>
      <c r="DT14" t="str">
        <f>IF(OR(INDEX(測定結果!$1:$1048576,ROW(),DT$1)=0,INDEX(測定結果!$1:$1048576,ROW(),DT$1)=""),"",LOG(INDEX(測定結果!$1:$1048576,ROW(),DT$1)))</f>
        <v/>
      </c>
      <c r="DU14" t="str">
        <f>IF(OR(INDEX(測定結果!$1:$1048576,ROW(),DU$1)=0,INDEX(測定結果!$1:$1048576,ROW(),DU$1)=""),"",LOG(INDEX(測定結果!$1:$1048576,ROW(),DU$1)))</f>
        <v/>
      </c>
      <c r="DV14" t="str">
        <f>IF(OR(INDEX(測定結果!$1:$1048576,ROW(),DV$1)=0,INDEX(測定結果!$1:$1048576,ROW(),DV$1)=""),"",LOG(INDEX(測定結果!$1:$1048576,ROW(),DV$1)))</f>
        <v/>
      </c>
      <c r="DW14" t="str">
        <f>IF(OR(INDEX(測定結果!$1:$1048576,ROW(),DW$1)=0,INDEX(測定結果!$1:$1048576,ROW(),DW$1)=""),"",LOG(INDEX(測定結果!$1:$1048576,ROW(),DW$1)))</f>
        <v/>
      </c>
      <c r="DX14" t="str">
        <f>IF(OR(INDEX(測定結果!$1:$1048576,ROW(),DX$1)=0,INDEX(測定結果!$1:$1048576,ROW(),DX$1)=""),"",LOG(INDEX(測定結果!$1:$1048576,ROW(),DX$1)))</f>
        <v/>
      </c>
      <c r="DY14" t="str">
        <f>IF(OR(INDEX(測定結果!$1:$1048576,ROW(),DY$1)=0,INDEX(測定結果!$1:$1048576,ROW(),DY$1)=""),"",LOG(INDEX(測定結果!$1:$1048576,ROW(),DY$1)))</f>
        <v/>
      </c>
      <c r="DZ14" t="str">
        <f>IF(OR(INDEX(測定結果!$1:$1048576,ROW(),DZ$1)=0,INDEX(測定結果!$1:$1048576,ROW(),DZ$1)=""),"",LOG(INDEX(測定結果!$1:$1048576,ROW(),DZ$1)))</f>
        <v/>
      </c>
      <c r="EA14" t="str">
        <f>IF(OR(INDEX(測定結果!$1:$1048576,ROW(),EA$1)=0,INDEX(測定結果!$1:$1048576,ROW(),EA$1)=""),"",LOG(INDEX(測定結果!$1:$1048576,ROW(),EA$1)))</f>
        <v/>
      </c>
      <c r="EB14" t="str">
        <f>IF(OR(INDEX(測定結果!$1:$1048576,ROW(),EB$1)=0,INDEX(測定結果!$1:$1048576,ROW(),EB$1)=""),"",LOG(INDEX(測定結果!$1:$1048576,ROW(),EB$1)))</f>
        <v/>
      </c>
      <c r="EC14" t="str">
        <f>IF(OR(INDEX(測定結果!$1:$1048576,ROW(),EC$1)=0,INDEX(測定結果!$1:$1048576,ROW(),EC$1)=""),"",LOG(INDEX(測定結果!$1:$1048576,ROW(),EC$1)))</f>
        <v/>
      </c>
      <c r="ED14" t="str">
        <f>IF(OR(INDEX(測定結果!$1:$1048576,ROW(),ED$1)=0,INDEX(測定結果!$1:$1048576,ROW(),ED$1)=""),"",LOG(INDEX(測定結果!$1:$1048576,ROW(),ED$1)))</f>
        <v/>
      </c>
    </row>
    <row r="15" spans="1:134">
      <c r="A15" t="str">
        <f>IF(INDEX(測定結果!$1:$1048576,ROW(),A$1)=0,A14,INDEX(測定結果!$1:$1048576,ROW(),A$1))</f>
        <v>滝根町</v>
      </c>
      <c r="B15">
        <f>INDEX(測定結果!$1:$1048576,ROW(),B$1)</f>
        <v>5</v>
      </c>
      <c r="C15" t="str">
        <f>IF(INDEX(測定結果!$1:$1048576,ROW(),C$1)=0,C14,INDEX(測定結果!$1:$1048576,ROW(),C$1))</f>
        <v>畑中</v>
      </c>
      <c r="D15" t="str">
        <f>IF(INDEX(測定結果!$1:$1048576,ROW(),D$1)=0,"",INDEX(測定結果!$1:$1048576,ROW(),D$1))</f>
        <v>畑中集会所</v>
      </c>
      <c r="E15">
        <f>IF(INDEX(測定結果!$1:$1048576,ROW(),E$1)=0,"",LOG(INDEX(測定結果!$1:$1048576,ROW(),E$1)))</f>
        <v>-0.74472749489669399</v>
      </c>
      <c r="F15">
        <f>IF(INDEX(測定結果!$1:$1048576,ROW(),F$1)=0,"",LOG(INDEX(測定結果!$1:$1048576,ROW(),F$1)))</f>
        <v>-0.74472749489669399</v>
      </c>
      <c r="G15">
        <f>IF(INDEX(測定結果!$1:$1048576,ROW(),G$1)=0,"",LOG(INDEX(測定結果!$1:$1048576,ROW(),G$1)))</f>
        <v>-0.769551078621726</v>
      </c>
      <c r="H15">
        <f>IF(INDEX(測定結果!$1:$1048576,ROW(),H$1)=0,"",LOG(INDEX(測定結果!$1:$1048576,ROW(),H$1)))</f>
        <v>-0.65757731917779372</v>
      </c>
      <c r="I15">
        <f>IF(INDEX(測定結果!$1:$1048576,ROW(),I$1)=0,"",LOG(INDEX(測定結果!$1:$1048576,ROW(),I$1)))</f>
        <v>-0.79588001734407521</v>
      </c>
      <c r="J15">
        <f>IF(INDEX(測定結果!$1:$1048576,ROW(),J$1)=0,"",LOG(INDEX(測定結果!$1:$1048576,ROW(),J$1)))</f>
        <v>-0.72124639904717103</v>
      </c>
      <c r="K15">
        <f>IF(INDEX(測定結果!$1:$1048576,ROW(),K$1)=0,"",LOG(INDEX(測定結果!$1:$1048576,ROW(),K$1)))</f>
        <v>-0.72124639904717103</v>
      </c>
      <c r="L15">
        <f>IF(INDEX(測定結果!$1:$1048576,ROW(),L$1)=0,"",LOG(INDEX(測定結果!$1:$1048576,ROW(),L$1)))</f>
        <v>-0.74472749489669399</v>
      </c>
      <c r="M15">
        <f>IF(INDEX(測定結果!$1:$1048576,ROW(),M$1)=0,"",LOG(INDEX(測定結果!$1:$1048576,ROW(),M$1)))</f>
        <v>-0.74472749489669399</v>
      </c>
      <c r="N15">
        <f>IF(INDEX(測定結果!$1:$1048576,ROW(),N$1)=0,"",LOG(INDEX(測定結果!$1:$1048576,ROW(),N$1)))</f>
        <v>-0.74472749489669399</v>
      </c>
      <c r="O15">
        <f>IF(INDEX(測定結果!$1:$1048576,ROW(),O$1)=0,"",LOG(INDEX(測定結果!$1:$1048576,ROW(),O$1)))</f>
        <v>-0.85387196432176193</v>
      </c>
      <c r="P15">
        <f>IF(INDEX(測定結果!$1:$1048576,ROW(),P$1)=0,"",LOG(INDEX(測定結果!$1:$1048576,ROW(),P$1)))</f>
        <v>-1</v>
      </c>
      <c r="Q15">
        <f>IF(INDEX(測定結果!$1:$1048576,ROW(),Q$1)=0,"",LOG(INDEX(測定結果!$1:$1048576,ROW(),Q$1)))</f>
        <v>-0.82390874094431876</v>
      </c>
      <c r="R15">
        <f>IF(INDEX(測定結果!$1:$1048576,ROW(),R$1)=0,"",LOG(INDEX(測定結果!$1:$1048576,ROW(),R$1)))</f>
        <v>-0.82390874094431876</v>
      </c>
      <c r="S15">
        <f>IF(INDEX(測定結果!$1:$1048576,ROW(),S$1)=0,"",LOG(INDEX(測定結果!$1:$1048576,ROW(),S$1)))</f>
        <v>-0.82390874094431876</v>
      </c>
      <c r="T15">
        <f>IF(INDEX(測定結果!$1:$1048576,ROW(),T$1)=0,"",LOG(INDEX(測定結果!$1:$1048576,ROW(),T$1)))</f>
        <v>-0.82390874094431876</v>
      </c>
      <c r="U15">
        <f>IF(INDEX(測定結果!$1:$1048576,ROW(),U$1)=0,"",LOG(INDEX(測定結果!$1:$1048576,ROW(),U$1)))</f>
        <v>-0.82390874094431876</v>
      </c>
      <c r="V15">
        <f>IF(INDEX(測定結果!$1:$1048576,ROW(),V$1)=0,"",LOG(INDEX(測定結果!$1:$1048576,ROW(),V$1)))</f>
        <v>-0.82390874094431876</v>
      </c>
      <c r="W15">
        <f>IF(INDEX(測定結果!$1:$1048576,ROW(),W$1)=0,"",LOG(INDEX(測定結果!$1:$1048576,ROW(),W$1)))</f>
        <v>-0.82390874094431876</v>
      </c>
      <c r="X15">
        <f>IF(INDEX(測定結果!$1:$1048576,ROW(),X$1)=0,"",LOG(INDEX(測定結果!$1:$1048576,ROW(),X$1)))</f>
        <v>-0.82390874094431876</v>
      </c>
      <c r="Y15">
        <f>IF(INDEX(測定結果!$1:$1048576,ROW(),Y$1)=0,"",LOG(INDEX(測定結果!$1:$1048576,ROW(),Y$1)))</f>
        <v>-0.82390874094431876</v>
      </c>
      <c r="Z15">
        <f>IF(INDEX(測定結果!$1:$1048576,ROW(),Z$1)=0,"",LOG(INDEX(測定結果!$1:$1048576,ROW(),Z$1)))</f>
        <v>-0.82390874094431876</v>
      </c>
      <c r="AA15">
        <f>IF(INDEX(測定結果!$1:$1048576,ROW(),AA$1)=0,"",LOG(INDEX(測定結果!$1:$1048576,ROW(),AA$1)))</f>
        <v>-0.85387196432176193</v>
      </c>
      <c r="AB15">
        <f>IF(INDEX(測定結果!$1:$1048576,ROW(),AB$1)=0,"",LOG(INDEX(測定結果!$1:$1048576,ROW(),AB$1)))</f>
        <v>-0.85387196432176193</v>
      </c>
      <c r="AC15">
        <f>IF(INDEX(測定結果!$1:$1048576,ROW(),AC$1)=0,"",LOG(INDEX(測定結果!$1:$1048576,ROW(),AC$1)))</f>
        <v>-0.82390874094431876</v>
      </c>
      <c r="AD15">
        <f>IF(INDEX(測定結果!$1:$1048576,ROW(),AD$1)=0,"",LOG(INDEX(測定結果!$1:$1048576,ROW(),AD$1)))</f>
        <v>-0.82390874094431876</v>
      </c>
      <c r="AE15">
        <f>IF(INDEX(測定結果!$1:$1048576,ROW(),AE$1)=0,"",LOG(INDEX(測定結果!$1:$1048576,ROW(),AE$1)))</f>
        <v>-0.85387196432176193</v>
      </c>
      <c r="AF15">
        <f>IF(INDEX(測定結果!$1:$1048576,ROW(),AF$1)=0,"",LOG(INDEX(測定結果!$1:$1048576,ROW(),AF$1)))</f>
        <v>-0.88605664769316317</v>
      </c>
      <c r="AG15">
        <f>IF(INDEX(測定結果!$1:$1048576,ROW(),AG$1)=0,"",LOG(INDEX(測定結果!$1:$1048576,ROW(),AG$1)))</f>
        <v>-0.88605664769316317</v>
      </c>
      <c r="AH15">
        <f>IF(INDEX(測定結果!$1:$1048576,ROW(),AH$1)=0,"",LOG(INDEX(測定結果!$1:$1048576,ROW(),AH$1)))</f>
        <v>-0.95860731484177497</v>
      </c>
      <c r="AI15">
        <f>IF(INDEX(測定結果!$1:$1048576,ROW(),AI$1)=0,"",LOG(INDEX(測定結果!$1:$1048576,ROW(),AI$1)))</f>
        <v>-0.92081875395237522</v>
      </c>
      <c r="AJ15">
        <f>IF(INDEX(測定結果!$1:$1048576,ROW(),AJ$1)=0,"",LOG(INDEX(測定結果!$1:$1048576,ROW(),AJ$1)))</f>
        <v>-0.92081875395237522</v>
      </c>
      <c r="AK15">
        <f>IF(INDEX(測定結果!$1:$1048576,ROW(),AK$1)=0,"",LOG(INDEX(測定結果!$1:$1048576,ROW(),AK$1)))</f>
        <v>-0.95860731484177497</v>
      </c>
      <c r="AL15">
        <f>IF(INDEX(測定結果!$1:$1048576,ROW(),AL$1)=0,"",LOG(INDEX(測定結果!$1:$1048576,ROW(),AL$1)))</f>
        <v>-0.92081875395237522</v>
      </c>
      <c r="AM15">
        <f>IF(INDEX(測定結果!$1:$1048576,ROW(),AM$1)=0,"",LOG(INDEX(測定結果!$1:$1048576,ROW(),AM$1)))</f>
        <v>-0.88605664769316317</v>
      </c>
      <c r="AN15">
        <f>IF(INDEX(測定結果!$1:$1048576,ROW(),AN$1)=0,"",LOG(INDEX(測定結果!$1:$1048576,ROW(),AN$1)))</f>
        <v>-0.95860731484177497</v>
      </c>
      <c r="AO15">
        <f>IF(INDEX(測定結果!$1:$1048576,ROW(),AO$1)=0,"",LOG(INDEX(測定結果!$1:$1048576,ROW(),AO$1)))</f>
        <v>-0.95860731484177497</v>
      </c>
      <c r="AP15">
        <f>IF(INDEX(測定結果!$1:$1048576,ROW(),AP$1)=0,"",LOG(INDEX(測定結果!$1:$1048576,ROW(),AP$1)))</f>
        <v>-0.95860731484177497</v>
      </c>
      <c r="AQ15">
        <f>IF(INDEX(測定結果!$1:$1048576,ROW(),AQ$1)=0,"",LOG(INDEX(測定結果!$1:$1048576,ROW(),AQ$1)))</f>
        <v>-0.95860731484177497</v>
      </c>
      <c r="AR15">
        <f>IF(INDEX(測定結果!$1:$1048576,ROW(),AR$1)=0,"",LOG(INDEX(測定結果!$1:$1048576,ROW(),AR$1)))</f>
        <v>-0.95860731484177497</v>
      </c>
      <c r="AS15">
        <f>IF(INDEX(測定結果!$1:$1048576,ROW(),AS$1)=0,"",LOG(INDEX(測定結果!$1:$1048576,ROW(),AS$1)))</f>
        <v>-1.0457574905606752</v>
      </c>
      <c r="AT15">
        <f>IF(INDEX(測定結果!$1:$1048576,ROW(),AT$1)=0,"",LOG(INDEX(測定結果!$1:$1048576,ROW(),AT$1)))</f>
        <v>-1</v>
      </c>
      <c r="AU15">
        <f>IF(INDEX(測定結果!$1:$1048576,ROW(),AU$1)=0,"",LOG(INDEX(測定結果!$1:$1048576,ROW(),AU$1)))</f>
        <v>-1.0457574905606752</v>
      </c>
      <c r="AV15">
        <f>IF(INDEX(測定結果!$1:$1048576,ROW(),AV$1)=0,"",LOG(INDEX(測定結果!$1:$1048576,ROW(),AV$1)))</f>
        <v>-1</v>
      </c>
      <c r="AW15">
        <f>IF(INDEX(測定結果!$1:$1048576,ROW(),AW$1)=0,"",LOG(INDEX(測定結果!$1:$1048576,ROW(),AW$1)))</f>
        <v>-1</v>
      </c>
      <c r="AX15">
        <f>IF(INDEX(測定結果!$1:$1048576,ROW(),AX$1)=0,"",LOG(INDEX(測定結果!$1:$1048576,ROW(),AX$1)))</f>
        <v>-1</v>
      </c>
      <c r="AY15">
        <f>IF(INDEX(測定結果!$1:$1048576,ROW(),AY$1)=0,"",LOG(INDEX(測定結果!$1:$1048576,ROW(),AY$1)))</f>
        <v>-1</v>
      </c>
      <c r="AZ15">
        <f>IF(INDEX(測定結果!$1:$1048576,ROW(),AZ$1)=0,"",LOG(INDEX(測定結果!$1:$1048576,ROW(),AZ$1)))</f>
        <v>-1</v>
      </c>
      <c r="BA15">
        <f>IF(INDEX(測定結果!$1:$1048576,ROW(),BA$1)=0,"",LOG(INDEX(測定結果!$1:$1048576,ROW(),BA$1)))</f>
        <v>-1</v>
      </c>
      <c r="BB15">
        <f>IF(INDEX(測定結果!$1:$1048576,ROW(),BB$1)=0,"",LOG(INDEX(測定結果!$1:$1048576,ROW(),BB$1)))</f>
        <v>-1</v>
      </c>
      <c r="BC15">
        <f>IF(INDEX(測定結果!$1:$1048576,ROW(),BC$1)=0,"",LOG(INDEX(測定結果!$1:$1048576,ROW(),BC$1)))</f>
        <v>-1.0457574905606752</v>
      </c>
      <c r="BD15">
        <f>IF(INDEX(測定結果!$1:$1048576,ROW(),BD$1)=0,"",LOG(INDEX(測定結果!$1:$1048576,ROW(),BD$1)))</f>
        <v>-1</v>
      </c>
      <c r="BE15">
        <f>IF(INDEX(測定結果!$1:$1048576,ROW(),BE$1)=0,"",LOG(INDEX(測定結果!$1:$1048576,ROW(),BE$1)))</f>
        <v>-1.0457574905606752</v>
      </c>
      <c r="BF15">
        <f>IF(INDEX(測定結果!$1:$1048576,ROW(),BF$1)=0,"",LOG(INDEX(測定結果!$1:$1048576,ROW(),BF$1)))</f>
        <v>-1.0457574905606752</v>
      </c>
      <c r="BG15">
        <f>IF(INDEX(測定結果!$1:$1048576,ROW(),BG$1)=0,"",LOG(INDEX(測定結果!$1:$1048576,ROW(),BG$1)))</f>
        <v>-1.0457574905606752</v>
      </c>
      <c r="BH15">
        <f>IF(INDEX(測定結果!$1:$1048576,ROW(),BH$1)=0,"",LOG(INDEX(測定結果!$1:$1048576,ROW(),BH$1)))</f>
        <v>-1.0457574905606752</v>
      </c>
      <c r="BI15">
        <f>IF(INDEX(測定結果!$1:$1048576,ROW(),BI$1)=0,"",LOG(INDEX(測定結果!$1:$1048576,ROW(),BI$1)))</f>
        <v>-1.0457574905606752</v>
      </c>
      <c r="BJ15">
        <f>IF(INDEX(測定結果!$1:$1048576,ROW(),BJ$1)=0,"",LOG(INDEX(測定結果!$1:$1048576,ROW(),BJ$1)))</f>
        <v>-1.0457574905606752</v>
      </c>
      <c r="BK15">
        <f>IF(INDEX(測定結果!$1:$1048576,ROW(),BK$1)=0,"",LOG(INDEX(測定結果!$1:$1048576,ROW(),BK$1)))</f>
        <v>-1</v>
      </c>
      <c r="BL15">
        <f>IF(INDEX(測定結果!$1:$1048576,ROW(),BL$1)=0,"",LOG(INDEX(測定結果!$1:$1048576,ROW(),BL$1)))</f>
        <v>-1.0457574905606752</v>
      </c>
      <c r="BM15">
        <f>IF(INDEX(測定結果!$1:$1048576,ROW(),BM$1)=0,"",LOG(INDEX(測定結果!$1:$1048576,ROW(),BM$1)))</f>
        <v>-1.0457574905606752</v>
      </c>
      <c r="BN15">
        <f>IF(INDEX(測定結果!$1:$1048576,ROW(),BN$1)=0,"",LOG(INDEX(測定結果!$1:$1048576,ROW(),BN$1)))</f>
        <v>-1</v>
      </c>
      <c r="BO15">
        <f>IF(INDEX(測定結果!$1:$1048576,ROW(),BO$1)=0,"",LOG(INDEX(測定結果!$1:$1048576,ROW(),BO$1)))</f>
        <v>-1</v>
      </c>
      <c r="BP15">
        <f>IF(INDEX(測定結果!$1:$1048576,ROW(),BP$1)=0,"",LOG(INDEX(測定結果!$1:$1048576,ROW(),BP$1)))</f>
        <v>-1.0457574905606752</v>
      </c>
      <c r="BQ15">
        <f>IF(INDEX(測定結果!$1:$1048576,ROW(),BQ$1)=0,"",LOG(INDEX(測定結果!$1:$1048576,ROW(),BQ$1)))</f>
        <v>-1</v>
      </c>
      <c r="BR15">
        <f>IF(INDEX(測定結果!$1:$1048576,ROW(),BR$1)=0,"",LOG(INDEX(測定結果!$1:$1048576,ROW(),BR$1)))</f>
        <v>-1.0457574905606752</v>
      </c>
      <c r="BS15">
        <f>IF(INDEX(測定結果!$1:$1048576,ROW(),BS$1)=0,"",LOG(INDEX(測定結果!$1:$1048576,ROW(),BS$1)))</f>
        <v>-1.0969100130080565</v>
      </c>
      <c r="BT15">
        <f>IF(INDEX(測定結果!$1:$1048576,ROW(),BT$1)=0,"",LOG(INDEX(測定結果!$1:$1048576,ROW(),BT$1)))</f>
        <v>-1.0457574905606752</v>
      </c>
      <c r="BU15">
        <f>IF(INDEX(測定結果!$1:$1048576,ROW(),BU$1)=0,"",LOG(INDEX(測定結果!$1:$1048576,ROW(),BU$1)))</f>
        <v>-1</v>
      </c>
      <c r="BV15" t="str">
        <f>IF(INDEX(測定結果!$1:$1048576,ROW(),BV$1)=0,"",LOG(INDEX(測定結果!$1:$1048576,ROW(),BV$1)))</f>
        <v/>
      </c>
      <c r="BW15" t="str">
        <f>IF(INDEX(測定結果!$1:$1048576,ROW(),BW$1)=0,"",LOG(INDEX(測定結果!$1:$1048576,ROW(),BW$1)))</f>
        <v/>
      </c>
      <c r="BX15" t="str">
        <f>IF(INDEX(測定結果!$1:$1048576,ROW(),BX$1)=0,"",LOG(INDEX(測定結果!$1:$1048576,ROW(),BX$1)))</f>
        <v/>
      </c>
      <c r="BY15" t="str">
        <f>IF(INDEX(測定結果!$1:$1048576,ROW(),BY$1)=0,"",LOG(INDEX(測定結果!$1:$1048576,ROW(),BY$1)))</f>
        <v/>
      </c>
      <c r="BZ15" t="str">
        <f>IF(INDEX(測定結果!$1:$1048576,ROW(),BZ$1)=0,"",LOG(INDEX(測定結果!$1:$1048576,ROW(),BZ$1)))</f>
        <v/>
      </c>
      <c r="CA15" t="str">
        <f>IF(INDEX(測定結果!$1:$1048576,ROW(),CA$1)=0,"",LOG(INDEX(測定結果!$1:$1048576,ROW(),CA$1)))</f>
        <v/>
      </c>
      <c r="CB15" t="str">
        <f>IF(INDEX(測定結果!$1:$1048576,ROW(),CB$1)=0,"",LOG(INDEX(測定結果!$1:$1048576,ROW(),CB$1)))</f>
        <v/>
      </c>
      <c r="CC15" t="str">
        <f>IF(INDEX(測定結果!$1:$1048576,ROW(),CC$1)=0,"",LOG(INDEX(測定結果!$1:$1048576,ROW(),CC$1)))</f>
        <v/>
      </c>
      <c r="CD15" t="str">
        <f>IF(INDEX(測定結果!$1:$1048576,ROW(),CD$1)=0,"",LOG(INDEX(測定結果!$1:$1048576,ROW(),CD$1)))</f>
        <v/>
      </c>
      <c r="CE15" t="str">
        <f>IF(INDEX(測定結果!$1:$1048576,ROW(),CE$1)=0,"",LOG(INDEX(測定結果!$1:$1048576,ROW(),CE$1)))</f>
        <v/>
      </c>
      <c r="CF15">
        <f>IF(INDEX(測定結果!$1:$1048576,ROW(),CF$1)=0,"",LOG(INDEX(測定結果!$1:$1048576,ROW(),CF$1)))</f>
        <v>-1.0457574905606752</v>
      </c>
      <c r="CG15">
        <f>IF(INDEX(測定結果!$1:$1048576,ROW(),CG$1)=0,"",LOG(INDEX(測定結果!$1:$1048576,ROW(),CG$1)))</f>
        <v>-1.0457574905606752</v>
      </c>
      <c r="CH15">
        <f>IF(INDEX(測定結果!$1:$1048576,ROW(),CH$1)=0,"",LOG(INDEX(測定結果!$1:$1048576,ROW(),CH$1)))</f>
        <v>-1.0457574905606752</v>
      </c>
      <c r="CI15">
        <f>IF(INDEX(測定結果!$1:$1048576,ROW(),CI$1)=0,"",LOG(INDEX(測定結果!$1:$1048576,ROW(),CI$1)))</f>
        <v>-1.0457574905606752</v>
      </c>
      <c r="CJ15">
        <f>IF(INDEX(測定結果!$1:$1048576,ROW(),CJ$1)=0,"",LOG(INDEX(測定結果!$1:$1048576,ROW(),CJ$1)))</f>
        <v>-1.0969100130080565</v>
      </c>
      <c r="CK15">
        <f>IF(INDEX(測定結果!$1:$1048576,ROW(),CK$1)=0,"",LOG(INDEX(測定結果!$1:$1048576,ROW(),CK$1)))</f>
        <v>-1.0457574905606752</v>
      </c>
      <c r="CL15">
        <f>IF(INDEX(測定結果!$1:$1048576,ROW(),CL$1)=0,"",LOG(INDEX(測定結果!$1:$1048576,ROW(),CL$1)))</f>
        <v>-1.0969100130080565</v>
      </c>
      <c r="CM15">
        <f>IF(INDEX(測定結果!$1:$1048576,ROW(),CM$1)=0,"",LOG(INDEX(測定結果!$1:$1048576,ROW(),CM$1)))</f>
        <v>-1.0457574905606752</v>
      </c>
      <c r="CN15">
        <f>IF(INDEX(測定結果!$1:$1048576,ROW(),CN$1)=0,"",LOG(INDEX(測定結果!$1:$1048576,ROW(),CN$1)))</f>
        <v>-1.0969100130080565</v>
      </c>
      <c r="CO15">
        <f>IF(INDEX(測定結果!$1:$1048576,ROW(),CO$1)=0,"",LOG(INDEX(測定結果!$1:$1048576,ROW(),CO$1)))</f>
        <v>-1.0457574905606752</v>
      </c>
      <c r="CP15">
        <f>IF(INDEX(測定結果!$1:$1048576,ROW(),CP$1)=0,"",LOG(INDEX(測定結果!$1:$1048576,ROW(),CP$1)))</f>
        <v>-1.0457574905606752</v>
      </c>
      <c r="CQ15">
        <f>IF(INDEX(測定結果!$1:$1048576,ROW(),CQ$1)=0,"",LOG(INDEX(測定結果!$1:$1048576,ROW(),CQ$1)))</f>
        <v>-1.0457574905606752</v>
      </c>
      <c r="CR15" t="str">
        <f>IF(INDEX(測定結果!$1:$1048576,ROW(),CR$1)=0,"",LOG(INDEX(測定結果!$1:$1048576,ROW(),CR$1)))</f>
        <v/>
      </c>
      <c r="CS15" t="str">
        <f>IF(INDEX(測定結果!$1:$1048576,ROW(),CS$1)=0,"",LOG(INDEX(測定結果!$1:$1048576,ROW(),CS$1)))</f>
        <v/>
      </c>
      <c r="CT15" t="str">
        <f>IF(INDEX(測定結果!$1:$1048576,ROW(),CT$1)=0,"",LOG(INDEX(測定結果!$1:$1048576,ROW(),CT$1)))</f>
        <v/>
      </c>
      <c r="CU15" t="str">
        <f>IF(INDEX(測定結果!$1:$1048576,ROW(),CU$1)=0,"",LOG(INDEX(測定結果!$1:$1048576,ROW(),CU$1)))</f>
        <v/>
      </c>
      <c r="CV15" t="str">
        <f>IF(INDEX(測定結果!$1:$1048576,ROW(),CV$1)=0,"",LOG(INDEX(測定結果!$1:$1048576,ROW(),CV$1)))</f>
        <v/>
      </c>
      <c r="CW15" t="str">
        <f>IF(INDEX(測定結果!$1:$1048576,ROW(),CW$1)=0,"",LOG(INDEX(測定結果!$1:$1048576,ROW(),CW$1)))</f>
        <v/>
      </c>
      <c r="CX15" t="str">
        <f>IF(INDEX(測定結果!$1:$1048576,ROW(),CX$1)=0,"",LOG(INDEX(測定結果!$1:$1048576,ROW(),CX$1)))</f>
        <v/>
      </c>
      <c r="CY15" t="str">
        <f>IF(INDEX(測定結果!$1:$1048576,ROW(),CY$1)=0,"",LOG(INDEX(測定結果!$1:$1048576,ROW(),CY$1)))</f>
        <v/>
      </c>
      <c r="CZ15" t="str">
        <f>IF(INDEX(測定結果!$1:$1048576,ROW(),CZ$1)=0,"",LOG(INDEX(測定結果!$1:$1048576,ROW(),CZ$1)))</f>
        <v/>
      </c>
      <c r="DA15" t="str">
        <f>IF(INDEX(測定結果!$1:$1048576,ROW(),DA$1)=0,"",LOG(INDEX(測定結果!$1:$1048576,ROW(),DA$1)))</f>
        <v/>
      </c>
      <c r="DB15" t="str">
        <f>IF(INDEX(測定結果!$1:$1048576,ROW(),DB$1)=0,"",LOG(INDEX(測定結果!$1:$1048576,ROW(),DB$1)))</f>
        <v/>
      </c>
      <c r="DC15" t="str">
        <f>IF(INDEX(測定結果!$1:$1048576,ROW(),DC$1)=0,"",LOG(INDEX(測定結果!$1:$1048576,ROW(),DC$1)))</f>
        <v/>
      </c>
      <c r="DD15" t="str">
        <f>IF(INDEX(測定結果!$1:$1048576,ROW(),DD$1)=0,"",LOG(INDEX(測定結果!$1:$1048576,ROW(),DD$1)))</f>
        <v/>
      </c>
      <c r="DE15" t="str">
        <f>IF(INDEX(測定結果!$1:$1048576,ROW(),DE$1)=0,"",LOG(INDEX(測定結果!$1:$1048576,ROW(),DE$1)))</f>
        <v/>
      </c>
      <c r="DF15" t="str">
        <f>IF(INDEX(測定結果!$1:$1048576,ROW(),DF$1)=0,"",LOG(INDEX(測定結果!$1:$1048576,ROW(),DF$1)))</f>
        <v/>
      </c>
      <c r="DG15" t="str">
        <f>IF(INDEX(測定結果!$1:$1048576,ROW(),DG$1)=0,"",LOG(INDEX(測定結果!$1:$1048576,ROW(),DG$1)))</f>
        <v/>
      </c>
      <c r="DH15" t="str">
        <f>IF(INDEX(測定結果!$1:$1048576,ROW(),DH$1)=0,"",LOG(INDEX(測定結果!$1:$1048576,ROW(),DH$1)))</f>
        <v/>
      </c>
      <c r="DI15" t="str">
        <f>IF(INDEX(測定結果!$1:$1048576,ROW(),DI$1)=0,"",LOG(INDEX(測定結果!$1:$1048576,ROW(),DI$1)))</f>
        <v/>
      </c>
      <c r="DJ15" t="str">
        <f>IF(INDEX(測定結果!$1:$1048576,ROW(),DJ$1)=0,"",LOG(INDEX(測定結果!$1:$1048576,ROW(),DJ$1)))</f>
        <v/>
      </c>
      <c r="DK15" t="str">
        <f>IF(INDEX(測定結果!$1:$1048576,ROW(),DK$1)=0,"",LOG(INDEX(測定結果!$1:$1048576,ROW(),DK$1)))</f>
        <v/>
      </c>
      <c r="DL15" t="str">
        <f>IF(INDEX(測定結果!$1:$1048576,ROW(),DL$1)=0,"",LOG(INDEX(測定結果!$1:$1048576,ROW(),DL$1)))</f>
        <v/>
      </c>
      <c r="DM15" t="str">
        <f>IF(INDEX(測定結果!$1:$1048576,ROW(),DM$1)=0,"",LOG(INDEX(測定結果!$1:$1048576,ROW(),DM$1)))</f>
        <v/>
      </c>
      <c r="DN15" t="str">
        <f>IF(INDEX(測定結果!$1:$1048576,ROW(),DN$1)=0,"",LOG(INDEX(測定結果!$1:$1048576,ROW(),DN$1)))</f>
        <v/>
      </c>
      <c r="DO15" t="str">
        <f>IF(INDEX(測定結果!$1:$1048576,ROW(),DO$1)=0,"",LOG(INDEX(測定結果!$1:$1048576,ROW(),DO$1)))</f>
        <v/>
      </c>
      <c r="DP15" t="str">
        <f>IF(OR(INDEX(測定結果!$1:$1048576,ROW(),DP$1)=0,INDEX(測定結果!$1:$1048576,ROW(),DP$1)=""),"",LOG(INDEX(測定結果!$1:$1048576,ROW(),DP$1)))</f>
        <v/>
      </c>
      <c r="DQ15" t="str">
        <f>IF(OR(INDEX(測定結果!$1:$1048576,ROW(),DQ$1)=0,INDEX(測定結果!$1:$1048576,ROW(),DQ$1)=""),"",LOG(INDEX(測定結果!$1:$1048576,ROW(),DQ$1)))</f>
        <v/>
      </c>
      <c r="DR15" t="str">
        <f>IF(OR(INDEX(測定結果!$1:$1048576,ROW(),DR$1)=0,INDEX(測定結果!$1:$1048576,ROW(),DR$1)=""),"",LOG(INDEX(測定結果!$1:$1048576,ROW(),DR$1)))</f>
        <v/>
      </c>
      <c r="DS15" t="str">
        <f>IF(OR(INDEX(測定結果!$1:$1048576,ROW(),DS$1)=0,INDEX(測定結果!$1:$1048576,ROW(),DS$1)=""),"",LOG(INDEX(測定結果!$1:$1048576,ROW(),DS$1)))</f>
        <v/>
      </c>
      <c r="DT15" t="str">
        <f>IF(OR(INDEX(測定結果!$1:$1048576,ROW(),DT$1)=0,INDEX(測定結果!$1:$1048576,ROW(),DT$1)=""),"",LOG(INDEX(測定結果!$1:$1048576,ROW(),DT$1)))</f>
        <v/>
      </c>
      <c r="DU15" t="str">
        <f>IF(OR(INDEX(測定結果!$1:$1048576,ROW(),DU$1)=0,INDEX(測定結果!$1:$1048576,ROW(),DU$1)=""),"",LOG(INDEX(測定結果!$1:$1048576,ROW(),DU$1)))</f>
        <v/>
      </c>
      <c r="DV15" t="str">
        <f>IF(OR(INDEX(測定結果!$1:$1048576,ROW(),DV$1)=0,INDEX(測定結果!$1:$1048576,ROW(),DV$1)=""),"",LOG(INDEX(測定結果!$1:$1048576,ROW(),DV$1)))</f>
        <v/>
      </c>
      <c r="DW15" t="str">
        <f>IF(OR(INDEX(測定結果!$1:$1048576,ROW(),DW$1)=0,INDEX(測定結果!$1:$1048576,ROW(),DW$1)=""),"",LOG(INDEX(測定結果!$1:$1048576,ROW(),DW$1)))</f>
        <v/>
      </c>
      <c r="DX15" t="str">
        <f>IF(OR(INDEX(測定結果!$1:$1048576,ROW(),DX$1)=0,INDEX(測定結果!$1:$1048576,ROW(),DX$1)=""),"",LOG(INDEX(測定結果!$1:$1048576,ROW(),DX$1)))</f>
        <v/>
      </c>
      <c r="DY15" t="str">
        <f>IF(OR(INDEX(測定結果!$1:$1048576,ROW(),DY$1)=0,INDEX(測定結果!$1:$1048576,ROW(),DY$1)=""),"",LOG(INDEX(測定結果!$1:$1048576,ROW(),DY$1)))</f>
        <v/>
      </c>
      <c r="DZ15" t="str">
        <f>IF(OR(INDEX(測定結果!$1:$1048576,ROW(),DZ$1)=0,INDEX(測定結果!$1:$1048576,ROW(),DZ$1)=""),"",LOG(INDEX(測定結果!$1:$1048576,ROW(),DZ$1)))</f>
        <v/>
      </c>
      <c r="EA15" t="str">
        <f>IF(OR(INDEX(測定結果!$1:$1048576,ROW(),EA$1)=0,INDEX(測定結果!$1:$1048576,ROW(),EA$1)=""),"",LOG(INDEX(測定結果!$1:$1048576,ROW(),EA$1)))</f>
        <v/>
      </c>
      <c r="EB15" t="str">
        <f>IF(OR(INDEX(測定結果!$1:$1048576,ROW(),EB$1)=0,INDEX(測定結果!$1:$1048576,ROW(),EB$1)=""),"",LOG(INDEX(測定結果!$1:$1048576,ROW(),EB$1)))</f>
        <v/>
      </c>
      <c r="EC15" t="str">
        <f>IF(OR(INDEX(測定結果!$1:$1048576,ROW(),EC$1)=0,INDEX(測定結果!$1:$1048576,ROW(),EC$1)=""),"",LOG(INDEX(測定結果!$1:$1048576,ROW(),EC$1)))</f>
        <v/>
      </c>
      <c r="ED15" t="str">
        <f>IF(OR(INDEX(測定結果!$1:$1048576,ROW(),ED$1)=0,INDEX(測定結果!$1:$1048576,ROW(),ED$1)=""),"",LOG(INDEX(測定結果!$1:$1048576,ROW(),ED$1)))</f>
        <v/>
      </c>
    </row>
    <row r="16" spans="1:134">
      <c r="A16" t="str">
        <f>IF(INDEX(測定結果!$1:$1048576,ROW(),A$1)=0,A15,INDEX(測定結果!$1:$1048576,ROW(),A$1))</f>
        <v>滝根町</v>
      </c>
      <c r="B16">
        <f>INDEX(測定結果!$1:$1048576,ROW(),B$1)</f>
        <v>6</v>
      </c>
      <c r="C16" t="str">
        <f>IF(INDEX(測定結果!$1:$1048576,ROW(),C$1)=0,C15,INDEX(測定結果!$1:$1048576,ROW(),C$1))</f>
        <v>江川</v>
      </c>
      <c r="D16" t="str">
        <f>IF(INDEX(測定結果!$1:$1048576,ROW(),D$1)=0,"",INDEX(測定結果!$1:$1048576,ROW(),D$1))</f>
        <v>江川集会所</v>
      </c>
      <c r="E16">
        <f>IF(INDEX(測定結果!$1:$1048576,ROW(),E$1)=0,"",LOG(INDEX(測定結果!$1:$1048576,ROW(),E$1)))</f>
        <v>-0.69897000433601875</v>
      </c>
      <c r="F16">
        <f>IF(INDEX(測定結果!$1:$1048576,ROW(),F$1)=0,"",LOG(INDEX(測定結果!$1:$1048576,ROW(),F$1)))</f>
        <v>-0.72124639904717103</v>
      </c>
      <c r="G16">
        <f>IF(INDEX(測定結果!$1:$1048576,ROW(),G$1)=0,"",LOG(INDEX(測定結果!$1:$1048576,ROW(),G$1)))</f>
        <v>-0.82390874094431876</v>
      </c>
      <c r="H16">
        <f>IF(INDEX(測定結果!$1:$1048576,ROW(),H$1)=0,"",LOG(INDEX(測定結果!$1:$1048576,ROW(),H$1)))</f>
        <v>-0.72124639904717103</v>
      </c>
      <c r="I16">
        <f>IF(INDEX(測定結果!$1:$1048576,ROW(),I$1)=0,"",LOG(INDEX(測定結果!$1:$1048576,ROW(),I$1)))</f>
        <v>-0.74472749489669399</v>
      </c>
      <c r="J16">
        <f>IF(INDEX(測定結果!$1:$1048576,ROW(),J$1)=0,"",LOG(INDEX(測定結果!$1:$1048576,ROW(),J$1)))</f>
        <v>-0.72124639904717103</v>
      </c>
      <c r="K16">
        <f>IF(INDEX(測定結果!$1:$1048576,ROW(),K$1)=0,"",LOG(INDEX(測定結果!$1:$1048576,ROW(),K$1)))</f>
        <v>-0.72124639904717103</v>
      </c>
      <c r="L16">
        <f>IF(INDEX(測定結果!$1:$1048576,ROW(),L$1)=0,"",LOG(INDEX(測定結果!$1:$1048576,ROW(),L$1)))</f>
        <v>-0.769551078621726</v>
      </c>
      <c r="M16">
        <f>IF(INDEX(測定結果!$1:$1048576,ROW(),M$1)=0,"",LOG(INDEX(測定結果!$1:$1048576,ROW(),M$1)))</f>
        <v>-0.74472749489669399</v>
      </c>
      <c r="N16">
        <f>IF(INDEX(測定結果!$1:$1048576,ROW(),N$1)=0,"",LOG(INDEX(測定結果!$1:$1048576,ROW(),N$1)))</f>
        <v>-0.74472749489669399</v>
      </c>
      <c r="O16">
        <f>IF(INDEX(測定結果!$1:$1048576,ROW(),O$1)=0,"",LOG(INDEX(測定結果!$1:$1048576,ROW(),O$1)))</f>
        <v>-0.85387196432176193</v>
      </c>
      <c r="P16">
        <f>IF(INDEX(測定結果!$1:$1048576,ROW(),P$1)=0,"",LOG(INDEX(測定結果!$1:$1048576,ROW(),P$1)))</f>
        <v>-0.88605664769316317</v>
      </c>
      <c r="Q16">
        <f>IF(INDEX(測定結果!$1:$1048576,ROW(),Q$1)=0,"",LOG(INDEX(測定結果!$1:$1048576,ROW(),Q$1)))</f>
        <v>-0.74472749489669399</v>
      </c>
      <c r="R16">
        <f>IF(INDEX(測定結果!$1:$1048576,ROW(),R$1)=0,"",LOG(INDEX(測定結果!$1:$1048576,ROW(),R$1)))</f>
        <v>-0.79588001734407521</v>
      </c>
      <c r="S16">
        <f>IF(INDEX(測定結果!$1:$1048576,ROW(),S$1)=0,"",LOG(INDEX(測定結果!$1:$1048576,ROW(),S$1)))</f>
        <v>-0.79588001734407521</v>
      </c>
      <c r="T16">
        <f>IF(INDEX(測定結果!$1:$1048576,ROW(),T$1)=0,"",LOG(INDEX(測定結果!$1:$1048576,ROW(),T$1)))</f>
        <v>-0.88605664769316317</v>
      </c>
      <c r="U16">
        <f>IF(INDEX(測定結果!$1:$1048576,ROW(),U$1)=0,"",LOG(INDEX(測定結果!$1:$1048576,ROW(),U$1)))</f>
        <v>-0.85387196432176193</v>
      </c>
      <c r="V16">
        <f>IF(INDEX(測定結果!$1:$1048576,ROW(),V$1)=0,"",LOG(INDEX(測定結果!$1:$1048576,ROW(),V$1)))</f>
        <v>-0.82390874094431876</v>
      </c>
      <c r="W16">
        <f>IF(INDEX(測定結果!$1:$1048576,ROW(),W$1)=0,"",LOG(INDEX(測定結果!$1:$1048576,ROW(),W$1)))</f>
        <v>-0.82390874094431876</v>
      </c>
      <c r="X16">
        <f>IF(INDEX(測定結果!$1:$1048576,ROW(),X$1)=0,"",LOG(INDEX(測定結果!$1:$1048576,ROW(),X$1)))</f>
        <v>-0.79588001734407521</v>
      </c>
      <c r="Y16">
        <f>IF(INDEX(測定結果!$1:$1048576,ROW(),Y$1)=0,"",LOG(INDEX(測定結果!$1:$1048576,ROW(),Y$1)))</f>
        <v>-0.82390874094431876</v>
      </c>
      <c r="Z16">
        <f>IF(INDEX(測定結果!$1:$1048576,ROW(),Z$1)=0,"",LOG(INDEX(測定結果!$1:$1048576,ROW(),Z$1)))</f>
        <v>-0.85387196432176193</v>
      </c>
      <c r="AA16">
        <f>IF(INDEX(測定結果!$1:$1048576,ROW(),AA$1)=0,"",LOG(INDEX(測定結果!$1:$1048576,ROW(),AA$1)))</f>
        <v>-0.85387196432176193</v>
      </c>
      <c r="AB16">
        <f>IF(INDEX(測定結果!$1:$1048576,ROW(),AB$1)=0,"",LOG(INDEX(測定結果!$1:$1048576,ROW(),AB$1)))</f>
        <v>-0.85387196432176193</v>
      </c>
      <c r="AC16">
        <f>IF(INDEX(測定結果!$1:$1048576,ROW(),AC$1)=0,"",LOG(INDEX(測定結果!$1:$1048576,ROW(),AC$1)))</f>
        <v>-0.88605664769316317</v>
      </c>
      <c r="AD16">
        <f>IF(INDEX(測定結果!$1:$1048576,ROW(),AD$1)=0,"",LOG(INDEX(測定結果!$1:$1048576,ROW(),AD$1)))</f>
        <v>-0.85387196432176193</v>
      </c>
      <c r="AE16">
        <f>IF(INDEX(測定結果!$1:$1048576,ROW(),AE$1)=0,"",LOG(INDEX(測定結果!$1:$1048576,ROW(),AE$1)))</f>
        <v>-0.85387196432176193</v>
      </c>
      <c r="AF16">
        <f>IF(INDEX(測定結果!$1:$1048576,ROW(),AF$1)=0,"",LOG(INDEX(測定結果!$1:$1048576,ROW(),AF$1)))</f>
        <v>-0.92081875395237522</v>
      </c>
      <c r="AG16">
        <f>IF(INDEX(測定結果!$1:$1048576,ROW(),AG$1)=0,"",LOG(INDEX(測定結果!$1:$1048576,ROW(),AG$1)))</f>
        <v>-0.92081875395237522</v>
      </c>
      <c r="AH16">
        <f>IF(INDEX(測定結果!$1:$1048576,ROW(),AH$1)=0,"",LOG(INDEX(測定結果!$1:$1048576,ROW(),AH$1)))</f>
        <v>-0.95860731484177497</v>
      </c>
      <c r="AI16">
        <f>IF(INDEX(測定結果!$1:$1048576,ROW(),AI$1)=0,"",LOG(INDEX(測定結果!$1:$1048576,ROW(),AI$1)))</f>
        <v>-0.95860731484177497</v>
      </c>
      <c r="AJ16">
        <f>IF(INDEX(測定結果!$1:$1048576,ROW(),AJ$1)=0,"",LOG(INDEX(測定結果!$1:$1048576,ROW(),AJ$1)))</f>
        <v>-0.95860731484177497</v>
      </c>
      <c r="AK16">
        <f>IF(INDEX(測定結果!$1:$1048576,ROW(),AK$1)=0,"",LOG(INDEX(測定結果!$1:$1048576,ROW(),AK$1)))</f>
        <v>-0.95860731484177497</v>
      </c>
      <c r="AL16">
        <f>IF(INDEX(測定結果!$1:$1048576,ROW(),AL$1)=0,"",LOG(INDEX(測定結果!$1:$1048576,ROW(),AL$1)))</f>
        <v>-0.95860731484177497</v>
      </c>
      <c r="AM16">
        <f>IF(INDEX(測定結果!$1:$1048576,ROW(),AM$1)=0,"",LOG(INDEX(測定結果!$1:$1048576,ROW(),AM$1)))</f>
        <v>-0.95860731484177497</v>
      </c>
      <c r="AN16">
        <f>IF(INDEX(測定結果!$1:$1048576,ROW(),AN$1)=0,"",LOG(INDEX(測定結果!$1:$1048576,ROW(),AN$1)))</f>
        <v>-0.95860731484177497</v>
      </c>
      <c r="AO16">
        <f>IF(INDEX(測定結果!$1:$1048576,ROW(),AO$1)=0,"",LOG(INDEX(測定結果!$1:$1048576,ROW(),AO$1)))</f>
        <v>-0.95860731484177497</v>
      </c>
      <c r="AP16">
        <f>IF(INDEX(測定結果!$1:$1048576,ROW(),AP$1)=0,"",LOG(INDEX(測定結果!$1:$1048576,ROW(),AP$1)))</f>
        <v>-1</v>
      </c>
      <c r="AQ16">
        <f>IF(INDEX(測定結果!$1:$1048576,ROW(),AQ$1)=0,"",LOG(INDEX(測定結果!$1:$1048576,ROW(),AQ$1)))</f>
        <v>-0.95860731484177497</v>
      </c>
      <c r="AR16">
        <f>IF(INDEX(測定結果!$1:$1048576,ROW(),AR$1)=0,"",LOG(INDEX(測定結果!$1:$1048576,ROW(),AR$1)))</f>
        <v>-0.95860731484177497</v>
      </c>
      <c r="AS16">
        <f>IF(INDEX(測定結果!$1:$1048576,ROW(),AS$1)=0,"",LOG(INDEX(測定結果!$1:$1048576,ROW(),AS$1)))</f>
        <v>-1</v>
      </c>
      <c r="AT16">
        <f>IF(INDEX(測定結果!$1:$1048576,ROW(),AT$1)=0,"",LOG(INDEX(測定結果!$1:$1048576,ROW(),AT$1)))</f>
        <v>-1</v>
      </c>
      <c r="AU16">
        <f>IF(INDEX(測定結果!$1:$1048576,ROW(),AU$1)=0,"",LOG(INDEX(測定結果!$1:$1048576,ROW(),AU$1)))</f>
        <v>-1.0457574905606752</v>
      </c>
      <c r="AV16">
        <f>IF(INDEX(測定結果!$1:$1048576,ROW(),AV$1)=0,"",LOG(INDEX(測定結果!$1:$1048576,ROW(),AV$1)))</f>
        <v>-1</v>
      </c>
      <c r="AW16">
        <f>IF(INDEX(測定結果!$1:$1048576,ROW(),AW$1)=0,"",LOG(INDEX(測定結果!$1:$1048576,ROW(),AW$1)))</f>
        <v>-1</v>
      </c>
      <c r="AX16">
        <f>IF(INDEX(測定結果!$1:$1048576,ROW(),AX$1)=0,"",LOG(INDEX(測定結果!$1:$1048576,ROW(),AX$1)))</f>
        <v>-1</v>
      </c>
      <c r="AY16">
        <f>IF(INDEX(測定結果!$1:$1048576,ROW(),AY$1)=0,"",LOG(INDEX(測定結果!$1:$1048576,ROW(),AY$1)))</f>
        <v>-1</v>
      </c>
      <c r="AZ16">
        <f>IF(INDEX(測定結果!$1:$1048576,ROW(),AZ$1)=0,"",LOG(INDEX(測定結果!$1:$1048576,ROW(),AZ$1)))</f>
        <v>-1</v>
      </c>
      <c r="BA16">
        <f>IF(INDEX(測定結果!$1:$1048576,ROW(),BA$1)=0,"",LOG(INDEX(測定結果!$1:$1048576,ROW(),BA$1)))</f>
        <v>-1</v>
      </c>
      <c r="BB16">
        <f>IF(INDEX(測定結果!$1:$1048576,ROW(),BB$1)=0,"",LOG(INDEX(測定結果!$1:$1048576,ROW(),BB$1)))</f>
        <v>-1</v>
      </c>
      <c r="BC16">
        <f>IF(INDEX(測定結果!$1:$1048576,ROW(),BC$1)=0,"",LOG(INDEX(測定結果!$1:$1048576,ROW(),BC$1)))</f>
        <v>-1</v>
      </c>
      <c r="BD16">
        <f>IF(INDEX(測定結果!$1:$1048576,ROW(),BD$1)=0,"",LOG(INDEX(測定結果!$1:$1048576,ROW(),BD$1)))</f>
        <v>-1</v>
      </c>
      <c r="BE16">
        <f>IF(INDEX(測定結果!$1:$1048576,ROW(),BE$1)=0,"",LOG(INDEX(測定結果!$1:$1048576,ROW(),BE$1)))</f>
        <v>-1</v>
      </c>
      <c r="BF16">
        <f>IF(INDEX(測定結果!$1:$1048576,ROW(),BF$1)=0,"",LOG(INDEX(測定結果!$1:$1048576,ROW(),BF$1)))</f>
        <v>-1.0457574905606752</v>
      </c>
      <c r="BG16">
        <f>IF(INDEX(測定結果!$1:$1048576,ROW(),BG$1)=0,"",LOG(INDEX(測定結果!$1:$1048576,ROW(),BG$1)))</f>
        <v>-1</v>
      </c>
      <c r="BH16">
        <f>IF(INDEX(測定結果!$1:$1048576,ROW(),BH$1)=0,"",LOG(INDEX(測定結果!$1:$1048576,ROW(),BH$1)))</f>
        <v>-1.0457574905606752</v>
      </c>
      <c r="BI16">
        <f>IF(INDEX(測定結果!$1:$1048576,ROW(),BI$1)=0,"",LOG(INDEX(測定結果!$1:$1048576,ROW(),BI$1)))</f>
        <v>-1</v>
      </c>
      <c r="BJ16">
        <f>IF(INDEX(測定結果!$1:$1048576,ROW(),BJ$1)=0,"",LOG(INDEX(測定結果!$1:$1048576,ROW(),BJ$1)))</f>
        <v>-1</v>
      </c>
      <c r="BK16">
        <f>IF(INDEX(測定結果!$1:$1048576,ROW(),BK$1)=0,"",LOG(INDEX(測定結果!$1:$1048576,ROW(),BK$1)))</f>
        <v>-1.0457574905606752</v>
      </c>
      <c r="BL16">
        <f>IF(INDEX(測定結果!$1:$1048576,ROW(),BL$1)=0,"",LOG(INDEX(測定結果!$1:$1048576,ROW(),BL$1)))</f>
        <v>-1.0457574905606752</v>
      </c>
      <c r="BM16">
        <f>IF(INDEX(測定結果!$1:$1048576,ROW(),BM$1)=0,"",LOG(INDEX(測定結果!$1:$1048576,ROW(),BM$1)))</f>
        <v>-1.0969100130080565</v>
      </c>
      <c r="BN16">
        <f>IF(INDEX(測定結果!$1:$1048576,ROW(),BN$1)=0,"",LOG(INDEX(測定結果!$1:$1048576,ROW(),BN$1)))</f>
        <v>-1</v>
      </c>
      <c r="BO16">
        <f>IF(INDEX(測定結果!$1:$1048576,ROW(),BO$1)=0,"",LOG(INDEX(測定結果!$1:$1048576,ROW(),BO$1)))</f>
        <v>-1</v>
      </c>
      <c r="BP16">
        <f>IF(INDEX(測定結果!$1:$1048576,ROW(),BP$1)=0,"",LOG(INDEX(測定結果!$1:$1048576,ROW(),BP$1)))</f>
        <v>-1.0969100130080565</v>
      </c>
      <c r="BQ16">
        <f>IF(INDEX(測定結果!$1:$1048576,ROW(),BQ$1)=0,"",LOG(INDEX(測定結果!$1:$1048576,ROW(),BQ$1)))</f>
        <v>-1.0457574905606752</v>
      </c>
      <c r="BR16">
        <f>IF(INDEX(測定結果!$1:$1048576,ROW(),BR$1)=0,"",LOG(INDEX(測定結果!$1:$1048576,ROW(),BR$1)))</f>
        <v>-1.0969100130080565</v>
      </c>
      <c r="BS16">
        <f>IF(INDEX(測定結果!$1:$1048576,ROW(),BS$1)=0,"",LOG(INDEX(測定結果!$1:$1048576,ROW(),BS$1)))</f>
        <v>-1.0457574905606752</v>
      </c>
      <c r="BT16">
        <f>IF(INDEX(測定結果!$1:$1048576,ROW(),BT$1)=0,"",LOG(INDEX(測定結果!$1:$1048576,ROW(),BT$1)))</f>
        <v>-1.0457574905606752</v>
      </c>
      <c r="BU16">
        <f>IF(INDEX(測定結果!$1:$1048576,ROW(),BU$1)=0,"",LOG(INDEX(測定結果!$1:$1048576,ROW(),BU$1)))</f>
        <v>-1.0457574905606752</v>
      </c>
      <c r="BV16" t="str">
        <f>IF(INDEX(測定結果!$1:$1048576,ROW(),BV$1)=0,"",LOG(INDEX(測定結果!$1:$1048576,ROW(),BV$1)))</f>
        <v/>
      </c>
      <c r="BW16" t="str">
        <f>IF(INDEX(測定結果!$1:$1048576,ROW(),BW$1)=0,"",LOG(INDEX(測定結果!$1:$1048576,ROW(),BW$1)))</f>
        <v/>
      </c>
      <c r="BX16" t="str">
        <f>IF(INDEX(測定結果!$1:$1048576,ROW(),BX$1)=0,"",LOG(INDEX(測定結果!$1:$1048576,ROW(),BX$1)))</f>
        <v/>
      </c>
      <c r="BY16" t="str">
        <f>IF(INDEX(測定結果!$1:$1048576,ROW(),BY$1)=0,"",LOG(INDEX(測定結果!$1:$1048576,ROW(),BY$1)))</f>
        <v/>
      </c>
      <c r="BZ16" t="str">
        <f>IF(INDEX(測定結果!$1:$1048576,ROW(),BZ$1)=0,"",LOG(INDEX(測定結果!$1:$1048576,ROW(),BZ$1)))</f>
        <v/>
      </c>
      <c r="CA16" t="str">
        <f>IF(INDEX(測定結果!$1:$1048576,ROW(),CA$1)=0,"",LOG(INDEX(測定結果!$1:$1048576,ROW(),CA$1)))</f>
        <v/>
      </c>
      <c r="CB16" t="str">
        <f>IF(INDEX(測定結果!$1:$1048576,ROW(),CB$1)=0,"",LOG(INDEX(測定結果!$1:$1048576,ROW(),CB$1)))</f>
        <v/>
      </c>
      <c r="CC16" t="str">
        <f>IF(INDEX(測定結果!$1:$1048576,ROW(),CC$1)=0,"",LOG(INDEX(測定結果!$1:$1048576,ROW(),CC$1)))</f>
        <v/>
      </c>
      <c r="CD16" t="str">
        <f>IF(INDEX(測定結果!$1:$1048576,ROW(),CD$1)=0,"",LOG(INDEX(測定結果!$1:$1048576,ROW(),CD$1)))</f>
        <v/>
      </c>
      <c r="CE16" t="str">
        <f>IF(INDEX(測定結果!$1:$1048576,ROW(),CE$1)=0,"",LOG(INDEX(測定結果!$1:$1048576,ROW(),CE$1)))</f>
        <v/>
      </c>
      <c r="CF16">
        <f>IF(INDEX(測定結果!$1:$1048576,ROW(),CF$1)=0,"",LOG(INDEX(測定結果!$1:$1048576,ROW(),CF$1)))</f>
        <v>-1.0457574905606752</v>
      </c>
      <c r="CG16">
        <f>IF(INDEX(測定結果!$1:$1048576,ROW(),CG$1)=0,"",LOG(INDEX(測定結果!$1:$1048576,ROW(),CG$1)))</f>
        <v>-1.0457574905606752</v>
      </c>
      <c r="CH16">
        <f>IF(INDEX(測定結果!$1:$1048576,ROW(),CH$1)=0,"",LOG(INDEX(測定結果!$1:$1048576,ROW(),CH$1)))</f>
        <v>-1.0457574905606752</v>
      </c>
      <c r="CI16">
        <f>IF(INDEX(測定結果!$1:$1048576,ROW(),CI$1)=0,"",LOG(INDEX(測定結果!$1:$1048576,ROW(),CI$1)))</f>
        <v>-1.0457574905606752</v>
      </c>
      <c r="CJ16">
        <f>IF(INDEX(測定結果!$1:$1048576,ROW(),CJ$1)=0,"",LOG(INDEX(測定結果!$1:$1048576,ROW(),CJ$1)))</f>
        <v>-1.0457574905606752</v>
      </c>
      <c r="CK16">
        <f>IF(INDEX(測定結果!$1:$1048576,ROW(),CK$1)=0,"",LOG(INDEX(測定結果!$1:$1048576,ROW(),CK$1)))</f>
        <v>-1.0969100130080565</v>
      </c>
      <c r="CL16">
        <f>IF(INDEX(測定結果!$1:$1048576,ROW(),CL$1)=0,"",LOG(INDEX(測定結果!$1:$1048576,ROW(),CL$1)))</f>
        <v>-1.0969100130080565</v>
      </c>
      <c r="CM16">
        <f>IF(INDEX(測定結果!$1:$1048576,ROW(),CM$1)=0,"",LOG(INDEX(測定結果!$1:$1048576,ROW(),CM$1)))</f>
        <v>-1.0969100130080565</v>
      </c>
      <c r="CN16">
        <f>IF(INDEX(測定結果!$1:$1048576,ROW(),CN$1)=0,"",LOG(INDEX(測定結果!$1:$1048576,ROW(),CN$1)))</f>
        <v>-1.0457574905606752</v>
      </c>
      <c r="CO16">
        <f>IF(INDEX(測定結果!$1:$1048576,ROW(),CO$1)=0,"",LOG(INDEX(測定結果!$1:$1048576,ROW(),CO$1)))</f>
        <v>-1.0457574905606752</v>
      </c>
      <c r="CP16">
        <f>IF(INDEX(測定結果!$1:$1048576,ROW(),CP$1)=0,"",LOG(INDEX(測定結果!$1:$1048576,ROW(),CP$1)))</f>
        <v>-1.0969100130080565</v>
      </c>
      <c r="CQ16">
        <f>IF(INDEX(測定結果!$1:$1048576,ROW(),CQ$1)=0,"",LOG(INDEX(測定結果!$1:$1048576,ROW(),CQ$1)))</f>
        <v>-1.0969100130080565</v>
      </c>
      <c r="CR16" t="str">
        <f>IF(INDEX(測定結果!$1:$1048576,ROW(),CR$1)=0,"",LOG(INDEX(測定結果!$1:$1048576,ROW(),CR$1)))</f>
        <v/>
      </c>
      <c r="CS16" t="str">
        <f>IF(INDEX(測定結果!$1:$1048576,ROW(),CS$1)=0,"",LOG(INDEX(測定結果!$1:$1048576,ROW(),CS$1)))</f>
        <v/>
      </c>
      <c r="CT16" t="str">
        <f>IF(INDEX(測定結果!$1:$1048576,ROW(),CT$1)=0,"",LOG(INDEX(測定結果!$1:$1048576,ROW(),CT$1)))</f>
        <v/>
      </c>
      <c r="CU16" t="str">
        <f>IF(INDEX(測定結果!$1:$1048576,ROW(),CU$1)=0,"",LOG(INDEX(測定結果!$1:$1048576,ROW(),CU$1)))</f>
        <v/>
      </c>
      <c r="CV16" t="str">
        <f>IF(INDEX(測定結果!$1:$1048576,ROW(),CV$1)=0,"",LOG(INDEX(測定結果!$1:$1048576,ROW(),CV$1)))</f>
        <v/>
      </c>
      <c r="CW16" t="str">
        <f>IF(INDEX(測定結果!$1:$1048576,ROW(),CW$1)=0,"",LOG(INDEX(測定結果!$1:$1048576,ROW(),CW$1)))</f>
        <v/>
      </c>
      <c r="CX16" t="str">
        <f>IF(INDEX(測定結果!$1:$1048576,ROW(),CX$1)=0,"",LOG(INDEX(測定結果!$1:$1048576,ROW(),CX$1)))</f>
        <v/>
      </c>
      <c r="CY16" t="str">
        <f>IF(INDEX(測定結果!$1:$1048576,ROW(),CY$1)=0,"",LOG(INDEX(測定結果!$1:$1048576,ROW(),CY$1)))</f>
        <v/>
      </c>
      <c r="CZ16" t="str">
        <f>IF(INDEX(測定結果!$1:$1048576,ROW(),CZ$1)=0,"",LOG(INDEX(測定結果!$1:$1048576,ROW(),CZ$1)))</f>
        <v/>
      </c>
      <c r="DA16" t="str">
        <f>IF(INDEX(測定結果!$1:$1048576,ROW(),DA$1)=0,"",LOG(INDEX(測定結果!$1:$1048576,ROW(),DA$1)))</f>
        <v/>
      </c>
      <c r="DB16" t="str">
        <f>IF(INDEX(測定結果!$1:$1048576,ROW(),DB$1)=0,"",LOG(INDEX(測定結果!$1:$1048576,ROW(),DB$1)))</f>
        <v/>
      </c>
      <c r="DC16" t="str">
        <f>IF(INDEX(測定結果!$1:$1048576,ROW(),DC$1)=0,"",LOG(INDEX(測定結果!$1:$1048576,ROW(),DC$1)))</f>
        <v/>
      </c>
      <c r="DD16" t="str">
        <f>IF(INDEX(測定結果!$1:$1048576,ROW(),DD$1)=0,"",LOG(INDEX(測定結果!$1:$1048576,ROW(),DD$1)))</f>
        <v/>
      </c>
      <c r="DE16" t="str">
        <f>IF(INDEX(測定結果!$1:$1048576,ROW(),DE$1)=0,"",LOG(INDEX(測定結果!$1:$1048576,ROW(),DE$1)))</f>
        <v/>
      </c>
      <c r="DF16" t="str">
        <f>IF(INDEX(測定結果!$1:$1048576,ROW(),DF$1)=0,"",LOG(INDEX(測定結果!$1:$1048576,ROW(),DF$1)))</f>
        <v/>
      </c>
      <c r="DG16" t="str">
        <f>IF(INDEX(測定結果!$1:$1048576,ROW(),DG$1)=0,"",LOG(INDEX(測定結果!$1:$1048576,ROW(),DG$1)))</f>
        <v/>
      </c>
      <c r="DH16" t="str">
        <f>IF(INDEX(測定結果!$1:$1048576,ROW(),DH$1)=0,"",LOG(INDEX(測定結果!$1:$1048576,ROW(),DH$1)))</f>
        <v/>
      </c>
      <c r="DI16" t="str">
        <f>IF(INDEX(測定結果!$1:$1048576,ROW(),DI$1)=0,"",LOG(INDEX(測定結果!$1:$1048576,ROW(),DI$1)))</f>
        <v/>
      </c>
      <c r="DJ16" t="str">
        <f>IF(INDEX(測定結果!$1:$1048576,ROW(),DJ$1)=0,"",LOG(INDEX(測定結果!$1:$1048576,ROW(),DJ$1)))</f>
        <v/>
      </c>
      <c r="DK16" t="str">
        <f>IF(INDEX(測定結果!$1:$1048576,ROW(),DK$1)=0,"",LOG(INDEX(測定結果!$1:$1048576,ROW(),DK$1)))</f>
        <v/>
      </c>
      <c r="DL16" t="str">
        <f>IF(INDEX(測定結果!$1:$1048576,ROW(),DL$1)=0,"",LOG(INDEX(測定結果!$1:$1048576,ROW(),DL$1)))</f>
        <v/>
      </c>
      <c r="DM16" t="str">
        <f>IF(INDEX(測定結果!$1:$1048576,ROW(),DM$1)=0,"",LOG(INDEX(測定結果!$1:$1048576,ROW(),DM$1)))</f>
        <v/>
      </c>
      <c r="DN16" t="str">
        <f>IF(INDEX(測定結果!$1:$1048576,ROW(),DN$1)=0,"",LOG(INDEX(測定結果!$1:$1048576,ROW(),DN$1)))</f>
        <v/>
      </c>
      <c r="DO16" t="str">
        <f>IF(INDEX(測定結果!$1:$1048576,ROW(),DO$1)=0,"",LOG(INDEX(測定結果!$1:$1048576,ROW(),DO$1)))</f>
        <v/>
      </c>
      <c r="DP16" t="str">
        <f>IF(OR(INDEX(測定結果!$1:$1048576,ROW(),DP$1)=0,INDEX(測定結果!$1:$1048576,ROW(),DP$1)=""),"",LOG(INDEX(測定結果!$1:$1048576,ROW(),DP$1)))</f>
        <v/>
      </c>
      <c r="DQ16" t="str">
        <f>IF(OR(INDEX(測定結果!$1:$1048576,ROW(),DQ$1)=0,INDEX(測定結果!$1:$1048576,ROW(),DQ$1)=""),"",LOG(INDEX(測定結果!$1:$1048576,ROW(),DQ$1)))</f>
        <v/>
      </c>
      <c r="DR16" t="str">
        <f>IF(OR(INDEX(測定結果!$1:$1048576,ROW(),DR$1)=0,INDEX(測定結果!$1:$1048576,ROW(),DR$1)=""),"",LOG(INDEX(測定結果!$1:$1048576,ROW(),DR$1)))</f>
        <v/>
      </c>
      <c r="DS16" t="str">
        <f>IF(OR(INDEX(測定結果!$1:$1048576,ROW(),DS$1)=0,INDEX(測定結果!$1:$1048576,ROW(),DS$1)=""),"",LOG(INDEX(測定結果!$1:$1048576,ROW(),DS$1)))</f>
        <v/>
      </c>
      <c r="DT16" t="str">
        <f>IF(OR(INDEX(測定結果!$1:$1048576,ROW(),DT$1)=0,INDEX(測定結果!$1:$1048576,ROW(),DT$1)=""),"",LOG(INDEX(測定結果!$1:$1048576,ROW(),DT$1)))</f>
        <v/>
      </c>
      <c r="DU16" t="str">
        <f>IF(OR(INDEX(測定結果!$1:$1048576,ROW(),DU$1)=0,INDEX(測定結果!$1:$1048576,ROW(),DU$1)=""),"",LOG(INDEX(測定結果!$1:$1048576,ROW(),DU$1)))</f>
        <v/>
      </c>
      <c r="DV16" t="str">
        <f>IF(OR(INDEX(測定結果!$1:$1048576,ROW(),DV$1)=0,INDEX(測定結果!$1:$1048576,ROW(),DV$1)=""),"",LOG(INDEX(測定結果!$1:$1048576,ROW(),DV$1)))</f>
        <v/>
      </c>
      <c r="DW16" t="str">
        <f>IF(OR(INDEX(測定結果!$1:$1048576,ROW(),DW$1)=0,INDEX(測定結果!$1:$1048576,ROW(),DW$1)=""),"",LOG(INDEX(測定結果!$1:$1048576,ROW(),DW$1)))</f>
        <v/>
      </c>
      <c r="DX16" t="str">
        <f>IF(OR(INDEX(測定結果!$1:$1048576,ROW(),DX$1)=0,INDEX(測定結果!$1:$1048576,ROW(),DX$1)=""),"",LOG(INDEX(測定結果!$1:$1048576,ROW(),DX$1)))</f>
        <v/>
      </c>
      <c r="DY16" t="str">
        <f>IF(OR(INDEX(測定結果!$1:$1048576,ROW(),DY$1)=0,INDEX(測定結果!$1:$1048576,ROW(),DY$1)=""),"",LOG(INDEX(測定結果!$1:$1048576,ROW(),DY$1)))</f>
        <v/>
      </c>
      <c r="DZ16" t="str">
        <f>IF(OR(INDEX(測定結果!$1:$1048576,ROW(),DZ$1)=0,INDEX(測定結果!$1:$1048576,ROW(),DZ$1)=""),"",LOG(INDEX(測定結果!$1:$1048576,ROW(),DZ$1)))</f>
        <v/>
      </c>
      <c r="EA16" t="str">
        <f>IF(OR(INDEX(測定結果!$1:$1048576,ROW(),EA$1)=0,INDEX(測定結果!$1:$1048576,ROW(),EA$1)=""),"",LOG(INDEX(測定結果!$1:$1048576,ROW(),EA$1)))</f>
        <v/>
      </c>
      <c r="EB16" t="str">
        <f>IF(OR(INDEX(測定結果!$1:$1048576,ROW(),EB$1)=0,INDEX(測定結果!$1:$1048576,ROW(),EB$1)=""),"",LOG(INDEX(測定結果!$1:$1048576,ROW(),EB$1)))</f>
        <v/>
      </c>
      <c r="EC16" t="str">
        <f>IF(OR(INDEX(測定結果!$1:$1048576,ROW(),EC$1)=0,INDEX(測定結果!$1:$1048576,ROW(),EC$1)=""),"",LOG(INDEX(測定結果!$1:$1048576,ROW(),EC$1)))</f>
        <v/>
      </c>
      <c r="ED16" t="str">
        <f>IF(OR(INDEX(測定結果!$1:$1048576,ROW(),ED$1)=0,INDEX(測定結果!$1:$1048576,ROW(),ED$1)=""),"",LOG(INDEX(測定結果!$1:$1048576,ROW(),ED$1)))</f>
        <v/>
      </c>
    </row>
    <row r="17" spans="1:134">
      <c r="A17" t="str">
        <f>IF(INDEX(測定結果!$1:$1048576,ROW(),A$1)=0,A16,INDEX(測定結果!$1:$1048576,ROW(),A$1))</f>
        <v>滝根町</v>
      </c>
      <c r="B17">
        <f>INDEX(測定結果!$1:$1048576,ROW(),B$1)</f>
        <v>7</v>
      </c>
      <c r="C17" t="str">
        <f>IF(INDEX(測定結果!$1:$1048576,ROW(),C$1)=0,C16,INDEX(測定結果!$1:$1048576,ROW(),C$1))</f>
        <v>糠塚</v>
      </c>
      <c r="D17" t="str">
        <f>IF(INDEX(測定結果!$1:$1048576,ROW(),D$1)=0,"",INDEX(測定結果!$1:$1048576,ROW(),D$1))</f>
        <v>糠塚集会所</v>
      </c>
      <c r="E17">
        <f>IF(INDEX(測定結果!$1:$1048576,ROW(),E$1)=0,"",LOG(INDEX(測定結果!$1:$1048576,ROW(),E$1)))</f>
        <v>-0.74472749489669399</v>
      </c>
      <c r="F17">
        <f>IF(INDEX(測定結果!$1:$1048576,ROW(),F$1)=0,"",LOG(INDEX(測定結果!$1:$1048576,ROW(),F$1)))</f>
        <v>-0.74472749489669399</v>
      </c>
      <c r="G17">
        <f>IF(INDEX(測定結果!$1:$1048576,ROW(),G$1)=0,"",LOG(INDEX(測定結果!$1:$1048576,ROW(),G$1)))</f>
        <v>-0.88605664769316317</v>
      </c>
      <c r="H17">
        <f>IF(INDEX(測定結果!$1:$1048576,ROW(),H$1)=0,"",LOG(INDEX(測定結果!$1:$1048576,ROW(),H$1)))</f>
        <v>-0.769551078621726</v>
      </c>
      <c r="I17">
        <f>IF(INDEX(測定結果!$1:$1048576,ROW(),I$1)=0,"",LOG(INDEX(測定結果!$1:$1048576,ROW(),I$1)))</f>
        <v>-0.72124639904717103</v>
      </c>
      <c r="J17">
        <f>IF(INDEX(測定結果!$1:$1048576,ROW(),J$1)=0,"",LOG(INDEX(測定結果!$1:$1048576,ROW(),J$1)))</f>
        <v>-0.72124639904717103</v>
      </c>
      <c r="K17">
        <f>IF(INDEX(測定結果!$1:$1048576,ROW(),K$1)=0,"",LOG(INDEX(測定結果!$1:$1048576,ROW(),K$1)))</f>
        <v>-0.79588001734407521</v>
      </c>
      <c r="L17">
        <f>IF(INDEX(測定結果!$1:$1048576,ROW(),L$1)=0,"",LOG(INDEX(測定結果!$1:$1048576,ROW(),L$1)))</f>
        <v>-0.69897000433601875</v>
      </c>
      <c r="M17">
        <f>IF(INDEX(測定結果!$1:$1048576,ROW(),M$1)=0,"",LOG(INDEX(測定結果!$1:$1048576,ROW(),M$1)))</f>
        <v>-0.769551078621726</v>
      </c>
      <c r="N17">
        <f>IF(INDEX(測定結果!$1:$1048576,ROW(),N$1)=0,"",LOG(INDEX(測定結果!$1:$1048576,ROW(),N$1)))</f>
        <v>-0.769551078621726</v>
      </c>
      <c r="O17">
        <f>IF(INDEX(測定結果!$1:$1048576,ROW(),O$1)=0,"",LOG(INDEX(測定結果!$1:$1048576,ROW(),O$1)))</f>
        <v>-0.92081875395237522</v>
      </c>
      <c r="P17">
        <f>IF(INDEX(測定結果!$1:$1048576,ROW(),P$1)=0,"",LOG(INDEX(測定結果!$1:$1048576,ROW(),P$1)))</f>
        <v>-0.92081875395237522</v>
      </c>
      <c r="Q17">
        <f>IF(INDEX(測定結果!$1:$1048576,ROW(),Q$1)=0,"",LOG(INDEX(測定結果!$1:$1048576,ROW(),Q$1)))</f>
        <v>-0.769551078621726</v>
      </c>
      <c r="R17">
        <f>IF(INDEX(測定結果!$1:$1048576,ROW(),R$1)=0,"",LOG(INDEX(測定結果!$1:$1048576,ROW(),R$1)))</f>
        <v>-0.82390874094431876</v>
      </c>
      <c r="S17">
        <f>IF(INDEX(測定結果!$1:$1048576,ROW(),S$1)=0,"",LOG(INDEX(測定結果!$1:$1048576,ROW(),S$1)))</f>
        <v>-0.79588001734407521</v>
      </c>
      <c r="T17">
        <f>IF(INDEX(測定結果!$1:$1048576,ROW(),T$1)=0,"",LOG(INDEX(測定結果!$1:$1048576,ROW(),T$1)))</f>
        <v>-0.88605664769316317</v>
      </c>
      <c r="U17">
        <f>IF(INDEX(測定結果!$1:$1048576,ROW(),U$1)=0,"",LOG(INDEX(測定結果!$1:$1048576,ROW(),U$1)))</f>
        <v>-0.82390874094431876</v>
      </c>
      <c r="V17">
        <f>IF(INDEX(測定結果!$1:$1048576,ROW(),V$1)=0,"",LOG(INDEX(測定結果!$1:$1048576,ROW(),V$1)))</f>
        <v>-0.85387196432176193</v>
      </c>
      <c r="W17">
        <f>IF(INDEX(測定結果!$1:$1048576,ROW(),W$1)=0,"",LOG(INDEX(測定結果!$1:$1048576,ROW(),W$1)))</f>
        <v>-0.85387196432176193</v>
      </c>
      <c r="X17">
        <f>IF(INDEX(測定結果!$1:$1048576,ROW(),X$1)=0,"",LOG(INDEX(測定結果!$1:$1048576,ROW(),X$1)))</f>
        <v>-0.85387196432176193</v>
      </c>
      <c r="Y17">
        <f>IF(INDEX(測定結果!$1:$1048576,ROW(),Y$1)=0,"",LOG(INDEX(測定結果!$1:$1048576,ROW(),Y$1)))</f>
        <v>-0.88605664769316317</v>
      </c>
      <c r="Z17">
        <f>IF(INDEX(測定結果!$1:$1048576,ROW(),Z$1)=0,"",LOG(INDEX(測定結果!$1:$1048576,ROW(),Z$1)))</f>
        <v>-0.88605664769316317</v>
      </c>
      <c r="AA17">
        <f>IF(INDEX(測定結果!$1:$1048576,ROW(),AA$1)=0,"",LOG(INDEX(測定結果!$1:$1048576,ROW(),AA$1)))</f>
        <v>-0.88605664769316317</v>
      </c>
      <c r="AB17">
        <f>IF(INDEX(測定結果!$1:$1048576,ROW(),AB$1)=0,"",LOG(INDEX(測定結果!$1:$1048576,ROW(),AB$1)))</f>
        <v>-0.88605664769316317</v>
      </c>
      <c r="AC17">
        <f>IF(INDEX(測定結果!$1:$1048576,ROW(),AC$1)=0,"",LOG(INDEX(測定結果!$1:$1048576,ROW(),AC$1)))</f>
        <v>-0.88605664769316317</v>
      </c>
      <c r="AD17">
        <f>IF(INDEX(測定結果!$1:$1048576,ROW(),AD$1)=0,"",LOG(INDEX(測定結果!$1:$1048576,ROW(),AD$1)))</f>
        <v>-0.88605664769316317</v>
      </c>
      <c r="AE17">
        <f>IF(INDEX(測定結果!$1:$1048576,ROW(),AE$1)=0,"",LOG(INDEX(測定結果!$1:$1048576,ROW(),AE$1)))</f>
        <v>-0.88605664769316317</v>
      </c>
      <c r="AF17">
        <f>IF(INDEX(測定結果!$1:$1048576,ROW(),AF$1)=0,"",LOG(INDEX(測定結果!$1:$1048576,ROW(),AF$1)))</f>
        <v>-0.92081875395237522</v>
      </c>
      <c r="AG17">
        <f>IF(INDEX(測定結果!$1:$1048576,ROW(),AG$1)=0,"",LOG(INDEX(測定結果!$1:$1048576,ROW(),AG$1)))</f>
        <v>-0.88605664769316317</v>
      </c>
      <c r="AH17">
        <f>IF(INDEX(測定結果!$1:$1048576,ROW(),AH$1)=0,"",LOG(INDEX(測定結果!$1:$1048576,ROW(),AH$1)))</f>
        <v>-0.95860731484177497</v>
      </c>
      <c r="AI17">
        <f>IF(INDEX(測定結果!$1:$1048576,ROW(),AI$1)=0,"",LOG(INDEX(測定結果!$1:$1048576,ROW(),AI$1)))</f>
        <v>-1</v>
      </c>
      <c r="AJ17">
        <f>IF(INDEX(測定結果!$1:$1048576,ROW(),AJ$1)=0,"",LOG(INDEX(測定結果!$1:$1048576,ROW(),AJ$1)))</f>
        <v>-0.92081875395237522</v>
      </c>
      <c r="AK17">
        <f>IF(INDEX(測定結果!$1:$1048576,ROW(),AK$1)=0,"",LOG(INDEX(測定結果!$1:$1048576,ROW(),AK$1)))</f>
        <v>-0.88605664769316317</v>
      </c>
      <c r="AL17">
        <f>IF(INDEX(測定結果!$1:$1048576,ROW(),AL$1)=0,"",LOG(INDEX(測定結果!$1:$1048576,ROW(),AL$1)))</f>
        <v>-0.95860731484177497</v>
      </c>
      <c r="AM17">
        <f>IF(INDEX(測定結果!$1:$1048576,ROW(),AM$1)=0,"",LOG(INDEX(測定結果!$1:$1048576,ROW(),AM$1)))</f>
        <v>-1.0457574905606752</v>
      </c>
      <c r="AN17">
        <f>IF(INDEX(測定結果!$1:$1048576,ROW(),AN$1)=0,"",LOG(INDEX(測定結果!$1:$1048576,ROW(),AN$1)))</f>
        <v>-1</v>
      </c>
      <c r="AO17">
        <f>IF(INDEX(測定結果!$1:$1048576,ROW(),AO$1)=0,"",LOG(INDEX(測定結果!$1:$1048576,ROW(),AO$1)))</f>
        <v>-0.95860731484177497</v>
      </c>
      <c r="AP17">
        <f>IF(INDEX(測定結果!$1:$1048576,ROW(),AP$1)=0,"",LOG(INDEX(測定結果!$1:$1048576,ROW(),AP$1)))</f>
        <v>-1.0457574905606752</v>
      </c>
      <c r="AQ17">
        <f>IF(INDEX(測定結果!$1:$1048576,ROW(),AQ$1)=0,"",LOG(INDEX(測定結果!$1:$1048576,ROW(),AQ$1)))</f>
        <v>-0.95860731484177497</v>
      </c>
      <c r="AR17">
        <f>IF(INDEX(測定結果!$1:$1048576,ROW(),AR$1)=0,"",LOG(INDEX(測定結果!$1:$1048576,ROW(),AR$1)))</f>
        <v>-1</v>
      </c>
      <c r="AS17">
        <f>IF(INDEX(測定結果!$1:$1048576,ROW(),AS$1)=0,"",LOG(INDEX(測定結果!$1:$1048576,ROW(),AS$1)))</f>
        <v>-1.0457574905606752</v>
      </c>
      <c r="AT17">
        <f>IF(INDEX(測定結果!$1:$1048576,ROW(),AT$1)=0,"",LOG(INDEX(測定結果!$1:$1048576,ROW(),AT$1)))</f>
        <v>-1.0457574905606752</v>
      </c>
      <c r="AU17">
        <f>IF(INDEX(測定結果!$1:$1048576,ROW(),AU$1)=0,"",LOG(INDEX(測定結果!$1:$1048576,ROW(),AU$1)))</f>
        <v>-1.0457574905606752</v>
      </c>
      <c r="AV17">
        <f>IF(INDEX(測定結果!$1:$1048576,ROW(),AV$1)=0,"",LOG(INDEX(測定結果!$1:$1048576,ROW(),AV$1)))</f>
        <v>-1.0457574905606752</v>
      </c>
      <c r="AW17">
        <f>IF(INDEX(測定結果!$1:$1048576,ROW(),AW$1)=0,"",LOG(INDEX(測定結果!$1:$1048576,ROW(),AW$1)))</f>
        <v>-1.0457574905606752</v>
      </c>
      <c r="AX17">
        <f>IF(INDEX(測定結果!$1:$1048576,ROW(),AX$1)=0,"",LOG(INDEX(測定結果!$1:$1048576,ROW(),AX$1)))</f>
        <v>-1</v>
      </c>
      <c r="AY17">
        <f>IF(INDEX(測定結果!$1:$1048576,ROW(),AY$1)=0,"",LOG(INDEX(測定結果!$1:$1048576,ROW(),AY$1)))</f>
        <v>-1.0457574905606752</v>
      </c>
      <c r="AZ17">
        <f>IF(INDEX(測定結果!$1:$1048576,ROW(),AZ$1)=0,"",LOG(INDEX(測定結果!$1:$1048576,ROW(),AZ$1)))</f>
        <v>-1.0457574905606752</v>
      </c>
      <c r="BA17">
        <f>IF(INDEX(測定結果!$1:$1048576,ROW(),BA$1)=0,"",LOG(INDEX(測定結果!$1:$1048576,ROW(),BA$1)))</f>
        <v>-1.0457574905606752</v>
      </c>
      <c r="BB17">
        <f>IF(INDEX(測定結果!$1:$1048576,ROW(),BB$1)=0,"",LOG(INDEX(測定結果!$1:$1048576,ROW(),BB$1)))</f>
        <v>-1.0457574905606752</v>
      </c>
      <c r="BC17">
        <f>IF(INDEX(測定結果!$1:$1048576,ROW(),BC$1)=0,"",LOG(INDEX(測定結果!$1:$1048576,ROW(),BC$1)))</f>
        <v>-1.0457574905606752</v>
      </c>
      <c r="BD17">
        <f>IF(INDEX(測定結果!$1:$1048576,ROW(),BD$1)=0,"",LOG(INDEX(測定結果!$1:$1048576,ROW(),BD$1)))</f>
        <v>-1.0457574905606752</v>
      </c>
      <c r="BE17">
        <f>IF(INDEX(測定結果!$1:$1048576,ROW(),BE$1)=0,"",LOG(INDEX(測定結果!$1:$1048576,ROW(),BE$1)))</f>
        <v>-1.0457574905606752</v>
      </c>
      <c r="BF17">
        <f>IF(INDEX(測定結果!$1:$1048576,ROW(),BF$1)=0,"",LOG(INDEX(測定結果!$1:$1048576,ROW(),BF$1)))</f>
        <v>-1</v>
      </c>
      <c r="BG17">
        <f>IF(INDEX(測定結果!$1:$1048576,ROW(),BG$1)=0,"",LOG(INDEX(測定結果!$1:$1048576,ROW(),BG$1)))</f>
        <v>-1.0457574905606752</v>
      </c>
      <c r="BH17">
        <f>IF(INDEX(測定結果!$1:$1048576,ROW(),BH$1)=0,"",LOG(INDEX(測定結果!$1:$1048576,ROW(),BH$1)))</f>
        <v>-1.0969100130080565</v>
      </c>
      <c r="BI17">
        <f>IF(INDEX(測定結果!$1:$1048576,ROW(),BI$1)=0,"",LOG(INDEX(測定結果!$1:$1048576,ROW(),BI$1)))</f>
        <v>-1.0969100130080565</v>
      </c>
      <c r="BJ17">
        <f>IF(INDEX(測定結果!$1:$1048576,ROW(),BJ$1)=0,"",LOG(INDEX(測定結果!$1:$1048576,ROW(),BJ$1)))</f>
        <v>-1.0969100130080565</v>
      </c>
      <c r="BK17">
        <f>IF(INDEX(測定結果!$1:$1048576,ROW(),BK$1)=0,"",LOG(INDEX(測定結果!$1:$1048576,ROW(),BK$1)))</f>
        <v>-1.0969100130080565</v>
      </c>
      <c r="BL17">
        <f>IF(INDEX(測定結果!$1:$1048576,ROW(),BL$1)=0,"",LOG(INDEX(測定結果!$1:$1048576,ROW(),BL$1)))</f>
        <v>-1.0457574905606752</v>
      </c>
      <c r="BM17">
        <f>IF(INDEX(測定結果!$1:$1048576,ROW(),BM$1)=0,"",LOG(INDEX(測定結果!$1:$1048576,ROW(),BM$1)))</f>
        <v>-1.0457574905606752</v>
      </c>
      <c r="BN17">
        <f>IF(INDEX(測定結果!$1:$1048576,ROW(),BN$1)=0,"",LOG(INDEX(測定結果!$1:$1048576,ROW(),BN$1)))</f>
        <v>-1.0457574905606752</v>
      </c>
      <c r="BO17">
        <f>IF(INDEX(測定結果!$1:$1048576,ROW(),BO$1)=0,"",LOG(INDEX(測定結果!$1:$1048576,ROW(),BO$1)))</f>
        <v>-1.0457574905606752</v>
      </c>
      <c r="BP17">
        <f>IF(INDEX(測定結果!$1:$1048576,ROW(),BP$1)=0,"",LOG(INDEX(測定結果!$1:$1048576,ROW(),BP$1)))</f>
        <v>-1.0969100130080565</v>
      </c>
      <c r="BQ17">
        <f>IF(INDEX(測定結果!$1:$1048576,ROW(),BQ$1)=0,"",LOG(INDEX(測定結果!$1:$1048576,ROW(),BQ$1)))</f>
        <v>-1.0457574905606752</v>
      </c>
      <c r="BR17">
        <f>IF(INDEX(測定結果!$1:$1048576,ROW(),BR$1)=0,"",LOG(INDEX(測定結果!$1:$1048576,ROW(),BR$1)))</f>
        <v>-1.0969100130080565</v>
      </c>
      <c r="BS17">
        <f>IF(INDEX(測定結果!$1:$1048576,ROW(),BS$1)=0,"",LOG(INDEX(測定結果!$1:$1048576,ROW(),BS$1)))</f>
        <v>-1.0969100130080565</v>
      </c>
      <c r="BT17">
        <f>IF(INDEX(測定結果!$1:$1048576,ROW(),BT$1)=0,"",LOG(INDEX(測定結果!$1:$1048576,ROW(),BT$1)))</f>
        <v>-1.0969100130080565</v>
      </c>
      <c r="BU17">
        <f>IF(INDEX(測定結果!$1:$1048576,ROW(),BU$1)=0,"",LOG(INDEX(測定結果!$1:$1048576,ROW(),BU$1)))</f>
        <v>-1.0969100130080565</v>
      </c>
      <c r="BV17" t="str">
        <f>IF(INDEX(測定結果!$1:$1048576,ROW(),BV$1)=0,"",LOG(INDEX(測定結果!$1:$1048576,ROW(),BV$1)))</f>
        <v/>
      </c>
      <c r="BW17" t="str">
        <f>IF(INDEX(測定結果!$1:$1048576,ROW(),BW$1)=0,"",LOG(INDEX(測定結果!$1:$1048576,ROW(),BW$1)))</f>
        <v/>
      </c>
      <c r="BX17" t="str">
        <f>IF(INDEX(測定結果!$1:$1048576,ROW(),BX$1)=0,"",LOG(INDEX(測定結果!$1:$1048576,ROW(),BX$1)))</f>
        <v/>
      </c>
      <c r="BY17" t="str">
        <f>IF(INDEX(測定結果!$1:$1048576,ROW(),BY$1)=0,"",LOG(INDEX(測定結果!$1:$1048576,ROW(),BY$1)))</f>
        <v/>
      </c>
      <c r="BZ17" t="str">
        <f>IF(INDEX(測定結果!$1:$1048576,ROW(),BZ$1)=0,"",LOG(INDEX(測定結果!$1:$1048576,ROW(),BZ$1)))</f>
        <v/>
      </c>
      <c r="CA17" t="str">
        <f>IF(INDEX(測定結果!$1:$1048576,ROW(),CA$1)=0,"",LOG(INDEX(測定結果!$1:$1048576,ROW(),CA$1)))</f>
        <v/>
      </c>
      <c r="CB17" t="str">
        <f>IF(INDEX(測定結果!$1:$1048576,ROW(),CB$1)=0,"",LOG(INDEX(測定結果!$1:$1048576,ROW(),CB$1)))</f>
        <v/>
      </c>
      <c r="CC17" t="str">
        <f>IF(INDEX(測定結果!$1:$1048576,ROW(),CC$1)=0,"",LOG(INDEX(測定結果!$1:$1048576,ROW(),CC$1)))</f>
        <v/>
      </c>
      <c r="CD17" t="str">
        <f>IF(INDEX(測定結果!$1:$1048576,ROW(),CD$1)=0,"",LOG(INDEX(測定結果!$1:$1048576,ROW(),CD$1)))</f>
        <v/>
      </c>
      <c r="CE17" t="str">
        <f>IF(INDEX(測定結果!$1:$1048576,ROW(),CE$1)=0,"",LOG(INDEX(測定結果!$1:$1048576,ROW(),CE$1)))</f>
        <v/>
      </c>
      <c r="CF17">
        <f>IF(INDEX(測定結果!$1:$1048576,ROW(),CF$1)=0,"",LOG(INDEX(測定結果!$1:$1048576,ROW(),CF$1)))</f>
        <v>-1.1549019599857431</v>
      </c>
      <c r="CG17">
        <f>IF(INDEX(測定結果!$1:$1048576,ROW(),CG$1)=0,"",LOG(INDEX(測定結果!$1:$1048576,ROW(),CG$1)))</f>
        <v>-1.1549019599857431</v>
      </c>
      <c r="CH17">
        <f>IF(INDEX(測定結果!$1:$1048576,ROW(),CH$1)=0,"",LOG(INDEX(測定結果!$1:$1048576,ROW(),CH$1)))</f>
        <v>-1.0969100130080565</v>
      </c>
      <c r="CI17">
        <f>IF(INDEX(測定結果!$1:$1048576,ROW(),CI$1)=0,"",LOG(INDEX(測定結果!$1:$1048576,ROW(),CI$1)))</f>
        <v>-1.0969100130080565</v>
      </c>
      <c r="CJ17">
        <f>IF(INDEX(測定結果!$1:$1048576,ROW(),CJ$1)=0,"",LOG(INDEX(測定結果!$1:$1048576,ROW(),CJ$1)))</f>
        <v>-1.0969100130080565</v>
      </c>
      <c r="CK17">
        <f>IF(INDEX(測定結果!$1:$1048576,ROW(),CK$1)=0,"",LOG(INDEX(測定結果!$1:$1048576,ROW(),CK$1)))</f>
        <v>-1.0969100130080565</v>
      </c>
      <c r="CL17">
        <f>IF(INDEX(測定結果!$1:$1048576,ROW(),CL$1)=0,"",LOG(INDEX(測定結果!$1:$1048576,ROW(),CL$1)))</f>
        <v>-1.1549019599857431</v>
      </c>
      <c r="CM17">
        <f>IF(INDEX(測定結果!$1:$1048576,ROW(),CM$1)=0,"",LOG(INDEX(測定結果!$1:$1048576,ROW(),CM$1)))</f>
        <v>-1.1549019599857431</v>
      </c>
      <c r="CN17">
        <f>IF(INDEX(測定結果!$1:$1048576,ROW(),CN$1)=0,"",LOG(INDEX(測定結果!$1:$1048576,ROW(),CN$1)))</f>
        <v>-1.0969100130080565</v>
      </c>
      <c r="CO17">
        <f>IF(INDEX(測定結果!$1:$1048576,ROW(),CO$1)=0,"",LOG(INDEX(測定結果!$1:$1048576,ROW(),CO$1)))</f>
        <v>-1.0969100130080565</v>
      </c>
      <c r="CP17">
        <f>IF(INDEX(測定結果!$1:$1048576,ROW(),CP$1)=0,"",LOG(INDEX(測定結果!$1:$1048576,ROW(),CP$1)))</f>
        <v>-1.0969100130080565</v>
      </c>
      <c r="CQ17">
        <f>IF(INDEX(測定結果!$1:$1048576,ROW(),CQ$1)=0,"",LOG(INDEX(測定結果!$1:$1048576,ROW(),CQ$1)))</f>
        <v>-1.0969100130080565</v>
      </c>
      <c r="CR17" t="str">
        <f>IF(INDEX(測定結果!$1:$1048576,ROW(),CR$1)=0,"",LOG(INDEX(測定結果!$1:$1048576,ROW(),CR$1)))</f>
        <v/>
      </c>
      <c r="CS17" t="str">
        <f>IF(INDEX(測定結果!$1:$1048576,ROW(),CS$1)=0,"",LOG(INDEX(測定結果!$1:$1048576,ROW(),CS$1)))</f>
        <v/>
      </c>
      <c r="CT17" t="str">
        <f>IF(INDEX(測定結果!$1:$1048576,ROW(),CT$1)=0,"",LOG(INDEX(測定結果!$1:$1048576,ROW(),CT$1)))</f>
        <v/>
      </c>
      <c r="CU17" t="str">
        <f>IF(INDEX(測定結果!$1:$1048576,ROW(),CU$1)=0,"",LOG(INDEX(測定結果!$1:$1048576,ROW(),CU$1)))</f>
        <v/>
      </c>
      <c r="CV17" t="str">
        <f>IF(INDEX(測定結果!$1:$1048576,ROW(),CV$1)=0,"",LOG(INDEX(測定結果!$1:$1048576,ROW(),CV$1)))</f>
        <v/>
      </c>
      <c r="CW17" t="str">
        <f>IF(INDEX(測定結果!$1:$1048576,ROW(),CW$1)=0,"",LOG(INDEX(測定結果!$1:$1048576,ROW(),CW$1)))</f>
        <v/>
      </c>
      <c r="CX17" t="str">
        <f>IF(INDEX(測定結果!$1:$1048576,ROW(),CX$1)=0,"",LOG(INDEX(測定結果!$1:$1048576,ROW(),CX$1)))</f>
        <v/>
      </c>
      <c r="CY17" t="str">
        <f>IF(INDEX(測定結果!$1:$1048576,ROW(),CY$1)=0,"",LOG(INDEX(測定結果!$1:$1048576,ROW(),CY$1)))</f>
        <v/>
      </c>
      <c r="CZ17" t="str">
        <f>IF(INDEX(測定結果!$1:$1048576,ROW(),CZ$1)=0,"",LOG(INDEX(測定結果!$1:$1048576,ROW(),CZ$1)))</f>
        <v/>
      </c>
      <c r="DA17" t="str">
        <f>IF(INDEX(測定結果!$1:$1048576,ROW(),DA$1)=0,"",LOG(INDEX(測定結果!$1:$1048576,ROW(),DA$1)))</f>
        <v/>
      </c>
      <c r="DB17" t="str">
        <f>IF(INDEX(測定結果!$1:$1048576,ROW(),DB$1)=0,"",LOG(INDEX(測定結果!$1:$1048576,ROW(),DB$1)))</f>
        <v/>
      </c>
      <c r="DC17" t="str">
        <f>IF(INDEX(測定結果!$1:$1048576,ROW(),DC$1)=0,"",LOG(INDEX(測定結果!$1:$1048576,ROW(),DC$1)))</f>
        <v/>
      </c>
      <c r="DD17" t="str">
        <f>IF(INDEX(測定結果!$1:$1048576,ROW(),DD$1)=0,"",LOG(INDEX(測定結果!$1:$1048576,ROW(),DD$1)))</f>
        <v/>
      </c>
      <c r="DE17" t="str">
        <f>IF(INDEX(測定結果!$1:$1048576,ROW(),DE$1)=0,"",LOG(INDEX(測定結果!$1:$1048576,ROW(),DE$1)))</f>
        <v/>
      </c>
      <c r="DF17" t="str">
        <f>IF(INDEX(測定結果!$1:$1048576,ROW(),DF$1)=0,"",LOG(INDEX(測定結果!$1:$1048576,ROW(),DF$1)))</f>
        <v/>
      </c>
      <c r="DG17" t="str">
        <f>IF(INDEX(測定結果!$1:$1048576,ROW(),DG$1)=0,"",LOG(INDEX(測定結果!$1:$1048576,ROW(),DG$1)))</f>
        <v/>
      </c>
      <c r="DH17" t="str">
        <f>IF(INDEX(測定結果!$1:$1048576,ROW(),DH$1)=0,"",LOG(INDEX(測定結果!$1:$1048576,ROW(),DH$1)))</f>
        <v/>
      </c>
      <c r="DI17" t="str">
        <f>IF(INDEX(測定結果!$1:$1048576,ROW(),DI$1)=0,"",LOG(INDEX(測定結果!$1:$1048576,ROW(),DI$1)))</f>
        <v/>
      </c>
      <c r="DJ17" t="str">
        <f>IF(INDEX(測定結果!$1:$1048576,ROW(),DJ$1)=0,"",LOG(INDEX(測定結果!$1:$1048576,ROW(),DJ$1)))</f>
        <v/>
      </c>
      <c r="DK17" t="str">
        <f>IF(INDEX(測定結果!$1:$1048576,ROW(),DK$1)=0,"",LOG(INDEX(測定結果!$1:$1048576,ROW(),DK$1)))</f>
        <v/>
      </c>
      <c r="DL17" t="str">
        <f>IF(INDEX(測定結果!$1:$1048576,ROW(),DL$1)=0,"",LOG(INDEX(測定結果!$1:$1048576,ROW(),DL$1)))</f>
        <v/>
      </c>
      <c r="DM17" t="str">
        <f>IF(INDEX(測定結果!$1:$1048576,ROW(),DM$1)=0,"",LOG(INDEX(測定結果!$1:$1048576,ROW(),DM$1)))</f>
        <v/>
      </c>
      <c r="DN17" t="str">
        <f>IF(INDEX(測定結果!$1:$1048576,ROW(),DN$1)=0,"",LOG(INDEX(測定結果!$1:$1048576,ROW(),DN$1)))</f>
        <v/>
      </c>
      <c r="DO17" t="str">
        <f>IF(INDEX(測定結果!$1:$1048576,ROW(),DO$1)=0,"",LOG(INDEX(測定結果!$1:$1048576,ROW(),DO$1)))</f>
        <v/>
      </c>
      <c r="DP17" t="str">
        <f>IF(OR(INDEX(測定結果!$1:$1048576,ROW(),DP$1)=0,INDEX(測定結果!$1:$1048576,ROW(),DP$1)=""),"",LOG(INDEX(測定結果!$1:$1048576,ROW(),DP$1)))</f>
        <v/>
      </c>
      <c r="DQ17" t="str">
        <f>IF(OR(INDEX(測定結果!$1:$1048576,ROW(),DQ$1)=0,INDEX(測定結果!$1:$1048576,ROW(),DQ$1)=""),"",LOG(INDEX(測定結果!$1:$1048576,ROW(),DQ$1)))</f>
        <v/>
      </c>
      <c r="DR17" t="str">
        <f>IF(OR(INDEX(測定結果!$1:$1048576,ROW(),DR$1)=0,INDEX(測定結果!$1:$1048576,ROW(),DR$1)=""),"",LOG(INDEX(測定結果!$1:$1048576,ROW(),DR$1)))</f>
        <v/>
      </c>
      <c r="DS17" t="str">
        <f>IF(OR(INDEX(測定結果!$1:$1048576,ROW(),DS$1)=0,INDEX(測定結果!$1:$1048576,ROW(),DS$1)=""),"",LOG(INDEX(測定結果!$1:$1048576,ROW(),DS$1)))</f>
        <v/>
      </c>
      <c r="DT17" t="str">
        <f>IF(OR(INDEX(測定結果!$1:$1048576,ROW(),DT$1)=0,INDEX(測定結果!$1:$1048576,ROW(),DT$1)=""),"",LOG(INDEX(測定結果!$1:$1048576,ROW(),DT$1)))</f>
        <v/>
      </c>
      <c r="DU17" t="str">
        <f>IF(OR(INDEX(測定結果!$1:$1048576,ROW(),DU$1)=0,INDEX(測定結果!$1:$1048576,ROW(),DU$1)=""),"",LOG(INDEX(測定結果!$1:$1048576,ROW(),DU$1)))</f>
        <v/>
      </c>
      <c r="DV17" t="str">
        <f>IF(OR(INDEX(測定結果!$1:$1048576,ROW(),DV$1)=0,INDEX(測定結果!$1:$1048576,ROW(),DV$1)=""),"",LOG(INDEX(測定結果!$1:$1048576,ROW(),DV$1)))</f>
        <v/>
      </c>
      <c r="DW17" t="str">
        <f>IF(OR(INDEX(測定結果!$1:$1048576,ROW(),DW$1)=0,INDEX(測定結果!$1:$1048576,ROW(),DW$1)=""),"",LOG(INDEX(測定結果!$1:$1048576,ROW(),DW$1)))</f>
        <v/>
      </c>
      <c r="DX17" t="str">
        <f>IF(OR(INDEX(測定結果!$1:$1048576,ROW(),DX$1)=0,INDEX(測定結果!$1:$1048576,ROW(),DX$1)=""),"",LOG(INDEX(測定結果!$1:$1048576,ROW(),DX$1)))</f>
        <v/>
      </c>
      <c r="DY17" t="str">
        <f>IF(OR(INDEX(測定結果!$1:$1048576,ROW(),DY$1)=0,INDEX(測定結果!$1:$1048576,ROW(),DY$1)=""),"",LOG(INDEX(測定結果!$1:$1048576,ROW(),DY$1)))</f>
        <v/>
      </c>
      <c r="DZ17" t="str">
        <f>IF(OR(INDEX(測定結果!$1:$1048576,ROW(),DZ$1)=0,INDEX(測定結果!$1:$1048576,ROW(),DZ$1)=""),"",LOG(INDEX(測定結果!$1:$1048576,ROW(),DZ$1)))</f>
        <v/>
      </c>
      <c r="EA17" t="str">
        <f>IF(OR(INDEX(測定結果!$1:$1048576,ROW(),EA$1)=0,INDEX(測定結果!$1:$1048576,ROW(),EA$1)=""),"",LOG(INDEX(測定結果!$1:$1048576,ROW(),EA$1)))</f>
        <v/>
      </c>
      <c r="EB17" t="str">
        <f>IF(OR(INDEX(測定結果!$1:$1048576,ROW(),EB$1)=0,INDEX(測定結果!$1:$1048576,ROW(),EB$1)=""),"",LOG(INDEX(測定結果!$1:$1048576,ROW(),EB$1)))</f>
        <v/>
      </c>
      <c r="EC17" t="str">
        <f>IF(OR(INDEX(測定結果!$1:$1048576,ROW(),EC$1)=0,INDEX(測定結果!$1:$1048576,ROW(),EC$1)=""),"",LOG(INDEX(測定結果!$1:$1048576,ROW(),EC$1)))</f>
        <v/>
      </c>
      <c r="ED17" t="str">
        <f>IF(OR(INDEX(測定結果!$1:$1048576,ROW(),ED$1)=0,INDEX(測定結果!$1:$1048576,ROW(),ED$1)=""),"",LOG(INDEX(測定結果!$1:$1048576,ROW(),ED$1)))</f>
        <v/>
      </c>
    </row>
    <row r="18" spans="1:134">
      <c r="A18" t="str">
        <f>IF(INDEX(測定結果!$1:$1048576,ROW(),A$1)=0,A17,INDEX(測定結果!$1:$1048576,ROW(),A$1))</f>
        <v>滝根町</v>
      </c>
      <c r="B18">
        <f>INDEX(測定結果!$1:$1048576,ROW(),B$1)</f>
        <v>8</v>
      </c>
      <c r="C18" t="str">
        <f>IF(INDEX(測定結果!$1:$1048576,ROW(),C$1)=0,C17,INDEX(測定結果!$1:$1048576,ROW(),C$1))</f>
        <v>糠塚</v>
      </c>
      <c r="D18" t="str">
        <f>IF(INDEX(測定結果!$1:$1048576,ROW(),D$1)=0,"",INDEX(測定結果!$1:$1048576,ROW(),D$1))</f>
        <v>あぶくま洞集会所</v>
      </c>
      <c r="E18">
        <f>IF(INDEX(測定結果!$1:$1048576,ROW(),E$1)=0,"",LOG(INDEX(測定結果!$1:$1048576,ROW(),E$1)))</f>
        <v>-0.53760200210104392</v>
      </c>
      <c r="F18">
        <f>IF(INDEX(測定結果!$1:$1048576,ROW(),F$1)=0,"",LOG(INDEX(測定結果!$1:$1048576,ROW(),F$1)))</f>
        <v>-0.55284196865778079</v>
      </c>
      <c r="G18">
        <f>IF(INDEX(測定結果!$1:$1048576,ROW(),G$1)=0,"",LOG(INDEX(測定結果!$1:$1048576,ROW(),G$1)))</f>
        <v>-0.61978875828839397</v>
      </c>
      <c r="H18">
        <f>IF(INDEX(測定結果!$1:$1048576,ROW(),H$1)=0,"",LOG(INDEX(測定結果!$1:$1048576,ROW(),H$1)))</f>
        <v>-0.55284196865778079</v>
      </c>
      <c r="I18">
        <f>IF(INDEX(測定結果!$1:$1048576,ROW(),I$1)=0,"",LOG(INDEX(測定結果!$1:$1048576,ROW(),I$1)))</f>
        <v>-0.6020599913279624</v>
      </c>
      <c r="J18">
        <f>IF(INDEX(測定結果!$1:$1048576,ROW(),J$1)=0,"",LOG(INDEX(測定結果!$1:$1048576,ROW(),J$1)))</f>
        <v>-0.56863623584101264</v>
      </c>
      <c r="K18">
        <f>IF(INDEX(測定結果!$1:$1048576,ROW(),K$1)=0,"",LOG(INDEX(測定結果!$1:$1048576,ROW(),K$1)))</f>
        <v>-0.61978875828839397</v>
      </c>
      <c r="L18">
        <f>IF(INDEX(測定結果!$1:$1048576,ROW(),L$1)=0,"",LOG(INDEX(測定結果!$1:$1048576,ROW(),L$1)))</f>
        <v>-0.6020599913279624</v>
      </c>
      <c r="M18">
        <f>IF(INDEX(測定結果!$1:$1048576,ROW(),M$1)=0,"",LOG(INDEX(測定結果!$1:$1048576,ROW(),M$1)))</f>
        <v>-0.6020599913279624</v>
      </c>
      <c r="N18">
        <f>IF(INDEX(測定結果!$1:$1048576,ROW(),N$1)=0,"",LOG(INDEX(測定結果!$1:$1048576,ROW(),N$1)))</f>
        <v>-0.56863623584101264</v>
      </c>
      <c r="O18">
        <f>IF(INDEX(測定結果!$1:$1048576,ROW(),O$1)=0,"",LOG(INDEX(測定結果!$1:$1048576,ROW(),O$1)))</f>
        <v>-0.69897000433601875</v>
      </c>
      <c r="P18">
        <f>IF(INDEX(測定結果!$1:$1048576,ROW(),P$1)=0,"",LOG(INDEX(測定結果!$1:$1048576,ROW(),P$1)))</f>
        <v>-0.769551078621726</v>
      </c>
      <c r="Q18">
        <f>IF(INDEX(測定結果!$1:$1048576,ROW(),Q$1)=0,"",LOG(INDEX(測定結果!$1:$1048576,ROW(),Q$1)))</f>
        <v>-0.63827216398240705</v>
      </c>
      <c r="R18">
        <f>IF(INDEX(測定結果!$1:$1048576,ROW(),R$1)=0,"",LOG(INDEX(測定結果!$1:$1048576,ROW(),R$1)))</f>
        <v>-0.63827216398240705</v>
      </c>
      <c r="S18">
        <f>IF(INDEX(測定結果!$1:$1048576,ROW(),S$1)=0,"",LOG(INDEX(測定結果!$1:$1048576,ROW(),S$1)))</f>
        <v>-0.69897000433601875</v>
      </c>
      <c r="T18">
        <f>IF(INDEX(測定結果!$1:$1048576,ROW(),T$1)=0,"",LOG(INDEX(測定結果!$1:$1048576,ROW(),T$1)))</f>
        <v>-0.769551078621726</v>
      </c>
      <c r="U18">
        <f>IF(INDEX(測定結果!$1:$1048576,ROW(),U$1)=0,"",LOG(INDEX(測定結果!$1:$1048576,ROW(),U$1)))</f>
        <v>-0.69897000433601875</v>
      </c>
      <c r="V18">
        <f>IF(INDEX(測定結果!$1:$1048576,ROW(),V$1)=0,"",LOG(INDEX(測定結果!$1:$1048576,ROW(),V$1)))</f>
        <v>-0.72124639904717103</v>
      </c>
      <c r="W18">
        <f>IF(INDEX(測定結果!$1:$1048576,ROW(),W$1)=0,"",LOG(INDEX(測定結果!$1:$1048576,ROW(),W$1)))</f>
        <v>-0.6777807052660807</v>
      </c>
      <c r="X18">
        <f>IF(INDEX(測定結果!$1:$1048576,ROW(),X$1)=0,"",LOG(INDEX(測定結果!$1:$1048576,ROW(),X$1)))</f>
        <v>-0.82390874094431876</v>
      </c>
      <c r="Y18">
        <f>IF(INDEX(測定結果!$1:$1048576,ROW(),Y$1)=0,"",LOG(INDEX(測定結果!$1:$1048576,ROW(),Y$1)))</f>
        <v>-0.79588001734407521</v>
      </c>
      <c r="Z18">
        <f>IF(INDEX(測定結果!$1:$1048576,ROW(),Z$1)=0,"",LOG(INDEX(測定結果!$1:$1048576,ROW(),Z$1)))</f>
        <v>-0.79588001734407521</v>
      </c>
      <c r="AA18">
        <f>IF(INDEX(測定結果!$1:$1048576,ROW(),AA$1)=0,"",LOG(INDEX(測定結果!$1:$1048576,ROW(),AA$1)))</f>
        <v>-0.79588001734407521</v>
      </c>
      <c r="AB18">
        <f>IF(INDEX(測定結果!$1:$1048576,ROW(),AB$1)=0,"",LOG(INDEX(測定結果!$1:$1048576,ROW(),AB$1)))</f>
        <v>-0.82390874094431876</v>
      </c>
      <c r="AC18">
        <f>IF(INDEX(測定結果!$1:$1048576,ROW(),AC$1)=0,"",LOG(INDEX(測定結果!$1:$1048576,ROW(),AC$1)))</f>
        <v>-0.85387196432176193</v>
      </c>
      <c r="AD18">
        <f>IF(INDEX(測定結果!$1:$1048576,ROW(),AD$1)=0,"",LOG(INDEX(測定結果!$1:$1048576,ROW(),AD$1)))</f>
        <v>-0.88605664769316317</v>
      </c>
      <c r="AE18">
        <f>IF(INDEX(測定結果!$1:$1048576,ROW(),AE$1)=0,"",LOG(INDEX(測定結果!$1:$1048576,ROW(),AE$1)))</f>
        <v>-0.82390874094431876</v>
      </c>
      <c r="AF18">
        <f>IF(INDEX(測定結果!$1:$1048576,ROW(),AF$1)=0,"",LOG(INDEX(測定結果!$1:$1048576,ROW(),AF$1)))</f>
        <v>-0.92081875395237522</v>
      </c>
      <c r="AG18">
        <f>IF(INDEX(測定結果!$1:$1048576,ROW(),AG$1)=0,"",LOG(INDEX(測定結果!$1:$1048576,ROW(),AG$1)))</f>
        <v>-0.92081875395237522</v>
      </c>
      <c r="AH18">
        <f>IF(INDEX(測定結果!$1:$1048576,ROW(),AH$1)=0,"",LOG(INDEX(測定結果!$1:$1048576,ROW(),AH$1)))</f>
        <v>-0.92081875395237522</v>
      </c>
      <c r="AI18">
        <f>IF(INDEX(測定結果!$1:$1048576,ROW(),AI$1)=0,"",LOG(INDEX(測定結果!$1:$1048576,ROW(),AI$1)))</f>
        <v>-0.85387196432176193</v>
      </c>
      <c r="AJ18">
        <f>IF(INDEX(測定結果!$1:$1048576,ROW(),AJ$1)=0,"",LOG(INDEX(測定結果!$1:$1048576,ROW(),AJ$1)))</f>
        <v>-0.92081875395237522</v>
      </c>
      <c r="AK18">
        <f>IF(INDEX(測定結果!$1:$1048576,ROW(),AK$1)=0,"",LOG(INDEX(測定結果!$1:$1048576,ROW(),AK$1)))</f>
        <v>-0.88605664769316317</v>
      </c>
      <c r="AL18">
        <f>IF(INDEX(測定結果!$1:$1048576,ROW(),AL$1)=0,"",LOG(INDEX(測定結果!$1:$1048576,ROW(),AL$1)))</f>
        <v>-0.88605664769316317</v>
      </c>
      <c r="AM18">
        <f>IF(INDEX(測定結果!$1:$1048576,ROW(),AM$1)=0,"",LOG(INDEX(測定結果!$1:$1048576,ROW(),AM$1)))</f>
        <v>-0.88605664769316317</v>
      </c>
      <c r="AN18">
        <f>IF(INDEX(測定結果!$1:$1048576,ROW(),AN$1)=0,"",LOG(INDEX(測定結果!$1:$1048576,ROW(),AN$1)))</f>
        <v>-0.92081875395237522</v>
      </c>
      <c r="AO18">
        <f>IF(INDEX(測定結果!$1:$1048576,ROW(),AO$1)=0,"",LOG(INDEX(測定結果!$1:$1048576,ROW(),AO$1)))</f>
        <v>-0.92081875395237522</v>
      </c>
      <c r="AP18">
        <f>IF(INDEX(測定結果!$1:$1048576,ROW(),AP$1)=0,"",LOG(INDEX(測定結果!$1:$1048576,ROW(),AP$1)))</f>
        <v>-0.92081875395237522</v>
      </c>
      <c r="AQ18">
        <f>IF(INDEX(測定結果!$1:$1048576,ROW(),AQ$1)=0,"",LOG(INDEX(測定結果!$1:$1048576,ROW(),AQ$1)))</f>
        <v>-0.92081875395237522</v>
      </c>
      <c r="AR18">
        <f>IF(INDEX(測定結果!$1:$1048576,ROW(),AR$1)=0,"",LOG(INDEX(測定結果!$1:$1048576,ROW(),AR$1)))</f>
        <v>-0.92081875395237522</v>
      </c>
      <c r="AS18">
        <f>IF(INDEX(測定結果!$1:$1048576,ROW(),AS$1)=0,"",LOG(INDEX(測定結果!$1:$1048576,ROW(),AS$1)))</f>
        <v>-1</v>
      </c>
      <c r="AT18">
        <f>IF(INDEX(測定結果!$1:$1048576,ROW(),AT$1)=0,"",LOG(INDEX(測定結果!$1:$1048576,ROW(),AT$1)))</f>
        <v>-0.95860731484177497</v>
      </c>
      <c r="AU18">
        <f>IF(INDEX(測定結果!$1:$1048576,ROW(),AU$1)=0,"",LOG(INDEX(測定結果!$1:$1048576,ROW(),AU$1)))</f>
        <v>-1</v>
      </c>
      <c r="AV18">
        <f>IF(INDEX(測定結果!$1:$1048576,ROW(),AV$1)=0,"",LOG(INDEX(測定結果!$1:$1048576,ROW(),AV$1)))</f>
        <v>-0.95860731484177497</v>
      </c>
      <c r="AW18">
        <f>IF(INDEX(測定結果!$1:$1048576,ROW(),AW$1)=0,"",LOG(INDEX(測定結果!$1:$1048576,ROW(),AW$1)))</f>
        <v>-0.95860731484177497</v>
      </c>
      <c r="AX18">
        <f>IF(INDEX(測定結果!$1:$1048576,ROW(),AX$1)=0,"",LOG(INDEX(測定結果!$1:$1048576,ROW(),AX$1)))</f>
        <v>-0.95860731484177497</v>
      </c>
      <c r="AY18">
        <f>IF(INDEX(測定結果!$1:$1048576,ROW(),AY$1)=0,"",LOG(INDEX(測定結果!$1:$1048576,ROW(),AY$1)))</f>
        <v>-0.95860731484177497</v>
      </c>
      <c r="AZ18">
        <f>IF(INDEX(測定結果!$1:$1048576,ROW(),AZ$1)=0,"",LOG(INDEX(測定結果!$1:$1048576,ROW(),AZ$1)))</f>
        <v>-0.95860731484177497</v>
      </c>
      <c r="BA18">
        <f>IF(INDEX(測定結果!$1:$1048576,ROW(),BA$1)=0,"",LOG(INDEX(測定結果!$1:$1048576,ROW(),BA$1)))</f>
        <v>-0.95860731484177497</v>
      </c>
      <c r="BB18">
        <f>IF(INDEX(測定結果!$1:$1048576,ROW(),BB$1)=0,"",LOG(INDEX(測定結果!$1:$1048576,ROW(),BB$1)))</f>
        <v>-0.95860731484177497</v>
      </c>
      <c r="BC18">
        <f>IF(INDEX(測定結果!$1:$1048576,ROW(),BC$1)=0,"",LOG(INDEX(測定結果!$1:$1048576,ROW(),BC$1)))</f>
        <v>-0.95860731484177497</v>
      </c>
      <c r="BD18">
        <f>IF(INDEX(測定結果!$1:$1048576,ROW(),BD$1)=0,"",LOG(INDEX(測定結果!$1:$1048576,ROW(),BD$1)))</f>
        <v>-1</v>
      </c>
      <c r="BE18">
        <f>IF(INDEX(測定結果!$1:$1048576,ROW(),BE$1)=0,"",LOG(INDEX(測定結果!$1:$1048576,ROW(),BE$1)))</f>
        <v>-1</v>
      </c>
      <c r="BF18">
        <f>IF(INDEX(測定結果!$1:$1048576,ROW(),BF$1)=0,"",LOG(INDEX(測定結果!$1:$1048576,ROW(),BF$1)))</f>
        <v>-1.0457574905606752</v>
      </c>
      <c r="BG18">
        <f>IF(INDEX(測定結果!$1:$1048576,ROW(),BG$1)=0,"",LOG(INDEX(測定結果!$1:$1048576,ROW(),BG$1)))</f>
        <v>-1</v>
      </c>
      <c r="BH18">
        <f>IF(INDEX(測定結果!$1:$1048576,ROW(),BH$1)=0,"",LOG(INDEX(測定結果!$1:$1048576,ROW(),BH$1)))</f>
        <v>-1</v>
      </c>
      <c r="BI18">
        <f>IF(INDEX(測定結果!$1:$1048576,ROW(),BI$1)=0,"",LOG(INDEX(測定結果!$1:$1048576,ROW(),BI$1)))</f>
        <v>-0.88605664769316317</v>
      </c>
      <c r="BJ18">
        <f>IF(INDEX(測定結果!$1:$1048576,ROW(),BJ$1)=0,"",LOG(INDEX(測定結果!$1:$1048576,ROW(),BJ$1)))</f>
        <v>-1.0457574905606752</v>
      </c>
      <c r="BK18">
        <f>IF(INDEX(測定結果!$1:$1048576,ROW(),BK$1)=0,"",LOG(INDEX(測定結果!$1:$1048576,ROW(),BK$1)))</f>
        <v>-1.0457574905606752</v>
      </c>
      <c r="BL18">
        <f>IF(INDEX(測定結果!$1:$1048576,ROW(),BL$1)=0,"",LOG(INDEX(測定結果!$1:$1048576,ROW(),BL$1)))</f>
        <v>-1.0457574905606752</v>
      </c>
      <c r="BM18">
        <f>IF(INDEX(測定結果!$1:$1048576,ROW(),BM$1)=0,"",LOG(INDEX(測定結果!$1:$1048576,ROW(),BM$1)))</f>
        <v>-1.0969100130080565</v>
      </c>
      <c r="BN18">
        <f>IF(INDEX(測定結果!$1:$1048576,ROW(),BN$1)=0,"",LOG(INDEX(測定結果!$1:$1048576,ROW(),BN$1)))</f>
        <v>-1.0457574905606752</v>
      </c>
      <c r="BO18">
        <f>IF(INDEX(測定結果!$1:$1048576,ROW(),BO$1)=0,"",LOG(INDEX(測定結果!$1:$1048576,ROW(),BO$1)))</f>
        <v>-1</v>
      </c>
      <c r="BP18">
        <f>IF(INDEX(測定結果!$1:$1048576,ROW(),BP$1)=0,"",LOG(INDEX(測定結果!$1:$1048576,ROW(),BP$1)))</f>
        <v>-1.0457574905606752</v>
      </c>
      <c r="BQ18">
        <f>IF(INDEX(測定結果!$1:$1048576,ROW(),BQ$1)=0,"",LOG(INDEX(測定結果!$1:$1048576,ROW(),BQ$1)))</f>
        <v>-1.0457574905606752</v>
      </c>
      <c r="BR18">
        <f>IF(INDEX(測定結果!$1:$1048576,ROW(),BR$1)=0,"",LOG(INDEX(測定結果!$1:$1048576,ROW(),BR$1)))</f>
        <v>-1.0969100130080565</v>
      </c>
      <c r="BS18">
        <f>IF(INDEX(測定結果!$1:$1048576,ROW(),BS$1)=0,"",LOG(INDEX(測定結果!$1:$1048576,ROW(),BS$1)))</f>
        <v>-1.0969100130080565</v>
      </c>
      <c r="BT18">
        <f>IF(INDEX(測定結果!$1:$1048576,ROW(),BT$1)=0,"",LOG(INDEX(測定結果!$1:$1048576,ROW(),BT$1)))</f>
        <v>-1.0457574905606752</v>
      </c>
      <c r="BU18">
        <f>IF(INDEX(測定結果!$1:$1048576,ROW(),BU$1)=0,"",LOG(INDEX(測定結果!$1:$1048576,ROW(),BU$1)))</f>
        <v>-1</v>
      </c>
      <c r="BV18">
        <f>IF(INDEX(測定結果!$1:$1048576,ROW(),BV$1)=0,"",LOG(INDEX(測定結果!$1:$1048576,ROW(),BV$1)))</f>
        <v>-1.0457574905606752</v>
      </c>
      <c r="BW18">
        <f>IF(INDEX(測定結果!$1:$1048576,ROW(),BW$1)=0,"",LOG(INDEX(測定結果!$1:$1048576,ROW(),BW$1)))</f>
        <v>-1.0969100130080565</v>
      </c>
      <c r="BX18">
        <f>IF(INDEX(測定結果!$1:$1048576,ROW(),BX$1)=0,"",LOG(INDEX(測定結果!$1:$1048576,ROW(),BX$1)))</f>
        <v>-1.0457574905606752</v>
      </c>
      <c r="BY18">
        <f>IF(INDEX(測定結果!$1:$1048576,ROW(),BY$1)=0,"",LOG(INDEX(測定結果!$1:$1048576,ROW(),BY$1)))</f>
        <v>-1.0457574905606752</v>
      </c>
      <c r="BZ18">
        <f>IF(INDEX(測定結果!$1:$1048576,ROW(),BZ$1)=0,"",LOG(INDEX(測定結果!$1:$1048576,ROW(),BZ$1)))</f>
        <v>-1</v>
      </c>
      <c r="CA18">
        <f>IF(INDEX(測定結果!$1:$1048576,ROW(),CA$1)=0,"",LOG(INDEX(測定結果!$1:$1048576,ROW(),CA$1)))</f>
        <v>-1.0457574905606752</v>
      </c>
      <c r="CB18">
        <f>IF(INDEX(測定結果!$1:$1048576,ROW(),CB$1)=0,"",LOG(INDEX(測定結果!$1:$1048576,ROW(),CB$1)))</f>
        <v>-1.0457574905606752</v>
      </c>
      <c r="CC18">
        <f>IF(INDEX(測定結果!$1:$1048576,ROW(),CC$1)=0,"",LOG(INDEX(測定結果!$1:$1048576,ROW(),CC$1)))</f>
        <v>-1.0969100130080565</v>
      </c>
      <c r="CD18">
        <f>IF(INDEX(測定結果!$1:$1048576,ROW(),CD$1)=0,"",LOG(INDEX(測定結果!$1:$1048576,ROW(),CD$1)))</f>
        <v>-1.0969100130080565</v>
      </c>
      <c r="CE18">
        <f>IF(INDEX(測定結果!$1:$1048576,ROW(),CE$1)=0,"",LOG(INDEX(測定結果!$1:$1048576,ROW(),CE$1)))</f>
        <v>-1.0969100130080565</v>
      </c>
      <c r="CF18">
        <f>IF(INDEX(測定結果!$1:$1048576,ROW(),CF$1)=0,"",LOG(INDEX(測定結果!$1:$1048576,ROW(),CF$1)))</f>
        <v>-1.0969100130080565</v>
      </c>
      <c r="CG18">
        <f>IF(INDEX(測定結果!$1:$1048576,ROW(),CG$1)=0,"",LOG(INDEX(測定結果!$1:$1048576,ROW(),CG$1)))</f>
        <v>-1.0457574905606752</v>
      </c>
      <c r="CH18">
        <f>IF(INDEX(測定結果!$1:$1048576,ROW(),CH$1)=0,"",LOG(INDEX(測定結果!$1:$1048576,ROW(),CH$1)))</f>
        <v>-1.0457574905606752</v>
      </c>
      <c r="CI18">
        <f>IF(INDEX(測定結果!$1:$1048576,ROW(),CI$1)=0,"",LOG(INDEX(測定結果!$1:$1048576,ROW(),CI$1)))</f>
        <v>-1.0969100130080565</v>
      </c>
      <c r="CJ18">
        <f>IF(INDEX(測定結果!$1:$1048576,ROW(),CJ$1)=0,"",LOG(INDEX(測定結果!$1:$1048576,ROW(),CJ$1)))</f>
        <v>-1.0969100130080565</v>
      </c>
      <c r="CK18">
        <f>IF(INDEX(測定結果!$1:$1048576,ROW(),CK$1)=0,"",LOG(INDEX(測定結果!$1:$1048576,ROW(),CK$1)))</f>
        <v>-1.0969100130080565</v>
      </c>
      <c r="CL18">
        <f>IF(INDEX(測定結果!$1:$1048576,ROW(),CL$1)=0,"",LOG(INDEX(測定結果!$1:$1048576,ROW(),CL$1)))</f>
        <v>-1.0457574905606752</v>
      </c>
      <c r="CM18">
        <f>IF(INDEX(測定結果!$1:$1048576,ROW(),CM$1)=0,"",LOG(INDEX(測定結果!$1:$1048576,ROW(),CM$1)))</f>
        <v>-1.0457574905606752</v>
      </c>
      <c r="CN18">
        <f>IF(INDEX(測定結果!$1:$1048576,ROW(),CN$1)=0,"",LOG(INDEX(測定結果!$1:$1048576,ROW(),CN$1)))</f>
        <v>-1.0457574905606752</v>
      </c>
      <c r="CO18">
        <f>IF(INDEX(測定結果!$1:$1048576,ROW(),CO$1)=0,"",LOG(INDEX(測定結果!$1:$1048576,ROW(),CO$1)))</f>
        <v>-1.0457574905606752</v>
      </c>
      <c r="CP18">
        <f>IF(INDEX(測定結果!$1:$1048576,ROW(),CP$1)=0,"",LOG(INDEX(測定結果!$1:$1048576,ROW(),CP$1)))</f>
        <v>-1.0969100130080565</v>
      </c>
      <c r="CQ18">
        <f>IF(INDEX(測定結果!$1:$1048576,ROW(),CQ$1)=0,"",LOG(INDEX(測定結果!$1:$1048576,ROW(),CQ$1)))</f>
        <v>-1.1549019599857431</v>
      </c>
      <c r="CR18">
        <f>IF(INDEX(測定結果!$1:$1048576,ROW(),CR$1)=0,"",LOG(INDEX(測定結果!$1:$1048576,ROW(),CR$1)))</f>
        <v>-1.0969100130080565</v>
      </c>
      <c r="CS18">
        <f>IF(INDEX(測定結果!$1:$1048576,ROW(),CS$1)=0,"",LOG(INDEX(測定結果!$1:$1048576,ROW(),CS$1)))</f>
        <v>-1.0969100130080565</v>
      </c>
      <c r="CT18">
        <f>IF(INDEX(測定結果!$1:$1048576,ROW(),CT$1)=0,"",LOG(INDEX(測定結果!$1:$1048576,ROW(),CT$1)))</f>
        <v>-1.0969100130080565</v>
      </c>
      <c r="CU18">
        <f>IF(INDEX(測定結果!$1:$1048576,ROW(),CU$1)=0,"",LOG(INDEX(測定結果!$1:$1048576,ROW(),CU$1)))</f>
        <v>-1.0969100130080565</v>
      </c>
      <c r="CV18">
        <f>IF(INDEX(測定結果!$1:$1048576,ROW(),CV$1)=0,"",LOG(INDEX(測定結果!$1:$1048576,ROW(),CV$1)))</f>
        <v>-1.0969100130080565</v>
      </c>
      <c r="CW18">
        <f>IF(INDEX(測定結果!$1:$1048576,ROW(),CW$1)=0,"",LOG(INDEX(測定結果!$1:$1048576,ROW(),CW$1)))</f>
        <v>-1.0969100130080565</v>
      </c>
      <c r="CX18">
        <f>IF(INDEX(測定結果!$1:$1048576,ROW(),CX$1)=0,"",LOG(INDEX(測定結果!$1:$1048576,ROW(),CX$1)))</f>
        <v>-1.0969100130080565</v>
      </c>
      <c r="CY18">
        <f>IF(INDEX(測定結果!$1:$1048576,ROW(),CY$1)=0,"",LOG(INDEX(測定結果!$1:$1048576,ROW(),CY$1)))</f>
        <v>-1.0969100130080565</v>
      </c>
      <c r="CZ18">
        <f>IF(INDEX(測定結果!$1:$1048576,ROW(),CZ$1)=0,"",LOG(INDEX(測定結果!$1:$1048576,ROW(),CZ$1)))</f>
        <v>-1.0969100130080565</v>
      </c>
      <c r="DA18">
        <f>IF(INDEX(測定結果!$1:$1048576,ROW(),DA$1)=0,"",LOG(INDEX(測定結果!$1:$1048576,ROW(),DA$1)))</f>
        <v>-1.0969100130080565</v>
      </c>
      <c r="DB18">
        <f>IF(INDEX(測定結果!$1:$1048576,ROW(),DB$1)=0,"",LOG(INDEX(測定結果!$1:$1048576,ROW(),DB$1)))</f>
        <v>-1.0969100130080565</v>
      </c>
      <c r="DC18">
        <f>IF(INDEX(測定結果!$1:$1048576,ROW(),DC$1)=0,"",LOG(INDEX(測定結果!$1:$1048576,ROW(),DC$1)))</f>
        <v>-1.1549019599857431</v>
      </c>
      <c r="DD18">
        <f>IF(INDEX(測定結果!$1:$1048576,ROW(),DD$1)=0,"",LOG(INDEX(測定結果!$1:$1048576,ROW(),DD$1)))</f>
        <v>-1.1549019599857431</v>
      </c>
      <c r="DE18">
        <f>IF(INDEX(測定結果!$1:$1048576,ROW(),DE$1)=0,"",LOG(INDEX(測定結果!$1:$1048576,ROW(),DE$1)))</f>
        <v>-1.0969100130080565</v>
      </c>
      <c r="DF18">
        <f>IF(INDEX(測定結果!$1:$1048576,ROW(),DF$1)=0,"",LOG(INDEX(測定結果!$1:$1048576,ROW(),DF$1)))</f>
        <v>-1.0969100130080565</v>
      </c>
      <c r="DG18">
        <f>IF(INDEX(測定結果!$1:$1048576,ROW(),DG$1)=0,"",LOG(INDEX(測定結果!$1:$1048576,ROW(),DG$1)))</f>
        <v>-1.0457574905606752</v>
      </c>
      <c r="DH18">
        <f>IF(INDEX(測定結果!$1:$1048576,ROW(),DH$1)=0,"",LOG(INDEX(測定結果!$1:$1048576,ROW(),DH$1)))</f>
        <v>-1.0969100130080565</v>
      </c>
      <c r="DI18">
        <f>IF(INDEX(測定結果!$1:$1048576,ROW(),DI$1)=0,"",LOG(INDEX(測定結果!$1:$1048576,ROW(),DI$1)))</f>
        <v>-1.0969100130080565</v>
      </c>
      <c r="DJ18">
        <f>IF(INDEX(測定結果!$1:$1048576,ROW(),DJ$1)=0,"",LOG(INDEX(測定結果!$1:$1048576,ROW(),DJ$1)))</f>
        <v>-1.1549019599857431</v>
      </c>
      <c r="DK18">
        <f>IF(INDEX(測定結果!$1:$1048576,ROW(),DK$1)=0,"",LOG(INDEX(測定結果!$1:$1048576,ROW(),DK$1)))</f>
        <v>-1.1549019599857431</v>
      </c>
      <c r="DL18">
        <f>IF(INDEX(測定結果!$1:$1048576,ROW(),DL$1)=0,"",LOG(INDEX(測定結果!$1:$1048576,ROW(),DL$1)))</f>
        <v>-1.1549019599857431</v>
      </c>
      <c r="DM18">
        <f>IF(INDEX(測定結果!$1:$1048576,ROW(),DM$1)=0,"",LOG(INDEX(測定結果!$1:$1048576,ROW(),DM$1)))</f>
        <v>-1.1549019599857431</v>
      </c>
      <c r="DN18" t="str">
        <f>IF(INDEX(測定結果!$1:$1048576,ROW(),DN$1)=0,"",LOG(INDEX(測定結果!$1:$1048576,ROW(),DN$1)))</f>
        <v/>
      </c>
      <c r="DO18" t="str">
        <f>IF(INDEX(測定結果!$1:$1048576,ROW(),DO$1)=0,"",LOG(INDEX(測定結果!$1:$1048576,ROW(),DO$1)))</f>
        <v/>
      </c>
      <c r="DP18">
        <f>IF(OR(INDEX(測定結果!$1:$1048576,ROW(),DP$1)=0,INDEX(測定結果!$1:$1048576,ROW(),DP$1)=""),"",LOG(INDEX(測定結果!$1:$1048576,ROW(),DP$1)))</f>
        <v>-1.0969100130080565</v>
      </c>
      <c r="DQ18">
        <f>IF(OR(INDEX(測定結果!$1:$1048576,ROW(),DQ$1)=0,INDEX(測定結果!$1:$1048576,ROW(),DQ$1)=""),"",LOG(INDEX(測定結果!$1:$1048576,ROW(),DQ$1)))</f>
        <v>-1.1611509092627446</v>
      </c>
      <c r="DR18">
        <f>IF(OR(INDEX(測定結果!$1:$1048576,ROW(),DR$1)=0,INDEX(測定結果!$1:$1048576,ROW(),DR$1)=""),"",LOG(INDEX(測定結果!$1:$1048576,ROW(),DR$1)))</f>
        <v>-1.1023729087095586</v>
      </c>
      <c r="DS18">
        <f>IF(OR(INDEX(測定結果!$1:$1048576,ROW(),DS$1)=0,INDEX(測定結果!$1:$1048576,ROW(),DS$1)=""),"",LOG(INDEX(測定結果!$1:$1048576,ROW(),DS$1)))</f>
        <v>-1.0506099933550872</v>
      </c>
      <c r="DT18">
        <f>IF(OR(INDEX(測定結果!$1:$1048576,ROW(),DT$1)=0,INDEX(測定結果!$1:$1048576,ROW(),DT$1)=""),"",LOG(INDEX(測定結果!$1:$1048576,ROW(),DT$1)))</f>
        <v>-1.0915149811213503</v>
      </c>
      <c r="DU18">
        <f>IF(OR(INDEX(測定結果!$1:$1048576,ROW(),DU$1)=0,INDEX(測定結果!$1:$1048576,ROW(),DU$1)=""),"",LOG(INDEX(測定結果!$1:$1048576,ROW(),DU$1)))</f>
        <v>-1.1191864077192086</v>
      </c>
      <c r="DV18">
        <f>IF(OR(INDEX(測定結果!$1:$1048576,ROW(),DV$1)=0,INDEX(測定結果!$1:$1048576,ROW(),DV$1)=""),"",LOG(INDEX(測定結果!$1:$1048576,ROW(),DV$1)))</f>
        <v>-1.1191864077192086</v>
      </c>
      <c r="DW18">
        <f>IF(OR(INDEX(測定結果!$1:$1048576,ROW(),DW$1)=0,INDEX(測定結果!$1:$1048576,ROW(),DW$1)=""),"",LOG(INDEX(測定結果!$1:$1048576,ROW(),DW$1)))</f>
        <v>-1.1307682802690238</v>
      </c>
      <c r="DX18">
        <f>IF(OR(INDEX(測定結果!$1:$1048576,ROW(),DX$1)=0,INDEX(測定結果!$1:$1048576,ROW(),DX$1)=""),"",LOG(INDEX(測定結果!$1:$1048576,ROW(),DX$1)))</f>
        <v>-1.1307682802690238</v>
      </c>
      <c r="DY18">
        <f>IF(OR(INDEX(測定結果!$1:$1048576,ROW(),DY$1)=0,INDEX(測定結果!$1:$1048576,ROW(),DY$1)=""),"",LOG(INDEX(測定結果!$1:$1048576,ROW(),DY$1)))</f>
        <v>-1.080921907623926</v>
      </c>
      <c r="DZ18">
        <f>IF(OR(INDEX(測定結果!$1:$1048576,ROW(),DZ$1)=0,INDEX(測定結果!$1:$1048576,ROW(),DZ$1)=""),"",LOG(INDEX(測定結果!$1:$1048576,ROW(),DZ$1)))</f>
        <v>-1.1366771398795441</v>
      </c>
      <c r="EA18">
        <f>IF(OR(INDEX(測定結果!$1:$1048576,ROW(),EA$1)=0,INDEX(測定結果!$1:$1048576,ROW(),EA$1)=""),"",LOG(INDEX(測定結果!$1:$1048576,ROW(),EA$1)))</f>
        <v>-1.1079053973095196</v>
      </c>
      <c r="EB18">
        <f>IF(OR(INDEX(測定結果!$1:$1048576,ROW(),EB$1)=0,INDEX(測定結果!$1:$1048576,ROW(),EB$1)=""),"",LOG(INDEX(測定結果!$1:$1048576,ROW(),EB$1)))</f>
        <v>-1.1611509092627446</v>
      </c>
      <c r="EC18">
        <f>IF(OR(INDEX(測定結果!$1:$1048576,ROW(),EC$1)=0,INDEX(測定結果!$1:$1048576,ROW(),EC$1)=""),"",LOG(INDEX(測定結果!$1:$1048576,ROW(),EC$1)))</f>
        <v>-1.1549019599857431</v>
      </c>
      <c r="ED18">
        <f>IF(OR(INDEX(測定結果!$1:$1048576,ROW(),ED$1)=0,INDEX(測定結果!$1:$1048576,ROW(),ED$1)=""),"",LOG(INDEX(測定結果!$1:$1048576,ROW(),ED$1)))</f>
        <v>-1.1611509092627446</v>
      </c>
    </row>
    <row r="19" spans="1:134">
      <c r="A19" t="str">
        <f>IF(INDEX(測定結果!$1:$1048576,ROW(),A$1)=0,A18,INDEX(測定結果!$1:$1048576,ROW(),A$1))</f>
        <v>滝根町</v>
      </c>
      <c r="B19">
        <f>INDEX(測定結果!$1:$1048576,ROW(),B$1)</f>
        <v>9</v>
      </c>
      <c r="C19" t="str">
        <f>IF(INDEX(測定結果!$1:$1048576,ROW(),C$1)=0,C18,INDEX(測定結果!$1:$1048576,ROW(),C$1))</f>
        <v>神俣町</v>
      </c>
      <c r="D19" t="str">
        <f>IF(INDEX(測定結果!$1:$1048576,ROW(),D$1)=0,"",INDEX(測定結果!$1:$1048576,ROW(),D$1))</f>
        <v>一ノ坪集会所</v>
      </c>
      <c r="E19">
        <f>IF(INDEX(測定結果!$1:$1048576,ROW(),E$1)=0,"",LOG(INDEX(測定結果!$1:$1048576,ROW(),E$1)))</f>
        <v>-0.6777807052660807</v>
      </c>
      <c r="F19">
        <f>IF(INDEX(測定結果!$1:$1048576,ROW(),F$1)=0,"",LOG(INDEX(測定結果!$1:$1048576,ROW(),F$1)))</f>
        <v>-0.65757731917779372</v>
      </c>
      <c r="G19">
        <f>IF(INDEX(測定結果!$1:$1048576,ROW(),G$1)=0,"",LOG(INDEX(測定結果!$1:$1048576,ROW(),G$1)))</f>
        <v>-0.69897000433601875</v>
      </c>
      <c r="H19">
        <f>IF(INDEX(測定結果!$1:$1048576,ROW(),H$1)=0,"",LOG(INDEX(測定結果!$1:$1048576,ROW(),H$1)))</f>
        <v>-0.6777807052660807</v>
      </c>
      <c r="I19">
        <f>IF(INDEX(測定結果!$1:$1048576,ROW(),I$1)=0,"",LOG(INDEX(測定結果!$1:$1048576,ROW(),I$1)))</f>
        <v>-0.74472749489669399</v>
      </c>
      <c r="J19">
        <f>IF(INDEX(測定結果!$1:$1048576,ROW(),J$1)=0,"",LOG(INDEX(測定結果!$1:$1048576,ROW(),J$1)))</f>
        <v>-0.63827216398240705</v>
      </c>
      <c r="K19">
        <f>IF(INDEX(測定結果!$1:$1048576,ROW(),K$1)=0,"",LOG(INDEX(測定結果!$1:$1048576,ROW(),K$1)))</f>
        <v>-0.69897000433601875</v>
      </c>
      <c r="L19">
        <f>IF(INDEX(測定結果!$1:$1048576,ROW(),L$1)=0,"",LOG(INDEX(測定結果!$1:$1048576,ROW(),L$1)))</f>
        <v>-0.72124639904717103</v>
      </c>
      <c r="M19">
        <f>IF(INDEX(測定結果!$1:$1048576,ROW(),M$1)=0,"",LOG(INDEX(測定結果!$1:$1048576,ROW(),M$1)))</f>
        <v>-0.6777807052660807</v>
      </c>
      <c r="N19">
        <f>IF(INDEX(測定結果!$1:$1048576,ROW(),N$1)=0,"",LOG(INDEX(測定結果!$1:$1048576,ROW(),N$1)))</f>
        <v>-0.69897000433601875</v>
      </c>
      <c r="O19">
        <f>IF(INDEX(測定結果!$1:$1048576,ROW(),O$1)=0,"",LOG(INDEX(測定結果!$1:$1048576,ROW(),O$1)))</f>
        <v>-0.88605664769316317</v>
      </c>
      <c r="P19">
        <f>IF(INDEX(測定結果!$1:$1048576,ROW(),P$1)=0,"",LOG(INDEX(測定結果!$1:$1048576,ROW(),P$1)))</f>
        <v>-0.85387196432176193</v>
      </c>
      <c r="Q19">
        <f>IF(INDEX(測定結果!$1:$1048576,ROW(),Q$1)=0,"",LOG(INDEX(測定結果!$1:$1048576,ROW(),Q$1)))</f>
        <v>-0.69897000433601875</v>
      </c>
      <c r="R19">
        <f>IF(INDEX(測定結果!$1:$1048576,ROW(),R$1)=0,"",LOG(INDEX(測定結果!$1:$1048576,ROW(),R$1)))</f>
        <v>-0.769551078621726</v>
      </c>
      <c r="S19">
        <f>IF(INDEX(測定結果!$1:$1048576,ROW(),S$1)=0,"",LOG(INDEX(測定結果!$1:$1048576,ROW(),S$1)))</f>
        <v>-0.769551078621726</v>
      </c>
      <c r="T19">
        <f>IF(INDEX(測定結果!$1:$1048576,ROW(),T$1)=0,"",LOG(INDEX(測定結果!$1:$1048576,ROW(),T$1)))</f>
        <v>-0.82390874094431876</v>
      </c>
      <c r="U19">
        <f>IF(INDEX(測定結果!$1:$1048576,ROW(),U$1)=0,"",LOG(INDEX(測定結果!$1:$1048576,ROW(),U$1)))</f>
        <v>-0.79588001734407521</v>
      </c>
      <c r="V19">
        <f>IF(INDEX(測定結果!$1:$1048576,ROW(),V$1)=0,"",LOG(INDEX(測定結果!$1:$1048576,ROW(),V$1)))</f>
        <v>-0.79588001734407521</v>
      </c>
      <c r="W19">
        <f>IF(INDEX(測定結果!$1:$1048576,ROW(),W$1)=0,"",LOG(INDEX(測定結果!$1:$1048576,ROW(),W$1)))</f>
        <v>-0.79588001734407521</v>
      </c>
      <c r="X19">
        <f>IF(INDEX(測定結果!$1:$1048576,ROW(),X$1)=0,"",LOG(INDEX(測定結果!$1:$1048576,ROW(),X$1)))</f>
        <v>-0.85387196432176193</v>
      </c>
      <c r="Y19">
        <f>IF(INDEX(測定結果!$1:$1048576,ROW(),Y$1)=0,"",LOG(INDEX(測定結果!$1:$1048576,ROW(),Y$1)))</f>
        <v>-0.79588001734407521</v>
      </c>
      <c r="Z19">
        <f>IF(INDEX(測定結果!$1:$1048576,ROW(),Z$1)=0,"",LOG(INDEX(測定結果!$1:$1048576,ROW(),Z$1)))</f>
        <v>-0.82390874094431876</v>
      </c>
      <c r="AA19">
        <f>IF(INDEX(測定結果!$1:$1048576,ROW(),AA$1)=0,"",LOG(INDEX(測定結果!$1:$1048576,ROW(),AA$1)))</f>
        <v>-0.82390874094431876</v>
      </c>
      <c r="AB19">
        <f>IF(INDEX(測定結果!$1:$1048576,ROW(),AB$1)=0,"",LOG(INDEX(測定結果!$1:$1048576,ROW(),AB$1)))</f>
        <v>-0.82390874094431876</v>
      </c>
      <c r="AC19">
        <f>IF(INDEX(測定結果!$1:$1048576,ROW(),AC$1)=0,"",LOG(INDEX(測定結果!$1:$1048576,ROW(),AC$1)))</f>
        <v>-0.82390874094431876</v>
      </c>
      <c r="AD19">
        <f>IF(INDEX(測定結果!$1:$1048576,ROW(),AD$1)=0,"",LOG(INDEX(測定結果!$1:$1048576,ROW(),AD$1)))</f>
        <v>-0.82390874094431876</v>
      </c>
      <c r="AE19">
        <f>IF(INDEX(測定結果!$1:$1048576,ROW(),AE$1)=0,"",LOG(INDEX(測定結果!$1:$1048576,ROW(),AE$1)))</f>
        <v>-0.82390874094431876</v>
      </c>
      <c r="AF19">
        <f>IF(INDEX(測定結果!$1:$1048576,ROW(),AF$1)=0,"",LOG(INDEX(測定結果!$1:$1048576,ROW(),AF$1)))</f>
        <v>-0.82390874094431876</v>
      </c>
      <c r="AG19">
        <f>IF(INDEX(測定結果!$1:$1048576,ROW(),AG$1)=0,"",LOG(INDEX(測定結果!$1:$1048576,ROW(),AG$1)))</f>
        <v>-0.82390874094431876</v>
      </c>
      <c r="AH19">
        <f>IF(INDEX(測定結果!$1:$1048576,ROW(),AH$1)=0,"",LOG(INDEX(測定結果!$1:$1048576,ROW(),AH$1)))</f>
        <v>-0.92081875395237522</v>
      </c>
      <c r="AI19">
        <f>IF(INDEX(測定結果!$1:$1048576,ROW(),AI$1)=0,"",LOG(INDEX(測定結果!$1:$1048576,ROW(),AI$1)))</f>
        <v>-0.92081875395237522</v>
      </c>
      <c r="AJ19">
        <f>IF(INDEX(測定結果!$1:$1048576,ROW(),AJ$1)=0,"",LOG(INDEX(測定結果!$1:$1048576,ROW(),AJ$1)))</f>
        <v>-0.82390874094431876</v>
      </c>
      <c r="AK19">
        <f>IF(INDEX(測定結果!$1:$1048576,ROW(),AK$1)=0,"",LOG(INDEX(測定結果!$1:$1048576,ROW(),AK$1)))</f>
        <v>-0.92081875395237522</v>
      </c>
      <c r="AL19">
        <f>IF(INDEX(測定結果!$1:$1048576,ROW(),AL$1)=0,"",LOG(INDEX(測定結果!$1:$1048576,ROW(),AL$1)))</f>
        <v>-0.88605664769316317</v>
      </c>
      <c r="AM19">
        <f>IF(INDEX(測定結果!$1:$1048576,ROW(),AM$1)=0,"",LOG(INDEX(測定結果!$1:$1048576,ROW(),AM$1)))</f>
        <v>-0.92081875395237522</v>
      </c>
      <c r="AN19">
        <f>IF(INDEX(測定結果!$1:$1048576,ROW(),AN$1)=0,"",LOG(INDEX(測定結果!$1:$1048576,ROW(),AN$1)))</f>
        <v>-0.92081875395237522</v>
      </c>
      <c r="AO19">
        <f>IF(INDEX(測定結果!$1:$1048576,ROW(),AO$1)=0,"",LOG(INDEX(測定結果!$1:$1048576,ROW(),AO$1)))</f>
        <v>-0.95860731484177497</v>
      </c>
      <c r="AP19">
        <f>IF(INDEX(測定結果!$1:$1048576,ROW(),AP$1)=0,"",LOG(INDEX(測定結果!$1:$1048576,ROW(),AP$1)))</f>
        <v>-0.95860731484177497</v>
      </c>
      <c r="AQ19">
        <f>IF(INDEX(測定結果!$1:$1048576,ROW(),AQ$1)=0,"",LOG(INDEX(測定結果!$1:$1048576,ROW(),AQ$1)))</f>
        <v>-0.95860731484177497</v>
      </c>
      <c r="AR19">
        <f>IF(INDEX(測定結果!$1:$1048576,ROW(),AR$1)=0,"",LOG(INDEX(測定結果!$1:$1048576,ROW(),AR$1)))</f>
        <v>-0.95860731484177497</v>
      </c>
      <c r="AS19">
        <f>IF(INDEX(測定結果!$1:$1048576,ROW(),AS$1)=0,"",LOG(INDEX(測定結果!$1:$1048576,ROW(),AS$1)))</f>
        <v>-1</v>
      </c>
      <c r="AT19">
        <f>IF(INDEX(測定結果!$1:$1048576,ROW(),AT$1)=0,"",LOG(INDEX(測定結果!$1:$1048576,ROW(),AT$1)))</f>
        <v>-0.95860731484177497</v>
      </c>
      <c r="AU19">
        <f>IF(INDEX(測定結果!$1:$1048576,ROW(),AU$1)=0,"",LOG(INDEX(測定結果!$1:$1048576,ROW(),AU$1)))</f>
        <v>-1.0969100130080565</v>
      </c>
      <c r="AV19">
        <f>IF(INDEX(測定結果!$1:$1048576,ROW(),AV$1)=0,"",LOG(INDEX(測定結果!$1:$1048576,ROW(),AV$1)))</f>
        <v>-0.95860731484177497</v>
      </c>
      <c r="AW19">
        <f>IF(INDEX(測定結果!$1:$1048576,ROW(),AW$1)=0,"",LOG(INDEX(測定結果!$1:$1048576,ROW(),AW$1)))</f>
        <v>-0.95860731484177497</v>
      </c>
      <c r="AX19">
        <f>IF(INDEX(測定結果!$1:$1048576,ROW(),AX$1)=0,"",LOG(INDEX(測定結果!$1:$1048576,ROW(),AX$1)))</f>
        <v>-1</v>
      </c>
      <c r="AY19">
        <f>IF(INDEX(測定結果!$1:$1048576,ROW(),AY$1)=0,"",LOG(INDEX(測定結果!$1:$1048576,ROW(),AY$1)))</f>
        <v>-1</v>
      </c>
      <c r="AZ19">
        <f>IF(INDEX(測定結果!$1:$1048576,ROW(),AZ$1)=0,"",LOG(INDEX(測定結果!$1:$1048576,ROW(),AZ$1)))</f>
        <v>-0.95860731484177497</v>
      </c>
      <c r="BA19">
        <f>IF(INDEX(測定結果!$1:$1048576,ROW(),BA$1)=0,"",LOG(INDEX(測定結果!$1:$1048576,ROW(),BA$1)))</f>
        <v>-1</v>
      </c>
      <c r="BB19">
        <f>IF(INDEX(測定結果!$1:$1048576,ROW(),BB$1)=0,"",LOG(INDEX(測定結果!$1:$1048576,ROW(),BB$1)))</f>
        <v>-1</v>
      </c>
      <c r="BC19">
        <f>IF(INDEX(測定結果!$1:$1048576,ROW(),BC$1)=0,"",LOG(INDEX(測定結果!$1:$1048576,ROW(),BC$1)))</f>
        <v>-1</v>
      </c>
      <c r="BD19">
        <f>IF(INDEX(測定結果!$1:$1048576,ROW(),BD$1)=0,"",LOG(INDEX(測定結果!$1:$1048576,ROW(),BD$1)))</f>
        <v>-0.95860731484177497</v>
      </c>
      <c r="BE19">
        <f>IF(INDEX(測定結果!$1:$1048576,ROW(),BE$1)=0,"",LOG(INDEX(測定結果!$1:$1048576,ROW(),BE$1)))</f>
        <v>-1</v>
      </c>
      <c r="BF19">
        <f>IF(INDEX(測定結果!$1:$1048576,ROW(),BF$1)=0,"",LOG(INDEX(測定結果!$1:$1048576,ROW(),BF$1)))</f>
        <v>-1.0457574905606752</v>
      </c>
      <c r="BG19">
        <f>IF(INDEX(測定結果!$1:$1048576,ROW(),BG$1)=0,"",LOG(INDEX(測定結果!$1:$1048576,ROW(),BG$1)))</f>
        <v>-1</v>
      </c>
      <c r="BH19">
        <f>IF(INDEX(測定結果!$1:$1048576,ROW(),BH$1)=0,"",LOG(INDEX(測定結果!$1:$1048576,ROW(),BH$1)))</f>
        <v>-1</v>
      </c>
      <c r="BI19">
        <f>IF(INDEX(測定結果!$1:$1048576,ROW(),BI$1)=0,"",LOG(INDEX(測定結果!$1:$1048576,ROW(),BI$1)))</f>
        <v>-1</v>
      </c>
      <c r="BJ19">
        <f>IF(INDEX(測定結果!$1:$1048576,ROW(),BJ$1)=0,"",LOG(INDEX(測定結果!$1:$1048576,ROW(),BJ$1)))</f>
        <v>-1.0457574905606752</v>
      </c>
      <c r="BK19">
        <f>IF(INDEX(測定結果!$1:$1048576,ROW(),BK$1)=0,"",LOG(INDEX(測定結果!$1:$1048576,ROW(),BK$1)))</f>
        <v>-1.0457574905606752</v>
      </c>
      <c r="BL19">
        <f>IF(INDEX(測定結果!$1:$1048576,ROW(),BL$1)=0,"",LOG(INDEX(測定結果!$1:$1048576,ROW(),BL$1)))</f>
        <v>-1</v>
      </c>
      <c r="BM19">
        <f>IF(INDEX(測定結果!$1:$1048576,ROW(),BM$1)=0,"",LOG(INDEX(測定結果!$1:$1048576,ROW(),BM$1)))</f>
        <v>-1</v>
      </c>
      <c r="BN19">
        <f>IF(INDEX(測定結果!$1:$1048576,ROW(),BN$1)=0,"",LOG(INDEX(測定結果!$1:$1048576,ROW(),BN$1)))</f>
        <v>-1</v>
      </c>
      <c r="BO19">
        <f>IF(INDEX(測定結果!$1:$1048576,ROW(),BO$1)=0,"",LOG(INDEX(測定結果!$1:$1048576,ROW(),BO$1)))</f>
        <v>-1</v>
      </c>
      <c r="BP19">
        <f>IF(INDEX(測定結果!$1:$1048576,ROW(),BP$1)=0,"",LOG(INDEX(測定結果!$1:$1048576,ROW(),BP$1)))</f>
        <v>-1.0457574905606752</v>
      </c>
      <c r="BQ19">
        <f>IF(INDEX(測定結果!$1:$1048576,ROW(),BQ$1)=0,"",LOG(INDEX(測定結果!$1:$1048576,ROW(),BQ$1)))</f>
        <v>-1.0457574905606752</v>
      </c>
      <c r="BR19">
        <f>IF(INDEX(測定結果!$1:$1048576,ROW(),BR$1)=0,"",LOG(INDEX(測定結果!$1:$1048576,ROW(),BR$1)))</f>
        <v>-1.0969100130080565</v>
      </c>
      <c r="BS19">
        <f>IF(INDEX(測定結果!$1:$1048576,ROW(),BS$1)=0,"",LOG(INDEX(測定結果!$1:$1048576,ROW(),BS$1)))</f>
        <v>-1.0457574905606752</v>
      </c>
      <c r="BT19">
        <f>IF(INDEX(測定結果!$1:$1048576,ROW(),BT$1)=0,"",LOG(INDEX(測定結果!$1:$1048576,ROW(),BT$1)))</f>
        <v>-1.0457574905606752</v>
      </c>
      <c r="BU19">
        <f>IF(INDEX(測定結果!$1:$1048576,ROW(),BU$1)=0,"",LOG(INDEX(測定結果!$1:$1048576,ROW(),BU$1)))</f>
        <v>-1.0457574905606752</v>
      </c>
      <c r="BV19" t="str">
        <f>IF(INDEX(測定結果!$1:$1048576,ROW(),BV$1)=0,"",LOG(INDEX(測定結果!$1:$1048576,ROW(),BV$1)))</f>
        <v/>
      </c>
      <c r="BW19" t="str">
        <f>IF(INDEX(測定結果!$1:$1048576,ROW(),BW$1)=0,"",LOG(INDEX(測定結果!$1:$1048576,ROW(),BW$1)))</f>
        <v/>
      </c>
      <c r="BX19" t="str">
        <f>IF(INDEX(測定結果!$1:$1048576,ROW(),BX$1)=0,"",LOG(INDEX(測定結果!$1:$1048576,ROW(),BX$1)))</f>
        <v/>
      </c>
      <c r="BY19" t="str">
        <f>IF(INDEX(測定結果!$1:$1048576,ROW(),BY$1)=0,"",LOG(INDEX(測定結果!$1:$1048576,ROW(),BY$1)))</f>
        <v/>
      </c>
      <c r="BZ19" t="str">
        <f>IF(INDEX(測定結果!$1:$1048576,ROW(),BZ$1)=0,"",LOG(INDEX(測定結果!$1:$1048576,ROW(),BZ$1)))</f>
        <v/>
      </c>
      <c r="CA19" t="str">
        <f>IF(INDEX(測定結果!$1:$1048576,ROW(),CA$1)=0,"",LOG(INDEX(測定結果!$1:$1048576,ROW(),CA$1)))</f>
        <v/>
      </c>
      <c r="CB19" t="str">
        <f>IF(INDEX(測定結果!$1:$1048576,ROW(),CB$1)=0,"",LOG(INDEX(測定結果!$1:$1048576,ROW(),CB$1)))</f>
        <v/>
      </c>
      <c r="CC19" t="str">
        <f>IF(INDEX(測定結果!$1:$1048576,ROW(),CC$1)=0,"",LOG(INDEX(測定結果!$1:$1048576,ROW(),CC$1)))</f>
        <v/>
      </c>
      <c r="CD19" t="str">
        <f>IF(INDEX(測定結果!$1:$1048576,ROW(),CD$1)=0,"",LOG(INDEX(測定結果!$1:$1048576,ROW(),CD$1)))</f>
        <v/>
      </c>
      <c r="CE19" t="str">
        <f>IF(INDEX(測定結果!$1:$1048576,ROW(),CE$1)=0,"",LOG(INDEX(測定結果!$1:$1048576,ROW(),CE$1)))</f>
        <v/>
      </c>
      <c r="CF19">
        <f>IF(INDEX(測定結果!$1:$1048576,ROW(),CF$1)=0,"",LOG(INDEX(測定結果!$1:$1048576,ROW(),CF$1)))</f>
        <v>-1.0969100130080565</v>
      </c>
      <c r="CG19">
        <f>IF(INDEX(測定結果!$1:$1048576,ROW(),CG$1)=0,"",LOG(INDEX(測定結果!$1:$1048576,ROW(),CG$1)))</f>
        <v>-1.0457574905606752</v>
      </c>
      <c r="CH19">
        <f>IF(INDEX(測定結果!$1:$1048576,ROW(),CH$1)=0,"",LOG(INDEX(測定結果!$1:$1048576,ROW(),CH$1)))</f>
        <v>-1.0969100130080565</v>
      </c>
      <c r="CI19">
        <f>IF(INDEX(測定結果!$1:$1048576,ROW(),CI$1)=0,"",LOG(INDEX(測定結果!$1:$1048576,ROW(),CI$1)))</f>
        <v>-1.0457574905606752</v>
      </c>
      <c r="CJ19">
        <f>IF(INDEX(測定結果!$1:$1048576,ROW(),CJ$1)=0,"",LOG(INDEX(測定結果!$1:$1048576,ROW(),CJ$1)))</f>
        <v>-1.0457574905606752</v>
      </c>
      <c r="CK19">
        <f>IF(INDEX(測定結果!$1:$1048576,ROW(),CK$1)=0,"",LOG(INDEX(測定結果!$1:$1048576,ROW(),CK$1)))</f>
        <v>-1.0969100130080565</v>
      </c>
      <c r="CL19">
        <f>IF(INDEX(測定結果!$1:$1048576,ROW(),CL$1)=0,"",LOG(INDEX(測定結果!$1:$1048576,ROW(),CL$1)))</f>
        <v>-1.1549019599857431</v>
      </c>
      <c r="CM19">
        <f>IF(INDEX(測定結果!$1:$1048576,ROW(),CM$1)=0,"",LOG(INDEX(測定結果!$1:$1048576,ROW(),CM$1)))</f>
        <v>-1.0969100130080565</v>
      </c>
      <c r="CN19">
        <f>IF(INDEX(測定結果!$1:$1048576,ROW(),CN$1)=0,"",LOG(INDEX(測定結果!$1:$1048576,ROW(),CN$1)))</f>
        <v>-1.0969100130080565</v>
      </c>
      <c r="CO19">
        <f>IF(INDEX(測定結果!$1:$1048576,ROW(),CO$1)=0,"",LOG(INDEX(測定結果!$1:$1048576,ROW(),CO$1)))</f>
        <v>-1.1549019599857431</v>
      </c>
      <c r="CP19">
        <f>IF(INDEX(測定結果!$1:$1048576,ROW(),CP$1)=0,"",LOG(INDEX(測定結果!$1:$1048576,ROW(),CP$1)))</f>
        <v>-1.1549019599857431</v>
      </c>
      <c r="CQ19">
        <f>IF(INDEX(測定結果!$1:$1048576,ROW(),CQ$1)=0,"",LOG(INDEX(測定結果!$1:$1048576,ROW(),CQ$1)))</f>
        <v>-1.0969100130080565</v>
      </c>
      <c r="CR19" t="str">
        <f>IF(INDEX(測定結果!$1:$1048576,ROW(),CR$1)=0,"",LOG(INDEX(測定結果!$1:$1048576,ROW(),CR$1)))</f>
        <v/>
      </c>
      <c r="CS19" t="str">
        <f>IF(INDEX(測定結果!$1:$1048576,ROW(),CS$1)=0,"",LOG(INDEX(測定結果!$1:$1048576,ROW(),CS$1)))</f>
        <v/>
      </c>
      <c r="CT19" t="str">
        <f>IF(INDEX(測定結果!$1:$1048576,ROW(),CT$1)=0,"",LOG(INDEX(測定結果!$1:$1048576,ROW(),CT$1)))</f>
        <v/>
      </c>
      <c r="CU19" t="str">
        <f>IF(INDEX(測定結果!$1:$1048576,ROW(),CU$1)=0,"",LOG(INDEX(測定結果!$1:$1048576,ROW(),CU$1)))</f>
        <v/>
      </c>
      <c r="CV19" t="str">
        <f>IF(INDEX(測定結果!$1:$1048576,ROW(),CV$1)=0,"",LOG(INDEX(測定結果!$1:$1048576,ROW(),CV$1)))</f>
        <v/>
      </c>
      <c r="CW19" t="str">
        <f>IF(INDEX(測定結果!$1:$1048576,ROW(),CW$1)=0,"",LOG(INDEX(測定結果!$1:$1048576,ROW(),CW$1)))</f>
        <v/>
      </c>
      <c r="CX19" t="str">
        <f>IF(INDEX(測定結果!$1:$1048576,ROW(),CX$1)=0,"",LOG(INDEX(測定結果!$1:$1048576,ROW(),CX$1)))</f>
        <v/>
      </c>
      <c r="CY19" t="str">
        <f>IF(INDEX(測定結果!$1:$1048576,ROW(),CY$1)=0,"",LOG(INDEX(測定結果!$1:$1048576,ROW(),CY$1)))</f>
        <v/>
      </c>
      <c r="CZ19" t="str">
        <f>IF(INDEX(測定結果!$1:$1048576,ROW(),CZ$1)=0,"",LOG(INDEX(測定結果!$1:$1048576,ROW(),CZ$1)))</f>
        <v/>
      </c>
      <c r="DA19" t="str">
        <f>IF(INDEX(測定結果!$1:$1048576,ROW(),DA$1)=0,"",LOG(INDEX(測定結果!$1:$1048576,ROW(),DA$1)))</f>
        <v/>
      </c>
      <c r="DB19" t="str">
        <f>IF(INDEX(測定結果!$1:$1048576,ROW(),DB$1)=0,"",LOG(INDEX(測定結果!$1:$1048576,ROW(),DB$1)))</f>
        <v/>
      </c>
      <c r="DC19" t="str">
        <f>IF(INDEX(測定結果!$1:$1048576,ROW(),DC$1)=0,"",LOG(INDEX(測定結果!$1:$1048576,ROW(),DC$1)))</f>
        <v/>
      </c>
      <c r="DD19" t="str">
        <f>IF(INDEX(測定結果!$1:$1048576,ROW(),DD$1)=0,"",LOG(INDEX(測定結果!$1:$1048576,ROW(),DD$1)))</f>
        <v/>
      </c>
      <c r="DE19" t="str">
        <f>IF(INDEX(測定結果!$1:$1048576,ROW(),DE$1)=0,"",LOG(INDEX(測定結果!$1:$1048576,ROW(),DE$1)))</f>
        <v/>
      </c>
      <c r="DF19" t="str">
        <f>IF(INDEX(測定結果!$1:$1048576,ROW(),DF$1)=0,"",LOG(INDEX(測定結果!$1:$1048576,ROW(),DF$1)))</f>
        <v/>
      </c>
      <c r="DG19" t="str">
        <f>IF(INDEX(測定結果!$1:$1048576,ROW(),DG$1)=0,"",LOG(INDEX(測定結果!$1:$1048576,ROW(),DG$1)))</f>
        <v/>
      </c>
      <c r="DH19" t="str">
        <f>IF(INDEX(測定結果!$1:$1048576,ROW(),DH$1)=0,"",LOG(INDEX(測定結果!$1:$1048576,ROW(),DH$1)))</f>
        <v/>
      </c>
      <c r="DI19" t="str">
        <f>IF(INDEX(測定結果!$1:$1048576,ROW(),DI$1)=0,"",LOG(INDEX(測定結果!$1:$1048576,ROW(),DI$1)))</f>
        <v/>
      </c>
      <c r="DJ19" t="str">
        <f>IF(INDEX(測定結果!$1:$1048576,ROW(),DJ$1)=0,"",LOG(INDEX(測定結果!$1:$1048576,ROW(),DJ$1)))</f>
        <v/>
      </c>
      <c r="DK19" t="str">
        <f>IF(INDEX(測定結果!$1:$1048576,ROW(),DK$1)=0,"",LOG(INDEX(測定結果!$1:$1048576,ROW(),DK$1)))</f>
        <v/>
      </c>
      <c r="DL19" t="str">
        <f>IF(INDEX(測定結果!$1:$1048576,ROW(),DL$1)=0,"",LOG(INDEX(測定結果!$1:$1048576,ROW(),DL$1)))</f>
        <v/>
      </c>
      <c r="DM19" t="str">
        <f>IF(INDEX(測定結果!$1:$1048576,ROW(),DM$1)=0,"",LOG(INDEX(測定結果!$1:$1048576,ROW(),DM$1)))</f>
        <v/>
      </c>
      <c r="DN19" t="str">
        <f>IF(INDEX(測定結果!$1:$1048576,ROW(),DN$1)=0,"",LOG(INDEX(測定結果!$1:$1048576,ROW(),DN$1)))</f>
        <v/>
      </c>
      <c r="DO19" t="str">
        <f>IF(INDEX(測定結果!$1:$1048576,ROW(),DO$1)=0,"",LOG(INDEX(測定結果!$1:$1048576,ROW(),DO$1)))</f>
        <v/>
      </c>
      <c r="DP19" t="str">
        <f>IF(OR(INDEX(測定結果!$1:$1048576,ROW(),DP$1)=0,INDEX(測定結果!$1:$1048576,ROW(),DP$1)=""),"",LOG(INDEX(測定結果!$1:$1048576,ROW(),DP$1)))</f>
        <v/>
      </c>
      <c r="DQ19" t="str">
        <f>IF(OR(INDEX(測定結果!$1:$1048576,ROW(),DQ$1)=0,INDEX(測定結果!$1:$1048576,ROW(),DQ$1)=""),"",LOG(INDEX(測定結果!$1:$1048576,ROW(),DQ$1)))</f>
        <v/>
      </c>
      <c r="DR19" t="str">
        <f>IF(OR(INDEX(測定結果!$1:$1048576,ROW(),DR$1)=0,INDEX(測定結果!$1:$1048576,ROW(),DR$1)=""),"",LOG(INDEX(測定結果!$1:$1048576,ROW(),DR$1)))</f>
        <v/>
      </c>
      <c r="DS19" t="str">
        <f>IF(OR(INDEX(測定結果!$1:$1048576,ROW(),DS$1)=0,INDEX(測定結果!$1:$1048576,ROW(),DS$1)=""),"",LOG(INDEX(測定結果!$1:$1048576,ROW(),DS$1)))</f>
        <v/>
      </c>
      <c r="DT19" t="str">
        <f>IF(OR(INDEX(測定結果!$1:$1048576,ROW(),DT$1)=0,INDEX(測定結果!$1:$1048576,ROW(),DT$1)=""),"",LOG(INDEX(測定結果!$1:$1048576,ROW(),DT$1)))</f>
        <v/>
      </c>
      <c r="DU19" t="str">
        <f>IF(OR(INDEX(測定結果!$1:$1048576,ROW(),DU$1)=0,INDEX(測定結果!$1:$1048576,ROW(),DU$1)=""),"",LOG(INDEX(測定結果!$1:$1048576,ROW(),DU$1)))</f>
        <v/>
      </c>
      <c r="DV19" t="str">
        <f>IF(OR(INDEX(測定結果!$1:$1048576,ROW(),DV$1)=0,INDEX(測定結果!$1:$1048576,ROW(),DV$1)=""),"",LOG(INDEX(測定結果!$1:$1048576,ROW(),DV$1)))</f>
        <v/>
      </c>
      <c r="DW19" t="str">
        <f>IF(OR(INDEX(測定結果!$1:$1048576,ROW(),DW$1)=0,INDEX(測定結果!$1:$1048576,ROW(),DW$1)=""),"",LOG(INDEX(測定結果!$1:$1048576,ROW(),DW$1)))</f>
        <v/>
      </c>
      <c r="DX19" t="str">
        <f>IF(OR(INDEX(測定結果!$1:$1048576,ROW(),DX$1)=0,INDEX(測定結果!$1:$1048576,ROW(),DX$1)=""),"",LOG(INDEX(測定結果!$1:$1048576,ROW(),DX$1)))</f>
        <v/>
      </c>
      <c r="DY19" t="str">
        <f>IF(OR(INDEX(測定結果!$1:$1048576,ROW(),DY$1)=0,INDEX(測定結果!$1:$1048576,ROW(),DY$1)=""),"",LOG(INDEX(測定結果!$1:$1048576,ROW(),DY$1)))</f>
        <v/>
      </c>
      <c r="DZ19" t="str">
        <f>IF(OR(INDEX(測定結果!$1:$1048576,ROW(),DZ$1)=0,INDEX(測定結果!$1:$1048576,ROW(),DZ$1)=""),"",LOG(INDEX(測定結果!$1:$1048576,ROW(),DZ$1)))</f>
        <v/>
      </c>
      <c r="EA19" t="str">
        <f>IF(OR(INDEX(測定結果!$1:$1048576,ROW(),EA$1)=0,INDEX(測定結果!$1:$1048576,ROW(),EA$1)=""),"",LOG(INDEX(測定結果!$1:$1048576,ROW(),EA$1)))</f>
        <v/>
      </c>
      <c r="EB19" t="str">
        <f>IF(OR(INDEX(測定結果!$1:$1048576,ROW(),EB$1)=0,INDEX(測定結果!$1:$1048576,ROW(),EB$1)=""),"",LOG(INDEX(測定結果!$1:$1048576,ROW(),EB$1)))</f>
        <v/>
      </c>
      <c r="EC19" t="str">
        <f>IF(OR(INDEX(測定結果!$1:$1048576,ROW(),EC$1)=0,INDEX(測定結果!$1:$1048576,ROW(),EC$1)=""),"",LOG(INDEX(測定結果!$1:$1048576,ROW(),EC$1)))</f>
        <v/>
      </c>
      <c r="ED19" t="str">
        <f>IF(OR(INDEX(測定結果!$1:$1048576,ROW(),ED$1)=0,INDEX(測定結果!$1:$1048576,ROW(),ED$1)=""),"",LOG(INDEX(測定結果!$1:$1048576,ROW(),ED$1)))</f>
        <v/>
      </c>
    </row>
    <row r="20" spans="1:134">
      <c r="A20" t="str">
        <f>IF(INDEX(測定結果!$1:$1048576,ROW(),A$1)=0,A19,INDEX(測定結果!$1:$1048576,ROW(),A$1))</f>
        <v>滝根町</v>
      </c>
      <c r="B20">
        <f>INDEX(測定結果!$1:$1048576,ROW(),B$1)</f>
        <v>10</v>
      </c>
      <c r="C20" t="str">
        <f>IF(INDEX(測定結果!$1:$1048576,ROW(),C$1)=0,C19,INDEX(測定結果!$1:$1048576,ROW(),C$1))</f>
        <v>関場</v>
      </c>
      <c r="D20" t="str">
        <f>IF(INDEX(測定結果!$1:$1048576,ROW(),D$1)=0,"",INDEX(測定結果!$1:$1048576,ROW(),D$1))</f>
        <v>滝根行政局</v>
      </c>
      <c r="E20">
        <f>IF(INDEX(測定結果!$1:$1048576,ROW(),E$1)=0,"",LOG(INDEX(測定結果!$1:$1048576,ROW(),E$1)))</f>
        <v>-0.88605664769316317</v>
      </c>
      <c r="F20">
        <f>IF(INDEX(測定結果!$1:$1048576,ROW(),F$1)=0,"",LOG(INDEX(測定結果!$1:$1048576,ROW(),F$1)))</f>
        <v>-0.88605664769316317</v>
      </c>
      <c r="G20">
        <f>IF(INDEX(測定結果!$1:$1048576,ROW(),G$1)=0,"",LOG(INDEX(測定結果!$1:$1048576,ROW(),G$1)))</f>
        <v>-0.95860731484177497</v>
      </c>
      <c r="H20">
        <f>IF(INDEX(測定結果!$1:$1048576,ROW(),H$1)=0,"",LOG(INDEX(測定結果!$1:$1048576,ROW(),H$1)))</f>
        <v>-1</v>
      </c>
      <c r="I20">
        <f>IF(INDEX(測定結果!$1:$1048576,ROW(),I$1)=0,"",LOG(INDEX(測定結果!$1:$1048576,ROW(),I$1)))</f>
        <v>-0.92081875395237522</v>
      </c>
      <c r="J20">
        <f>IF(INDEX(測定結果!$1:$1048576,ROW(),J$1)=0,"",LOG(INDEX(測定結果!$1:$1048576,ROW(),J$1)))</f>
        <v>-0.82390874094431876</v>
      </c>
      <c r="K20">
        <f>IF(INDEX(測定結果!$1:$1048576,ROW(),K$1)=0,"",LOG(INDEX(測定結果!$1:$1048576,ROW(),K$1)))</f>
        <v>-0.85387196432176193</v>
      </c>
      <c r="L20">
        <f>IF(INDEX(測定結果!$1:$1048576,ROW(),L$1)=0,"",LOG(INDEX(測定結果!$1:$1048576,ROW(),L$1)))</f>
        <v>-0.82390874094431876</v>
      </c>
      <c r="M20">
        <f>IF(INDEX(測定結果!$1:$1048576,ROW(),M$1)=0,"",LOG(INDEX(測定結果!$1:$1048576,ROW(),M$1)))</f>
        <v>-0.88605664769316317</v>
      </c>
      <c r="N20">
        <f>IF(INDEX(測定結果!$1:$1048576,ROW(),N$1)=0,"",LOG(INDEX(測定結果!$1:$1048576,ROW(),N$1)))</f>
        <v>-0.88605664769316317</v>
      </c>
      <c r="O20">
        <f>IF(INDEX(測定結果!$1:$1048576,ROW(),O$1)=0,"",LOG(INDEX(測定結果!$1:$1048576,ROW(),O$1)))</f>
        <v>-0.95860731484177497</v>
      </c>
      <c r="P20">
        <f>IF(INDEX(測定結果!$1:$1048576,ROW(),P$1)=0,"",LOG(INDEX(測定結果!$1:$1048576,ROW(),P$1)))</f>
        <v>-1.0457574905606752</v>
      </c>
      <c r="Q20">
        <f>IF(INDEX(測定結果!$1:$1048576,ROW(),Q$1)=0,"",LOG(INDEX(測定結果!$1:$1048576,ROW(),Q$1)))</f>
        <v>-0.88605664769316317</v>
      </c>
      <c r="R20">
        <f>IF(INDEX(測定結果!$1:$1048576,ROW(),R$1)=0,"",LOG(INDEX(測定結果!$1:$1048576,ROW(),R$1)))</f>
        <v>-0.92081875395237522</v>
      </c>
      <c r="S20">
        <f>IF(INDEX(測定結果!$1:$1048576,ROW(),S$1)=0,"",LOG(INDEX(測定結果!$1:$1048576,ROW(),S$1)))</f>
        <v>-0.92081875395237522</v>
      </c>
      <c r="T20">
        <f>IF(INDEX(測定結果!$1:$1048576,ROW(),T$1)=0,"",LOG(INDEX(測定結果!$1:$1048576,ROW(),T$1)))</f>
        <v>-0.95860731484177497</v>
      </c>
      <c r="U20">
        <f>IF(INDEX(測定結果!$1:$1048576,ROW(),U$1)=0,"",LOG(INDEX(測定結果!$1:$1048576,ROW(),U$1)))</f>
        <v>-0.95860731484177497</v>
      </c>
      <c r="V20">
        <f>IF(INDEX(測定結果!$1:$1048576,ROW(),V$1)=0,"",LOG(INDEX(測定結果!$1:$1048576,ROW(),V$1)))</f>
        <v>-0.95860731484177497</v>
      </c>
      <c r="W20">
        <f>IF(INDEX(測定結果!$1:$1048576,ROW(),W$1)=0,"",LOG(INDEX(測定結果!$1:$1048576,ROW(),W$1)))</f>
        <v>-0.95860731484177497</v>
      </c>
      <c r="X20">
        <f>IF(INDEX(測定結果!$1:$1048576,ROW(),X$1)=0,"",LOG(INDEX(測定結果!$1:$1048576,ROW(),X$1)))</f>
        <v>-1.0457574905606752</v>
      </c>
      <c r="Y20">
        <f>IF(INDEX(測定結果!$1:$1048576,ROW(),Y$1)=0,"",LOG(INDEX(測定結果!$1:$1048576,ROW(),Y$1)))</f>
        <v>-1.0457574905606752</v>
      </c>
      <c r="Z20">
        <f>IF(INDEX(測定結果!$1:$1048576,ROW(),Z$1)=0,"",LOG(INDEX(測定結果!$1:$1048576,ROW(),Z$1)))</f>
        <v>-1.0457574905606752</v>
      </c>
      <c r="AA20">
        <f>IF(INDEX(測定結果!$1:$1048576,ROW(),AA$1)=0,"",LOG(INDEX(測定結果!$1:$1048576,ROW(),AA$1)))</f>
        <v>-1</v>
      </c>
      <c r="AB20">
        <f>IF(INDEX(測定結果!$1:$1048576,ROW(),AB$1)=0,"",LOG(INDEX(測定結果!$1:$1048576,ROW(),AB$1)))</f>
        <v>-1.0457574905606752</v>
      </c>
      <c r="AC20">
        <f>IF(INDEX(測定結果!$1:$1048576,ROW(),AC$1)=0,"",LOG(INDEX(測定結果!$1:$1048576,ROW(),AC$1)))</f>
        <v>-1.0457574905606752</v>
      </c>
      <c r="AD20">
        <f>IF(INDEX(測定結果!$1:$1048576,ROW(),AD$1)=0,"",LOG(INDEX(測定結果!$1:$1048576,ROW(),AD$1)))</f>
        <v>-1.0457574905606752</v>
      </c>
      <c r="AE20">
        <f>IF(INDEX(測定結果!$1:$1048576,ROW(),AE$1)=0,"",LOG(INDEX(測定結果!$1:$1048576,ROW(),AE$1)))</f>
        <v>-1.0457574905606752</v>
      </c>
      <c r="AF20">
        <f>IF(INDEX(測定結果!$1:$1048576,ROW(),AF$1)=0,"",LOG(INDEX(測定結果!$1:$1048576,ROW(),AF$1)))</f>
        <v>-1.0969100130080565</v>
      </c>
      <c r="AG20">
        <f>IF(INDEX(測定結果!$1:$1048576,ROW(),AG$1)=0,"",LOG(INDEX(測定結果!$1:$1048576,ROW(),AG$1)))</f>
        <v>-1.0457574905606752</v>
      </c>
      <c r="AH20">
        <f>IF(INDEX(測定結果!$1:$1048576,ROW(),AH$1)=0,"",LOG(INDEX(測定結果!$1:$1048576,ROW(),AH$1)))</f>
        <v>-1.2218487496163564</v>
      </c>
      <c r="AI20">
        <f>IF(INDEX(測定結果!$1:$1048576,ROW(),AI$1)=0,"",LOG(INDEX(測定結果!$1:$1048576,ROW(),AI$1)))</f>
        <v>-1.0969100130080565</v>
      </c>
      <c r="AJ20">
        <f>IF(INDEX(測定結果!$1:$1048576,ROW(),AJ$1)=0,"",LOG(INDEX(測定結果!$1:$1048576,ROW(),AJ$1)))</f>
        <v>-1.0457574905606752</v>
      </c>
      <c r="AK20">
        <f>IF(INDEX(測定結果!$1:$1048576,ROW(),AK$1)=0,"",LOG(INDEX(測定結果!$1:$1048576,ROW(),AK$1)))</f>
        <v>-1.0457574905606752</v>
      </c>
      <c r="AL20">
        <f>IF(INDEX(測定結果!$1:$1048576,ROW(),AL$1)=0,"",LOG(INDEX(測定結果!$1:$1048576,ROW(),AL$1)))</f>
        <v>-1.0969100130080565</v>
      </c>
      <c r="AM20">
        <f>IF(INDEX(測定結果!$1:$1048576,ROW(),AM$1)=0,"",LOG(INDEX(測定結果!$1:$1048576,ROW(),AM$1)))</f>
        <v>-1.0457574905606752</v>
      </c>
      <c r="AN20">
        <f>IF(INDEX(測定結果!$1:$1048576,ROW(),AN$1)=0,"",LOG(INDEX(測定結果!$1:$1048576,ROW(),AN$1)))</f>
        <v>-1.0969100130080565</v>
      </c>
      <c r="AO20">
        <f>IF(INDEX(測定結果!$1:$1048576,ROW(),AO$1)=0,"",LOG(INDEX(測定結果!$1:$1048576,ROW(),AO$1)))</f>
        <v>-1.0969100130080565</v>
      </c>
      <c r="AP20">
        <f>IF(INDEX(測定結果!$1:$1048576,ROW(),AP$1)=0,"",LOG(INDEX(測定結果!$1:$1048576,ROW(),AP$1)))</f>
        <v>-1.0969100130080565</v>
      </c>
      <c r="AQ20">
        <f>IF(INDEX(測定結果!$1:$1048576,ROW(),AQ$1)=0,"",LOG(INDEX(測定結果!$1:$1048576,ROW(),AQ$1)))</f>
        <v>-1.0969100130080565</v>
      </c>
      <c r="AR20">
        <f>IF(INDEX(測定結果!$1:$1048576,ROW(),AR$1)=0,"",LOG(INDEX(測定結果!$1:$1048576,ROW(),AR$1)))</f>
        <v>-1.0969100130080565</v>
      </c>
      <c r="AS20">
        <f>IF(INDEX(測定結果!$1:$1048576,ROW(),AS$1)=0,"",LOG(INDEX(測定結果!$1:$1048576,ROW(),AS$1)))</f>
        <v>-1.0969100130080565</v>
      </c>
      <c r="AT20">
        <f>IF(INDEX(測定結果!$1:$1048576,ROW(),AT$1)=0,"",LOG(INDEX(測定結果!$1:$1048576,ROW(),AT$1)))</f>
        <v>-1.1549019599857431</v>
      </c>
      <c r="AU20">
        <f>IF(INDEX(測定結果!$1:$1048576,ROW(),AU$1)=0,"",LOG(INDEX(測定結果!$1:$1048576,ROW(),AU$1)))</f>
        <v>-1.3010299956639813</v>
      </c>
      <c r="AV20">
        <f>IF(INDEX(測定結果!$1:$1048576,ROW(),AV$1)=0,"",LOG(INDEX(測定結果!$1:$1048576,ROW(),AV$1)))</f>
        <v>-1.1549019599857431</v>
      </c>
      <c r="AW20">
        <f>IF(INDEX(測定結果!$1:$1048576,ROW(),AW$1)=0,"",LOG(INDEX(測定結果!$1:$1048576,ROW(),AW$1)))</f>
        <v>-1.1549019599857431</v>
      </c>
      <c r="AX20">
        <f>IF(INDEX(測定結果!$1:$1048576,ROW(),AX$1)=0,"",LOG(INDEX(測定結果!$1:$1048576,ROW(),AX$1)))</f>
        <v>-1.1549019599857431</v>
      </c>
      <c r="AY20">
        <f>IF(INDEX(測定結果!$1:$1048576,ROW(),AY$1)=0,"",LOG(INDEX(測定結果!$1:$1048576,ROW(),AY$1)))</f>
        <v>-1.1549019599857431</v>
      </c>
      <c r="AZ20">
        <f>IF(INDEX(測定結果!$1:$1048576,ROW(),AZ$1)=0,"",LOG(INDEX(測定結果!$1:$1048576,ROW(),AZ$1)))</f>
        <v>-1.1549019599857431</v>
      </c>
      <c r="BA20">
        <f>IF(INDEX(測定結果!$1:$1048576,ROW(),BA$1)=0,"",LOG(INDEX(測定結果!$1:$1048576,ROW(),BA$1)))</f>
        <v>-1.1549019599857431</v>
      </c>
      <c r="BB20">
        <f>IF(INDEX(測定結果!$1:$1048576,ROW(),BB$1)=0,"",LOG(INDEX(測定結果!$1:$1048576,ROW(),BB$1)))</f>
        <v>-1.1549019599857431</v>
      </c>
      <c r="BC20">
        <f>IF(INDEX(測定結果!$1:$1048576,ROW(),BC$1)=0,"",LOG(INDEX(測定結果!$1:$1048576,ROW(),BC$1)))</f>
        <v>-1.1549019599857431</v>
      </c>
      <c r="BD20">
        <f>IF(INDEX(測定結果!$1:$1048576,ROW(),BD$1)=0,"",LOG(INDEX(測定結果!$1:$1048576,ROW(),BD$1)))</f>
        <v>-1.1549019599857431</v>
      </c>
      <c r="BE20">
        <f>IF(INDEX(測定結果!$1:$1048576,ROW(),BE$1)=0,"",LOG(INDEX(測定結果!$1:$1048576,ROW(),BE$1)))</f>
        <v>-1.2218487496163564</v>
      </c>
      <c r="BF20">
        <f>IF(INDEX(測定結果!$1:$1048576,ROW(),BF$1)=0,"",LOG(INDEX(測定結果!$1:$1048576,ROW(),BF$1)))</f>
        <v>-1.3010299956639813</v>
      </c>
      <c r="BG20">
        <f>IF(INDEX(測定結果!$1:$1048576,ROW(),BG$1)=0,"",LOG(INDEX(測定結果!$1:$1048576,ROW(),BG$1)))</f>
        <v>-1.1549019599857431</v>
      </c>
      <c r="BH20">
        <f>IF(INDEX(測定結果!$1:$1048576,ROW(),BH$1)=0,"",LOG(INDEX(測定結果!$1:$1048576,ROW(),BH$1)))</f>
        <v>-1.2218487496163564</v>
      </c>
      <c r="BI20">
        <f>IF(INDEX(測定結果!$1:$1048576,ROW(),BI$1)=0,"",LOG(INDEX(測定結果!$1:$1048576,ROW(),BI$1)))</f>
        <v>-1.1549019599857431</v>
      </c>
      <c r="BJ20">
        <f>IF(INDEX(測定結果!$1:$1048576,ROW(),BJ$1)=0,"",LOG(INDEX(測定結果!$1:$1048576,ROW(),BJ$1)))</f>
        <v>-1.1549019599857431</v>
      </c>
      <c r="BK20">
        <f>IF(INDEX(測定結果!$1:$1048576,ROW(),BK$1)=0,"",LOG(INDEX(測定結果!$1:$1048576,ROW(),BK$1)))</f>
        <v>-1.1549019599857431</v>
      </c>
      <c r="BL20">
        <f>IF(INDEX(測定結果!$1:$1048576,ROW(),BL$1)=0,"",LOG(INDEX(測定結果!$1:$1048576,ROW(),BL$1)))</f>
        <v>-1.1549019599857431</v>
      </c>
      <c r="BM20">
        <f>IF(INDEX(測定結果!$1:$1048576,ROW(),BM$1)=0,"",LOG(INDEX(測定結果!$1:$1048576,ROW(),BM$1)))</f>
        <v>-1.2218487496163564</v>
      </c>
      <c r="BN20">
        <f>IF(INDEX(測定結果!$1:$1048576,ROW(),BN$1)=0,"",LOG(INDEX(測定結果!$1:$1048576,ROW(),BN$1)))</f>
        <v>-1.1549019599857431</v>
      </c>
      <c r="BO20">
        <f>IF(INDEX(測定結果!$1:$1048576,ROW(),BO$1)=0,"",LOG(INDEX(測定結果!$1:$1048576,ROW(),BO$1)))</f>
        <v>-1.1549019599857431</v>
      </c>
      <c r="BP20">
        <f>IF(INDEX(測定結果!$1:$1048576,ROW(),BP$1)=0,"",LOG(INDEX(測定結果!$1:$1048576,ROW(),BP$1)))</f>
        <v>-1.2218487496163564</v>
      </c>
      <c r="BQ20">
        <f>IF(INDEX(測定結果!$1:$1048576,ROW(),BQ$1)=0,"",LOG(INDEX(測定結果!$1:$1048576,ROW(),BQ$1)))</f>
        <v>-1.2218487496163564</v>
      </c>
      <c r="BR20">
        <f>IF(INDEX(測定結果!$1:$1048576,ROW(),BR$1)=0,"",LOG(INDEX(測定結果!$1:$1048576,ROW(),BR$1)))</f>
        <v>-1.3010299956639813</v>
      </c>
      <c r="BS20">
        <f>IF(INDEX(測定結果!$1:$1048576,ROW(),BS$1)=0,"",LOG(INDEX(測定結果!$1:$1048576,ROW(),BS$1)))</f>
        <v>-1.2218487496163564</v>
      </c>
      <c r="BT20">
        <f>IF(INDEX(測定結果!$1:$1048576,ROW(),BT$1)=0,"",LOG(INDEX(測定結果!$1:$1048576,ROW(),BT$1)))</f>
        <v>-1.2218487496163564</v>
      </c>
      <c r="BU20">
        <f>IF(INDEX(測定結果!$1:$1048576,ROW(),BU$1)=0,"",LOG(INDEX(測定結果!$1:$1048576,ROW(),BU$1)))</f>
        <v>-1.2218487496163564</v>
      </c>
      <c r="BV20" t="str">
        <f>IF(INDEX(測定結果!$1:$1048576,ROW(),BV$1)=0,"",LOG(INDEX(測定結果!$1:$1048576,ROW(),BV$1)))</f>
        <v/>
      </c>
      <c r="BW20" t="str">
        <f>IF(INDEX(測定結果!$1:$1048576,ROW(),BW$1)=0,"",LOG(INDEX(測定結果!$1:$1048576,ROW(),BW$1)))</f>
        <v/>
      </c>
      <c r="BX20" t="str">
        <f>IF(INDEX(測定結果!$1:$1048576,ROW(),BX$1)=0,"",LOG(INDEX(測定結果!$1:$1048576,ROW(),BX$1)))</f>
        <v/>
      </c>
      <c r="BY20" t="str">
        <f>IF(INDEX(測定結果!$1:$1048576,ROW(),BY$1)=0,"",LOG(INDEX(測定結果!$1:$1048576,ROW(),BY$1)))</f>
        <v/>
      </c>
      <c r="BZ20" t="str">
        <f>IF(INDEX(測定結果!$1:$1048576,ROW(),BZ$1)=0,"",LOG(INDEX(測定結果!$1:$1048576,ROW(),BZ$1)))</f>
        <v/>
      </c>
      <c r="CA20" t="str">
        <f>IF(INDEX(測定結果!$1:$1048576,ROW(),CA$1)=0,"",LOG(INDEX(測定結果!$1:$1048576,ROW(),CA$1)))</f>
        <v/>
      </c>
      <c r="CB20" t="str">
        <f>IF(INDEX(測定結果!$1:$1048576,ROW(),CB$1)=0,"",LOG(INDEX(測定結果!$1:$1048576,ROW(),CB$1)))</f>
        <v/>
      </c>
      <c r="CC20" t="str">
        <f>IF(INDEX(測定結果!$1:$1048576,ROW(),CC$1)=0,"",LOG(INDEX(測定結果!$1:$1048576,ROW(),CC$1)))</f>
        <v/>
      </c>
      <c r="CD20" t="str">
        <f>IF(INDEX(測定結果!$1:$1048576,ROW(),CD$1)=0,"",LOG(INDEX(測定結果!$1:$1048576,ROW(),CD$1)))</f>
        <v/>
      </c>
      <c r="CE20" t="str">
        <f>IF(INDEX(測定結果!$1:$1048576,ROW(),CE$1)=0,"",LOG(INDEX(測定結果!$1:$1048576,ROW(),CE$1)))</f>
        <v/>
      </c>
      <c r="CF20">
        <f>IF(INDEX(測定結果!$1:$1048576,ROW(),CF$1)=0,"",LOG(INDEX(測定結果!$1:$1048576,ROW(),CF$1)))</f>
        <v>-1.2218487496163564</v>
      </c>
      <c r="CG20">
        <f>IF(INDEX(測定結果!$1:$1048576,ROW(),CG$1)=0,"",LOG(INDEX(測定結果!$1:$1048576,ROW(),CG$1)))</f>
        <v>-1.2218487496163564</v>
      </c>
      <c r="CH20">
        <f>IF(INDEX(測定結果!$1:$1048576,ROW(),CH$1)=0,"",LOG(INDEX(測定結果!$1:$1048576,ROW(),CH$1)))</f>
        <v>-1.3010299956639813</v>
      </c>
      <c r="CI20">
        <f>IF(INDEX(測定結果!$1:$1048576,ROW(),CI$1)=0,"",LOG(INDEX(測定結果!$1:$1048576,ROW(),CI$1)))</f>
        <v>-1.2218487496163564</v>
      </c>
      <c r="CJ20">
        <f>IF(INDEX(測定結果!$1:$1048576,ROW(),CJ$1)=0,"",LOG(INDEX(測定結果!$1:$1048576,ROW(),CJ$1)))</f>
        <v>-1.2218487496163564</v>
      </c>
      <c r="CK20">
        <f>IF(INDEX(測定結果!$1:$1048576,ROW(),CK$1)=0,"",LOG(INDEX(測定結果!$1:$1048576,ROW(),CK$1)))</f>
        <v>-1.2218487496163564</v>
      </c>
      <c r="CL20">
        <f>IF(INDEX(測定結果!$1:$1048576,ROW(),CL$1)=0,"",LOG(INDEX(測定結果!$1:$1048576,ROW(),CL$1)))</f>
        <v>-1.2218487496163564</v>
      </c>
      <c r="CM20">
        <f>IF(INDEX(測定結果!$1:$1048576,ROW(),CM$1)=0,"",LOG(INDEX(測定結果!$1:$1048576,ROW(),CM$1)))</f>
        <v>-1.2218487496163564</v>
      </c>
      <c r="CN20">
        <f>IF(INDEX(測定結果!$1:$1048576,ROW(),CN$1)=0,"",LOG(INDEX(測定結果!$1:$1048576,ROW(),CN$1)))</f>
        <v>-1.3010299956639813</v>
      </c>
      <c r="CO20">
        <f>IF(INDEX(測定結果!$1:$1048576,ROW(),CO$1)=0,"",LOG(INDEX(測定結果!$1:$1048576,ROW(),CO$1)))</f>
        <v>-1.3010299956639813</v>
      </c>
      <c r="CP20">
        <f>IF(INDEX(測定結果!$1:$1048576,ROW(),CP$1)=0,"",LOG(INDEX(測定結果!$1:$1048576,ROW(),CP$1)))</f>
        <v>-1.3010299956639813</v>
      </c>
      <c r="CQ20">
        <f>IF(INDEX(測定結果!$1:$1048576,ROW(),CQ$1)=0,"",LOG(INDEX(測定結果!$1:$1048576,ROW(),CQ$1)))</f>
        <v>-1.2218487496163564</v>
      </c>
      <c r="CR20">
        <f>IF(INDEX(測定結果!$1:$1048576,ROW(),CR$1)=0,"",LOG(INDEX(測定結果!$1:$1048576,ROW(),CR$1)))</f>
        <v>-1.2218487496163564</v>
      </c>
      <c r="CS20">
        <f>IF(INDEX(測定結果!$1:$1048576,ROW(),CS$1)=0,"",LOG(INDEX(測定結果!$1:$1048576,ROW(),CS$1)))</f>
        <v>-1.2218487496163564</v>
      </c>
      <c r="CT20">
        <f>IF(INDEX(測定結果!$1:$1048576,ROW(),CT$1)=0,"",LOG(INDEX(測定結果!$1:$1048576,ROW(),CT$1)))</f>
        <v>-1.2218487496163564</v>
      </c>
      <c r="CU20">
        <f>IF(INDEX(測定結果!$1:$1048576,ROW(),CU$1)=0,"",LOG(INDEX(測定結果!$1:$1048576,ROW(),CU$1)))</f>
        <v>-1.2218487496163564</v>
      </c>
      <c r="CV20">
        <f>IF(INDEX(測定結果!$1:$1048576,ROW(),CV$1)=0,"",LOG(INDEX(測定結果!$1:$1048576,ROW(),CV$1)))</f>
        <v>-1.2218487496163564</v>
      </c>
      <c r="CW20">
        <f>IF(INDEX(測定結果!$1:$1048576,ROW(),CW$1)=0,"",LOG(INDEX(測定結果!$1:$1048576,ROW(),CW$1)))</f>
        <v>-1.3010299956639813</v>
      </c>
      <c r="CX20">
        <f>IF(INDEX(測定結果!$1:$1048576,ROW(),CX$1)=0,"",LOG(INDEX(測定結果!$1:$1048576,ROW(),CX$1)))</f>
        <v>-1.3010299956639813</v>
      </c>
      <c r="CY20">
        <f>IF(INDEX(測定結果!$1:$1048576,ROW(),CY$1)=0,"",LOG(INDEX(測定結果!$1:$1048576,ROW(),CY$1)))</f>
        <v>-1.2218487496163564</v>
      </c>
      <c r="CZ20">
        <f>IF(INDEX(測定結果!$1:$1048576,ROW(),CZ$1)=0,"",LOG(INDEX(測定結果!$1:$1048576,ROW(),CZ$1)))</f>
        <v>-1.2218487496163564</v>
      </c>
      <c r="DA20">
        <f>IF(INDEX(測定結果!$1:$1048576,ROW(),DA$1)=0,"",LOG(INDEX(測定結果!$1:$1048576,ROW(),DA$1)))</f>
        <v>-1.3010299956639813</v>
      </c>
      <c r="DB20">
        <f>IF(INDEX(測定結果!$1:$1048576,ROW(),DB$1)=0,"",LOG(INDEX(測定結果!$1:$1048576,ROW(),DB$1)))</f>
        <v>-1.3010299956639813</v>
      </c>
      <c r="DC20">
        <f>IF(INDEX(測定結果!$1:$1048576,ROW(),DC$1)=0,"",LOG(INDEX(測定結果!$1:$1048576,ROW(),DC$1)))</f>
        <v>-1.3010299956639813</v>
      </c>
      <c r="DD20">
        <f>IF(INDEX(測定結果!$1:$1048576,ROW(),DD$1)=0,"",LOG(INDEX(測定結果!$1:$1048576,ROW(),DD$1)))</f>
        <v>-1.3010299956639813</v>
      </c>
      <c r="DE20">
        <f>IF(INDEX(測定結果!$1:$1048576,ROW(),DE$1)=0,"",LOG(INDEX(測定結果!$1:$1048576,ROW(),DE$1)))</f>
        <v>-1.3010299956639813</v>
      </c>
      <c r="DF20">
        <f>IF(INDEX(測定結果!$1:$1048576,ROW(),DF$1)=0,"",LOG(INDEX(測定結果!$1:$1048576,ROW(),DF$1)))</f>
        <v>-1.2218487496163564</v>
      </c>
      <c r="DG20">
        <f>IF(INDEX(測定結果!$1:$1048576,ROW(),DG$1)=0,"",LOG(INDEX(測定結果!$1:$1048576,ROW(),DG$1)))</f>
        <v>-1.3010299956639813</v>
      </c>
      <c r="DH20">
        <f>IF(INDEX(測定結果!$1:$1048576,ROW(),DH$1)=0,"",LOG(INDEX(測定結果!$1:$1048576,ROW(),DH$1)))</f>
        <v>-1.3010299956639813</v>
      </c>
      <c r="DI20">
        <f>IF(INDEX(測定結果!$1:$1048576,ROW(),DI$1)=0,"",LOG(INDEX(測定結果!$1:$1048576,ROW(),DI$1)))</f>
        <v>-1.3010299956639813</v>
      </c>
      <c r="DJ20">
        <f>IF(INDEX(測定結果!$1:$1048576,ROW(),DJ$1)=0,"",LOG(INDEX(測定結果!$1:$1048576,ROW(),DJ$1)))</f>
        <v>-1.2218487496163564</v>
      </c>
      <c r="DK20">
        <f>IF(INDEX(測定結果!$1:$1048576,ROW(),DK$1)=0,"",LOG(INDEX(測定結果!$1:$1048576,ROW(),DK$1)))</f>
        <v>-1.3010299956639813</v>
      </c>
      <c r="DL20">
        <f>IF(INDEX(測定結果!$1:$1048576,ROW(),DL$1)=0,"",LOG(INDEX(測定結果!$1:$1048576,ROW(),DL$1)))</f>
        <v>-1.3010299956639813</v>
      </c>
      <c r="DM20">
        <f>IF(INDEX(測定結果!$1:$1048576,ROW(),DM$1)=0,"",LOG(INDEX(測定結果!$1:$1048576,ROW(),DM$1)))</f>
        <v>-1.3010299956639813</v>
      </c>
      <c r="DN20">
        <f>IF(INDEX(測定結果!$1:$1048576,ROW(),DN$1)=0,"",LOG(INDEX(測定結果!$1:$1048576,ROW(),DN$1)))</f>
        <v>-1.3010299956639813</v>
      </c>
      <c r="DO20">
        <f>IF(INDEX(測定結果!$1:$1048576,ROW(),DO$1)=0,"",LOG(INDEX(測定結果!$1:$1048576,ROW(),DO$1)))</f>
        <v>-1.3010299956639813</v>
      </c>
      <c r="DP20">
        <f>IF(OR(INDEX(測定結果!$1:$1048576,ROW(),DP$1)=0,INDEX(測定結果!$1:$1048576,ROW(),DP$1)=""),"",LOG(INDEX(測定結果!$1:$1048576,ROW(),DP$1)))</f>
        <v>-1.2839966563652008</v>
      </c>
      <c r="DQ20">
        <f>IF(OR(INDEX(測定結果!$1:$1048576,ROW(),DQ$1)=0,INDEX(測定結果!$1:$1048576,ROW(),DQ$1)=""),"",LOG(INDEX(測定結果!$1:$1048576,ROW(),DQ$1)))</f>
        <v>-1.2757241303992111</v>
      </c>
      <c r="DR20">
        <f>IF(OR(INDEX(測定結果!$1:$1048576,ROW(),DR$1)=0,INDEX(測定結果!$1:$1048576,ROW(),DR$1)=""),"",LOG(INDEX(測定結果!$1:$1048576,ROW(),DR$1)))</f>
        <v>-1.2839966563652008</v>
      </c>
      <c r="DS20">
        <f>IF(OR(INDEX(測定結果!$1:$1048576,ROW(),DS$1)=0,INDEX(測定結果!$1:$1048576,ROW(),DS$1)=""),"",LOG(INDEX(測定結果!$1:$1048576,ROW(),DS$1)))</f>
        <v>-1.2365720064370627</v>
      </c>
      <c r="DT20">
        <f>IF(OR(INDEX(測定結果!$1:$1048576,ROW(),DT$1)=0,INDEX(測定結果!$1:$1048576,ROW(),DT$1)=""),"",LOG(INDEX(測定結果!$1:$1048576,ROW(),DT$1)))</f>
        <v>-1.2924298239020637</v>
      </c>
      <c r="DU20">
        <f>IF(OR(INDEX(測定結果!$1:$1048576,ROW(),DU$1)=0,INDEX(測定結果!$1:$1048576,ROW(),DU$1)=""),"",LOG(INDEX(測定結果!$1:$1048576,ROW(),DU$1)))</f>
        <v>-1.2924298239020637</v>
      </c>
      <c r="DV20">
        <f>IF(OR(INDEX(測定結果!$1:$1048576,ROW(),DV$1)=0,INDEX(測定結果!$1:$1048576,ROW(),DV$1)=""),"",LOG(INDEX(測定結果!$1:$1048576,ROW(),DV$1)))</f>
        <v>-1.2757241303992111</v>
      </c>
      <c r="DW20">
        <f>IF(OR(INDEX(測定結果!$1:$1048576,ROW(),DW$1)=0,INDEX(測定結果!$1:$1048576,ROW(),DW$1)=""),"",LOG(INDEX(測定結果!$1:$1048576,ROW(),DW$1)))</f>
        <v>-1.2924298239020637</v>
      </c>
      <c r="DX20">
        <f>IF(OR(INDEX(測定結果!$1:$1048576,ROW(),DX$1)=0,INDEX(測定結果!$1:$1048576,ROW(),DX$1)=""),"",LOG(INDEX(測定結果!$1:$1048576,ROW(),DX$1)))</f>
        <v>-1.2839966563652008</v>
      </c>
      <c r="DY20">
        <f>IF(OR(INDEX(測定結果!$1:$1048576,ROW(),DY$1)=0,INDEX(測定結果!$1:$1048576,ROW(),DY$1)=""),"",LOG(INDEX(測定結果!$1:$1048576,ROW(),DY$1)))</f>
        <v>-1.3187587626244128</v>
      </c>
      <c r="DZ20">
        <f>IF(OR(INDEX(測定結果!$1:$1048576,ROW(),DZ$1)=0,INDEX(測定結果!$1:$1048576,ROW(),DZ$1)=""),"",LOG(INDEX(測定結果!$1:$1048576,ROW(),DZ$1)))</f>
        <v>-1.3187587626244128</v>
      </c>
      <c r="EA20">
        <f>IF(OR(INDEX(測定結果!$1:$1048576,ROW(),EA$1)=0,INDEX(測定結果!$1:$1048576,ROW(),EA$1)=""),"",LOG(INDEX(測定結果!$1:$1048576,ROW(),EA$1)))</f>
        <v>-1.3098039199714864</v>
      </c>
      <c r="EB20">
        <f>IF(OR(INDEX(測定結果!$1:$1048576,ROW(),EB$1)=0,INDEX(測定結果!$1:$1048576,ROW(),EB$1)=""),"",LOG(INDEX(測定結果!$1:$1048576,ROW(),EB$1)))</f>
        <v>-1.3010299956639813</v>
      </c>
      <c r="EC20">
        <f>IF(OR(INDEX(測定結果!$1:$1048576,ROW(),EC$1)=0,INDEX(測定結果!$1:$1048576,ROW(),EC$1)=""),"",LOG(INDEX(測定結果!$1:$1048576,ROW(),EC$1)))</f>
        <v>-1.3010299956639813</v>
      </c>
      <c r="ED20">
        <f>IF(OR(INDEX(測定結果!$1:$1048576,ROW(),ED$1)=0,INDEX(測定結果!$1:$1048576,ROW(),ED$1)=""),"",LOG(INDEX(測定結果!$1:$1048576,ROW(),ED$1)))</f>
        <v>-1.3098039199714864</v>
      </c>
    </row>
    <row r="21" spans="1:134">
      <c r="A21" t="str">
        <f>IF(INDEX(測定結果!$1:$1048576,ROW(),A$1)=0,A20,INDEX(測定結果!$1:$1048576,ROW(),A$1))</f>
        <v>滝根町</v>
      </c>
      <c r="B21">
        <f>INDEX(測定結果!$1:$1048576,ROW(),B$1)</f>
        <v>11</v>
      </c>
      <c r="C21" t="str">
        <f>IF(INDEX(測定結果!$1:$1048576,ROW(),C$1)=0,C20,INDEX(測定結果!$1:$1048576,ROW(),C$1))</f>
        <v>梵天川</v>
      </c>
      <c r="D21" t="str">
        <f>IF(INDEX(測定結果!$1:$1048576,ROW(),D$1)=0,"",INDEX(測定結果!$1:$1048576,ROW(),D$1))</f>
        <v>滝根コミュニティセンター</v>
      </c>
      <c r="E21">
        <f>IF(INDEX(測定結果!$1:$1048576,ROW(),E$1)=0,"",LOG(INDEX(測定結果!$1:$1048576,ROW(),E$1)))</f>
        <v>-0.88605664769316317</v>
      </c>
      <c r="F21">
        <f>IF(INDEX(測定結果!$1:$1048576,ROW(),F$1)=0,"",LOG(INDEX(測定結果!$1:$1048576,ROW(),F$1)))</f>
        <v>-0.85387196432176193</v>
      </c>
      <c r="G21">
        <f>IF(INDEX(測定結果!$1:$1048576,ROW(),G$1)=0,"",LOG(INDEX(測定結果!$1:$1048576,ROW(),G$1)))</f>
        <v>-0.85387196432176193</v>
      </c>
      <c r="H21">
        <f>IF(INDEX(測定結果!$1:$1048576,ROW(),H$1)=0,"",LOG(INDEX(測定結果!$1:$1048576,ROW(),H$1)))</f>
        <v>-0.82390874094431876</v>
      </c>
      <c r="I21">
        <f>IF(INDEX(測定結果!$1:$1048576,ROW(),I$1)=0,"",LOG(INDEX(測定結果!$1:$1048576,ROW(),I$1)))</f>
        <v>-0.85387196432176193</v>
      </c>
      <c r="J21">
        <f>IF(INDEX(測定結果!$1:$1048576,ROW(),J$1)=0,"",LOG(INDEX(測定結果!$1:$1048576,ROW(),J$1)))</f>
        <v>-0.88605664769316317</v>
      </c>
      <c r="K21">
        <f>IF(INDEX(測定結果!$1:$1048576,ROW(),K$1)=0,"",LOG(INDEX(測定結果!$1:$1048576,ROW(),K$1)))</f>
        <v>-0.79588001734407521</v>
      </c>
      <c r="L21">
        <f>IF(INDEX(測定結果!$1:$1048576,ROW(),L$1)=0,"",LOG(INDEX(測定結果!$1:$1048576,ROW(),L$1)))</f>
        <v>-0.88605664769316317</v>
      </c>
      <c r="M21">
        <f>IF(INDEX(測定結果!$1:$1048576,ROW(),M$1)=0,"",LOG(INDEX(測定結果!$1:$1048576,ROW(),M$1)))</f>
        <v>-0.85387196432176193</v>
      </c>
      <c r="N21">
        <f>IF(INDEX(測定結果!$1:$1048576,ROW(),N$1)=0,"",LOG(INDEX(測定結果!$1:$1048576,ROW(),N$1)))</f>
        <v>-0.85387196432176193</v>
      </c>
      <c r="O21">
        <f>IF(INDEX(測定結果!$1:$1048576,ROW(),O$1)=0,"",LOG(INDEX(測定結果!$1:$1048576,ROW(),O$1)))</f>
        <v>-1</v>
      </c>
      <c r="P21">
        <f>IF(INDEX(測定結果!$1:$1048576,ROW(),P$1)=0,"",LOG(INDEX(測定結果!$1:$1048576,ROW(),P$1)))</f>
        <v>-0.95860731484177497</v>
      </c>
      <c r="Q21">
        <f>IF(INDEX(測定結果!$1:$1048576,ROW(),Q$1)=0,"",LOG(INDEX(測定結果!$1:$1048576,ROW(),Q$1)))</f>
        <v>-0.92081875395237522</v>
      </c>
      <c r="R21">
        <f>IF(INDEX(測定結果!$1:$1048576,ROW(),R$1)=0,"",LOG(INDEX(測定結果!$1:$1048576,ROW(),R$1)))</f>
        <v>-0.92081875395237522</v>
      </c>
      <c r="S21">
        <f>IF(INDEX(測定結果!$1:$1048576,ROW(),S$1)=0,"",LOG(INDEX(測定結果!$1:$1048576,ROW(),S$1)))</f>
        <v>-0.92081875395237522</v>
      </c>
      <c r="T21">
        <f>IF(INDEX(測定結果!$1:$1048576,ROW(),T$1)=0,"",LOG(INDEX(測定結果!$1:$1048576,ROW(),T$1)))</f>
        <v>-0.95860731484177497</v>
      </c>
      <c r="U21">
        <f>IF(INDEX(測定結果!$1:$1048576,ROW(),U$1)=0,"",LOG(INDEX(測定結果!$1:$1048576,ROW(),U$1)))</f>
        <v>-0.92081875395237522</v>
      </c>
      <c r="V21">
        <f>IF(INDEX(測定結果!$1:$1048576,ROW(),V$1)=0,"",LOG(INDEX(測定結果!$1:$1048576,ROW(),V$1)))</f>
        <v>-0.95860731484177497</v>
      </c>
      <c r="W21">
        <f>IF(INDEX(測定結果!$1:$1048576,ROW(),W$1)=0,"",LOG(INDEX(測定結果!$1:$1048576,ROW(),W$1)))</f>
        <v>-0.92081875395237522</v>
      </c>
      <c r="X21">
        <f>IF(INDEX(測定結果!$1:$1048576,ROW(),X$1)=0,"",LOG(INDEX(測定結果!$1:$1048576,ROW(),X$1)))</f>
        <v>-0.95860731484177497</v>
      </c>
      <c r="Y21">
        <f>IF(INDEX(測定結果!$1:$1048576,ROW(),Y$1)=0,"",LOG(INDEX(測定結果!$1:$1048576,ROW(),Y$1)))</f>
        <v>-0.95860731484177497</v>
      </c>
      <c r="Z21">
        <f>IF(INDEX(測定結果!$1:$1048576,ROW(),Z$1)=0,"",LOG(INDEX(測定結果!$1:$1048576,ROW(),Z$1)))</f>
        <v>-1</v>
      </c>
      <c r="AA21">
        <f>IF(INDEX(測定結果!$1:$1048576,ROW(),AA$1)=0,"",LOG(INDEX(測定結果!$1:$1048576,ROW(),AA$1)))</f>
        <v>-1</v>
      </c>
      <c r="AB21">
        <f>IF(INDEX(測定結果!$1:$1048576,ROW(),AB$1)=0,"",LOG(INDEX(測定結果!$1:$1048576,ROW(),AB$1)))</f>
        <v>-0.95860731484177497</v>
      </c>
      <c r="AC21">
        <f>IF(INDEX(測定結果!$1:$1048576,ROW(),AC$1)=0,"",LOG(INDEX(測定結果!$1:$1048576,ROW(),AC$1)))</f>
        <v>-1</v>
      </c>
      <c r="AD21">
        <f>IF(INDEX(測定結果!$1:$1048576,ROW(),AD$1)=0,"",LOG(INDEX(測定結果!$1:$1048576,ROW(),AD$1)))</f>
        <v>-1</v>
      </c>
      <c r="AE21">
        <f>IF(INDEX(測定結果!$1:$1048576,ROW(),AE$1)=0,"",LOG(INDEX(測定結果!$1:$1048576,ROW(),AE$1)))</f>
        <v>-1</v>
      </c>
      <c r="AF21">
        <f>IF(INDEX(測定結果!$1:$1048576,ROW(),AF$1)=0,"",LOG(INDEX(測定結果!$1:$1048576,ROW(),AF$1)))</f>
        <v>-1</v>
      </c>
      <c r="AG21">
        <f>IF(INDEX(測定結果!$1:$1048576,ROW(),AG$1)=0,"",LOG(INDEX(測定結果!$1:$1048576,ROW(),AG$1)))</f>
        <v>-1</v>
      </c>
      <c r="AH21">
        <f>IF(INDEX(測定結果!$1:$1048576,ROW(),AH$1)=0,"",LOG(INDEX(測定結果!$1:$1048576,ROW(),AH$1)))</f>
        <v>-1.0457574905606752</v>
      </c>
      <c r="AI21">
        <f>IF(INDEX(測定結果!$1:$1048576,ROW(),AI$1)=0,"",LOG(INDEX(測定結果!$1:$1048576,ROW(),AI$1)))</f>
        <v>-0.88605664769316317</v>
      </c>
      <c r="AJ21">
        <f>IF(INDEX(測定結果!$1:$1048576,ROW(),AJ$1)=0,"",LOG(INDEX(測定結果!$1:$1048576,ROW(),AJ$1)))</f>
        <v>-1.0457574905606752</v>
      </c>
      <c r="AK21">
        <f>IF(INDEX(測定結果!$1:$1048576,ROW(),AK$1)=0,"",LOG(INDEX(測定結果!$1:$1048576,ROW(),AK$1)))</f>
        <v>-1.0457574905606752</v>
      </c>
      <c r="AL21">
        <f>IF(INDEX(測定結果!$1:$1048576,ROW(),AL$1)=0,"",LOG(INDEX(測定結果!$1:$1048576,ROW(),AL$1)))</f>
        <v>-1.0457574905606752</v>
      </c>
      <c r="AM21">
        <f>IF(INDEX(測定結果!$1:$1048576,ROW(),AM$1)=0,"",LOG(INDEX(測定結果!$1:$1048576,ROW(),AM$1)))</f>
        <v>-1.0969100130080565</v>
      </c>
      <c r="AN21">
        <f>IF(INDEX(測定結果!$1:$1048576,ROW(),AN$1)=0,"",LOG(INDEX(測定結果!$1:$1048576,ROW(),AN$1)))</f>
        <v>-1.0969100130080565</v>
      </c>
      <c r="AO21">
        <f>IF(INDEX(測定結果!$1:$1048576,ROW(),AO$1)=0,"",LOG(INDEX(測定結果!$1:$1048576,ROW(),AO$1)))</f>
        <v>-1.1549019599857431</v>
      </c>
      <c r="AP21">
        <f>IF(INDEX(測定結果!$1:$1048576,ROW(),AP$1)=0,"",LOG(INDEX(測定結果!$1:$1048576,ROW(),AP$1)))</f>
        <v>-1.0969100130080565</v>
      </c>
      <c r="AQ21">
        <f>IF(INDEX(測定結果!$1:$1048576,ROW(),AQ$1)=0,"",LOG(INDEX(測定結果!$1:$1048576,ROW(),AQ$1)))</f>
        <v>-1.1549019599857431</v>
      </c>
      <c r="AR21">
        <f>IF(INDEX(測定結果!$1:$1048576,ROW(),AR$1)=0,"",LOG(INDEX(測定結果!$1:$1048576,ROW(),AR$1)))</f>
        <v>-1.0969100130080565</v>
      </c>
      <c r="AS21">
        <f>IF(INDEX(測定結果!$1:$1048576,ROW(),AS$1)=0,"",LOG(INDEX(測定結果!$1:$1048576,ROW(),AS$1)))</f>
        <v>-1.0969100130080565</v>
      </c>
      <c r="AT21">
        <f>IF(INDEX(測定結果!$1:$1048576,ROW(),AT$1)=0,"",LOG(INDEX(測定結果!$1:$1048576,ROW(),AT$1)))</f>
        <v>-0.95860731484177497</v>
      </c>
      <c r="AU21">
        <f>IF(INDEX(測定結果!$1:$1048576,ROW(),AU$1)=0,"",LOG(INDEX(測定結果!$1:$1048576,ROW(),AU$1)))</f>
        <v>-1.0457574905606752</v>
      </c>
      <c r="AV21">
        <f>IF(INDEX(測定結果!$1:$1048576,ROW(),AV$1)=0,"",LOG(INDEX(測定結果!$1:$1048576,ROW(),AV$1)))</f>
        <v>-1</v>
      </c>
      <c r="AW21">
        <f>IF(INDEX(測定結果!$1:$1048576,ROW(),AW$1)=0,"",LOG(INDEX(測定結果!$1:$1048576,ROW(),AW$1)))</f>
        <v>-1</v>
      </c>
      <c r="AX21">
        <f>IF(INDEX(測定結果!$1:$1048576,ROW(),AX$1)=0,"",LOG(INDEX(測定結果!$1:$1048576,ROW(),AX$1)))</f>
        <v>-1</v>
      </c>
      <c r="AY21">
        <f>IF(INDEX(測定結果!$1:$1048576,ROW(),AY$1)=0,"",LOG(INDEX(測定結果!$1:$1048576,ROW(),AY$1)))</f>
        <v>-0.95860731484177497</v>
      </c>
      <c r="AZ21">
        <f>IF(INDEX(測定結果!$1:$1048576,ROW(),AZ$1)=0,"",LOG(INDEX(測定結果!$1:$1048576,ROW(),AZ$1)))</f>
        <v>-0.95860731484177497</v>
      </c>
      <c r="BA21">
        <f>IF(INDEX(測定結果!$1:$1048576,ROW(),BA$1)=0,"",LOG(INDEX(測定結果!$1:$1048576,ROW(),BA$1)))</f>
        <v>-1</v>
      </c>
      <c r="BB21">
        <f>IF(INDEX(測定結果!$1:$1048576,ROW(),BB$1)=0,"",LOG(INDEX(測定結果!$1:$1048576,ROW(),BB$1)))</f>
        <v>-0.95860731484177497</v>
      </c>
      <c r="BC21">
        <f>IF(INDEX(測定結果!$1:$1048576,ROW(),BC$1)=0,"",LOG(INDEX(測定結果!$1:$1048576,ROW(),BC$1)))</f>
        <v>-1</v>
      </c>
      <c r="BD21">
        <f>IF(INDEX(測定結果!$1:$1048576,ROW(),BD$1)=0,"",LOG(INDEX(測定結果!$1:$1048576,ROW(),BD$1)))</f>
        <v>-1</v>
      </c>
      <c r="BE21">
        <f>IF(INDEX(測定結果!$1:$1048576,ROW(),BE$1)=0,"",LOG(INDEX(測定結果!$1:$1048576,ROW(),BE$1)))</f>
        <v>-1.0457574905606752</v>
      </c>
      <c r="BF21">
        <f>IF(INDEX(測定結果!$1:$1048576,ROW(),BF$1)=0,"",LOG(INDEX(測定結果!$1:$1048576,ROW(),BF$1)))</f>
        <v>-1.1549019599857431</v>
      </c>
      <c r="BG21">
        <f>IF(INDEX(測定結果!$1:$1048576,ROW(),BG$1)=0,"",LOG(INDEX(測定結果!$1:$1048576,ROW(),BG$1)))</f>
        <v>-1</v>
      </c>
      <c r="BH21">
        <f>IF(INDEX(測定結果!$1:$1048576,ROW(),BH$1)=0,"",LOG(INDEX(測定結果!$1:$1048576,ROW(),BH$1)))</f>
        <v>-0.95860731484177497</v>
      </c>
      <c r="BI21">
        <f>IF(INDEX(測定結果!$1:$1048576,ROW(),BI$1)=0,"",LOG(INDEX(測定結果!$1:$1048576,ROW(),BI$1)))</f>
        <v>-0.95860731484177497</v>
      </c>
      <c r="BJ21">
        <f>IF(INDEX(測定結果!$1:$1048576,ROW(),BJ$1)=0,"",LOG(INDEX(測定結果!$1:$1048576,ROW(),BJ$1)))</f>
        <v>-1</v>
      </c>
      <c r="BK21">
        <f>IF(INDEX(測定結果!$1:$1048576,ROW(),BK$1)=0,"",LOG(INDEX(測定結果!$1:$1048576,ROW(),BK$1)))</f>
        <v>-1.0969100130080565</v>
      </c>
      <c r="BL21">
        <f>IF(INDEX(測定結果!$1:$1048576,ROW(),BL$1)=0,"",LOG(INDEX(測定結果!$1:$1048576,ROW(),BL$1)))</f>
        <v>-1.0969100130080565</v>
      </c>
      <c r="BM21">
        <f>IF(INDEX(測定結果!$1:$1048576,ROW(),BM$1)=0,"",LOG(INDEX(測定結果!$1:$1048576,ROW(),BM$1)))</f>
        <v>-1.1549019599857431</v>
      </c>
      <c r="BN21">
        <f>IF(INDEX(測定結果!$1:$1048576,ROW(),BN$1)=0,"",LOG(INDEX(測定結果!$1:$1048576,ROW(),BN$1)))</f>
        <v>-1.0969100130080565</v>
      </c>
      <c r="BO21">
        <f>IF(INDEX(測定結果!$1:$1048576,ROW(),BO$1)=0,"",LOG(INDEX(測定結果!$1:$1048576,ROW(),BO$1)))</f>
        <v>-1.0969100130080565</v>
      </c>
      <c r="BP21">
        <f>IF(INDEX(測定結果!$1:$1048576,ROW(),BP$1)=0,"",LOG(INDEX(測定結果!$1:$1048576,ROW(),BP$1)))</f>
        <v>-1.0969100130080565</v>
      </c>
      <c r="BQ21">
        <f>IF(INDEX(測定結果!$1:$1048576,ROW(),BQ$1)=0,"",LOG(INDEX(測定結果!$1:$1048576,ROW(),BQ$1)))</f>
        <v>-1.1549019599857431</v>
      </c>
      <c r="BR21">
        <f>IF(INDEX(測定結果!$1:$1048576,ROW(),BR$1)=0,"",LOG(INDEX(測定結果!$1:$1048576,ROW(),BR$1)))</f>
        <v>-1.0969100130080565</v>
      </c>
      <c r="BS21">
        <f>IF(INDEX(測定結果!$1:$1048576,ROW(),BS$1)=0,"",LOG(INDEX(測定結果!$1:$1048576,ROW(),BS$1)))</f>
        <v>-1.0457574905606752</v>
      </c>
      <c r="BT21">
        <f>IF(INDEX(測定結果!$1:$1048576,ROW(),BT$1)=0,"",LOG(INDEX(測定結果!$1:$1048576,ROW(),BT$1)))</f>
        <v>-1.1549019599857431</v>
      </c>
      <c r="BU21">
        <f>IF(INDEX(測定結果!$1:$1048576,ROW(),BU$1)=0,"",LOG(INDEX(測定結果!$1:$1048576,ROW(),BU$1)))</f>
        <v>-1.1549019599857431</v>
      </c>
      <c r="BV21" t="str">
        <f>IF(INDEX(測定結果!$1:$1048576,ROW(),BV$1)=0,"",LOG(INDEX(測定結果!$1:$1048576,ROW(),BV$1)))</f>
        <v/>
      </c>
      <c r="BW21" t="str">
        <f>IF(INDEX(測定結果!$1:$1048576,ROW(),BW$1)=0,"",LOG(INDEX(測定結果!$1:$1048576,ROW(),BW$1)))</f>
        <v/>
      </c>
      <c r="BX21" t="str">
        <f>IF(INDEX(測定結果!$1:$1048576,ROW(),BX$1)=0,"",LOG(INDEX(測定結果!$1:$1048576,ROW(),BX$1)))</f>
        <v/>
      </c>
      <c r="BY21" t="str">
        <f>IF(INDEX(測定結果!$1:$1048576,ROW(),BY$1)=0,"",LOG(INDEX(測定結果!$1:$1048576,ROW(),BY$1)))</f>
        <v/>
      </c>
      <c r="BZ21" t="str">
        <f>IF(INDEX(測定結果!$1:$1048576,ROW(),BZ$1)=0,"",LOG(INDEX(測定結果!$1:$1048576,ROW(),BZ$1)))</f>
        <v/>
      </c>
      <c r="CA21" t="str">
        <f>IF(INDEX(測定結果!$1:$1048576,ROW(),CA$1)=0,"",LOG(INDEX(測定結果!$1:$1048576,ROW(),CA$1)))</f>
        <v/>
      </c>
      <c r="CB21" t="str">
        <f>IF(INDEX(測定結果!$1:$1048576,ROW(),CB$1)=0,"",LOG(INDEX(測定結果!$1:$1048576,ROW(),CB$1)))</f>
        <v/>
      </c>
      <c r="CC21" t="str">
        <f>IF(INDEX(測定結果!$1:$1048576,ROW(),CC$1)=0,"",LOG(INDEX(測定結果!$1:$1048576,ROW(),CC$1)))</f>
        <v/>
      </c>
      <c r="CD21" t="str">
        <f>IF(INDEX(測定結果!$1:$1048576,ROW(),CD$1)=0,"",LOG(INDEX(測定結果!$1:$1048576,ROW(),CD$1)))</f>
        <v/>
      </c>
      <c r="CE21" t="str">
        <f>IF(INDEX(測定結果!$1:$1048576,ROW(),CE$1)=0,"",LOG(INDEX(測定結果!$1:$1048576,ROW(),CE$1)))</f>
        <v/>
      </c>
      <c r="CF21">
        <f>IF(INDEX(測定結果!$1:$1048576,ROW(),CF$1)=0,"",LOG(INDEX(測定結果!$1:$1048576,ROW(),CF$1)))</f>
        <v>-1.1549019599857431</v>
      </c>
      <c r="CG21">
        <f>IF(INDEX(測定結果!$1:$1048576,ROW(),CG$1)=0,"",LOG(INDEX(測定結果!$1:$1048576,ROW(),CG$1)))</f>
        <v>-1.0969100130080565</v>
      </c>
      <c r="CH21">
        <f>IF(INDEX(測定結果!$1:$1048576,ROW(),CH$1)=0,"",LOG(INDEX(測定結果!$1:$1048576,ROW(),CH$1)))</f>
        <v>-1.0969100130080565</v>
      </c>
      <c r="CI21">
        <f>IF(INDEX(測定結果!$1:$1048576,ROW(),CI$1)=0,"",LOG(INDEX(測定結果!$1:$1048576,ROW(),CI$1)))</f>
        <v>-1.0969100130080565</v>
      </c>
      <c r="CJ21">
        <f>IF(INDEX(測定結果!$1:$1048576,ROW(),CJ$1)=0,"",LOG(INDEX(測定結果!$1:$1048576,ROW(),CJ$1)))</f>
        <v>-1.1549019599857431</v>
      </c>
      <c r="CK21">
        <f>IF(INDEX(測定結果!$1:$1048576,ROW(),CK$1)=0,"",LOG(INDEX(測定結果!$1:$1048576,ROW(),CK$1)))</f>
        <v>-1.0969100130080565</v>
      </c>
      <c r="CL21">
        <f>IF(INDEX(測定結果!$1:$1048576,ROW(),CL$1)=0,"",LOG(INDEX(測定結果!$1:$1048576,ROW(),CL$1)))</f>
        <v>-1.1549019599857431</v>
      </c>
      <c r="CM21">
        <f>IF(INDEX(測定結果!$1:$1048576,ROW(),CM$1)=0,"",LOG(INDEX(測定結果!$1:$1048576,ROW(),CM$1)))</f>
        <v>-1.0969100130080565</v>
      </c>
      <c r="CN21">
        <f>IF(INDEX(測定結果!$1:$1048576,ROW(),CN$1)=0,"",LOG(INDEX(測定結果!$1:$1048576,ROW(),CN$1)))</f>
        <v>-1.1549019599857431</v>
      </c>
      <c r="CO21">
        <f>IF(INDEX(測定結果!$1:$1048576,ROW(),CO$1)=0,"",LOG(INDEX(測定結果!$1:$1048576,ROW(),CO$1)))</f>
        <v>-1.0969100130080565</v>
      </c>
      <c r="CP21">
        <f>IF(INDEX(測定結果!$1:$1048576,ROW(),CP$1)=0,"",LOG(INDEX(測定結果!$1:$1048576,ROW(),CP$1)))</f>
        <v>-1.1549019599857431</v>
      </c>
      <c r="CQ21">
        <f>IF(INDEX(測定結果!$1:$1048576,ROW(),CQ$1)=0,"",LOG(INDEX(測定結果!$1:$1048576,ROW(),CQ$1)))</f>
        <v>-1.0969100130080565</v>
      </c>
      <c r="CR21">
        <f>IF(INDEX(測定結果!$1:$1048576,ROW(),CR$1)=0,"",LOG(INDEX(測定結果!$1:$1048576,ROW(),CR$1)))</f>
        <v>-1.1549019599857431</v>
      </c>
      <c r="CS21">
        <f>IF(INDEX(測定結果!$1:$1048576,ROW(),CS$1)=0,"",LOG(INDEX(測定結果!$1:$1048576,ROW(),CS$1)))</f>
        <v>-1.1549019599857431</v>
      </c>
      <c r="CT21">
        <f>IF(INDEX(測定結果!$1:$1048576,ROW(),CT$1)=0,"",LOG(INDEX(測定結果!$1:$1048576,ROW(),CT$1)))</f>
        <v>-1.1549019599857431</v>
      </c>
      <c r="CU21">
        <f>IF(INDEX(測定結果!$1:$1048576,ROW(),CU$1)=0,"",LOG(INDEX(測定結果!$1:$1048576,ROW(),CU$1)))</f>
        <v>-1.1549019599857431</v>
      </c>
      <c r="CV21">
        <f>IF(INDEX(測定結果!$1:$1048576,ROW(),CV$1)=0,"",LOG(INDEX(測定結果!$1:$1048576,ROW(),CV$1)))</f>
        <v>-1.0969100130080565</v>
      </c>
      <c r="CW21">
        <f>IF(INDEX(測定結果!$1:$1048576,ROW(),CW$1)=0,"",LOG(INDEX(測定結果!$1:$1048576,ROW(),CW$1)))</f>
        <v>-1.1549019599857431</v>
      </c>
      <c r="CX21">
        <f>IF(INDEX(測定結果!$1:$1048576,ROW(),CX$1)=0,"",LOG(INDEX(測定結果!$1:$1048576,ROW(),CX$1)))</f>
        <v>-1.1549019599857431</v>
      </c>
      <c r="CY21">
        <f>IF(INDEX(測定結果!$1:$1048576,ROW(),CY$1)=0,"",LOG(INDEX(測定結果!$1:$1048576,ROW(),CY$1)))</f>
        <v>-1.0969100130080565</v>
      </c>
      <c r="CZ21">
        <f>IF(INDEX(測定結果!$1:$1048576,ROW(),CZ$1)=0,"",LOG(INDEX(測定結果!$1:$1048576,ROW(),CZ$1)))</f>
        <v>-1.2218487496163564</v>
      </c>
      <c r="DA21">
        <f>IF(INDEX(測定結果!$1:$1048576,ROW(),DA$1)=0,"",LOG(INDEX(測定結果!$1:$1048576,ROW(),DA$1)))</f>
        <v>-1.1549019599857431</v>
      </c>
      <c r="DB21">
        <f>IF(INDEX(測定結果!$1:$1048576,ROW(),DB$1)=0,"",LOG(INDEX(測定結果!$1:$1048576,ROW(),DB$1)))</f>
        <v>-1.0969100130080565</v>
      </c>
      <c r="DC21">
        <f>IF(INDEX(測定結果!$1:$1048576,ROW(),DC$1)=0,"",LOG(INDEX(測定結果!$1:$1048576,ROW(),DC$1)))</f>
        <v>-1.1549019599857431</v>
      </c>
      <c r="DD21">
        <f>IF(INDEX(測定結果!$1:$1048576,ROW(),DD$1)=0,"",LOG(INDEX(測定結果!$1:$1048576,ROW(),DD$1)))</f>
        <v>-1.1549019599857431</v>
      </c>
      <c r="DE21">
        <f>IF(INDEX(測定結果!$1:$1048576,ROW(),DE$1)=0,"",LOG(INDEX(測定結果!$1:$1048576,ROW(),DE$1)))</f>
        <v>-1.2218487496163564</v>
      </c>
      <c r="DF21">
        <f>IF(INDEX(測定結果!$1:$1048576,ROW(),DF$1)=0,"",LOG(INDEX(測定結果!$1:$1048576,ROW(),DF$1)))</f>
        <v>-1.1549019599857431</v>
      </c>
      <c r="DG21">
        <f>IF(INDEX(測定結果!$1:$1048576,ROW(),DG$1)=0,"",LOG(INDEX(測定結果!$1:$1048576,ROW(),DG$1)))</f>
        <v>-1.1549019599857431</v>
      </c>
      <c r="DH21">
        <f>IF(INDEX(測定結果!$1:$1048576,ROW(),DH$1)=0,"",LOG(INDEX(測定結果!$1:$1048576,ROW(),DH$1)))</f>
        <v>-1.0969100130080565</v>
      </c>
      <c r="DI21">
        <f>IF(INDEX(測定結果!$1:$1048576,ROW(),DI$1)=0,"",LOG(INDEX(測定結果!$1:$1048576,ROW(),DI$1)))</f>
        <v>-1.0969100130080565</v>
      </c>
      <c r="DJ21">
        <f>IF(INDEX(測定結果!$1:$1048576,ROW(),DJ$1)=0,"",LOG(INDEX(測定結果!$1:$1048576,ROW(),DJ$1)))</f>
        <v>-1.1549019599857431</v>
      </c>
      <c r="DK21">
        <f>IF(INDEX(測定結果!$1:$1048576,ROW(),DK$1)=0,"",LOG(INDEX(測定結果!$1:$1048576,ROW(),DK$1)))</f>
        <v>-1.1549019599857431</v>
      </c>
      <c r="DL21">
        <f>IF(INDEX(測定結果!$1:$1048576,ROW(),DL$1)=0,"",LOG(INDEX(測定結果!$1:$1048576,ROW(),DL$1)))</f>
        <v>-1.1549019599857431</v>
      </c>
      <c r="DM21">
        <f>IF(INDEX(測定結果!$1:$1048576,ROW(),DM$1)=0,"",LOG(INDEX(測定結果!$1:$1048576,ROW(),DM$1)))</f>
        <v>-1.1549019599857431</v>
      </c>
      <c r="DN21">
        <f>IF(INDEX(測定結果!$1:$1048576,ROW(),DN$1)=0,"",LOG(INDEX(測定結果!$1:$1048576,ROW(),DN$1)))</f>
        <v>-1.1549019599857431</v>
      </c>
      <c r="DO21">
        <f>IF(INDEX(測定結果!$1:$1048576,ROW(),DO$1)=0,"",LOG(INDEX(測定結果!$1:$1048576,ROW(),DO$1)))</f>
        <v>-1.0969100130080565</v>
      </c>
      <c r="DP21">
        <f>IF(OR(INDEX(測定結果!$1:$1048576,ROW(),DP$1)=0,INDEX(測定結果!$1:$1048576,ROW(),DP$1)=""),"",LOG(INDEX(測定結果!$1:$1048576,ROW(),DP$1)))</f>
        <v>-1.2006594505464183</v>
      </c>
      <c r="DQ21">
        <f>IF(OR(INDEX(測定結果!$1:$1048576,ROW(),DQ$1)=0,INDEX(測定結果!$1:$1048576,ROW(),DQ$1)=""),"",LOG(INDEX(測定結果!$1:$1048576,ROW(),DQ$1)))</f>
        <v>-1.2291479883578558</v>
      </c>
      <c r="DR21">
        <f>IF(OR(INDEX(測定結果!$1:$1048576,ROW(),DR$1)=0,INDEX(測定結果!$1:$1048576,ROW(),DR$1)=""),"",LOG(INDEX(測定結果!$1:$1048576,ROW(),DR$1)))</f>
        <v>-1.1739251972991736</v>
      </c>
      <c r="DS21">
        <f>IF(OR(INDEX(測定結果!$1:$1048576,ROW(),DS$1)=0,INDEX(測定結果!$1:$1048576,ROW(),DS$1)=""),"",LOG(INDEX(測定結果!$1:$1048576,ROW(),DS$1)))</f>
        <v>-1.1249387366082999</v>
      </c>
      <c r="DT21">
        <f>IF(OR(INDEX(測定結果!$1:$1048576,ROW(),DT$1)=0,INDEX(測定結果!$1:$1048576,ROW(),DT$1)=""),"",LOG(INDEX(測定結果!$1:$1048576,ROW(),DT$1)))</f>
        <v>-1.1487416512809248</v>
      </c>
      <c r="DU21">
        <f>IF(OR(INDEX(測定結果!$1:$1048576,ROW(),DU$1)=0,INDEX(測定結果!$1:$1048576,ROW(),DU$1)=""),"",LOG(INDEX(測定結果!$1:$1048576,ROW(),DU$1)))</f>
        <v>-1.1249387366082999</v>
      </c>
      <c r="DV21">
        <f>IF(OR(INDEX(測定結果!$1:$1048576,ROW(),DV$1)=0,INDEX(測定結果!$1:$1048576,ROW(),DV$1)=""),"",LOG(INDEX(測定結果!$1:$1048576,ROW(),DV$1)))</f>
        <v>-1.1249387366082999</v>
      </c>
      <c r="DW21">
        <f>IF(OR(INDEX(測定結果!$1:$1048576,ROW(),DW$1)=0,INDEX(測定結果!$1:$1048576,ROW(),DW$1)=""),"",LOG(INDEX(測定結果!$1:$1048576,ROW(),DW$1)))</f>
        <v>-1.1611509092627446</v>
      </c>
      <c r="DX21">
        <f>IF(OR(INDEX(測定結果!$1:$1048576,ROW(),DX$1)=0,INDEX(測定結果!$1:$1048576,ROW(),DX$1)=""),"",LOG(INDEX(測定結果!$1:$1048576,ROW(),DX$1)))</f>
        <v>-1.1487416512809248</v>
      </c>
      <c r="DY21">
        <f>IF(OR(INDEX(測定結果!$1:$1048576,ROW(),DY$1)=0,INDEX(測定結果!$1:$1048576,ROW(),DY$1)=""),"",LOG(INDEX(測定結果!$1:$1048576,ROW(),DY$1)))</f>
        <v>-1.2146701649892331</v>
      </c>
      <c r="DZ21">
        <f>IF(OR(INDEX(測定結果!$1:$1048576,ROW(),DZ$1)=0,INDEX(測定結果!$1:$1048576,ROW(),DZ$1)=""),"",LOG(INDEX(測定結果!$1:$1048576,ROW(),DZ$1)))</f>
        <v>-1.1870866433571443</v>
      </c>
      <c r="EA21">
        <f>IF(OR(INDEX(測定結果!$1:$1048576,ROW(),EA$1)=0,INDEX(測定結果!$1:$1048576,ROW(),EA$1)=""),"",LOG(INDEX(測定結果!$1:$1048576,ROW(),EA$1)))</f>
        <v>-1.1739251972991736</v>
      </c>
      <c r="EB21">
        <f>IF(OR(INDEX(測定結果!$1:$1048576,ROW(),EB$1)=0,INDEX(測定結果!$1:$1048576,ROW(),EB$1)=""),"",LOG(INDEX(測定結果!$1:$1048576,ROW(),EB$1)))</f>
        <v>-1.2441251443275085</v>
      </c>
      <c r="EC21">
        <f>IF(OR(INDEX(測定結果!$1:$1048576,ROW(),EC$1)=0,INDEX(測定結果!$1:$1048576,ROW(),EC$1)=""),"",LOG(INDEX(測定結果!$1:$1048576,ROW(),EC$1)))</f>
        <v>-1.1249387366082999</v>
      </c>
      <c r="ED21">
        <f>IF(OR(INDEX(測定結果!$1:$1048576,ROW(),ED$1)=0,INDEX(測定結果!$1:$1048576,ROW(),ED$1)=""),"",LOG(INDEX(測定結果!$1:$1048576,ROW(),ED$1)))</f>
        <v>-1.2076083105017461</v>
      </c>
    </row>
    <row r="22" spans="1:134">
      <c r="A22" t="str">
        <f>IF(INDEX(測定結果!$1:$1048576,ROW(),A$1)=0,A21,INDEX(測定結果!$1:$1048576,ROW(),A$1))</f>
        <v>滝根町</v>
      </c>
      <c r="B22">
        <f>INDEX(測定結果!$1:$1048576,ROW(),B$1)</f>
        <v>12</v>
      </c>
      <c r="C22" t="str">
        <f>IF(INDEX(測定結果!$1:$1048576,ROW(),C$1)=0,C21,INDEX(測定結果!$1:$1048576,ROW(),C$1))</f>
        <v>中広土</v>
      </c>
      <c r="D22" t="str">
        <f>IF(INDEX(測定結果!$1:$1048576,ROW(),D$1)=0,"",INDEX(測定結果!$1:$1048576,ROW(),D$1))</f>
        <v>滝根体育館</v>
      </c>
      <c r="E22">
        <f>IF(INDEX(測定結果!$1:$1048576,ROW(),E$1)=0,"",LOG(INDEX(測定結果!$1:$1048576,ROW(),E$1)))</f>
        <v>-0.65757731917779372</v>
      </c>
      <c r="F22">
        <f>IF(INDEX(測定結果!$1:$1048576,ROW(),F$1)=0,"",LOG(INDEX(測定結果!$1:$1048576,ROW(),F$1)))</f>
        <v>-0.6777807052660807</v>
      </c>
      <c r="G22">
        <f>IF(INDEX(測定結果!$1:$1048576,ROW(),G$1)=0,"",LOG(INDEX(測定結果!$1:$1048576,ROW(),G$1)))</f>
        <v>-0.74472749489669399</v>
      </c>
      <c r="H22">
        <f>IF(INDEX(測定結果!$1:$1048576,ROW(),H$1)=0,"",LOG(INDEX(測定結果!$1:$1048576,ROW(),H$1)))</f>
        <v>-0.63827216398240705</v>
      </c>
      <c r="I22">
        <f>IF(INDEX(測定結果!$1:$1048576,ROW(),I$1)=0,"",LOG(INDEX(測定結果!$1:$1048576,ROW(),I$1)))</f>
        <v>-0.69897000433601875</v>
      </c>
      <c r="J22">
        <f>IF(INDEX(測定結果!$1:$1048576,ROW(),J$1)=0,"",LOG(INDEX(測定結果!$1:$1048576,ROW(),J$1)))</f>
        <v>-0.74472749489669399</v>
      </c>
      <c r="K22">
        <f>IF(INDEX(測定結果!$1:$1048576,ROW(),K$1)=0,"",LOG(INDEX(測定結果!$1:$1048576,ROW(),K$1)))</f>
        <v>-0.769551078621726</v>
      </c>
      <c r="L22">
        <f>IF(INDEX(測定結果!$1:$1048576,ROW(),L$1)=0,"",LOG(INDEX(測定結果!$1:$1048576,ROW(),L$1)))</f>
        <v>-0.769551078621726</v>
      </c>
      <c r="M22">
        <f>IF(INDEX(測定結果!$1:$1048576,ROW(),M$1)=0,"",LOG(INDEX(測定結果!$1:$1048576,ROW(),M$1)))</f>
        <v>-0.74472749489669399</v>
      </c>
      <c r="N22">
        <f>IF(INDEX(測定結果!$1:$1048576,ROW(),N$1)=0,"",LOG(INDEX(測定結果!$1:$1048576,ROW(),N$1)))</f>
        <v>-0.6777807052660807</v>
      </c>
      <c r="O22">
        <f>IF(INDEX(測定結果!$1:$1048576,ROW(),O$1)=0,"",LOG(INDEX(測定結果!$1:$1048576,ROW(),O$1)))</f>
        <v>-0.92081875395237522</v>
      </c>
      <c r="P22">
        <f>IF(INDEX(測定結果!$1:$1048576,ROW(),P$1)=0,"",LOG(INDEX(測定結果!$1:$1048576,ROW(),P$1)))</f>
        <v>-0.95860731484177497</v>
      </c>
      <c r="Q22">
        <f>IF(INDEX(測定結果!$1:$1048576,ROW(),Q$1)=0,"",LOG(INDEX(測定結果!$1:$1048576,ROW(),Q$1)))</f>
        <v>-0.74472749489669399</v>
      </c>
      <c r="R22">
        <f>IF(INDEX(測定結果!$1:$1048576,ROW(),R$1)=0,"",LOG(INDEX(測定結果!$1:$1048576,ROW(),R$1)))</f>
        <v>-0.79588001734407521</v>
      </c>
      <c r="S22">
        <f>IF(INDEX(測定結果!$1:$1048576,ROW(),S$1)=0,"",LOG(INDEX(測定結果!$1:$1048576,ROW(),S$1)))</f>
        <v>-0.85387196432176193</v>
      </c>
      <c r="T22">
        <f>IF(INDEX(測定結果!$1:$1048576,ROW(),T$1)=0,"",LOG(INDEX(測定結果!$1:$1048576,ROW(),T$1)))</f>
        <v>-0.85387196432176193</v>
      </c>
      <c r="U22">
        <f>IF(INDEX(測定結果!$1:$1048576,ROW(),U$1)=0,"",LOG(INDEX(測定結果!$1:$1048576,ROW(),U$1)))</f>
        <v>-0.88605664769316317</v>
      </c>
      <c r="V22">
        <f>IF(INDEX(測定結果!$1:$1048576,ROW(),V$1)=0,"",LOG(INDEX(測定結果!$1:$1048576,ROW(),V$1)))</f>
        <v>-0.82390874094431876</v>
      </c>
      <c r="W22">
        <f>IF(INDEX(測定結果!$1:$1048576,ROW(),W$1)=0,"",LOG(INDEX(測定結果!$1:$1048576,ROW(),W$1)))</f>
        <v>-0.82390874094431876</v>
      </c>
      <c r="X22">
        <f>IF(INDEX(測定結果!$1:$1048576,ROW(),X$1)=0,"",LOG(INDEX(測定結果!$1:$1048576,ROW(),X$1)))</f>
        <v>-0.88605664769316317</v>
      </c>
      <c r="Y22">
        <f>IF(INDEX(測定結果!$1:$1048576,ROW(),Y$1)=0,"",LOG(INDEX(測定結果!$1:$1048576,ROW(),Y$1)))</f>
        <v>-0.82390874094431876</v>
      </c>
      <c r="Z22">
        <f>IF(INDEX(測定結果!$1:$1048576,ROW(),Z$1)=0,"",LOG(INDEX(測定結果!$1:$1048576,ROW(),Z$1)))</f>
        <v>-0.88605664769316317</v>
      </c>
      <c r="AA22">
        <f>IF(INDEX(測定結果!$1:$1048576,ROW(),AA$1)=0,"",LOG(INDEX(測定結果!$1:$1048576,ROW(),AA$1)))</f>
        <v>-0.85387196432176193</v>
      </c>
      <c r="AB22">
        <f>IF(INDEX(測定結果!$1:$1048576,ROW(),AB$1)=0,"",LOG(INDEX(測定結果!$1:$1048576,ROW(),AB$1)))</f>
        <v>-0.88605664769316317</v>
      </c>
      <c r="AC22">
        <f>IF(INDEX(測定結果!$1:$1048576,ROW(),AC$1)=0,"",LOG(INDEX(測定結果!$1:$1048576,ROW(),AC$1)))</f>
        <v>-0.88605664769316317</v>
      </c>
      <c r="AD22">
        <f>IF(INDEX(測定結果!$1:$1048576,ROW(),AD$1)=0,"",LOG(INDEX(測定結果!$1:$1048576,ROW(),AD$1)))</f>
        <v>-0.92081875395237522</v>
      </c>
      <c r="AE22">
        <f>IF(INDEX(測定結果!$1:$1048576,ROW(),AE$1)=0,"",LOG(INDEX(測定結果!$1:$1048576,ROW(),AE$1)))</f>
        <v>-0.88605664769316317</v>
      </c>
      <c r="AF22">
        <f>IF(INDEX(測定結果!$1:$1048576,ROW(),AF$1)=0,"",LOG(INDEX(測定結果!$1:$1048576,ROW(),AF$1)))</f>
        <v>-0.92081875395237522</v>
      </c>
      <c r="AG22">
        <f>IF(INDEX(測定結果!$1:$1048576,ROW(),AG$1)=0,"",LOG(INDEX(測定結果!$1:$1048576,ROW(),AG$1)))</f>
        <v>-0.95860731484177497</v>
      </c>
      <c r="AH22">
        <f>IF(INDEX(測定結果!$1:$1048576,ROW(),AH$1)=0,"",LOG(INDEX(測定結果!$1:$1048576,ROW(),AH$1)))</f>
        <v>-1.0457574905606752</v>
      </c>
      <c r="AI22">
        <f>IF(INDEX(測定結果!$1:$1048576,ROW(),AI$1)=0,"",LOG(INDEX(測定結果!$1:$1048576,ROW(),AI$1)))</f>
        <v>-1</v>
      </c>
      <c r="AJ22">
        <f>IF(INDEX(測定結果!$1:$1048576,ROW(),AJ$1)=0,"",LOG(INDEX(測定結果!$1:$1048576,ROW(),AJ$1)))</f>
        <v>-1</v>
      </c>
      <c r="AK22">
        <f>IF(INDEX(測定結果!$1:$1048576,ROW(),AK$1)=0,"",LOG(INDEX(測定結果!$1:$1048576,ROW(),AK$1)))</f>
        <v>-1</v>
      </c>
      <c r="AL22">
        <f>IF(INDEX(測定結果!$1:$1048576,ROW(),AL$1)=0,"",LOG(INDEX(測定結果!$1:$1048576,ROW(),AL$1)))</f>
        <v>-1</v>
      </c>
      <c r="AM22">
        <f>IF(INDEX(測定結果!$1:$1048576,ROW(),AM$1)=0,"",LOG(INDEX(測定結果!$1:$1048576,ROW(),AM$1)))</f>
        <v>-1</v>
      </c>
      <c r="AN22">
        <f>IF(INDEX(測定結果!$1:$1048576,ROW(),AN$1)=0,"",LOG(INDEX(測定結果!$1:$1048576,ROW(),AN$1)))</f>
        <v>-1</v>
      </c>
      <c r="AO22">
        <f>IF(INDEX(測定結果!$1:$1048576,ROW(),AO$1)=0,"",LOG(INDEX(測定結果!$1:$1048576,ROW(),AO$1)))</f>
        <v>-1.0457574905606752</v>
      </c>
      <c r="AP22">
        <f>IF(INDEX(測定結果!$1:$1048576,ROW(),AP$1)=0,"",LOG(INDEX(測定結果!$1:$1048576,ROW(),AP$1)))</f>
        <v>-1.0457574905606752</v>
      </c>
      <c r="AQ22">
        <f>IF(INDEX(測定結果!$1:$1048576,ROW(),AQ$1)=0,"",LOG(INDEX(測定結果!$1:$1048576,ROW(),AQ$1)))</f>
        <v>-1.0457574905606752</v>
      </c>
      <c r="AR22">
        <f>IF(INDEX(測定結果!$1:$1048576,ROW(),AR$1)=0,"",LOG(INDEX(測定結果!$1:$1048576,ROW(),AR$1)))</f>
        <v>-1.0457574905606752</v>
      </c>
      <c r="AS22">
        <f>IF(INDEX(測定結果!$1:$1048576,ROW(),AS$1)=0,"",LOG(INDEX(測定結果!$1:$1048576,ROW(),AS$1)))</f>
        <v>-1.0969100130080565</v>
      </c>
      <c r="AT22">
        <f>IF(INDEX(測定結果!$1:$1048576,ROW(),AT$1)=0,"",LOG(INDEX(測定結果!$1:$1048576,ROW(),AT$1)))</f>
        <v>-1.0969100130080565</v>
      </c>
      <c r="AU22">
        <f>IF(INDEX(測定結果!$1:$1048576,ROW(),AU$1)=0,"",LOG(INDEX(測定結果!$1:$1048576,ROW(),AU$1)))</f>
        <v>-1.0457574905606752</v>
      </c>
      <c r="AV22">
        <f>IF(INDEX(測定結果!$1:$1048576,ROW(),AV$1)=0,"",LOG(INDEX(測定結果!$1:$1048576,ROW(),AV$1)))</f>
        <v>-1</v>
      </c>
      <c r="AW22">
        <f>IF(INDEX(測定結果!$1:$1048576,ROW(),AW$1)=0,"",LOG(INDEX(測定結果!$1:$1048576,ROW(),AW$1)))</f>
        <v>-1</v>
      </c>
      <c r="AX22">
        <f>IF(INDEX(測定結果!$1:$1048576,ROW(),AX$1)=0,"",LOG(INDEX(測定結果!$1:$1048576,ROW(),AX$1)))</f>
        <v>-1.0457574905606752</v>
      </c>
      <c r="AY22">
        <f>IF(INDEX(測定結果!$1:$1048576,ROW(),AY$1)=0,"",LOG(INDEX(測定結果!$1:$1048576,ROW(),AY$1)))</f>
        <v>-1.0457574905606752</v>
      </c>
      <c r="AZ22">
        <f>IF(INDEX(測定結果!$1:$1048576,ROW(),AZ$1)=0,"",LOG(INDEX(測定結果!$1:$1048576,ROW(),AZ$1)))</f>
        <v>-1.0457574905606752</v>
      </c>
      <c r="BA22">
        <f>IF(INDEX(測定結果!$1:$1048576,ROW(),BA$1)=0,"",LOG(INDEX(測定結果!$1:$1048576,ROW(),BA$1)))</f>
        <v>-1.0457574905606752</v>
      </c>
      <c r="BB22">
        <f>IF(INDEX(測定結果!$1:$1048576,ROW(),BB$1)=0,"",LOG(INDEX(測定結果!$1:$1048576,ROW(),BB$1)))</f>
        <v>-1.0969100130080565</v>
      </c>
      <c r="BC22">
        <f>IF(INDEX(測定結果!$1:$1048576,ROW(),BC$1)=0,"",LOG(INDEX(測定結果!$1:$1048576,ROW(),BC$1)))</f>
        <v>-1.0969100130080565</v>
      </c>
      <c r="BD22">
        <f>IF(INDEX(測定結果!$1:$1048576,ROW(),BD$1)=0,"",LOG(INDEX(測定結果!$1:$1048576,ROW(),BD$1)))</f>
        <v>-1.0969100130080565</v>
      </c>
      <c r="BE22">
        <f>IF(INDEX(測定結果!$1:$1048576,ROW(),BE$1)=0,"",LOG(INDEX(測定結果!$1:$1048576,ROW(),BE$1)))</f>
        <v>-1.0457574905606752</v>
      </c>
      <c r="BF22">
        <f>IF(INDEX(測定結果!$1:$1048576,ROW(),BF$1)=0,"",LOG(INDEX(測定結果!$1:$1048576,ROW(),BF$1)))</f>
        <v>-1.0969100130080565</v>
      </c>
      <c r="BG22">
        <f>IF(INDEX(測定結果!$1:$1048576,ROW(),BG$1)=0,"",LOG(INDEX(測定結果!$1:$1048576,ROW(),BG$1)))</f>
        <v>-1.0457574905606752</v>
      </c>
      <c r="BH22">
        <f>IF(INDEX(測定結果!$1:$1048576,ROW(),BH$1)=0,"",LOG(INDEX(測定結果!$1:$1048576,ROW(),BH$1)))</f>
        <v>-1.0969100130080565</v>
      </c>
      <c r="BI22">
        <f>IF(INDEX(測定結果!$1:$1048576,ROW(),BI$1)=0,"",LOG(INDEX(測定結果!$1:$1048576,ROW(),BI$1)))</f>
        <v>-1.0969100130080565</v>
      </c>
      <c r="BJ22">
        <f>IF(INDEX(測定結果!$1:$1048576,ROW(),BJ$1)=0,"",LOG(INDEX(測定結果!$1:$1048576,ROW(),BJ$1)))</f>
        <v>-1.0969100130080565</v>
      </c>
      <c r="BK22">
        <f>IF(INDEX(測定結果!$1:$1048576,ROW(),BK$1)=0,"",LOG(INDEX(測定結果!$1:$1048576,ROW(),BK$1)))</f>
        <v>-1.0969100130080565</v>
      </c>
      <c r="BL22">
        <f>IF(INDEX(測定結果!$1:$1048576,ROW(),BL$1)=0,"",LOG(INDEX(測定結果!$1:$1048576,ROW(),BL$1)))</f>
        <v>-1.0969100130080565</v>
      </c>
      <c r="BM22">
        <f>IF(INDEX(測定結果!$1:$1048576,ROW(),BM$1)=0,"",LOG(INDEX(測定結果!$1:$1048576,ROW(),BM$1)))</f>
        <v>-1.0457574905606752</v>
      </c>
      <c r="BN22">
        <f>IF(INDEX(測定結果!$1:$1048576,ROW(),BN$1)=0,"",LOG(INDEX(測定結果!$1:$1048576,ROW(),BN$1)))</f>
        <v>-1.0969100130080565</v>
      </c>
      <c r="BO22">
        <f>IF(INDEX(測定結果!$1:$1048576,ROW(),BO$1)=0,"",LOG(INDEX(測定結果!$1:$1048576,ROW(),BO$1)))</f>
        <v>-1.0969100130080565</v>
      </c>
      <c r="BP22">
        <f>IF(INDEX(測定結果!$1:$1048576,ROW(),BP$1)=0,"",LOG(INDEX(測定結果!$1:$1048576,ROW(),BP$1)))</f>
        <v>-1.1549019599857431</v>
      </c>
      <c r="BQ22">
        <f>IF(INDEX(測定結果!$1:$1048576,ROW(),BQ$1)=0,"",LOG(INDEX(測定結果!$1:$1048576,ROW(),BQ$1)))</f>
        <v>-1.0969100130080565</v>
      </c>
      <c r="BR22">
        <f>IF(INDEX(測定結果!$1:$1048576,ROW(),BR$1)=0,"",LOG(INDEX(測定結果!$1:$1048576,ROW(),BR$1)))</f>
        <v>-1.0969100130080565</v>
      </c>
      <c r="BS22">
        <f>IF(INDEX(測定結果!$1:$1048576,ROW(),BS$1)=0,"",LOG(INDEX(測定結果!$1:$1048576,ROW(),BS$1)))</f>
        <v>-1.1549019599857431</v>
      </c>
      <c r="BT22">
        <f>IF(INDEX(測定結果!$1:$1048576,ROW(),BT$1)=0,"",LOG(INDEX(測定結果!$1:$1048576,ROW(),BT$1)))</f>
        <v>-1.1549019599857431</v>
      </c>
      <c r="BU22">
        <f>IF(INDEX(測定結果!$1:$1048576,ROW(),BU$1)=0,"",LOG(INDEX(測定結果!$1:$1048576,ROW(),BU$1)))</f>
        <v>-1.1549019599857431</v>
      </c>
      <c r="BV22" t="str">
        <f>IF(INDEX(測定結果!$1:$1048576,ROW(),BV$1)=0,"",LOG(INDEX(測定結果!$1:$1048576,ROW(),BV$1)))</f>
        <v/>
      </c>
      <c r="BW22" t="str">
        <f>IF(INDEX(測定結果!$1:$1048576,ROW(),BW$1)=0,"",LOG(INDEX(測定結果!$1:$1048576,ROW(),BW$1)))</f>
        <v/>
      </c>
      <c r="BX22" t="str">
        <f>IF(INDEX(測定結果!$1:$1048576,ROW(),BX$1)=0,"",LOG(INDEX(測定結果!$1:$1048576,ROW(),BX$1)))</f>
        <v/>
      </c>
      <c r="BY22" t="str">
        <f>IF(INDEX(測定結果!$1:$1048576,ROW(),BY$1)=0,"",LOG(INDEX(測定結果!$1:$1048576,ROW(),BY$1)))</f>
        <v/>
      </c>
      <c r="BZ22" t="str">
        <f>IF(INDEX(測定結果!$1:$1048576,ROW(),BZ$1)=0,"",LOG(INDEX(測定結果!$1:$1048576,ROW(),BZ$1)))</f>
        <v/>
      </c>
      <c r="CA22" t="str">
        <f>IF(INDEX(測定結果!$1:$1048576,ROW(),CA$1)=0,"",LOG(INDEX(測定結果!$1:$1048576,ROW(),CA$1)))</f>
        <v/>
      </c>
      <c r="CB22" t="str">
        <f>IF(INDEX(測定結果!$1:$1048576,ROW(),CB$1)=0,"",LOG(INDEX(測定結果!$1:$1048576,ROW(),CB$1)))</f>
        <v/>
      </c>
      <c r="CC22" t="str">
        <f>IF(INDEX(測定結果!$1:$1048576,ROW(),CC$1)=0,"",LOG(INDEX(測定結果!$1:$1048576,ROW(),CC$1)))</f>
        <v/>
      </c>
      <c r="CD22" t="str">
        <f>IF(INDEX(測定結果!$1:$1048576,ROW(),CD$1)=0,"",LOG(INDEX(測定結果!$1:$1048576,ROW(),CD$1)))</f>
        <v/>
      </c>
      <c r="CE22" t="str">
        <f>IF(INDEX(測定結果!$1:$1048576,ROW(),CE$1)=0,"",LOG(INDEX(測定結果!$1:$1048576,ROW(),CE$1)))</f>
        <v/>
      </c>
      <c r="CF22">
        <f>IF(INDEX(測定結果!$1:$1048576,ROW(),CF$1)=0,"",LOG(INDEX(測定結果!$1:$1048576,ROW(),CF$1)))</f>
        <v>-1.0969100130080565</v>
      </c>
      <c r="CG22">
        <f>IF(INDEX(測定結果!$1:$1048576,ROW(),CG$1)=0,"",LOG(INDEX(測定結果!$1:$1048576,ROW(),CG$1)))</f>
        <v>-1.0969100130080565</v>
      </c>
      <c r="CH22">
        <f>IF(INDEX(測定結果!$1:$1048576,ROW(),CH$1)=0,"",LOG(INDEX(測定結果!$1:$1048576,ROW(),CH$1)))</f>
        <v>-1.0969100130080565</v>
      </c>
      <c r="CI22">
        <f>IF(INDEX(測定結果!$1:$1048576,ROW(),CI$1)=0,"",LOG(INDEX(測定結果!$1:$1048576,ROW(),CI$1)))</f>
        <v>-1.1549019599857431</v>
      </c>
      <c r="CJ22">
        <f>IF(INDEX(測定結果!$1:$1048576,ROW(),CJ$1)=0,"",LOG(INDEX(測定結果!$1:$1048576,ROW(),CJ$1)))</f>
        <v>-1.1549019599857431</v>
      </c>
      <c r="CK22">
        <f>IF(INDEX(測定結果!$1:$1048576,ROW(),CK$1)=0,"",LOG(INDEX(測定結果!$1:$1048576,ROW(),CK$1)))</f>
        <v>-1.1549019599857431</v>
      </c>
      <c r="CL22">
        <f>IF(INDEX(測定結果!$1:$1048576,ROW(),CL$1)=0,"",LOG(INDEX(測定結果!$1:$1048576,ROW(),CL$1)))</f>
        <v>-1.1549019599857431</v>
      </c>
      <c r="CM22">
        <f>IF(INDEX(測定結果!$1:$1048576,ROW(),CM$1)=0,"",LOG(INDEX(測定結果!$1:$1048576,ROW(),CM$1)))</f>
        <v>-1.0969100130080565</v>
      </c>
      <c r="CN22">
        <f>IF(INDEX(測定結果!$1:$1048576,ROW(),CN$1)=0,"",LOG(INDEX(測定結果!$1:$1048576,ROW(),CN$1)))</f>
        <v>-1.1549019599857431</v>
      </c>
      <c r="CO22">
        <f>IF(INDEX(測定結果!$1:$1048576,ROW(),CO$1)=0,"",LOG(INDEX(測定結果!$1:$1048576,ROW(),CO$1)))</f>
        <v>-1.0969100130080565</v>
      </c>
      <c r="CP22">
        <f>IF(INDEX(測定結果!$1:$1048576,ROW(),CP$1)=0,"",LOG(INDEX(測定結果!$1:$1048576,ROW(),CP$1)))</f>
        <v>-1.0969100130080565</v>
      </c>
      <c r="CQ22">
        <f>IF(INDEX(測定結果!$1:$1048576,ROW(),CQ$1)=0,"",LOG(INDEX(測定結果!$1:$1048576,ROW(),CQ$1)))</f>
        <v>-1.0969100130080565</v>
      </c>
      <c r="CR22" t="str">
        <f>IF(INDEX(測定結果!$1:$1048576,ROW(),CR$1)=0,"",LOG(INDEX(測定結果!$1:$1048576,ROW(),CR$1)))</f>
        <v/>
      </c>
      <c r="CS22" t="str">
        <f>IF(INDEX(測定結果!$1:$1048576,ROW(),CS$1)=0,"",LOG(INDEX(測定結果!$1:$1048576,ROW(),CS$1)))</f>
        <v/>
      </c>
      <c r="CT22" t="str">
        <f>IF(INDEX(測定結果!$1:$1048576,ROW(),CT$1)=0,"",LOG(INDEX(測定結果!$1:$1048576,ROW(),CT$1)))</f>
        <v/>
      </c>
      <c r="CU22" t="str">
        <f>IF(INDEX(測定結果!$1:$1048576,ROW(),CU$1)=0,"",LOG(INDEX(測定結果!$1:$1048576,ROW(),CU$1)))</f>
        <v/>
      </c>
      <c r="CV22" t="str">
        <f>IF(INDEX(測定結果!$1:$1048576,ROW(),CV$1)=0,"",LOG(INDEX(測定結果!$1:$1048576,ROW(),CV$1)))</f>
        <v/>
      </c>
      <c r="CW22" t="str">
        <f>IF(INDEX(測定結果!$1:$1048576,ROW(),CW$1)=0,"",LOG(INDEX(測定結果!$1:$1048576,ROW(),CW$1)))</f>
        <v/>
      </c>
      <c r="CX22" t="str">
        <f>IF(INDEX(測定結果!$1:$1048576,ROW(),CX$1)=0,"",LOG(INDEX(測定結果!$1:$1048576,ROW(),CX$1)))</f>
        <v/>
      </c>
      <c r="CY22" t="str">
        <f>IF(INDEX(測定結果!$1:$1048576,ROW(),CY$1)=0,"",LOG(INDEX(測定結果!$1:$1048576,ROW(),CY$1)))</f>
        <v/>
      </c>
      <c r="CZ22" t="str">
        <f>IF(INDEX(測定結果!$1:$1048576,ROW(),CZ$1)=0,"",LOG(INDEX(測定結果!$1:$1048576,ROW(),CZ$1)))</f>
        <v/>
      </c>
      <c r="DA22" t="str">
        <f>IF(INDEX(測定結果!$1:$1048576,ROW(),DA$1)=0,"",LOG(INDEX(測定結果!$1:$1048576,ROW(),DA$1)))</f>
        <v/>
      </c>
      <c r="DB22" t="str">
        <f>IF(INDEX(測定結果!$1:$1048576,ROW(),DB$1)=0,"",LOG(INDEX(測定結果!$1:$1048576,ROW(),DB$1)))</f>
        <v/>
      </c>
      <c r="DC22" t="str">
        <f>IF(INDEX(測定結果!$1:$1048576,ROW(),DC$1)=0,"",LOG(INDEX(測定結果!$1:$1048576,ROW(),DC$1)))</f>
        <v/>
      </c>
      <c r="DD22" t="str">
        <f>IF(INDEX(測定結果!$1:$1048576,ROW(),DD$1)=0,"",LOG(INDEX(測定結果!$1:$1048576,ROW(),DD$1)))</f>
        <v/>
      </c>
      <c r="DE22" t="str">
        <f>IF(INDEX(測定結果!$1:$1048576,ROW(),DE$1)=0,"",LOG(INDEX(測定結果!$1:$1048576,ROW(),DE$1)))</f>
        <v/>
      </c>
      <c r="DF22" t="str">
        <f>IF(INDEX(測定結果!$1:$1048576,ROW(),DF$1)=0,"",LOG(INDEX(測定結果!$1:$1048576,ROW(),DF$1)))</f>
        <v/>
      </c>
      <c r="DG22" t="str">
        <f>IF(INDEX(測定結果!$1:$1048576,ROW(),DG$1)=0,"",LOG(INDEX(測定結果!$1:$1048576,ROW(),DG$1)))</f>
        <v/>
      </c>
      <c r="DH22" t="str">
        <f>IF(INDEX(測定結果!$1:$1048576,ROW(),DH$1)=0,"",LOG(INDEX(測定結果!$1:$1048576,ROW(),DH$1)))</f>
        <v/>
      </c>
      <c r="DI22" t="str">
        <f>IF(INDEX(測定結果!$1:$1048576,ROW(),DI$1)=0,"",LOG(INDEX(測定結果!$1:$1048576,ROW(),DI$1)))</f>
        <v/>
      </c>
      <c r="DJ22" t="str">
        <f>IF(INDEX(測定結果!$1:$1048576,ROW(),DJ$1)=0,"",LOG(INDEX(測定結果!$1:$1048576,ROW(),DJ$1)))</f>
        <v/>
      </c>
      <c r="DK22" t="str">
        <f>IF(INDEX(測定結果!$1:$1048576,ROW(),DK$1)=0,"",LOG(INDEX(測定結果!$1:$1048576,ROW(),DK$1)))</f>
        <v/>
      </c>
      <c r="DL22" t="str">
        <f>IF(INDEX(測定結果!$1:$1048576,ROW(),DL$1)=0,"",LOG(INDEX(測定結果!$1:$1048576,ROW(),DL$1)))</f>
        <v/>
      </c>
      <c r="DM22" t="str">
        <f>IF(INDEX(測定結果!$1:$1048576,ROW(),DM$1)=0,"",LOG(INDEX(測定結果!$1:$1048576,ROW(),DM$1)))</f>
        <v/>
      </c>
      <c r="DN22" t="str">
        <f>IF(INDEX(測定結果!$1:$1048576,ROW(),DN$1)=0,"",LOG(INDEX(測定結果!$1:$1048576,ROW(),DN$1)))</f>
        <v/>
      </c>
      <c r="DO22" t="str">
        <f>IF(INDEX(測定結果!$1:$1048576,ROW(),DO$1)=0,"",LOG(INDEX(測定結果!$1:$1048576,ROW(),DO$1)))</f>
        <v/>
      </c>
      <c r="DP22" t="str">
        <f>IF(OR(INDEX(測定結果!$1:$1048576,ROW(),DP$1)=0,INDEX(測定結果!$1:$1048576,ROW(),DP$1)=""),"",LOG(INDEX(測定結果!$1:$1048576,ROW(),DP$1)))</f>
        <v/>
      </c>
      <c r="DQ22" t="str">
        <f>IF(OR(INDEX(測定結果!$1:$1048576,ROW(),DQ$1)=0,INDEX(測定結果!$1:$1048576,ROW(),DQ$1)=""),"",LOG(INDEX(測定結果!$1:$1048576,ROW(),DQ$1)))</f>
        <v/>
      </c>
      <c r="DR22" t="str">
        <f>IF(OR(INDEX(測定結果!$1:$1048576,ROW(),DR$1)=0,INDEX(測定結果!$1:$1048576,ROW(),DR$1)=""),"",LOG(INDEX(測定結果!$1:$1048576,ROW(),DR$1)))</f>
        <v/>
      </c>
      <c r="DS22" t="str">
        <f>IF(OR(INDEX(測定結果!$1:$1048576,ROW(),DS$1)=0,INDEX(測定結果!$1:$1048576,ROW(),DS$1)=""),"",LOG(INDEX(測定結果!$1:$1048576,ROW(),DS$1)))</f>
        <v/>
      </c>
      <c r="DT22" t="str">
        <f>IF(OR(INDEX(測定結果!$1:$1048576,ROW(),DT$1)=0,INDEX(測定結果!$1:$1048576,ROW(),DT$1)=""),"",LOG(INDEX(測定結果!$1:$1048576,ROW(),DT$1)))</f>
        <v/>
      </c>
      <c r="DU22" t="str">
        <f>IF(OR(INDEX(測定結果!$1:$1048576,ROW(),DU$1)=0,INDEX(測定結果!$1:$1048576,ROW(),DU$1)=""),"",LOG(INDEX(測定結果!$1:$1048576,ROW(),DU$1)))</f>
        <v/>
      </c>
      <c r="DV22" t="str">
        <f>IF(OR(INDEX(測定結果!$1:$1048576,ROW(),DV$1)=0,INDEX(測定結果!$1:$1048576,ROW(),DV$1)=""),"",LOG(INDEX(測定結果!$1:$1048576,ROW(),DV$1)))</f>
        <v/>
      </c>
      <c r="DW22" t="str">
        <f>IF(OR(INDEX(測定結果!$1:$1048576,ROW(),DW$1)=0,INDEX(測定結果!$1:$1048576,ROW(),DW$1)=""),"",LOG(INDEX(測定結果!$1:$1048576,ROW(),DW$1)))</f>
        <v/>
      </c>
      <c r="DX22" t="str">
        <f>IF(OR(INDEX(測定結果!$1:$1048576,ROW(),DX$1)=0,INDEX(測定結果!$1:$1048576,ROW(),DX$1)=""),"",LOG(INDEX(測定結果!$1:$1048576,ROW(),DX$1)))</f>
        <v/>
      </c>
      <c r="DY22" t="str">
        <f>IF(OR(INDEX(測定結果!$1:$1048576,ROW(),DY$1)=0,INDEX(測定結果!$1:$1048576,ROW(),DY$1)=""),"",LOG(INDEX(測定結果!$1:$1048576,ROW(),DY$1)))</f>
        <v/>
      </c>
      <c r="DZ22" t="str">
        <f>IF(OR(INDEX(測定結果!$1:$1048576,ROW(),DZ$1)=0,INDEX(測定結果!$1:$1048576,ROW(),DZ$1)=""),"",LOG(INDEX(測定結果!$1:$1048576,ROW(),DZ$1)))</f>
        <v/>
      </c>
      <c r="EA22" t="str">
        <f>IF(OR(INDEX(測定結果!$1:$1048576,ROW(),EA$1)=0,INDEX(測定結果!$1:$1048576,ROW(),EA$1)=""),"",LOG(INDEX(測定結果!$1:$1048576,ROW(),EA$1)))</f>
        <v/>
      </c>
      <c r="EB22" t="str">
        <f>IF(OR(INDEX(測定結果!$1:$1048576,ROW(),EB$1)=0,INDEX(測定結果!$1:$1048576,ROW(),EB$1)=""),"",LOG(INDEX(測定結果!$1:$1048576,ROW(),EB$1)))</f>
        <v/>
      </c>
      <c r="EC22" t="str">
        <f>IF(OR(INDEX(測定結果!$1:$1048576,ROW(),EC$1)=0,INDEX(測定結果!$1:$1048576,ROW(),EC$1)=""),"",LOG(INDEX(測定結果!$1:$1048576,ROW(),EC$1)))</f>
        <v/>
      </c>
      <c r="ED22" t="str">
        <f>IF(OR(INDEX(測定結果!$1:$1048576,ROW(),ED$1)=0,INDEX(測定結果!$1:$1048576,ROW(),ED$1)=""),"",LOG(INDEX(測定結果!$1:$1048576,ROW(),ED$1)))</f>
        <v/>
      </c>
    </row>
    <row r="23" spans="1:134">
      <c r="A23" t="str">
        <f>IF(INDEX(測定結果!$1:$1048576,ROW(),A$1)=0,A22,INDEX(測定結果!$1:$1048576,ROW(),A$1))</f>
        <v>滝根町</v>
      </c>
      <c r="B23">
        <f>INDEX(測定結果!$1:$1048576,ROW(),B$1)</f>
        <v>13</v>
      </c>
      <c r="C23" t="str">
        <f>IF(INDEX(測定結果!$1:$1048576,ROW(),C$1)=0,C22,INDEX(測定結果!$1:$1048576,ROW(),C$1))</f>
        <v>和貢</v>
      </c>
      <c r="D23" t="str">
        <f>IF(INDEX(測定結果!$1:$1048576,ROW(),D$1)=0,"",INDEX(測定結果!$1:$1048576,ROW(),D$1))</f>
        <v>五林平集会所（団地）</v>
      </c>
      <c r="E23">
        <f>IF(INDEX(測定結果!$1:$1048576,ROW(),E$1)=0,"",LOG(INDEX(測定結果!$1:$1048576,ROW(),E$1)))</f>
        <v>-0.69897000433601875</v>
      </c>
      <c r="F23">
        <f>IF(INDEX(測定結果!$1:$1048576,ROW(),F$1)=0,"",LOG(INDEX(測定結果!$1:$1048576,ROW(),F$1)))</f>
        <v>-0.74472749489669399</v>
      </c>
      <c r="G23">
        <f>IF(INDEX(測定結果!$1:$1048576,ROW(),G$1)=0,"",LOG(INDEX(測定結果!$1:$1048576,ROW(),G$1)))</f>
        <v>-0.82390874094431876</v>
      </c>
      <c r="H23">
        <f>IF(INDEX(測定結果!$1:$1048576,ROW(),H$1)=0,"",LOG(INDEX(測定結果!$1:$1048576,ROW(),H$1)))</f>
        <v>-0.69897000433601875</v>
      </c>
      <c r="I23">
        <f>IF(INDEX(測定結果!$1:$1048576,ROW(),I$1)=0,"",LOG(INDEX(測定結果!$1:$1048576,ROW(),I$1)))</f>
        <v>-0.85387196432176193</v>
      </c>
      <c r="J23">
        <f>IF(INDEX(測定結果!$1:$1048576,ROW(),J$1)=0,"",LOG(INDEX(測定結果!$1:$1048576,ROW(),J$1)))</f>
        <v>-0.79588001734407521</v>
      </c>
      <c r="K23">
        <f>IF(INDEX(測定結果!$1:$1048576,ROW(),K$1)=0,"",LOG(INDEX(測定結果!$1:$1048576,ROW(),K$1)))</f>
        <v>-0.85387196432176193</v>
      </c>
      <c r="L23">
        <f>IF(INDEX(測定結果!$1:$1048576,ROW(),L$1)=0,"",LOG(INDEX(測定結果!$1:$1048576,ROW(),L$1)))</f>
        <v>-0.88605664769316317</v>
      </c>
      <c r="M23">
        <f>IF(INDEX(測定結果!$1:$1048576,ROW(),M$1)=0,"",LOG(INDEX(測定結果!$1:$1048576,ROW(),M$1)))</f>
        <v>-0.82390874094431876</v>
      </c>
      <c r="N23">
        <f>IF(INDEX(測定結果!$1:$1048576,ROW(),N$1)=0,"",LOG(INDEX(測定結果!$1:$1048576,ROW(),N$1)))</f>
        <v>-0.79588001734407521</v>
      </c>
      <c r="O23">
        <f>IF(INDEX(測定結果!$1:$1048576,ROW(),O$1)=0,"",LOG(INDEX(測定結果!$1:$1048576,ROW(),O$1)))</f>
        <v>-1</v>
      </c>
      <c r="P23">
        <f>IF(INDEX(測定結果!$1:$1048576,ROW(),P$1)=0,"",LOG(INDEX(測定結果!$1:$1048576,ROW(),P$1)))</f>
        <v>-1</v>
      </c>
      <c r="Q23">
        <f>IF(INDEX(測定結果!$1:$1048576,ROW(),Q$1)=0,"",LOG(INDEX(測定結果!$1:$1048576,ROW(),Q$1)))</f>
        <v>-0.79588001734407521</v>
      </c>
      <c r="R23">
        <f>IF(INDEX(測定結果!$1:$1048576,ROW(),R$1)=0,"",LOG(INDEX(測定結果!$1:$1048576,ROW(),R$1)))</f>
        <v>-0.85387196432176193</v>
      </c>
      <c r="S23">
        <f>IF(INDEX(測定結果!$1:$1048576,ROW(),S$1)=0,"",LOG(INDEX(測定結果!$1:$1048576,ROW(),S$1)))</f>
        <v>-0.88605664769316317</v>
      </c>
      <c r="T23">
        <f>IF(INDEX(測定結果!$1:$1048576,ROW(),T$1)=0,"",LOG(INDEX(測定結果!$1:$1048576,ROW(),T$1)))</f>
        <v>-0.88605664769316317</v>
      </c>
      <c r="U23">
        <f>IF(INDEX(測定結果!$1:$1048576,ROW(),U$1)=0,"",LOG(INDEX(測定結果!$1:$1048576,ROW(),U$1)))</f>
        <v>-0.82390874094431876</v>
      </c>
      <c r="V23">
        <f>IF(INDEX(測定結果!$1:$1048576,ROW(),V$1)=0,"",LOG(INDEX(測定結果!$1:$1048576,ROW(),V$1)))</f>
        <v>-0.85387196432176193</v>
      </c>
      <c r="W23">
        <f>IF(INDEX(測定結果!$1:$1048576,ROW(),W$1)=0,"",LOG(INDEX(測定結果!$1:$1048576,ROW(),W$1)))</f>
        <v>-0.85387196432176193</v>
      </c>
      <c r="X23">
        <f>IF(INDEX(測定結果!$1:$1048576,ROW(),X$1)=0,"",LOG(INDEX(測定結果!$1:$1048576,ROW(),X$1)))</f>
        <v>-0.92081875395237522</v>
      </c>
      <c r="Y23">
        <f>IF(INDEX(測定結果!$1:$1048576,ROW(),Y$1)=0,"",LOG(INDEX(測定結果!$1:$1048576,ROW(),Y$1)))</f>
        <v>-0.92081875395237522</v>
      </c>
      <c r="Z23">
        <f>IF(INDEX(測定結果!$1:$1048576,ROW(),Z$1)=0,"",LOG(INDEX(測定結果!$1:$1048576,ROW(),Z$1)))</f>
        <v>-0.92081875395237522</v>
      </c>
      <c r="AA23">
        <f>IF(INDEX(測定結果!$1:$1048576,ROW(),AA$1)=0,"",LOG(INDEX(測定結果!$1:$1048576,ROW(),AA$1)))</f>
        <v>-0.88605664769316317</v>
      </c>
      <c r="AB23">
        <f>IF(INDEX(測定結果!$1:$1048576,ROW(),AB$1)=0,"",LOG(INDEX(測定結果!$1:$1048576,ROW(),AB$1)))</f>
        <v>-0.88605664769316317</v>
      </c>
      <c r="AC23">
        <f>IF(INDEX(測定結果!$1:$1048576,ROW(),AC$1)=0,"",LOG(INDEX(測定結果!$1:$1048576,ROW(),AC$1)))</f>
        <v>-0.92081875395237522</v>
      </c>
      <c r="AD23">
        <f>IF(INDEX(測定結果!$1:$1048576,ROW(),AD$1)=0,"",LOG(INDEX(測定結果!$1:$1048576,ROW(),AD$1)))</f>
        <v>-0.92081875395237522</v>
      </c>
      <c r="AE23">
        <f>IF(INDEX(測定結果!$1:$1048576,ROW(),AE$1)=0,"",LOG(INDEX(測定結果!$1:$1048576,ROW(),AE$1)))</f>
        <v>-0.92081875395237522</v>
      </c>
      <c r="AF23">
        <f>IF(INDEX(測定結果!$1:$1048576,ROW(),AF$1)=0,"",LOG(INDEX(測定結果!$1:$1048576,ROW(),AF$1)))</f>
        <v>-0.92081875395237522</v>
      </c>
      <c r="AG23">
        <f>IF(INDEX(測定結果!$1:$1048576,ROW(),AG$1)=0,"",LOG(INDEX(測定結果!$1:$1048576,ROW(),AG$1)))</f>
        <v>-0.92081875395237522</v>
      </c>
      <c r="AH23">
        <f>IF(INDEX(測定結果!$1:$1048576,ROW(),AH$1)=0,"",LOG(INDEX(測定結果!$1:$1048576,ROW(),AH$1)))</f>
        <v>-1</v>
      </c>
      <c r="AI23">
        <f>IF(INDEX(測定結果!$1:$1048576,ROW(),AI$1)=0,"",LOG(INDEX(測定結果!$1:$1048576,ROW(),AI$1)))</f>
        <v>-1</v>
      </c>
      <c r="AJ23">
        <f>IF(INDEX(測定結果!$1:$1048576,ROW(),AJ$1)=0,"",LOG(INDEX(測定結果!$1:$1048576,ROW(),AJ$1)))</f>
        <v>-0.95860731484177497</v>
      </c>
      <c r="AK23">
        <f>IF(INDEX(測定結果!$1:$1048576,ROW(),AK$1)=0,"",LOG(INDEX(測定結果!$1:$1048576,ROW(),AK$1)))</f>
        <v>-0.95860731484177497</v>
      </c>
      <c r="AL23">
        <f>IF(INDEX(測定結果!$1:$1048576,ROW(),AL$1)=0,"",LOG(INDEX(測定結果!$1:$1048576,ROW(),AL$1)))</f>
        <v>-1</v>
      </c>
      <c r="AM23">
        <f>IF(INDEX(測定結果!$1:$1048576,ROW(),AM$1)=0,"",LOG(INDEX(測定結果!$1:$1048576,ROW(),AM$1)))</f>
        <v>-0.95860731484177497</v>
      </c>
      <c r="AN23">
        <f>IF(INDEX(測定結果!$1:$1048576,ROW(),AN$1)=0,"",LOG(INDEX(測定結果!$1:$1048576,ROW(),AN$1)))</f>
        <v>-1.0457574905606752</v>
      </c>
      <c r="AO23">
        <f>IF(INDEX(測定結果!$1:$1048576,ROW(),AO$1)=0,"",LOG(INDEX(測定結果!$1:$1048576,ROW(),AO$1)))</f>
        <v>-1.0457574905606752</v>
      </c>
      <c r="AP23">
        <f>IF(INDEX(測定結果!$1:$1048576,ROW(),AP$1)=0,"",LOG(INDEX(測定結果!$1:$1048576,ROW(),AP$1)))</f>
        <v>-1.0457574905606752</v>
      </c>
      <c r="AQ23">
        <f>IF(INDEX(測定結果!$1:$1048576,ROW(),AQ$1)=0,"",LOG(INDEX(測定結果!$1:$1048576,ROW(),AQ$1)))</f>
        <v>-0.95860731484177497</v>
      </c>
      <c r="AR23">
        <f>IF(INDEX(測定結果!$1:$1048576,ROW(),AR$1)=0,"",LOG(INDEX(測定結果!$1:$1048576,ROW(),AR$1)))</f>
        <v>-1.0457574905606752</v>
      </c>
      <c r="AS23">
        <f>IF(INDEX(測定結果!$1:$1048576,ROW(),AS$1)=0,"",LOG(INDEX(測定結果!$1:$1048576,ROW(),AS$1)))</f>
        <v>-1</v>
      </c>
      <c r="AT23">
        <f>IF(INDEX(測定結果!$1:$1048576,ROW(),AT$1)=0,"",LOG(INDEX(測定結果!$1:$1048576,ROW(),AT$1)))</f>
        <v>-1.0969100130080565</v>
      </c>
      <c r="AU23">
        <f>IF(INDEX(測定結果!$1:$1048576,ROW(),AU$1)=0,"",LOG(INDEX(測定結果!$1:$1048576,ROW(),AU$1)))</f>
        <v>-1.0969100130080565</v>
      </c>
      <c r="AV23">
        <f>IF(INDEX(測定結果!$1:$1048576,ROW(),AV$1)=0,"",LOG(INDEX(測定結果!$1:$1048576,ROW(),AV$1)))</f>
        <v>-1.0457574905606752</v>
      </c>
      <c r="AW23">
        <f>IF(INDEX(測定結果!$1:$1048576,ROW(),AW$1)=0,"",LOG(INDEX(測定結果!$1:$1048576,ROW(),AW$1)))</f>
        <v>-1.0457574905606752</v>
      </c>
      <c r="AX23">
        <f>IF(INDEX(測定結果!$1:$1048576,ROW(),AX$1)=0,"",LOG(INDEX(測定結果!$1:$1048576,ROW(),AX$1)))</f>
        <v>-1.0457574905606752</v>
      </c>
      <c r="AY23">
        <f>IF(INDEX(測定結果!$1:$1048576,ROW(),AY$1)=0,"",LOG(INDEX(測定結果!$1:$1048576,ROW(),AY$1)))</f>
        <v>-1.0457574905606752</v>
      </c>
      <c r="AZ23">
        <f>IF(INDEX(測定結果!$1:$1048576,ROW(),AZ$1)=0,"",LOG(INDEX(測定結果!$1:$1048576,ROW(),AZ$1)))</f>
        <v>-1.0969100130080565</v>
      </c>
      <c r="BA23">
        <f>IF(INDEX(測定結果!$1:$1048576,ROW(),BA$1)=0,"",LOG(INDEX(測定結果!$1:$1048576,ROW(),BA$1)))</f>
        <v>-1.0457574905606752</v>
      </c>
      <c r="BB23">
        <f>IF(INDEX(測定結果!$1:$1048576,ROW(),BB$1)=0,"",LOG(INDEX(測定結果!$1:$1048576,ROW(),BB$1)))</f>
        <v>-1.0457574905606752</v>
      </c>
      <c r="BC23">
        <f>IF(INDEX(測定結果!$1:$1048576,ROW(),BC$1)=0,"",LOG(INDEX(測定結果!$1:$1048576,ROW(),BC$1)))</f>
        <v>-1.0457574905606752</v>
      </c>
      <c r="BD23">
        <f>IF(INDEX(測定結果!$1:$1048576,ROW(),BD$1)=0,"",LOG(INDEX(測定結果!$1:$1048576,ROW(),BD$1)))</f>
        <v>-1.0457574905606752</v>
      </c>
      <c r="BE23">
        <f>IF(INDEX(測定結果!$1:$1048576,ROW(),BE$1)=0,"",LOG(INDEX(測定結果!$1:$1048576,ROW(),BE$1)))</f>
        <v>-1.0457574905606752</v>
      </c>
      <c r="BF23">
        <f>IF(INDEX(測定結果!$1:$1048576,ROW(),BF$1)=0,"",LOG(INDEX(測定結果!$1:$1048576,ROW(),BF$1)))</f>
        <v>-1.0457574905606752</v>
      </c>
      <c r="BG23">
        <f>IF(INDEX(測定結果!$1:$1048576,ROW(),BG$1)=0,"",LOG(INDEX(測定結果!$1:$1048576,ROW(),BG$1)))</f>
        <v>-1</v>
      </c>
      <c r="BH23">
        <f>IF(INDEX(測定結果!$1:$1048576,ROW(),BH$1)=0,"",LOG(INDEX(測定結果!$1:$1048576,ROW(),BH$1)))</f>
        <v>-1</v>
      </c>
      <c r="BI23">
        <f>IF(INDEX(測定結果!$1:$1048576,ROW(),BI$1)=0,"",LOG(INDEX(測定結果!$1:$1048576,ROW(),BI$1)))</f>
        <v>-1.0457574905606752</v>
      </c>
      <c r="BJ23">
        <f>IF(INDEX(測定結果!$1:$1048576,ROW(),BJ$1)=0,"",LOG(INDEX(測定結果!$1:$1048576,ROW(),BJ$1)))</f>
        <v>-1.0969100130080565</v>
      </c>
      <c r="BK23">
        <f>IF(INDEX(測定結果!$1:$1048576,ROW(),BK$1)=0,"",LOG(INDEX(測定結果!$1:$1048576,ROW(),BK$1)))</f>
        <v>-1.1549019599857431</v>
      </c>
      <c r="BL23">
        <f>IF(INDEX(測定結果!$1:$1048576,ROW(),BL$1)=0,"",LOG(INDEX(測定結果!$1:$1048576,ROW(),BL$1)))</f>
        <v>-1.0969100130080565</v>
      </c>
      <c r="BM23">
        <f>IF(INDEX(測定結果!$1:$1048576,ROW(),BM$1)=0,"",LOG(INDEX(測定結果!$1:$1048576,ROW(),BM$1)))</f>
        <v>-0.95860731484177497</v>
      </c>
      <c r="BN23">
        <f>IF(INDEX(測定結果!$1:$1048576,ROW(),BN$1)=0,"",LOG(INDEX(測定結果!$1:$1048576,ROW(),BN$1)))</f>
        <v>-1</v>
      </c>
      <c r="BO23">
        <f>IF(INDEX(測定結果!$1:$1048576,ROW(),BO$1)=0,"",LOG(INDEX(測定結果!$1:$1048576,ROW(),BO$1)))</f>
        <v>-1.0457574905606752</v>
      </c>
      <c r="BP23">
        <f>IF(INDEX(測定結果!$1:$1048576,ROW(),BP$1)=0,"",LOG(INDEX(測定結果!$1:$1048576,ROW(),BP$1)))</f>
        <v>-1.0457574905606752</v>
      </c>
      <c r="BQ23">
        <f>IF(INDEX(測定結果!$1:$1048576,ROW(),BQ$1)=0,"",LOG(INDEX(測定結果!$1:$1048576,ROW(),BQ$1)))</f>
        <v>-1.0969100130080565</v>
      </c>
      <c r="BR23">
        <f>IF(INDEX(測定結果!$1:$1048576,ROW(),BR$1)=0,"",LOG(INDEX(測定結果!$1:$1048576,ROW(),BR$1)))</f>
        <v>-1.1549019599857431</v>
      </c>
      <c r="BS23">
        <f>IF(INDEX(測定結果!$1:$1048576,ROW(),BS$1)=0,"",LOG(INDEX(測定結果!$1:$1048576,ROW(),BS$1)))</f>
        <v>-1.0969100130080565</v>
      </c>
      <c r="BT23">
        <f>IF(INDEX(測定結果!$1:$1048576,ROW(),BT$1)=0,"",LOG(INDEX(測定結果!$1:$1048576,ROW(),BT$1)))</f>
        <v>-1.0457574905606752</v>
      </c>
      <c r="BU23">
        <f>IF(INDEX(測定結果!$1:$1048576,ROW(),BU$1)=0,"",LOG(INDEX(測定結果!$1:$1048576,ROW(),BU$1)))</f>
        <v>-1.0969100130080565</v>
      </c>
      <c r="BV23" t="str">
        <f>IF(INDEX(測定結果!$1:$1048576,ROW(),BV$1)=0,"",LOG(INDEX(測定結果!$1:$1048576,ROW(),BV$1)))</f>
        <v/>
      </c>
      <c r="BW23" t="str">
        <f>IF(INDEX(測定結果!$1:$1048576,ROW(),BW$1)=0,"",LOG(INDEX(測定結果!$1:$1048576,ROW(),BW$1)))</f>
        <v/>
      </c>
      <c r="BX23" t="str">
        <f>IF(INDEX(測定結果!$1:$1048576,ROW(),BX$1)=0,"",LOG(INDEX(測定結果!$1:$1048576,ROW(),BX$1)))</f>
        <v/>
      </c>
      <c r="BY23" t="str">
        <f>IF(INDEX(測定結果!$1:$1048576,ROW(),BY$1)=0,"",LOG(INDEX(測定結果!$1:$1048576,ROW(),BY$1)))</f>
        <v/>
      </c>
      <c r="BZ23" t="str">
        <f>IF(INDEX(測定結果!$1:$1048576,ROW(),BZ$1)=0,"",LOG(INDEX(測定結果!$1:$1048576,ROW(),BZ$1)))</f>
        <v/>
      </c>
      <c r="CA23" t="str">
        <f>IF(INDEX(測定結果!$1:$1048576,ROW(),CA$1)=0,"",LOG(INDEX(測定結果!$1:$1048576,ROW(),CA$1)))</f>
        <v/>
      </c>
      <c r="CB23" t="str">
        <f>IF(INDEX(測定結果!$1:$1048576,ROW(),CB$1)=0,"",LOG(INDEX(測定結果!$1:$1048576,ROW(),CB$1)))</f>
        <v/>
      </c>
      <c r="CC23" t="str">
        <f>IF(INDEX(測定結果!$1:$1048576,ROW(),CC$1)=0,"",LOG(INDEX(測定結果!$1:$1048576,ROW(),CC$1)))</f>
        <v/>
      </c>
      <c r="CD23" t="str">
        <f>IF(INDEX(測定結果!$1:$1048576,ROW(),CD$1)=0,"",LOG(INDEX(測定結果!$1:$1048576,ROW(),CD$1)))</f>
        <v/>
      </c>
      <c r="CE23" t="str">
        <f>IF(INDEX(測定結果!$1:$1048576,ROW(),CE$1)=0,"",LOG(INDEX(測定結果!$1:$1048576,ROW(),CE$1)))</f>
        <v/>
      </c>
      <c r="CF23">
        <f>IF(INDEX(測定結果!$1:$1048576,ROW(),CF$1)=0,"",LOG(INDEX(測定結果!$1:$1048576,ROW(),CF$1)))</f>
        <v>-1.0457574905606752</v>
      </c>
      <c r="CG23">
        <f>IF(INDEX(測定結果!$1:$1048576,ROW(),CG$1)=0,"",LOG(INDEX(測定結果!$1:$1048576,ROW(),CG$1)))</f>
        <v>-1.0457574905606752</v>
      </c>
      <c r="CH23">
        <f>IF(INDEX(測定結果!$1:$1048576,ROW(),CH$1)=0,"",LOG(INDEX(測定結果!$1:$1048576,ROW(),CH$1)))</f>
        <v>-1.0457574905606752</v>
      </c>
      <c r="CI23">
        <f>IF(INDEX(測定結果!$1:$1048576,ROW(),CI$1)=0,"",LOG(INDEX(測定結果!$1:$1048576,ROW(),CI$1)))</f>
        <v>-1.0457574905606752</v>
      </c>
      <c r="CJ23">
        <f>IF(INDEX(測定結果!$1:$1048576,ROW(),CJ$1)=0,"",LOG(INDEX(測定結果!$1:$1048576,ROW(),CJ$1)))</f>
        <v>-1.0969100130080565</v>
      </c>
      <c r="CK23">
        <f>IF(INDEX(測定結果!$1:$1048576,ROW(),CK$1)=0,"",LOG(INDEX(測定結果!$1:$1048576,ROW(),CK$1)))</f>
        <v>-1.0969100130080565</v>
      </c>
      <c r="CL23">
        <f>IF(INDEX(測定結果!$1:$1048576,ROW(),CL$1)=0,"",LOG(INDEX(測定結果!$1:$1048576,ROW(),CL$1)))</f>
        <v>-1.0969100130080565</v>
      </c>
      <c r="CM23">
        <f>IF(INDEX(測定結果!$1:$1048576,ROW(),CM$1)=0,"",LOG(INDEX(測定結果!$1:$1048576,ROW(),CM$1)))</f>
        <v>-1.0969100130080565</v>
      </c>
      <c r="CN23">
        <f>IF(INDEX(測定結果!$1:$1048576,ROW(),CN$1)=0,"",LOG(INDEX(測定結果!$1:$1048576,ROW(),CN$1)))</f>
        <v>-1.0457574905606752</v>
      </c>
      <c r="CO23">
        <f>IF(INDEX(測定結果!$1:$1048576,ROW(),CO$1)=0,"",LOG(INDEX(測定結果!$1:$1048576,ROW(),CO$1)))</f>
        <v>-1.0969100130080565</v>
      </c>
      <c r="CP23">
        <f>IF(INDEX(測定結果!$1:$1048576,ROW(),CP$1)=0,"",LOG(INDEX(測定結果!$1:$1048576,ROW(),CP$1)))</f>
        <v>-1.0969100130080565</v>
      </c>
      <c r="CQ23">
        <f>IF(INDEX(測定結果!$1:$1048576,ROW(),CQ$1)=0,"",LOG(INDEX(測定結果!$1:$1048576,ROW(),CQ$1)))</f>
        <v>-1.1549019599857431</v>
      </c>
      <c r="CR23" t="str">
        <f>IF(INDEX(測定結果!$1:$1048576,ROW(),CR$1)=0,"",LOG(INDEX(測定結果!$1:$1048576,ROW(),CR$1)))</f>
        <v/>
      </c>
      <c r="CS23" t="str">
        <f>IF(INDEX(測定結果!$1:$1048576,ROW(),CS$1)=0,"",LOG(INDEX(測定結果!$1:$1048576,ROW(),CS$1)))</f>
        <v/>
      </c>
      <c r="CT23" t="str">
        <f>IF(INDEX(測定結果!$1:$1048576,ROW(),CT$1)=0,"",LOG(INDEX(測定結果!$1:$1048576,ROW(),CT$1)))</f>
        <v/>
      </c>
      <c r="CU23" t="str">
        <f>IF(INDEX(測定結果!$1:$1048576,ROW(),CU$1)=0,"",LOG(INDEX(測定結果!$1:$1048576,ROW(),CU$1)))</f>
        <v/>
      </c>
      <c r="CV23" t="str">
        <f>IF(INDEX(測定結果!$1:$1048576,ROW(),CV$1)=0,"",LOG(INDEX(測定結果!$1:$1048576,ROW(),CV$1)))</f>
        <v/>
      </c>
      <c r="CW23" t="str">
        <f>IF(INDEX(測定結果!$1:$1048576,ROW(),CW$1)=0,"",LOG(INDEX(測定結果!$1:$1048576,ROW(),CW$1)))</f>
        <v/>
      </c>
      <c r="CX23" t="str">
        <f>IF(INDEX(測定結果!$1:$1048576,ROW(),CX$1)=0,"",LOG(INDEX(測定結果!$1:$1048576,ROW(),CX$1)))</f>
        <v/>
      </c>
      <c r="CY23" t="str">
        <f>IF(INDEX(測定結果!$1:$1048576,ROW(),CY$1)=0,"",LOG(INDEX(測定結果!$1:$1048576,ROW(),CY$1)))</f>
        <v/>
      </c>
      <c r="CZ23" t="str">
        <f>IF(INDEX(測定結果!$1:$1048576,ROW(),CZ$1)=0,"",LOG(INDEX(測定結果!$1:$1048576,ROW(),CZ$1)))</f>
        <v/>
      </c>
      <c r="DA23" t="str">
        <f>IF(INDEX(測定結果!$1:$1048576,ROW(),DA$1)=0,"",LOG(INDEX(測定結果!$1:$1048576,ROW(),DA$1)))</f>
        <v/>
      </c>
      <c r="DB23" t="str">
        <f>IF(INDEX(測定結果!$1:$1048576,ROW(),DB$1)=0,"",LOG(INDEX(測定結果!$1:$1048576,ROW(),DB$1)))</f>
        <v/>
      </c>
      <c r="DC23" t="str">
        <f>IF(INDEX(測定結果!$1:$1048576,ROW(),DC$1)=0,"",LOG(INDEX(測定結果!$1:$1048576,ROW(),DC$1)))</f>
        <v/>
      </c>
      <c r="DD23" t="str">
        <f>IF(INDEX(測定結果!$1:$1048576,ROW(),DD$1)=0,"",LOG(INDEX(測定結果!$1:$1048576,ROW(),DD$1)))</f>
        <v/>
      </c>
      <c r="DE23" t="str">
        <f>IF(INDEX(測定結果!$1:$1048576,ROW(),DE$1)=0,"",LOG(INDEX(測定結果!$1:$1048576,ROW(),DE$1)))</f>
        <v/>
      </c>
      <c r="DF23" t="str">
        <f>IF(INDEX(測定結果!$1:$1048576,ROW(),DF$1)=0,"",LOG(INDEX(測定結果!$1:$1048576,ROW(),DF$1)))</f>
        <v/>
      </c>
      <c r="DG23" t="str">
        <f>IF(INDEX(測定結果!$1:$1048576,ROW(),DG$1)=0,"",LOG(INDEX(測定結果!$1:$1048576,ROW(),DG$1)))</f>
        <v/>
      </c>
      <c r="DH23" t="str">
        <f>IF(INDEX(測定結果!$1:$1048576,ROW(),DH$1)=0,"",LOG(INDEX(測定結果!$1:$1048576,ROW(),DH$1)))</f>
        <v/>
      </c>
      <c r="DI23" t="str">
        <f>IF(INDEX(測定結果!$1:$1048576,ROW(),DI$1)=0,"",LOG(INDEX(測定結果!$1:$1048576,ROW(),DI$1)))</f>
        <v/>
      </c>
      <c r="DJ23" t="str">
        <f>IF(INDEX(測定結果!$1:$1048576,ROW(),DJ$1)=0,"",LOG(INDEX(測定結果!$1:$1048576,ROW(),DJ$1)))</f>
        <v/>
      </c>
      <c r="DK23" t="str">
        <f>IF(INDEX(測定結果!$1:$1048576,ROW(),DK$1)=0,"",LOG(INDEX(測定結果!$1:$1048576,ROW(),DK$1)))</f>
        <v/>
      </c>
      <c r="DL23" t="str">
        <f>IF(INDEX(測定結果!$1:$1048576,ROW(),DL$1)=0,"",LOG(INDEX(測定結果!$1:$1048576,ROW(),DL$1)))</f>
        <v/>
      </c>
      <c r="DM23" t="str">
        <f>IF(INDEX(測定結果!$1:$1048576,ROW(),DM$1)=0,"",LOG(INDEX(測定結果!$1:$1048576,ROW(),DM$1)))</f>
        <v/>
      </c>
      <c r="DN23" t="str">
        <f>IF(INDEX(測定結果!$1:$1048576,ROW(),DN$1)=0,"",LOG(INDEX(測定結果!$1:$1048576,ROW(),DN$1)))</f>
        <v/>
      </c>
      <c r="DO23" t="str">
        <f>IF(INDEX(測定結果!$1:$1048576,ROW(),DO$1)=0,"",LOG(INDEX(測定結果!$1:$1048576,ROW(),DO$1)))</f>
        <v/>
      </c>
      <c r="DP23" t="str">
        <f>IF(OR(INDEX(測定結果!$1:$1048576,ROW(),DP$1)=0,INDEX(測定結果!$1:$1048576,ROW(),DP$1)=""),"",LOG(INDEX(測定結果!$1:$1048576,ROW(),DP$1)))</f>
        <v/>
      </c>
      <c r="DQ23" t="str">
        <f>IF(OR(INDEX(測定結果!$1:$1048576,ROW(),DQ$1)=0,INDEX(測定結果!$1:$1048576,ROW(),DQ$1)=""),"",LOG(INDEX(測定結果!$1:$1048576,ROW(),DQ$1)))</f>
        <v/>
      </c>
      <c r="DR23" t="str">
        <f>IF(OR(INDEX(測定結果!$1:$1048576,ROW(),DR$1)=0,INDEX(測定結果!$1:$1048576,ROW(),DR$1)=""),"",LOG(INDEX(測定結果!$1:$1048576,ROW(),DR$1)))</f>
        <v/>
      </c>
      <c r="DS23" t="str">
        <f>IF(OR(INDEX(測定結果!$1:$1048576,ROW(),DS$1)=0,INDEX(測定結果!$1:$1048576,ROW(),DS$1)=""),"",LOG(INDEX(測定結果!$1:$1048576,ROW(),DS$1)))</f>
        <v/>
      </c>
      <c r="DT23" t="str">
        <f>IF(OR(INDEX(測定結果!$1:$1048576,ROW(),DT$1)=0,INDEX(測定結果!$1:$1048576,ROW(),DT$1)=""),"",LOG(INDEX(測定結果!$1:$1048576,ROW(),DT$1)))</f>
        <v/>
      </c>
      <c r="DU23" t="str">
        <f>IF(OR(INDEX(測定結果!$1:$1048576,ROW(),DU$1)=0,INDEX(測定結果!$1:$1048576,ROW(),DU$1)=""),"",LOG(INDEX(測定結果!$1:$1048576,ROW(),DU$1)))</f>
        <v/>
      </c>
      <c r="DV23" t="str">
        <f>IF(OR(INDEX(測定結果!$1:$1048576,ROW(),DV$1)=0,INDEX(測定結果!$1:$1048576,ROW(),DV$1)=""),"",LOG(INDEX(測定結果!$1:$1048576,ROW(),DV$1)))</f>
        <v/>
      </c>
      <c r="DW23" t="str">
        <f>IF(OR(INDEX(測定結果!$1:$1048576,ROW(),DW$1)=0,INDEX(測定結果!$1:$1048576,ROW(),DW$1)=""),"",LOG(INDEX(測定結果!$1:$1048576,ROW(),DW$1)))</f>
        <v/>
      </c>
      <c r="DX23" t="str">
        <f>IF(OR(INDEX(測定結果!$1:$1048576,ROW(),DX$1)=0,INDEX(測定結果!$1:$1048576,ROW(),DX$1)=""),"",LOG(INDEX(測定結果!$1:$1048576,ROW(),DX$1)))</f>
        <v/>
      </c>
      <c r="DY23" t="str">
        <f>IF(OR(INDEX(測定結果!$1:$1048576,ROW(),DY$1)=0,INDEX(測定結果!$1:$1048576,ROW(),DY$1)=""),"",LOG(INDEX(測定結果!$1:$1048576,ROW(),DY$1)))</f>
        <v/>
      </c>
      <c r="DZ23" t="str">
        <f>IF(OR(INDEX(測定結果!$1:$1048576,ROW(),DZ$1)=0,INDEX(測定結果!$1:$1048576,ROW(),DZ$1)=""),"",LOG(INDEX(測定結果!$1:$1048576,ROW(),DZ$1)))</f>
        <v/>
      </c>
      <c r="EA23" t="str">
        <f>IF(OR(INDEX(測定結果!$1:$1048576,ROW(),EA$1)=0,INDEX(測定結果!$1:$1048576,ROW(),EA$1)=""),"",LOG(INDEX(測定結果!$1:$1048576,ROW(),EA$1)))</f>
        <v/>
      </c>
      <c r="EB23" t="str">
        <f>IF(OR(INDEX(測定結果!$1:$1048576,ROW(),EB$1)=0,INDEX(測定結果!$1:$1048576,ROW(),EB$1)=""),"",LOG(INDEX(測定結果!$1:$1048576,ROW(),EB$1)))</f>
        <v/>
      </c>
      <c r="EC23" t="str">
        <f>IF(OR(INDEX(測定結果!$1:$1048576,ROW(),EC$1)=0,INDEX(測定結果!$1:$1048576,ROW(),EC$1)=""),"",LOG(INDEX(測定結果!$1:$1048576,ROW(),EC$1)))</f>
        <v/>
      </c>
      <c r="ED23" t="str">
        <f>IF(OR(INDEX(測定結果!$1:$1048576,ROW(),ED$1)=0,INDEX(測定結果!$1:$1048576,ROW(),ED$1)=""),"",LOG(INDEX(測定結果!$1:$1048576,ROW(),ED$1)))</f>
        <v/>
      </c>
    </row>
    <row r="24" spans="1:134">
      <c r="A24" t="str">
        <f>IF(INDEX(測定結果!$1:$1048576,ROW(),A$1)=0,A23,INDEX(測定結果!$1:$1048576,ROW(),A$1))</f>
        <v>滝根町</v>
      </c>
      <c r="B24">
        <f>INDEX(測定結果!$1:$1048576,ROW(),B$1)</f>
        <v>14</v>
      </c>
      <c r="C24" t="str">
        <f>IF(INDEX(測定結果!$1:$1048576,ROW(),C$1)=0,C23,INDEX(測定結果!$1:$1048576,ROW(),C$1))</f>
        <v>大平</v>
      </c>
      <c r="D24" t="str">
        <f>IF(INDEX(測定結果!$1:$1048576,ROW(),D$1)=0,"",INDEX(測定結果!$1:$1048576,ROW(),D$1))</f>
        <v>聖・オリオンの郷</v>
      </c>
      <c r="E24">
        <f>IF(INDEX(測定結果!$1:$1048576,ROW(),E$1)=0,"",LOG(INDEX(測定結果!$1:$1048576,ROW(),E$1)))</f>
        <v>-0.6777807052660807</v>
      </c>
      <c r="F24">
        <f>IF(INDEX(測定結果!$1:$1048576,ROW(),F$1)=0,"",LOG(INDEX(測定結果!$1:$1048576,ROW(),F$1)))</f>
        <v>-0.65757731917779372</v>
      </c>
      <c r="G24">
        <f>IF(INDEX(測定結果!$1:$1048576,ROW(),G$1)=0,"",LOG(INDEX(測定結果!$1:$1048576,ROW(),G$1)))</f>
        <v>-0.69897000433601875</v>
      </c>
      <c r="H24">
        <f>IF(INDEX(測定結果!$1:$1048576,ROW(),H$1)=0,"",LOG(INDEX(測定結果!$1:$1048576,ROW(),H$1)))</f>
        <v>-0.63827216398240705</v>
      </c>
      <c r="I24">
        <f>IF(INDEX(測定結果!$1:$1048576,ROW(),I$1)=0,"",LOG(INDEX(測定結果!$1:$1048576,ROW(),I$1)))</f>
        <v>-0.6777807052660807</v>
      </c>
      <c r="J24">
        <f>IF(INDEX(測定結果!$1:$1048576,ROW(),J$1)=0,"",LOG(INDEX(測定結果!$1:$1048576,ROW(),J$1)))</f>
        <v>-0.74472749489669399</v>
      </c>
      <c r="K24">
        <f>IF(INDEX(測定結果!$1:$1048576,ROW(),K$1)=0,"",LOG(INDEX(測定結果!$1:$1048576,ROW(),K$1)))</f>
        <v>-0.72124639904717103</v>
      </c>
      <c r="L24">
        <f>IF(INDEX(測定結果!$1:$1048576,ROW(),L$1)=0,"",LOG(INDEX(測定結果!$1:$1048576,ROW(),L$1)))</f>
        <v>-0.769551078621726</v>
      </c>
      <c r="M24">
        <f>IF(INDEX(測定結果!$1:$1048576,ROW(),M$1)=0,"",LOG(INDEX(測定結果!$1:$1048576,ROW(),M$1)))</f>
        <v>-0.65757731917779372</v>
      </c>
      <c r="N24">
        <f>IF(INDEX(測定結果!$1:$1048576,ROW(),N$1)=0,"",LOG(INDEX(測定結果!$1:$1048576,ROW(),N$1)))</f>
        <v>-0.69897000433601875</v>
      </c>
      <c r="O24">
        <f>IF(INDEX(測定結果!$1:$1048576,ROW(),O$1)=0,"",LOG(INDEX(測定結果!$1:$1048576,ROW(),O$1)))</f>
        <v>-0.82390874094431876</v>
      </c>
      <c r="P24">
        <f>IF(INDEX(測定結果!$1:$1048576,ROW(),P$1)=0,"",LOG(INDEX(測定結果!$1:$1048576,ROW(),P$1)))</f>
        <v>-0.85387196432176193</v>
      </c>
      <c r="Q24">
        <f>IF(INDEX(測定結果!$1:$1048576,ROW(),Q$1)=0,"",LOG(INDEX(測定結果!$1:$1048576,ROW(),Q$1)))</f>
        <v>-0.79588001734407521</v>
      </c>
      <c r="R24">
        <f>IF(INDEX(測定結果!$1:$1048576,ROW(),R$1)=0,"",LOG(INDEX(測定結果!$1:$1048576,ROW(),R$1)))</f>
        <v>-0.72124639904717103</v>
      </c>
      <c r="S24">
        <f>IF(INDEX(測定結果!$1:$1048576,ROW(),S$1)=0,"",LOG(INDEX(測定結果!$1:$1048576,ROW(),S$1)))</f>
        <v>-0.74472749489669399</v>
      </c>
      <c r="T24">
        <f>IF(INDEX(測定結果!$1:$1048576,ROW(),T$1)=0,"",LOG(INDEX(測定結果!$1:$1048576,ROW(),T$1)))</f>
        <v>-0.85387196432176193</v>
      </c>
      <c r="U24">
        <f>IF(INDEX(測定結果!$1:$1048576,ROW(),U$1)=0,"",LOG(INDEX(測定結果!$1:$1048576,ROW(),U$1)))</f>
        <v>-0.769551078621726</v>
      </c>
      <c r="V24">
        <f>IF(INDEX(測定結果!$1:$1048576,ROW(),V$1)=0,"",LOG(INDEX(測定結果!$1:$1048576,ROW(),V$1)))</f>
        <v>-0.769551078621726</v>
      </c>
      <c r="W24">
        <f>IF(INDEX(測定結果!$1:$1048576,ROW(),W$1)=0,"",LOG(INDEX(測定結果!$1:$1048576,ROW(),W$1)))</f>
        <v>-0.769551078621726</v>
      </c>
      <c r="X24">
        <f>IF(INDEX(測定結果!$1:$1048576,ROW(),X$1)=0,"",LOG(INDEX(測定結果!$1:$1048576,ROW(),X$1)))</f>
        <v>-0.82390874094431876</v>
      </c>
      <c r="Y24">
        <f>IF(INDEX(測定結果!$1:$1048576,ROW(),Y$1)=0,"",LOG(INDEX(測定結果!$1:$1048576,ROW(),Y$1)))</f>
        <v>-0.82390874094431876</v>
      </c>
      <c r="Z24">
        <f>IF(INDEX(測定結果!$1:$1048576,ROW(),Z$1)=0,"",LOG(INDEX(測定結果!$1:$1048576,ROW(),Z$1)))</f>
        <v>-0.82390874094431876</v>
      </c>
      <c r="AA24">
        <f>IF(INDEX(測定結果!$1:$1048576,ROW(),AA$1)=0,"",LOG(INDEX(測定結果!$1:$1048576,ROW(),AA$1)))</f>
        <v>-0.79588001734407521</v>
      </c>
      <c r="AB24">
        <f>IF(INDEX(測定結果!$1:$1048576,ROW(),AB$1)=0,"",LOG(INDEX(測定結果!$1:$1048576,ROW(),AB$1)))</f>
        <v>-0.79588001734407521</v>
      </c>
      <c r="AC24">
        <f>IF(INDEX(測定結果!$1:$1048576,ROW(),AC$1)=0,"",LOG(INDEX(測定結果!$1:$1048576,ROW(),AC$1)))</f>
        <v>-0.82390874094431876</v>
      </c>
      <c r="AD24">
        <f>IF(INDEX(測定結果!$1:$1048576,ROW(),AD$1)=0,"",LOG(INDEX(測定結果!$1:$1048576,ROW(),AD$1)))</f>
        <v>-0.82390874094431876</v>
      </c>
      <c r="AE24">
        <f>IF(INDEX(測定結果!$1:$1048576,ROW(),AE$1)=0,"",LOG(INDEX(測定結果!$1:$1048576,ROW(),AE$1)))</f>
        <v>-0.79588001734407521</v>
      </c>
      <c r="AF24">
        <f>IF(INDEX(測定結果!$1:$1048576,ROW(),AF$1)=0,"",LOG(INDEX(測定結果!$1:$1048576,ROW(),AF$1)))</f>
        <v>-0.82390874094431876</v>
      </c>
      <c r="AG24">
        <f>IF(INDEX(測定結果!$1:$1048576,ROW(),AG$1)=0,"",LOG(INDEX(測定結果!$1:$1048576,ROW(),AG$1)))</f>
        <v>-0.82390874094431876</v>
      </c>
      <c r="AH24">
        <f>IF(INDEX(測定結果!$1:$1048576,ROW(),AH$1)=0,"",LOG(INDEX(測定結果!$1:$1048576,ROW(),AH$1)))</f>
        <v>-0.88605664769316317</v>
      </c>
      <c r="AI24">
        <f>IF(INDEX(測定結果!$1:$1048576,ROW(),AI$1)=0,"",LOG(INDEX(測定結果!$1:$1048576,ROW(),AI$1)))</f>
        <v>-0.92081875395237522</v>
      </c>
      <c r="AJ24">
        <f>IF(INDEX(測定結果!$1:$1048576,ROW(),AJ$1)=0,"",LOG(INDEX(測定結果!$1:$1048576,ROW(),AJ$1)))</f>
        <v>-0.85387196432176193</v>
      </c>
      <c r="AK24">
        <f>IF(INDEX(測定結果!$1:$1048576,ROW(),AK$1)=0,"",LOG(INDEX(測定結果!$1:$1048576,ROW(),AK$1)))</f>
        <v>-0.88605664769316317</v>
      </c>
      <c r="AL24">
        <f>IF(INDEX(測定結果!$1:$1048576,ROW(),AL$1)=0,"",LOG(INDEX(測定結果!$1:$1048576,ROW(),AL$1)))</f>
        <v>-0.85387196432176193</v>
      </c>
      <c r="AM24">
        <f>IF(INDEX(測定結果!$1:$1048576,ROW(),AM$1)=0,"",LOG(INDEX(測定結果!$1:$1048576,ROW(),AM$1)))</f>
        <v>-0.92081875395237522</v>
      </c>
      <c r="AN24">
        <f>IF(INDEX(測定結果!$1:$1048576,ROW(),AN$1)=0,"",LOG(INDEX(測定結果!$1:$1048576,ROW(),AN$1)))</f>
        <v>-0.92081875395237522</v>
      </c>
      <c r="AO24">
        <f>IF(INDEX(測定結果!$1:$1048576,ROW(),AO$1)=0,"",LOG(INDEX(測定結果!$1:$1048576,ROW(),AO$1)))</f>
        <v>-0.92081875395237522</v>
      </c>
      <c r="AP24">
        <f>IF(INDEX(測定結果!$1:$1048576,ROW(),AP$1)=0,"",LOG(INDEX(測定結果!$1:$1048576,ROW(),AP$1)))</f>
        <v>-1</v>
      </c>
      <c r="AQ24">
        <f>IF(INDEX(測定結果!$1:$1048576,ROW(),AQ$1)=0,"",LOG(INDEX(測定結果!$1:$1048576,ROW(),AQ$1)))</f>
        <v>-0.92081875395237522</v>
      </c>
      <c r="AR24">
        <f>IF(INDEX(測定結果!$1:$1048576,ROW(),AR$1)=0,"",LOG(INDEX(測定結果!$1:$1048576,ROW(),AR$1)))</f>
        <v>-0.92081875395237522</v>
      </c>
      <c r="AS24">
        <f>IF(INDEX(測定結果!$1:$1048576,ROW(),AS$1)=0,"",LOG(INDEX(測定結果!$1:$1048576,ROW(),AS$1)))</f>
        <v>-1</v>
      </c>
      <c r="AT24">
        <f>IF(INDEX(測定結果!$1:$1048576,ROW(),AT$1)=0,"",LOG(INDEX(測定結果!$1:$1048576,ROW(),AT$1)))</f>
        <v>-0.92081875395237522</v>
      </c>
      <c r="AU24">
        <f>IF(INDEX(測定結果!$1:$1048576,ROW(),AU$1)=0,"",LOG(INDEX(測定結果!$1:$1048576,ROW(),AU$1)))</f>
        <v>-1.0457574905606752</v>
      </c>
      <c r="AV24">
        <f>IF(INDEX(測定結果!$1:$1048576,ROW(),AV$1)=0,"",LOG(INDEX(測定結果!$1:$1048576,ROW(),AV$1)))</f>
        <v>-0.95860731484177497</v>
      </c>
      <c r="AW24">
        <f>IF(INDEX(測定結果!$1:$1048576,ROW(),AW$1)=0,"",LOG(INDEX(測定結果!$1:$1048576,ROW(),AW$1)))</f>
        <v>-0.95860731484177497</v>
      </c>
      <c r="AX24">
        <f>IF(INDEX(測定結果!$1:$1048576,ROW(),AX$1)=0,"",LOG(INDEX(測定結果!$1:$1048576,ROW(),AX$1)))</f>
        <v>-0.92081875395237522</v>
      </c>
      <c r="AY24">
        <f>IF(INDEX(測定結果!$1:$1048576,ROW(),AY$1)=0,"",LOG(INDEX(測定結果!$1:$1048576,ROW(),AY$1)))</f>
        <v>-0.95860731484177497</v>
      </c>
      <c r="AZ24">
        <f>IF(INDEX(測定結果!$1:$1048576,ROW(),AZ$1)=0,"",LOG(INDEX(測定結果!$1:$1048576,ROW(),AZ$1)))</f>
        <v>-0.95860731484177497</v>
      </c>
      <c r="BA24">
        <f>IF(INDEX(測定結果!$1:$1048576,ROW(),BA$1)=0,"",LOG(INDEX(測定結果!$1:$1048576,ROW(),BA$1)))</f>
        <v>-0.95860731484177497</v>
      </c>
      <c r="BB24">
        <f>IF(INDEX(測定結果!$1:$1048576,ROW(),BB$1)=0,"",LOG(INDEX(測定結果!$1:$1048576,ROW(),BB$1)))</f>
        <v>-0.95860731484177497</v>
      </c>
      <c r="BC24">
        <f>IF(INDEX(測定結果!$1:$1048576,ROW(),BC$1)=0,"",LOG(INDEX(測定結果!$1:$1048576,ROW(),BC$1)))</f>
        <v>-0.95860731484177497</v>
      </c>
      <c r="BD24">
        <f>IF(INDEX(測定結果!$1:$1048576,ROW(),BD$1)=0,"",LOG(INDEX(測定結果!$1:$1048576,ROW(),BD$1)))</f>
        <v>-0.95860731484177497</v>
      </c>
      <c r="BE24">
        <f>IF(INDEX(測定結果!$1:$1048576,ROW(),BE$1)=0,"",LOG(INDEX(測定結果!$1:$1048576,ROW(),BE$1)))</f>
        <v>-1</v>
      </c>
      <c r="BF24">
        <f>IF(INDEX(測定結果!$1:$1048576,ROW(),BF$1)=0,"",LOG(INDEX(測定結果!$1:$1048576,ROW(),BF$1)))</f>
        <v>-1</v>
      </c>
      <c r="BG24">
        <f>IF(INDEX(測定結果!$1:$1048576,ROW(),BG$1)=0,"",LOG(INDEX(測定結果!$1:$1048576,ROW(),BG$1)))</f>
        <v>-1</v>
      </c>
      <c r="BH24">
        <f>IF(INDEX(測定結果!$1:$1048576,ROW(),BH$1)=0,"",LOG(INDEX(測定結果!$1:$1048576,ROW(),BH$1)))</f>
        <v>-0.95860731484177497</v>
      </c>
      <c r="BI24">
        <f>IF(INDEX(測定結果!$1:$1048576,ROW(),BI$1)=0,"",LOG(INDEX(測定結果!$1:$1048576,ROW(),BI$1)))</f>
        <v>-1</v>
      </c>
      <c r="BJ24">
        <f>IF(INDEX(測定結果!$1:$1048576,ROW(),BJ$1)=0,"",LOG(INDEX(測定結果!$1:$1048576,ROW(),BJ$1)))</f>
        <v>-1</v>
      </c>
      <c r="BK24">
        <f>IF(INDEX(測定結果!$1:$1048576,ROW(),BK$1)=0,"",LOG(INDEX(測定結果!$1:$1048576,ROW(),BK$1)))</f>
        <v>-0.92081875395237522</v>
      </c>
      <c r="BL24">
        <f>IF(INDEX(測定結果!$1:$1048576,ROW(),BL$1)=0,"",LOG(INDEX(測定結果!$1:$1048576,ROW(),BL$1)))</f>
        <v>-0.95860731484177497</v>
      </c>
      <c r="BM24">
        <f>IF(INDEX(測定結果!$1:$1048576,ROW(),BM$1)=0,"",LOG(INDEX(測定結果!$1:$1048576,ROW(),BM$1)))</f>
        <v>-0.92081875395237522</v>
      </c>
      <c r="BN24">
        <f>IF(INDEX(測定結果!$1:$1048576,ROW(),BN$1)=0,"",LOG(INDEX(測定結果!$1:$1048576,ROW(),BN$1)))</f>
        <v>-1</v>
      </c>
      <c r="BO24">
        <f>IF(INDEX(測定結果!$1:$1048576,ROW(),BO$1)=0,"",LOG(INDEX(測定結果!$1:$1048576,ROW(),BO$1)))</f>
        <v>-1</v>
      </c>
      <c r="BP24">
        <f>IF(INDEX(測定結果!$1:$1048576,ROW(),BP$1)=0,"",LOG(INDEX(測定結果!$1:$1048576,ROW(),BP$1)))</f>
        <v>-0.95860731484177497</v>
      </c>
      <c r="BQ24">
        <f>IF(INDEX(測定結果!$1:$1048576,ROW(),BQ$1)=0,"",LOG(INDEX(測定結果!$1:$1048576,ROW(),BQ$1)))</f>
        <v>-1</v>
      </c>
      <c r="BR24">
        <f>IF(INDEX(測定結果!$1:$1048576,ROW(),BR$1)=0,"",LOG(INDEX(測定結果!$1:$1048576,ROW(),BR$1)))</f>
        <v>-1.0457574905606752</v>
      </c>
      <c r="BS24">
        <f>IF(INDEX(測定結果!$1:$1048576,ROW(),BS$1)=0,"",LOG(INDEX(測定結果!$1:$1048576,ROW(),BS$1)))</f>
        <v>-1</v>
      </c>
      <c r="BT24">
        <f>IF(INDEX(測定結果!$1:$1048576,ROW(),BT$1)=0,"",LOG(INDEX(測定結果!$1:$1048576,ROW(),BT$1)))</f>
        <v>-1</v>
      </c>
      <c r="BU24">
        <f>IF(INDEX(測定結果!$1:$1048576,ROW(),BU$1)=0,"",LOG(INDEX(測定結果!$1:$1048576,ROW(),BU$1)))</f>
        <v>-1.0457574905606752</v>
      </c>
      <c r="BV24" t="str">
        <f>IF(INDEX(測定結果!$1:$1048576,ROW(),BV$1)=0,"",LOG(INDEX(測定結果!$1:$1048576,ROW(),BV$1)))</f>
        <v/>
      </c>
      <c r="BW24" t="str">
        <f>IF(INDEX(測定結果!$1:$1048576,ROW(),BW$1)=0,"",LOG(INDEX(測定結果!$1:$1048576,ROW(),BW$1)))</f>
        <v/>
      </c>
      <c r="BX24" t="str">
        <f>IF(INDEX(測定結果!$1:$1048576,ROW(),BX$1)=0,"",LOG(INDEX(測定結果!$1:$1048576,ROW(),BX$1)))</f>
        <v/>
      </c>
      <c r="BY24" t="str">
        <f>IF(INDEX(測定結果!$1:$1048576,ROW(),BY$1)=0,"",LOG(INDEX(測定結果!$1:$1048576,ROW(),BY$1)))</f>
        <v/>
      </c>
      <c r="BZ24" t="str">
        <f>IF(INDEX(測定結果!$1:$1048576,ROW(),BZ$1)=0,"",LOG(INDEX(測定結果!$1:$1048576,ROW(),BZ$1)))</f>
        <v/>
      </c>
      <c r="CA24" t="str">
        <f>IF(INDEX(測定結果!$1:$1048576,ROW(),CA$1)=0,"",LOG(INDEX(測定結果!$1:$1048576,ROW(),CA$1)))</f>
        <v/>
      </c>
      <c r="CB24" t="str">
        <f>IF(INDEX(測定結果!$1:$1048576,ROW(),CB$1)=0,"",LOG(INDEX(測定結果!$1:$1048576,ROW(),CB$1)))</f>
        <v/>
      </c>
      <c r="CC24" t="str">
        <f>IF(INDEX(測定結果!$1:$1048576,ROW(),CC$1)=0,"",LOG(INDEX(測定結果!$1:$1048576,ROW(),CC$1)))</f>
        <v/>
      </c>
      <c r="CD24" t="str">
        <f>IF(INDEX(測定結果!$1:$1048576,ROW(),CD$1)=0,"",LOG(INDEX(測定結果!$1:$1048576,ROW(),CD$1)))</f>
        <v/>
      </c>
      <c r="CE24" t="str">
        <f>IF(INDEX(測定結果!$1:$1048576,ROW(),CE$1)=0,"",LOG(INDEX(測定結果!$1:$1048576,ROW(),CE$1)))</f>
        <v/>
      </c>
      <c r="CF24">
        <f>IF(INDEX(測定結果!$1:$1048576,ROW(),CF$1)=0,"",LOG(INDEX(測定結果!$1:$1048576,ROW(),CF$1)))</f>
        <v>-0.95860731484177497</v>
      </c>
      <c r="CG24">
        <f>IF(INDEX(測定結果!$1:$1048576,ROW(),CG$1)=0,"",LOG(INDEX(測定結果!$1:$1048576,ROW(),CG$1)))</f>
        <v>-1</v>
      </c>
      <c r="CH24">
        <f>IF(INDEX(測定結果!$1:$1048576,ROW(),CH$1)=0,"",LOG(INDEX(測定結果!$1:$1048576,ROW(),CH$1)))</f>
        <v>-1</v>
      </c>
      <c r="CI24">
        <f>IF(INDEX(測定結果!$1:$1048576,ROW(),CI$1)=0,"",LOG(INDEX(測定結果!$1:$1048576,ROW(),CI$1)))</f>
        <v>-1</v>
      </c>
      <c r="CJ24">
        <f>IF(INDEX(測定結果!$1:$1048576,ROW(),CJ$1)=0,"",LOG(INDEX(測定結果!$1:$1048576,ROW(),CJ$1)))</f>
        <v>-0.95860731484177497</v>
      </c>
      <c r="CK24">
        <f>IF(INDEX(測定結果!$1:$1048576,ROW(),CK$1)=0,"",LOG(INDEX(測定結果!$1:$1048576,ROW(),CK$1)))</f>
        <v>-1</v>
      </c>
      <c r="CL24">
        <f>IF(INDEX(測定結果!$1:$1048576,ROW(),CL$1)=0,"",LOG(INDEX(測定結果!$1:$1048576,ROW(),CL$1)))</f>
        <v>-0.95860731484177497</v>
      </c>
      <c r="CM24">
        <f>IF(INDEX(測定結果!$1:$1048576,ROW(),CM$1)=0,"",LOG(INDEX(測定結果!$1:$1048576,ROW(),CM$1)))</f>
        <v>-0.95860731484177497</v>
      </c>
      <c r="CN24">
        <f>IF(INDEX(測定結果!$1:$1048576,ROW(),CN$1)=0,"",LOG(INDEX(測定結果!$1:$1048576,ROW(),CN$1)))</f>
        <v>-1</v>
      </c>
      <c r="CO24">
        <f>IF(INDEX(測定結果!$1:$1048576,ROW(),CO$1)=0,"",LOG(INDEX(測定結果!$1:$1048576,ROW(),CO$1)))</f>
        <v>-1</v>
      </c>
      <c r="CP24">
        <f>IF(INDEX(測定結果!$1:$1048576,ROW(),CP$1)=0,"",LOG(INDEX(測定結果!$1:$1048576,ROW(),CP$1)))</f>
        <v>-1.0969100130080565</v>
      </c>
      <c r="CQ24">
        <f>IF(INDEX(測定結果!$1:$1048576,ROW(),CQ$1)=0,"",LOG(INDEX(測定結果!$1:$1048576,ROW(),CQ$1)))</f>
        <v>-1.0457574905606752</v>
      </c>
      <c r="CR24" t="str">
        <f>IF(INDEX(測定結果!$1:$1048576,ROW(),CR$1)=0,"",LOG(INDEX(測定結果!$1:$1048576,ROW(),CR$1)))</f>
        <v/>
      </c>
      <c r="CS24" t="str">
        <f>IF(INDEX(測定結果!$1:$1048576,ROW(),CS$1)=0,"",LOG(INDEX(測定結果!$1:$1048576,ROW(),CS$1)))</f>
        <v/>
      </c>
      <c r="CT24" t="str">
        <f>IF(INDEX(測定結果!$1:$1048576,ROW(),CT$1)=0,"",LOG(INDEX(測定結果!$1:$1048576,ROW(),CT$1)))</f>
        <v/>
      </c>
      <c r="CU24" t="str">
        <f>IF(INDEX(測定結果!$1:$1048576,ROW(),CU$1)=0,"",LOG(INDEX(測定結果!$1:$1048576,ROW(),CU$1)))</f>
        <v/>
      </c>
      <c r="CV24" t="str">
        <f>IF(INDEX(測定結果!$1:$1048576,ROW(),CV$1)=0,"",LOG(INDEX(測定結果!$1:$1048576,ROW(),CV$1)))</f>
        <v/>
      </c>
      <c r="CW24" t="str">
        <f>IF(INDEX(測定結果!$1:$1048576,ROW(),CW$1)=0,"",LOG(INDEX(測定結果!$1:$1048576,ROW(),CW$1)))</f>
        <v/>
      </c>
      <c r="CX24" t="str">
        <f>IF(INDEX(測定結果!$1:$1048576,ROW(),CX$1)=0,"",LOG(INDEX(測定結果!$1:$1048576,ROW(),CX$1)))</f>
        <v/>
      </c>
      <c r="CY24" t="str">
        <f>IF(INDEX(測定結果!$1:$1048576,ROW(),CY$1)=0,"",LOG(INDEX(測定結果!$1:$1048576,ROW(),CY$1)))</f>
        <v/>
      </c>
      <c r="CZ24" t="str">
        <f>IF(INDEX(測定結果!$1:$1048576,ROW(),CZ$1)=0,"",LOG(INDEX(測定結果!$1:$1048576,ROW(),CZ$1)))</f>
        <v/>
      </c>
      <c r="DA24" t="str">
        <f>IF(INDEX(測定結果!$1:$1048576,ROW(),DA$1)=0,"",LOG(INDEX(測定結果!$1:$1048576,ROW(),DA$1)))</f>
        <v/>
      </c>
      <c r="DB24" t="str">
        <f>IF(INDEX(測定結果!$1:$1048576,ROW(),DB$1)=0,"",LOG(INDEX(測定結果!$1:$1048576,ROW(),DB$1)))</f>
        <v/>
      </c>
      <c r="DC24" t="str">
        <f>IF(INDEX(測定結果!$1:$1048576,ROW(),DC$1)=0,"",LOG(INDEX(測定結果!$1:$1048576,ROW(),DC$1)))</f>
        <v/>
      </c>
      <c r="DD24" t="str">
        <f>IF(INDEX(測定結果!$1:$1048576,ROW(),DD$1)=0,"",LOG(INDEX(測定結果!$1:$1048576,ROW(),DD$1)))</f>
        <v/>
      </c>
      <c r="DE24" t="str">
        <f>IF(INDEX(測定結果!$1:$1048576,ROW(),DE$1)=0,"",LOG(INDEX(測定結果!$1:$1048576,ROW(),DE$1)))</f>
        <v/>
      </c>
      <c r="DF24" t="str">
        <f>IF(INDEX(測定結果!$1:$1048576,ROW(),DF$1)=0,"",LOG(INDEX(測定結果!$1:$1048576,ROW(),DF$1)))</f>
        <v/>
      </c>
      <c r="DG24" t="str">
        <f>IF(INDEX(測定結果!$1:$1048576,ROW(),DG$1)=0,"",LOG(INDEX(測定結果!$1:$1048576,ROW(),DG$1)))</f>
        <v/>
      </c>
      <c r="DH24" t="str">
        <f>IF(INDEX(測定結果!$1:$1048576,ROW(),DH$1)=0,"",LOG(INDEX(測定結果!$1:$1048576,ROW(),DH$1)))</f>
        <v/>
      </c>
      <c r="DI24" t="str">
        <f>IF(INDEX(測定結果!$1:$1048576,ROW(),DI$1)=0,"",LOG(INDEX(測定結果!$1:$1048576,ROW(),DI$1)))</f>
        <v/>
      </c>
      <c r="DJ24" t="str">
        <f>IF(INDEX(測定結果!$1:$1048576,ROW(),DJ$1)=0,"",LOG(INDEX(測定結果!$1:$1048576,ROW(),DJ$1)))</f>
        <v/>
      </c>
      <c r="DK24" t="str">
        <f>IF(INDEX(測定結果!$1:$1048576,ROW(),DK$1)=0,"",LOG(INDEX(測定結果!$1:$1048576,ROW(),DK$1)))</f>
        <v/>
      </c>
      <c r="DL24" t="str">
        <f>IF(INDEX(測定結果!$1:$1048576,ROW(),DL$1)=0,"",LOG(INDEX(測定結果!$1:$1048576,ROW(),DL$1)))</f>
        <v/>
      </c>
      <c r="DM24" t="str">
        <f>IF(INDEX(測定結果!$1:$1048576,ROW(),DM$1)=0,"",LOG(INDEX(測定結果!$1:$1048576,ROW(),DM$1)))</f>
        <v/>
      </c>
      <c r="DN24" t="str">
        <f>IF(INDEX(測定結果!$1:$1048576,ROW(),DN$1)=0,"",LOG(INDEX(測定結果!$1:$1048576,ROW(),DN$1)))</f>
        <v/>
      </c>
      <c r="DO24" t="str">
        <f>IF(INDEX(測定結果!$1:$1048576,ROW(),DO$1)=0,"",LOG(INDEX(測定結果!$1:$1048576,ROW(),DO$1)))</f>
        <v/>
      </c>
      <c r="DP24" t="str">
        <f>IF(OR(INDEX(測定結果!$1:$1048576,ROW(),DP$1)=0,INDEX(測定結果!$1:$1048576,ROW(),DP$1)=""),"",LOG(INDEX(測定結果!$1:$1048576,ROW(),DP$1)))</f>
        <v/>
      </c>
      <c r="DQ24" t="str">
        <f>IF(OR(INDEX(測定結果!$1:$1048576,ROW(),DQ$1)=0,INDEX(測定結果!$1:$1048576,ROW(),DQ$1)=""),"",LOG(INDEX(測定結果!$1:$1048576,ROW(),DQ$1)))</f>
        <v/>
      </c>
      <c r="DR24" t="str">
        <f>IF(OR(INDEX(測定結果!$1:$1048576,ROW(),DR$1)=0,INDEX(測定結果!$1:$1048576,ROW(),DR$1)=""),"",LOG(INDEX(測定結果!$1:$1048576,ROW(),DR$1)))</f>
        <v/>
      </c>
      <c r="DS24" t="str">
        <f>IF(OR(INDEX(測定結果!$1:$1048576,ROW(),DS$1)=0,INDEX(測定結果!$1:$1048576,ROW(),DS$1)=""),"",LOG(INDEX(測定結果!$1:$1048576,ROW(),DS$1)))</f>
        <v/>
      </c>
      <c r="DT24" t="str">
        <f>IF(OR(INDEX(測定結果!$1:$1048576,ROW(),DT$1)=0,INDEX(測定結果!$1:$1048576,ROW(),DT$1)=""),"",LOG(INDEX(測定結果!$1:$1048576,ROW(),DT$1)))</f>
        <v/>
      </c>
      <c r="DU24" t="str">
        <f>IF(OR(INDEX(測定結果!$1:$1048576,ROW(),DU$1)=0,INDEX(測定結果!$1:$1048576,ROW(),DU$1)=""),"",LOG(INDEX(測定結果!$1:$1048576,ROW(),DU$1)))</f>
        <v/>
      </c>
      <c r="DV24" t="str">
        <f>IF(OR(INDEX(測定結果!$1:$1048576,ROW(),DV$1)=0,INDEX(測定結果!$1:$1048576,ROW(),DV$1)=""),"",LOG(INDEX(測定結果!$1:$1048576,ROW(),DV$1)))</f>
        <v/>
      </c>
      <c r="DW24" t="str">
        <f>IF(OR(INDEX(測定結果!$1:$1048576,ROW(),DW$1)=0,INDEX(測定結果!$1:$1048576,ROW(),DW$1)=""),"",LOG(INDEX(測定結果!$1:$1048576,ROW(),DW$1)))</f>
        <v/>
      </c>
      <c r="DX24" t="str">
        <f>IF(OR(INDEX(測定結果!$1:$1048576,ROW(),DX$1)=0,INDEX(測定結果!$1:$1048576,ROW(),DX$1)=""),"",LOG(INDEX(測定結果!$1:$1048576,ROW(),DX$1)))</f>
        <v/>
      </c>
      <c r="DY24" t="str">
        <f>IF(OR(INDEX(測定結果!$1:$1048576,ROW(),DY$1)=0,INDEX(測定結果!$1:$1048576,ROW(),DY$1)=""),"",LOG(INDEX(測定結果!$1:$1048576,ROW(),DY$1)))</f>
        <v/>
      </c>
      <c r="DZ24" t="str">
        <f>IF(OR(INDEX(測定結果!$1:$1048576,ROW(),DZ$1)=0,INDEX(測定結果!$1:$1048576,ROW(),DZ$1)=""),"",LOG(INDEX(測定結果!$1:$1048576,ROW(),DZ$1)))</f>
        <v/>
      </c>
      <c r="EA24" t="str">
        <f>IF(OR(INDEX(測定結果!$1:$1048576,ROW(),EA$1)=0,INDEX(測定結果!$1:$1048576,ROW(),EA$1)=""),"",LOG(INDEX(測定結果!$1:$1048576,ROW(),EA$1)))</f>
        <v/>
      </c>
      <c r="EB24" t="str">
        <f>IF(OR(INDEX(測定結果!$1:$1048576,ROW(),EB$1)=0,INDEX(測定結果!$1:$1048576,ROW(),EB$1)=""),"",LOG(INDEX(測定結果!$1:$1048576,ROW(),EB$1)))</f>
        <v/>
      </c>
      <c r="EC24" t="str">
        <f>IF(OR(INDEX(測定結果!$1:$1048576,ROW(),EC$1)=0,INDEX(測定結果!$1:$1048576,ROW(),EC$1)=""),"",LOG(INDEX(測定結果!$1:$1048576,ROW(),EC$1)))</f>
        <v/>
      </c>
      <c r="ED24">
        <f>IF(OR(INDEX(測定結果!$1:$1048576,ROW(),ED$1)=0,INDEX(測定結果!$1:$1048576,ROW(),ED$1)=""),"",LOG(INDEX(測定結果!$1:$1048576,ROW(),ED$1)))</f>
        <v>-0.96257350205937642</v>
      </c>
    </row>
    <row r="25" spans="1:134">
      <c r="A25" t="str">
        <f>IF(INDEX(測定結果!$1:$1048576,ROW(),A$1)=0,A24,INDEX(測定結果!$1:$1048576,ROW(),A$1))</f>
        <v>滝根町</v>
      </c>
      <c r="B25">
        <f>INDEX(測定結果!$1:$1048576,ROW(),B$1)</f>
        <v>15</v>
      </c>
      <c r="C25" t="str">
        <f>IF(INDEX(測定結果!$1:$1048576,ROW(),C$1)=0,C24,INDEX(測定結果!$1:$1048576,ROW(),C$1))</f>
        <v>入新田１</v>
      </c>
      <c r="D25" t="str">
        <f>IF(INDEX(測定結果!$1:$1048576,ROW(),D$1)=0,"",INDEX(測定結果!$1:$1048576,ROW(),D$1))</f>
        <v>滝根浄水場</v>
      </c>
      <c r="E25">
        <f>IF(INDEX(測定結果!$1:$1048576,ROW(),E$1)=0,"",LOG(INDEX(測定結果!$1:$1048576,ROW(),E$1)))</f>
        <v>-0.61978875828839397</v>
      </c>
      <c r="F25">
        <f>IF(INDEX(測定結果!$1:$1048576,ROW(),F$1)=0,"",LOG(INDEX(測定結果!$1:$1048576,ROW(),F$1)))</f>
        <v>-0.63827216398240705</v>
      </c>
      <c r="G25">
        <f>IF(INDEX(測定結果!$1:$1048576,ROW(),G$1)=0,"",LOG(INDEX(測定結果!$1:$1048576,ROW(),G$1)))</f>
        <v>-0.72124639904717103</v>
      </c>
      <c r="H25">
        <f>IF(INDEX(測定結果!$1:$1048576,ROW(),H$1)=0,"",LOG(INDEX(測定結果!$1:$1048576,ROW(),H$1)))</f>
        <v>-0.65757731917779372</v>
      </c>
      <c r="I25">
        <f>IF(INDEX(測定結果!$1:$1048576,ROW(),I$1)=0,"",LOG(INDEX(測定結果!$1:$1048576,ROW(),I$1)))</f>
        <v>-0.72124639904717103</v>
      </c>
      <c r="J25">
        <f>IF(INDEX(測定結果!$1:$1048576,ROW(),J$1)=0,"",LOG(INDEX(測定結果!$1:$1048576,ROW(),J$1)))</f>
        <v>-0.63827216398240705</v>
      </c>
      <c r="K25">
        <f>IF(INDEX(測定結果!$1:$1048576,ROW(),K$1)=0,"",LOG(INDEX(測定結果!$1:$1048576,ROW(),K$1)))</f>
        <v>-0.69897000433601875</v>
      </c>
      <c r="L25">
        <f>IF(INDEX(測定結果!$1:$1048576,ROW(),L$1)=0,"",LOG(INDEX(測定結果!$1:$1048576,ROW(),L$1)))</f>
        <v>-0.6777807052660807</v>
      </c>
      <c r="M25">
        <f>IF(INDEX(測定結果!$1:$1048576,ROW(),M$1)=0,"",LOG(INDEX(測定結果!$1:$1048576,ROW(),M$1)))</f>
        <v>-0.61978875828839397</v>
      </c>
      <c r="N25">
        <f>IF(INDEX(測定結果!$1:$1048576,ROW(),N$1)=0,"",LOG(INDEX(測定結果!$1:$1048576,ROW(),N$1)))</f>
        <v>-0.69897000433601875</v>
      </c>
      <c r="O25">
        <f>IF(INDEX(測定結果!$1:$1048576,ROW(),O$1)=0,"",LOG(INDEX(測定結果!$1:$1048576,ROW(),O$1)))</f>
        <v>-0.769551078621726</v>
      </c>
      <c r="P25">
        <f>IF(INDEX(測定結果!$1:$1048576,ROW(),P$1)=0,"",LOG(INDEX(測定結果!$1:$1048576,ROW(),P$1)))</f>
        <v>-0.79588001734407521</v>
      </c>
      <c r="Q25">
        <f>IF(INDEX(測定結果!$1:$1048576,ROW(),Q$1)=0,"",LOG(INDEX(測定結果!$1:$1048576,ROW(),Q$1)))</f>
        <v>-0.6777807052660807</v>
      </c>
      <c r="R25">
        <f>IF(INDEX(測定結果!$1:$1048576,ROW(),R$1)=0,"",LOG(INDEX(測定結果!$1:$1048576,ROW(),R$1)))</f>
        <v>-0.69897000433601875</v>
      </c>
      <c r="S25">
        <f>IF(INDEX(測定結果!$1:$1048576,ROW(),S$1)=0,"",LOG(INDEX(測定結果!$1:$1048576,ROW(),S$1)))</f>
        <v>-0.6777807052660807</v>
      </c>
      <c r="T25">
        <f>IF(INDEX(測定結果!$1:$1048576,ROW(),T$1)=0,"",LOG(INDEX(測定結果!$1:$1048576,ROW(),T$1)))</f>
        <v>-0.79588001734407521</v>
      </c>
      <c r="U25">
        <f>IF(INDEX(測定結果!$1:$1048576,ROW(),U$1)=0,"",LOG(INDEX(測定結果!$1:$1048576,ROW(),U$1)))</f>
        <v>-0.769551078621726</v>
      </c>
      <c r="V25">
        <f>IF(INDEX(測定結果!$1:$1048576,ROW(),V$1)=0,"",LOG(INDEX(測定結果!$1:$1048576,ROW(),V$1)))</f>
        <v>-0.72124639904717103</v>
      </c>
      <c r="W25">
        <f>IF(INDEX(測定結果!$1:$1048576,ROW(),W$1)=0,"",LOG(INDEX(測定結果!$1:$1048576,ROW(),W$1)))</f>
        <v>-0.72124639904717103</v>
      </c>
      <c r="X25">
        <f>IF(INDEX(測定結果!$1:$1048576,ROW(),X$1)=0,"",LOG(INDEX(測定結果!$1:$1048576,ROW(),X$1)))</f>
        <v>-0.69897000433601875</v>
      </c>
      <c r="Y25">
        <f>IF(INDEX(測定結果!$1:$1048576,ROW(),Y$1)=0,"",LOG(INDEX(測定結果!$1:$1048576,ROW(),Y$1)))</f>
        <v>-0.72124639904717103</v>
      </c>
      <c r="Z25">
        <f>IF(INDEX(測定結果!$1:$1048576,ROW(),Z$1)=0,"",LOG(INDEX(測定結果!$1:$1048576,ROW(),Z$1)))</f>
        <v>-0.69897000433601875</v>
      </c>
      <c r="AA25">
        <f>IF(INDEX(測定結果!$1:$1048576,ROW(),AA$1)=0,"",LOG(INDEX(測定結果!$1:$1048576,ROW(),AA$1)))</f>
        <v>-0.72124639904717103</v>
      </c>
      <c r="AB25">
        <f>IF(INDEX(測定結果!$1:$1048576,ROW(),AB$1)=0,"",LOG(INDEX(測定結果!$1:$1048576,ROW(),AB$1)))</f>
        <v>-0.69897000433601875</v>
      </c>
      <c r="AC25">
        <f>IF(INDEX(測定結果!$1:$1048576,ROW(),AC$1)=0,"",LOG(INDEX(測定結果!$1:$1048576,ROW(),AC$1)))</f>
        <v>-0.74472749489669399</v>
      </c>
      <c r="AD25">
        <f>IF(INDEX(測定結果!$1:$1048576,ROW(),AD$1)=0,"",LOG(INDEX(測定結果!$1:$1048576,ROW(),AD$1)))</f>
        <v>-0.769551078621726</v>
      </c>
      <c r="AE25">
        <f>IF(INDEX(測定結果!$1:$1048576,ROW(),AE$1)=0,"",LOG(INDEX(測定結果!$1:$1048576,ROW(),AE$1)))</f>
        <v>-0.79588001734407521</v>
      </c>
      <c r="AF25">
        <f>IF(INDEX(測定結果!$1:$1048576,ROW(),AF$1)=0,"",LOG(INDEX(測定結果!$1:$1048576,ROW(),AF$1)))</f>
        <v>-0.79588001734407521</v>
      </c>
      <c r="AG25">
        <f>IF(INDEX(測定結果!$1:$1048576,ROW(),AG$1)=0,"",LOG(INDEX(測定結果!$1:$1048576,ROW(),AG$1)))</f>
        <v>-0.769551078621726</v>
      </c>
      <c r="AH25">
        <f>IF(INDEX(測定結果!$1:$1048576,ROW(),AH$1)=0,"",LOG(INDEX(測定結果!$1:$1048576,ROW(),AH$1)))</f>
        <v>-0.85387196432176193</v>
      </c>
      <c r="AI25">
        <f>IF(INDEX(測定結果!$1:$1048576,ROW(),AI$1)=0,"",LOG(INDEX(測定結果!$1:$1048576,ROW(),AI$1)))</f>
        <v>-0.79588001734407521</v>
      </c>
      <c r="AJ25">
        <f>IF(INDEX(測定結果!$1:$1048576,ROW(),AJ$1)=0,"",LOG(INDEX(測定結果!$1:$1048576,ROW(),AJ$1)))</f>
        <v>-0.74472749489669399</v>
      </c>
      <c r="AK25">
        <f>IF(INDEX(測定結果!$1:$1048576,ROW(),AK$1)=0,"",LOG(INDEX(測定結果!$1:$1048576,ROW(),AK$1)))</f>
        <v>-0.82390874094431876</v>
      </c>
      <c r="AL25">
        <f>IF(INDEX(測定結果!$1:$1048576,ROW(),AL$1)=0,"",LOG(INDEX(測定結果!$1:$1048576,ROW(),AL$1)))</f>
        <v>-0.79588001734407521</v>
      </c>
      <c r="AM25">
        <f>IF(INDEX(測定結果!$1:$1048576,ROW(),AM$1)=0,"",LOG(INDEX(測定結果!$1:$1048576,ROW(),AM$1)))</f>
        <v>-0.82390874094431876</v>
      </c>
      <c r="AN25">
        <f>IF(INDEX(測定結果!$1:$1048576,ROW(),AN$1)=0,"",LOG(INDEX(測定結果!$1:$1048576,ROW(),AN$1)))</f>
        <v>-0.82390874094431876</v>
      </c>
      <c r="AO25">
        <f>IF(INDEX(測定結果!$1:$1048576,ROW(),AO$1)=0,"",LOG(INDEX(測定結果!$1:$1048576,ROW(),AO$1)))</f>
        <v>-0.79588001734407521</v>
      </c>
      <c r="AP25">
        <f>IF(INDEX(測定結果!$1:$1048576,ROW(),AP$1)=0,"",LOG(INDEX(測定結果!$1:$1048576,ROW(),AP$1)))</f>
        <v>-0.769551078621726</v>
      </c>
      <c r="AQ25">
        <f>IF(INDEX(測定結果!$1:$1048576,ROW(),AQ$1)=0,"",LOG(INDEX(測定結果!$1:$1048576,ROW(),AQ$1)))</f>
        <v>-0.85387196432176193</v>
      </c>
      <c r="AR25">
        <f>IF(INDEX(測定結果!$1:$1048576,ROW(),AR$1)=0,"",LOG(INDEX(測定結果!$1:$1048576,ROW(),AR$1)))</f>
        <v>-0.85387196432176193</v>
      </c>
      <c r="AS25">
        <f>IF(INDEX(測定結果!$1:$1048576,ROW(),AS$1)=0,"",LOG(INDEX(測定結果!$1:$1048576,ROW(),AS$1)))</f>
        <v>-0.79588001734407521</v>
      </c>
      <c r="AT25">
        <f>IF(INDEX(測定結果!$1:$1048576,ROW(),AT$1)=0,"",LOG(INDEX(測定結果!$1:$1048576,ROW(),AT$1)))</f>
        <v>-0.85387196432176193</v>
      </c>
      <c r="AU25">
        <f>IF(INDEX(測定結果!$1:$1048576,ROW(),AU$1)=0,"",LOG(INDEX(測定結果!$1:$1048576,ROW(),AU$1)))</f>
        <v>-1.0457574905606752</v>
      </c>
      <c r="AV25">
        <f>IF(INDEX(測定結果!$1:$1048576,ROW(),AV$1)=0,"",LOG(INDEX(測定結果!$1:$1048576,ROW(),AV$1)))</f>
        <v>-0.85387196432176193</v>
      </c>
      <c r="AW25">
        <f>IF(INDEX(測定結果!$1:$1048576,ROW(),AW$1)=0,"",LOG(INDEX(測定結果!$1:$1048576,ROW(),AW$1)))</f>
        <v>-0.85387196432176193</v>
      </c>
      <c r="AX25">
        <f>IF(INDEX(測定結果!$1:$1048576,ROW(),AX$1)=0,"",LOG(INDEX(測定結果!$1:$1048576,ROW(),AX$1)))</f>
        <v>-0.85387196432176193</v>
      </c>
      <c r="AY25">
        <f>IF(INDEX(測定結果!$1:$1048576,ROW(),AY$1)=0,"",LOG(INDEX(測定結果!$1:$1048576,ROW(),AY$1)))</f>
        <v>-0.85387196432176193</v>
      </c>
      <c r="AZ25">
        <f>IF(INDEX(測定結果!$1:$1048576,ROW(),AZ$1)=0,"",LOG(INDEX(測定結果!$1:$1048576,ROW(),AZ$1)))</f>
        <v>-0.88605664769316317</v>
      </c>
      <c r="BA25">
        <f>IF(INDEX(測定結果!$1:$1048576,ROW(),BA$1)=0,"",LOG(INDEX(測定結果!$1:$1048576,ROW(),BA$1)))</f>
        <v>-0.82390874094431876</v>
      </c>
      <c r="BB25">
        <f>IF(INDEX(測定結果!$1:$1048576,ROW(),BB$1)=0,"",LOG(INDEX(測定結果!$1:$1048576,ROW(),BB$1)))</f>
        <v>-0.85387196432176193</v>
      </c>
      <c r="BC25">
        <f>IF(INDEX(測定結果!$1:$1048576,ROW(),BC$1)=0,"",LOG(INDEX(測定結果!$1:$1048576,ROW(),BC$1)))</f>
        <v>-0.85387196432176193</v>
      </c>
      <c r="BD25">
        <f>IF(INDEX(測定結果!$1:$1048576,ROW(),BD$1)=0,"",LOG(INDEX(測定結果!$1:$1048576,ROW(),BD$1)))</f>
        <v>-0.88605664769316317</v>
      </c>
      <c r="BE25">
        <f>IF(INDEX(測定結果!$1:$1048576,ROW(),BE$1)=0,"",LOG(INDEX(測定結果!$1:$1048576,ROW(),BE$1)))</f>
        <v>-0.95860731484177497</v>
      </c>
      <c r="BF25">
        <f>IF(INDEX(測定結果!$1:$1048576,ROW(),BF$1)=0,"",LOG(INDEX(測定結果!$1:$1048576,ROW(),BF$1)))</f>
        <v>-0.95860731484177497</v>
      </c>
      <c r="BG25">
        <f>IF(INDEX(測定結果!$1:$1048576,ROW(),BG$1)=0,"",LOG(INDEX(測定結果!$1:$1048576,ROW(),BG$1)))</f>
        <v>-0.95860731484177497</v>
      </c>
      <c r="BH25">
        <f>IF(INDEX(測定結果!$1:$1048576,ROW(),BH$1)=0,"",LOG(INDEX(測定結果!$1:$1048576,ROW(),BH$1)))</f>
        <v>-0.92081875395237522</v>
      </c>
      <c r="BI25">
        <f>IF(INDEX(測定結果!$1:$1048576,ROW(),BI$1)=0,"",LOG(INDEX(測定結果!$1:$1048576,ROW(),BI$1)))</f>
        <v>-0.92081875395237522</v>
      </c>
      <c r="BJ25">
        <f>IF(INDEX(測定結果!$1:$1048576,ROW(),BJ$1)=0,"",LOG(INDEX(測定結果!$1:$1048576,ROW(),BJ$1)))</f>
        <v>-0.88605664769316317</v>
      </c>
      <c r="BK25">
        <f>IF(INDEX(測定結果!$1:$1048576,ROW(),BK$1)=0,"",LOG(INDEX(測定結果!$1:$1048576,ROW(),BK$1)))</f>
        <v>-0.92081875395237522</v>
      </c>
      <c r="BL25">
        <f>IF(INDEX(測定結果!$1:$1048576,ROW(),BL$1)=0,"",LOG(INDEX(測定結果!$1:$1048576,ROW(),BL$1)))</f>
        <v>-0.92081875395237522</v>
      </c>
      <c r="BM25">
        <f>IF(INDEX(測定結果!$1:$1048576,ROW(),BM$1)=0,"",LOG(INDEX(測定結果!$1:$1048576,ROW(),BM$1)))</f>
        <v>-0.92081875395237522</v>
      </c>
      <c r="BN25">
        <f>IF(INDEX(測定結果!$1:$1048576,ROW(),BN$1)=0,"",LOG(INDEX(測定結果!$1:$1048576,ROW(),BN$1)))</f>
        <v>-0.85387196432176193</v>
      </c>
      <c r="BO25">
        <f>IF(INDEX(測定結果!$1:$1048576,ROW(),BO$1)=0,"",LOG(INDEX(測定結果!$1:$1048576,ROW(),BO$1)))</f>
        <v>-0.92081875395237522</v>
      </c>
      <c r="BP25">
        <f>IF(INDEX(測定結果!$1:$1048576,ROW(),BP$1)=0,"",LOG(INDEX(測定結果!$1:$1048576,ROW(),BP$1)))</f>
        <v>-0.92081875395237522</v>
      </c>
      <c r="BQ25">
        <f>IF(INDEX(測定結果!$1:$1048576,ROW(),BQ$1)=0,"",LOG(INDEX(測定結果!$1:$1048576,ROW(),BQ$1)))</f>
        <v>-0.92081875395237522</v>
      </c>
      <c r="BR25">
        <f>IF(INDEX(測定結果!$1:$1048576,ROW(),BR$1)=0,"",LOG(INDEX(測定結果!$1:$1048576,ROW(),BR$1)))</f>
        <v>-1.0457574905606752</v>
      </c>
      <c r="BS25">
        <f>IF(INDEX(測定結果!$1:$1048576,ROW(),BS$1)=0,"",LOG(INDEX(測定結果!$1:$1048576,ROW(),BS$1)))</f>
        <v>-0.95860731484177497</v>
      </c>
      <c r="BT25">
        <f>IF(INDEX(測定結果!$1:$1048576,ROW(),BT$1)=0,"",LOG(INDEX(測定結果!$1:$1048576,ROW(),BT$1)))</f>
        <v>-0.95860731484177497</v>
      </c>
      <c r="BU25">
        <f>IF(INDEX(測定結果!$1:$1048576,ROW(),BU$1)=0,"",LOG(INDEX(測定結果!$1:$1048576,ROW(),BU$1)))</f>
        <v>-0.92081875395237522</v>
      </c>
      <c r="BV25" t="str">
        <f>IF(INDEX(測定結果!$1:$1048576,ROW(),BV$1)=0,"",LOG(INDEX(測定結果!$1:$1048576,ROW(),BV$1)))</f>
        <v/>
      </c>
      <c r="BW25" t="str">
        <f>IF(INDEX(測定結果!$1:$1048576,ROW(),BW$1)=0,"",LOG(INDEX(測定結果!$1:$1048576,ROW(),BW$1)))</f>
        <v/>
      </c>
      <c r="BX25" t="str">
        <f>IF(INDEX(測定結果!$1:$1048576,ROW(),BX$1)=0,"",LOG(INDEX(測定結果!$1:$1048576,ROW(),BX$1)))</f>
        <v/>
      </c>
      <c r="BY25" t="str">
        <f>IF(INDEX(測定結果!$1:$1048576,ROW(),BY$1)=0,"",LOG(INDEX(測定結果!$1:$1048576,ROW(),BY$1)))</f>
        <v/>
      </c>
      <c r="BZ25" t="str">
        <f>IF(INDEX(測定結果!$1:$1048576,ROW(),BZ$1)=0,"",LOG(INDEX(測定結果!$1:$1048576,ROW(),BZ$1)))</f>
        <v/>
      </c>
      <c r="CA25" t="str">
        <f>IF(INDEX(測定結果!$1:$1048576,ROW(),CA$1)=0,"",LOG(INDEX(測定結果!$1:$1048576,ROW(),CA$1)))</f>
        <v/>
      </c>
      <c r="CB25" t="str">
        <f>IF(INDEX(測定結果!$1:$1048576,ROW(),CB$1)=0,"",LOG(INDEX(測定結果!$1:$1048576,ROW(),CB$1)))</f>
        <v/>
      </c>
      <c r="CC25" t="str">
        <f>IF(INDEX(測定結果!$1:$1048576,ROW(),CC$1)=0,"",LOG(INDEX(測定結果!$1:$1048576,ROW(),CC$1)))</f>
        <v/>
      </c>
      <c r="CD25" t="str">
        <f>IF(INDEX(測定結果!$1:$1048576,ROW(),CD$1)=0,"",LOG(INDEX(測定結果!$1:$1048576,ROW(),CD$1)))</f>
        <v/>
      </c>
      <c r="CE25" t="str">
        <f>IF(INDEX(測定結果!$1:$1048576,ROW(),CE$1)=0,"",LOG(INDEX(測定結果!$1:$1048576,ROW(),CE$1)))</f>
        <v/>
      </c>
      <c r="CF25">
        <f>IF(INDEX(測定結果!$1:$1048576,ROW(),CF$1)=0,"",LOG(INDEX(測定結果!$1:$1048576,ROW(),CF$1)))</f>
        <v>-1</v>
      </c>
      <c r="CG25">
        <f>IF(INDEX(測定結果!$1:$1048576,ROW(),CG$1)=0,"",LOG(INDEX(測定結果!$1:$1048576,ROW(),CG$1)))</f>
        <v>-0.92081875395237522</v>
      </c>
      <c r="CH25">
        <f>IF(INDEX(測定結果!$1:$1048576,ROW(),CH$1)=0,"",LOG(INDEX(測定結果!$1:$1048576,ROW(),CH$1)))</f>
        <v>-0.95860731484177497</v>
      </c>
      <c r="CI25">
        <f>IF(INDEX(測定結果!$1:$1048576,ROW(),CI$1)=0,"",LOG(INDEX(測定結果!$1:$1048576,ROW(),CI$1)))</f>
        <v>-0.92081875395237522</v>
      </c>
      <c r="CJ25">
        <f>IF(INDEX(測定結果!$1:$1048576,ROW(),CJ$1)=0,"",LOG(INDEX(測定結果!$1:$1048576,ROW(),CJ$1)))</f>
        <v>-1</v>
      </c>
      <c r="CK25">
        <f>IF(INDEX(測定結果!$1:$1048576,ROW(),CK$1)=0,"",LOG(INDEX(測定結果!$1:$1048576,ROW(),CK$1)))</f>
        <v>-1</v>
      </c>
      <c r="CL25">
        <f>IF(INDEX(測定結果!$1:$1048576,ROW(),CL$1)=0,"",LOG(INDEX(測定結果!$1:$1048576,ROW(),CL$1)))</f>
        <v>-1</v>
      </c>
      <c r="CM25">
        <f>IF(INDEX(測定結果!$1:$1048576,ROW(),CM$1)=0,"",LOG(INDEX(測定結果!$1:$1048576,ROW(),CM$1)))</f>
        <v>-0.95860731484177497</v>
      </c>
      <c r="CN25">
        <f>IF(INDEX(測定結果!$1:$1048576,ROW(),CN$1)=0,"",LOG(INDEX(測定結果!$1:$1048576,ROW(),CN$1)))</f>
        <v>-1.0457574905606752</v>
      </c>
      <c r="CO25">
        <f>IF(INDEX(測定結果!$1:$1048576,ROW(),CO$1)=0,"",LOG(INDEX(測定結果!$1:$1048576,ROW(),CO$1)))</f>
        <v>-1</v>
      </c>
      <c r="CP25">
        <f>IF(INDEX(測定結果!$1:$1048576,ROW(),CP$1)=0,"",LOG(INDEX(測定結果!$1:$1048576,ROW(),CP$1)))</f>
        <v>-1.0969100130080565</v>
      </c>
      <c r="CQ25">
        <f>IF(INDEX(測定結果!$1:$1048576,ROW(),CQ$1)=0,"",LOG(INDEX(測定結果!$1:$1048576,ROW(),CQ$1)))</f>
        <v>-1</v>
      </c>
      <c r="CR25">
        <f>IF(INDEX(測定結果!$1:$1048576,ROW(),CR$1)=0,"",LOG(INDEX(測定結果!$1:$1048576,ROW(),CR$1)))</f>
        <v>-1</v>
      </c>
      <c r="CS25">
        <f>IF(INDEX(測定結果!$1:$1048576,ROW(),CS$1)=0,"",LOG(INDEX(測定結果!$1:$1048576,ROW(),CS$1)))</f>
        <v>-0.95860731484177497</v>
      </c>
      <c r="CT25">
        <f>IF(INDEX(測定結果!$1:$1048576,ROW(),CT$1)=0,"",LOG(INDEX(測定結果!$1:$1048576,ROW(),CT$1)))</f>
        <v>-1.0457574905606752</v>
      </c>
      <c r="CU25">
        <f>IF(INDEX(測定結果!$1:$1048576,ROW(),CU$1)=0,"",LOG(INDEX(測定結果!$1:$1048576,ROW(),CU$1)))</f>
        <v>-0.95860731484177497</v>
      </c>
      <c r="CV25">
        <f>IF(INDEX(測定結果!$1:$1048576,ROW(),CV$1)=0,"",LOG(INDEX(測定結果!$1:$1048576,ROW(),CV$1)))</f>
        <v>-0.95860731484177497</v>
      </c>
      <c r="CW25">
        <f>IF(INDEX(測定結果!$1:$1048576,ROW(),CW$1)=0,"",LOG(INDEX(測定結果!$1:$1048576,ROW(),CW$1)))</f>
        <v>-1</v>
      </c>
      <c r="CX25">
        <f>IF(INDEX(測定結果!$1:$1048576,ROW(),CX$1)=0,"",LOG(INDEX(測定結果!$1:$1048576,ROW(),CX$1)))</f>
        <v>-1</v>
      </c>
      <c r="CY25">
        <f>IF(INDEX(測定結果!$1:$1048576,ROW(),CY$1)=0,"",LOG(INDEX(測定結果!$1:$1048576,ROW(),CY$1)))</f>
        <v>-1.0457574905606752</v>
      </c>
      <c r="CZ25">
        <f>IF(INDEX(測定結果!$1:$1048576,ROW(),CZ$1)=0,"",LOG(INDEX(測定結果!$1:$1048576,ROW(),CZ$1)))</f>
        <v>-1.0457574905606752</v>
      </c>
      <c r="DA25">
        <f>IF(INDEX(測定結果!$1:$1048576,ROW(),DA$1)=0,"",LOG(INDEX(測定結果!$1:$1048576,ROW(),DA$1)))</f>
        <v>-0.95860731484177497</v>
      </c>
      <c r="DB25">
        <f>IF(INDEX(測定結果!$1:$1048576,ROW(),DB$1)=0,"",LOG(INDEX(測定結果!$1:$1048576,ROW(),DB$1)))</f>
        <v>-1.0457574905606752</v>
      </c>
      <c r="DC25">
        <f>IF(INDEX(測定結果!$1:$1048576,ROW(),DC$1)=0,"",LOG(INDEX(測定結果!$1:$1048576,ROW(),DC$1)))</f>
        <v>-1.0457574905606752</v>
      </c>
      <c r="DD25">
        <f>IF(INDEX(測定結果!$1:$1048576,ROW(),DD$1)=0,"",LOG(INDEX(測定結果!$1:$1048576,ROW(),DD$1)))</f>
        <v>-0.95860731484177497</v>
      </c>
      <c r="DE25">
        <f>IF(INDEX(測定結果!$1:$1048576,ROW(),DE$1)=0,"",LOG(INDEX(測定結果!$1:$1048576,ROW(),DE$1)))</f>
        <v>-1</v>
      </c>
      <c r="DF25">
        <f>IF(INDEX(測定結果!$1:$1048576,ROW(),DF$1)=0,"",LOG(INDEX(測定結果!$1:$1048576,ROW(),DF$1)))</f>
        <v>-1.0457574905606752</v>
      </c>
      <c r="DG25">
        <f>IF(INDEX(測定結果!$1:$1048576,ROW(),DG$1)=0,"",LOG(INDEX(測定結果!$1:$1048576,ROW(),DG$1)))</f>
        <v>-1.0457574905606752</v>
      </c>
      <c r="DH25">
        <f>IF(INDEX(測定結果!$1:$1048576,ROW(),DH$1)=0,"",LOG(INDEX(測定結果!$1:$1048576,ROW(),DH$1)))</f>
        <v>-0.95860731484177497</v>
      </c>
      <c r="DI25">
        <f>IF(INDEX(測定結果!$1:$1048576,ROW(),DI$1)=0,"",LOG(INDEX(測定結果!$1:$1048576,ROW(),DI$1)))</f>
        <v>-1</v>
      </c>
      <c r="DJ25">
        <f>IF(INDEX(測定結果!$1:$1048576,ROW(),DJ$1)=0,"",LOG(INDEX(測定結果!$1:$1048576,ROW(),DJ$1)))</f>
        <v>-1</v>
      </c>
      <c r="DK25">
        <f>IF(INDEX(測定結果!$1:$1048576,ROW(),DK$1)=0,"",LOG(INDEX(測定結果!$1:$1048576,ROW(),DK$1)))</f>
        <v>-1</v>
      </c>
      <c r="DL25">
        <f>IF(INDEX(測定結果!$1:$1048576,ROW(),DL$1)=0,"",LOG(INDEX(測定結果!$1:$1048576,ROW(),DL$1)))</f>
        <v>-1.0457574905606752</v>
      </c>
      <c r="DM25">
        <f>IF(INDEX(測定結果!$1:$1048576,ROW(),DM$1)=0,"",LOG(INDEX(測定結果!$1:$1048576,ROW(),DM$1)))</f>
        <v>-1</v>
      </c>
      <c r="DN25">
        <f>IF(INDEX(測定結果!$1:$1048576,ROW(),DN$1)=0,"",LOG(INDEX(測定結果!$1:$1048576,ROW(),DN$1)))</f>
        <v>-1.0457574905606752</v>
      </c>
      <c r="DO25">
        <f>IF(INDEX(測定結果!$1:$1048576,ROW(),DO$1)=0,"",LOG(INDEX(測定結果!$1:$1048576,ROW(),DO$1)))</f>
        <v>-1.0457574905606752</v>
      </c>
      <c r="DP25">
        <f>IF(OR(INDEX(測定結果!$1:$1048576,ROW(),DP$1)=0,INDEX(測定結果!$1:$1048576,ROW(),DP$1)=""),"",LOG(INDEX(測定結果!$1:$1048576,ROW(),DP$1)))</f>
        <v>-1.0506099933550872</v>
      </c>
      <c r="DQ25">
        <f>IF(OR(INDEX(測定結果!$1:$1048576,ROW(),DQ$1)=0,INDEX(測定結果!$1:$1048576,ROW(),DQ$1)=""),"",LOG(INDEX(測定結果!$1:$1048576,ROW(),DQ$1)))</f>
        <v>-1.031517051446065</v>
      </c>
      <c r="DR25">
        <f>IF(OR(INDEX(測定結果!$1:$1048576,ROW(),DR$1)=0,INDEX(測定結果!$1:$1048576,ROW(),DR$1)=""),"",LOG(INDEX(測定結果!$1:$1048576,ROW(),DR$1)))</f>
        <v>-1.0222763947111522</v>
      </c>
      <c r="DS25">
        <f>IF(OR(INDEX(測定結果!$1:$1048576,ROW(),DS$1)=0,INDEX(測定結果!$1:$1048576,ROW(),DS$1)=""),"",LOG(INDEX(測定結果!$1:$1048576,ROW(),DS$1)))</f>
        <v>-1.0132282657337552</v>
      </c>
      <c r="DT25">
        <f>IF(OR(INDEX(測定結果!$1:$1048576,ROW(),DT$1)=0,INDEX(測定結果!$1:$1048576,ROW(),DT$1)=""),"",LOG(INDEX(測定結果!$1:$1048576,ROW(),DT$1)))</f>
        <v>-1.0222763947111522</v>
      </c>
      <c r="DU25">
        <f>IF(OR(INDEX(測定結果!$1:$1048576,ROW(),DU$1)=0,INDEX(測定結果!$1:$1048576,ROW(),DU$1)=""),"",LOG(INDEX(測定結果!$1:$1048576,ROW(),DU$1)))</f>
        <v>-1.0506099933550872</v>
      </c>
      <c r="DV25">
        <f>IF(OR(INDEX(測定結果!$1:$1048576,ROW(),DV$1)=0,INDEX(測定結果!$1:$1048576,ROW(),DV$1)=""),"",LOG(INDEX(測定結果!$1:$1048576,ROW(),DV$1)))</f>
        <v>-1.0457574905606752</v>
      </c>
      <c r="DW25">
        <f>IF(OR(INDEX(測定結果!$1:$1048576,ROW(),DW$1)=0,INDEX(測定結果!$1:$1048576,ROW(),DW$1)=""),"",LOG(INDEX(測定結果!$1:$1048576,ROW(),DW$1)))</f>
        <v>-1</v>
      </c>
      <c r="DX25">
        <f>IF(OR(INDEX(測定結果!$1:$1048576,ROW(),DX$1)=0,INDEX(測定結果!$1:$1048576,ROW(),DX$1)=""),"",LOG(INDEX(測定結果!$1:$1048576,ROW(),DX$1)))</f>
        <v>-1.031517051446065</v>
      </c>
      <c r="DY25">
        <f>IF(OR(INDEX(測定結果!$1:$1048576,ROW(),DY$1)=0,INDEX(測定結果!$1:$1048576,ROW(),DY$1)=""),"",LOG(INDEX(測定結果!$1:$1048576,ROW(),DY$1)))</f>
        <v>-1.080921907623926</v>
      </c>
      <c r="DZ25">
        <f>IF(OR(INDEX(測定結果!$1:$1048576,ROW(),DZ$1)=0,INDEX(測定結果!$1:$1048576,ROW(),DZ$1)=""),"",LOG(INDEX(測定結果!$1:$1048576,ROW(),DZ$1)))</f>
        <v>-1.0655015487564323</v>
      </c>
      <c r="EA25">
        <f>IF(OR(INDEX(測定結果!$1:$1048576,ROW(),EA$1)=0,INDEX(測定結果!$1:$1048576,ROW(),EA$1)=""),"",LOG(INDEX(測定結果!$1:$1048576,ROW(),EA$1)))</f>
        <v>-1.0655015487564323</v>
      </c>
      <c r="EB25">
        <f>IF(OR(INDEX(測定結果!$1:$1048576,ROW(),EB$1)=0,INDEX(測定結果!$1:$1048576,ROW(),EB$1)=""),"",LOG(INDEX(測定結果!$1:$1048576,ROW(),EB$1)))</f>
        <v>-1.0604807473813815</v>
      </c>
      <c r="EC25">
        <f>IF(OR(INDEX(測定結果!$1:$1048576,ROW(),EC$1)=0,INDEX(測定結果!$1:$1048576,ROW(),EC$1)=""),"",LOG(INDEX(測定結果!$1:$1048576,ROW(),EC$1)))</f>
        <v>-1.0555173278498313</v>
      </c>
      <c r="ED25">
        <f>IF(OR(INDEX(測定結果!$1:$1048576,ROW(),ED$1)=0,INDEX(測定結果!$1:$1048576,ROW(),ED$1)=""),"",LOG(INDEX(測定結果!$1:$1048576,ROW(),ED$1)))</f>
        <v>-1.0604807473813815</v>
      </c>
    </row>
    <row r="26" spans="1:134">
      <c r="A26" t="str">
        <f>IF(INDEX(測定結果!$1:$1048576,ROW(),A$1)=0,A25,INDEX(測定結果!$1:$1048576,ROW(),A$1))</f>
        <v>滝根町</v>
      </c>
      <c r="B26">
        <f>INDEX(測定結果!$1:$1048576,ROW(),B$1)</f>
        <v>16</v>
      </c>
      <c r="C26" t="str">
        <f>IF(INDEX(測定結果!$1:$1048576,ROW(),C$1)=0,C25,INDEX(測定結果!$1:$1048576,ROW(),C$1))</f>
        <v>入新田２</v>
      </c>
      <c r="D26" t="str">
        <f>IF(INDEX(測定結果!$1:$1048576,ROW(),D$1)=0,"",INDEX(測定結果!$1:$1048576,ROW(),D$1))</f>
        <v>入新田屯所</v>
      </c>
      <c r="E26">
        <f>IF(INDEX(測定結果!$1:$1048576,ROW(),E$1)=0,"",LOG(INDEX(測定結果!$1:$1048576,ROW(),E$1)))</f>
        <v>-0.61978875828839397</v>
      </c>
      <c r="F26">
        <f>IF(INDEX(測定結果!$1:$1048576,ROW(),F$1)=0,"",LOG(INDEX(測定結果!$1:$1048576,ROW(),F$1)))</f>
        <v>-0.61978875828839397</v>
      </c>
      <c r="G26">
        <f>IF(INDEX(測定結果!$1:$1048576,ROW(),G$1)=0,"",LOG(INDEX(測定結果!$1:$1048576,ROW(),G$1)))</f>
        <v>-0.72124639904717103</v>
      </c>
      <c r="H26">
        <f>IF(INDEX(測定結果!$1:$1048576,ROW(),H$1)=0,"",LOG(INDEX(測定結果!$1:$1048576,ROW(),H$1)))</f>
        <v>-0.63827216398240705</v>
      </c>
      <c r="I26">
        <f>IF(INDEX(測定結果!$1:$1048576,ROW(),I$1)=0,"",LOG(INDEX(測定結果!$1:$1048576,ROW(),I$1)))</f>
        <v>-0.65757731917779372</v>
      </c>
      <c r="J26">
        <f>IF(INDEX(測定結果!$1:$1048576,ROW(),J$1)=0,"",LOG(INDEX(測定結果!$1:$1048576,ROW(),J$1)))</f>
        <v>-0.61978875828839397</v>
      </c>
      <c r="K26">
        <f>IF(INDEX(測定結果!$1:$1048576,ROW(),K$1)=0,"",LOG(INDEX(測定結果!$1:$1048576,ROW(),K$1)))</f>
        <v>-0.72124639904717103</v>
      </c>
      <c r="L26">
        <f>IF(INDEX(測定結果!$1:$1048576,ROW(),L$1)=0,"",LOG(INDEX(測定結果!$1:$1048576,ROW(),L$1)))</f>
        <v>-0.69897000433601875</v>
      </c>
      <c r="M26">
        <f>IF(INDEX(測定結果!$1:$1048576,ROW(),M$1)=0,"",LOG(INDEX(測定結果!$1:$1048576,ROW(),M$1)))</f>
        <v>-0.65757731917779372</v>
      </c>
      <c r="N26">
        <f>IF(INDEX(測定結果!$1:$1048576,ROW(),N$1)=0,"",LOG(INDEX(測定結果!$1:$1048576,ROW(),N$1)))</f>
        <v>-0.67571754470230738</v>
      </c>
      <c r="O26">
        <f>IF(INDEX(測定結果!$1:$1048576,ROW(),O$1)=0,"",LOG(INDEX(測定結果!$1:$1048576,ROW(),O$1)))</f>
        <v>-0.79588001734407521</v>
      </c>
      <c r="P26">
        <f>IF(INDEX(測定結果!$1:$1048576,ROW(),P$1)=0,"",LOG(INDEX(測定結果!$1:$1048576,ROW(),P$1)))</f>
        <v>-0.79588001734407521</v>
      </c>
      <c r="Q26">
        <f>IF(INDEX(測定結果!$1:$1048576,ROW(),Q$1)=0,"",LOG(INDEX(測定結果!$1:$1048576,ROW(),Q$1)))</f>
        <v>-0.74472749489669399</v>
      </c>
      <c r="R26">
        <f>IF(INDEX(測定結果!$1:$1048576,ROW(),R$1)=0,"",LOG(INDEX(測定結果!$1:$1048576,ROW(),R$1)))</f>
        <v>-0.72124639904717103</v>
      </c>
      <c r="S26">
        <f>IF(INDEX(測定結果!$1:$1048576,ROW(),S$1)=0,"",LOG(INDEX(測定結果!$1:$1048576,ROW(),S$1)))</f>
        <v>-0.74472749489669399</v>
      </c>
      <c r="T26">
        <f>IF(INDEX(測定結果!$1:$1048576,ROW(),T$1)=0,"",LOG(INDEX(測定結果!$1:$1048576,ROW(),T$1)))</f>
        <v>-0.82390874094431876</v>
      </c>
      <c r="U26">
        <f>IF(INDEX(測定結果!$1:$1048576,ROW(),U$1)=0,"",LOG(INDEX(測定結果!$1:$1048576,ROW(),U$1)))</f>
        <v>-0.85387196432176193</v>
      </c>
      <c r="V26">
        <f>IF(INDEX(測定結果!$1:$1048576,ROW(),V$1)=0,"",LOG(INDEX(測定結果!$1:$1048576,ROW(),V$1)))</f>
        <v>-0.769551078621726</v>
      </c>
      <c r="W26">
        <f>IF(INDEX(測定結果!$1:$1048576,ROW(),W$1)=0,"",LOG(INDEX(測定結果!$1:$1048576,ROW(),W$1)))</f>
        <v>-0.769551078621726</v>
      </c>
      <c r="X26">
        <f>IF(INDEX(測定結果!$1:$1048576,ROW(),X$1)=0,"",LOG(INDEX(測定結果!$1:$1048576,ROW(),X$1)))</f>
        <v>-0.79588001734407521</v>
      </c>
      <c r="Y26">
        <f>IF(INDEX(測定結果!$1:$1048576,ROW(),Y$1)=0,"",LOG(INDEX(測定結果!$1:$1048576,ROW(),Y$1)))</f>
        <v>-0.79588001734407521</v>
      </c>
      <c r="Z26">
        <f>IF(INDEX(測定結果!$1:$1048576,ROW(),Z$1)=0,"",LOG(INDEX(測定結果!$1:$1048576,ROW(),Z$1)))</f>
        <v>-0.82390874094431876</v>
      </c>
      <c r="AA26">
        <f>IF(INDEX(測定結果!$1:$1048576,ROW(),AA$1)=0,"",LOG(INDEX(測定結果!$1:$1048576,ROW(),AA$1)))</f>
        <v>-0.82390874094431876</v>
      </c>
      <c r="AB26">
        <f>IF(INDEX(測定結果!$1:$1048576,ROW(),AB$1)=0,"",LOG(INDEX(測定結果!$1:$1048576,ROW(),AB$1)))</f>
        <v>-0.82390874094431876</v>
      </c>
      <c r="AC26">
        <f>IF(INDEX(測定結果!$1:$1048576,ROW(),AC$1)=0,"",LOG(INDEX(測定結果!$1:$1048576,ROW(),AC$1)))</f>
        <v>-0.82390874094431876</v>
      </c>
      <c r="AD26">
        <f>IF(INDEX(測定結果!$1:$1048576,ROW(),AD$1)=0,"",LOG(INDEX(測定結果!$1:$1048576,ROW(),AD$1)))</f>
        <v>-0.82390874094431876</v>
      </c>
      <c r="AE26">
        <f>IF(INDEX(測定結果!$1:$1048576,ROW(),AE$1)=0,"",LOG(INDEX(測定結果!$1:$1048576,ROW(),AE$1)))</f>
        <v>-0.79588001734407521</v>
      </c>
      <c r="AF26">
        <f>IF(INDEX(測定結果!$1:$1048576,ROW(),AF$1)=0,"",LOG(INDEX(測定結果!$1:$1048576,ROW(),AF$1)))</f>
        <v>-0.85387196432176193</v>
      </c>
      <c r="AG26">
        <f>IF(INDEX(測定結果!$1:$1048576,ROW(),AG$1)=0,"",LOG(INDEX(測定結果!$1:$1048576,ROW(),AG$1)))</f>
        <v>-0.85387196432176193</v>
      </c>
      <c r="AH26">
        <f>IF(INDEX(測定結果!$1:$1048576,ROW(),AH$1)=0,"",LOG(INDEX(測定結果!$1:$1048576,ROW(),AH$1)))</f>
        <v>-0.92081875395237522</v>
      </c>
      <c r="AI26">
        <f>IF(INDEX(測定結果!$1:$1048576,ROW(),AI$1)=0,"",LOG(INDEX(測定結果!$1:$1048576,ROW(),AI$1)))</f>
        <v>-0.95860731484177497</v>
      </c>
      <c r="AJ26">
        <f>IF(INDEX(測定結果!$1:$1048576,ROW(),AJ$1)=0,"",LOG(INDEX(測定結果!$1:$1048576,ROW(),AJ$1)))</f>
        <v>-0.88605664769316317</v>
      </c>
      <c r="AK26">
        <f>IF(INDEX(測定結果!$1:$1048576,ROW(),AK$1)=0,"",LOG(INDEX(測定結果!$1:$1048576,ROW(),AK$1)))</f>
        <v>-0.92081875395237522</v>
      </c>
      <c r="AL26">
        <f>IF(INDEX(測定結果!$1:$1048576,ROW(),AL$1)=0,"",LOG(INDEX(測定結果!$1:$1048576,ROW(),AL$1)))</f>
        <v>-0.92081875395237522</v>
      </c>
      <c r="AM26">
        <f>IF(INDEX(測定結果!$1:$1048576,ROW(),AM$1)=0,"",LOG(INDEX(測定結果!$1:$1048576,ROW(),AM$1)))</f>
        <v>-0.95860731484177497</v>
      </c>
      <c r="AN26">
        <f>IF(INDEX(測定結果!$1:$1048576,ROW(),AN$1)=0,"",LOG(INDEX(測定結果!$1:$1048576,ROW(),AN$1)))</f>
        <v>-0.95860731484177497</v>
      </c>
      <c r="AO26">
        <f>IF(INDEX(測定結果!$1:$1048576,ROW(),AO$1)=0,"",LOG(INDEX(測定結果!$1:$1048576,ROW(),AO$1)))</f>
        <v>-0.95860731484177497</v>
      </c>
      <c r="AP26">
        <f>IF(INDEX(測定結果!$1:$1048576,ROW(),AP$1)=0,"",LOG(INDEX(測定結果!$1:$1048576,ROW(),AP$1)))</f>
        <v>-1</v>
      </c>
      <c r="AQ26">
        <f>IF(INDEX(測定結果!$1:$1048576,ROW(),AQ$1)=0,"",LOG(INDEX(測定結果!$1:$1048576,ROW(),AQ$1)))</f>
        <v>-0.95860731484177497</v>
      </c>
      <c r="AR26">
        <f>IF(INDEX(測定結果!$1:$1048576,ROW(),AR$1)=0,"",LOG(INDEX(測定結果!$1:$1048576,ROW(),AR$1)))</f>
        <v>-0.95860731484177497</v>
      </c>
      <c r="AS26">
        <f>IF(INDEX(測定結果!$1:$1048576,ROW(),AS$1)=0,"",LOG(INDEX(測定結果!$1:$1048576,ROW(),AS$1)))</f>
        <v>-0.92081875395237522</v>
      </c>
      <c r="AT26">
        <f>IF(INDEX(測定結果!$1:$1048576,ROW(),AT$1)=0,"",LOG(INDEX(測定結果!$1:$1048576,ROW(),AT$1)))</f>
        <v>-0.95860731484177497</v>
      </c>
      <c r="AU26">
        <f>IF(INDEX(測定結果!$1:$1048576,ROW(),AU$1)=0,"",LOG(INDEX(測定結果!$1:$1048576,ROW(),AU$1)))</f>
        <v>-1</v>
      </c>
      <c r="AV26">
        <f>IF(INDEX(測定結果!$1:$1048576,ROW(),AV$1)=0,"",LOG(INDEX(測定結果!$1:$1048576,ROW(),AV$1)))</f>
        <v>-1</v>
      </c>
      <c r="AW26">
        <f>IF(INDEX(測定結果!$1:$1048576,ROW(),AW$1)=0,"",LOG(INDEX(測定結果!$1:$1048576,ROW(),AW$1)))</f>
        <v>-0.95860731484177497</v>
      </c>
      <c r="AX26">
        <f>IF(INDEX(測定結果!$1:$1048576,ROW(),AX$1)=0,"",LOG(INDEX(測定結果!$1:$1048576,ROW(),AX$1)))</f>
        <v>-1</v>
      </c>
      <c r="AY26">
        <f>IF(INDEX(測定結果!$1:$1048576,ROW(),AY$1)=0,"",LOG(INDEX(測定結果!$1:$1048576,ROW(),AY$1)))</f>
        <v>-1</v>
      </c>
      <c r="AZ26">
        <f>IF(INDEX(測定結果!$1:$1048576,ROW(),AZ$1)=0,"",LOG(INDEX(測定結果!$1:$1048576,ROW(),AZ$1)))</f>
        <v>-1</v>
      </c>
      <c r="BA26">
        <f>IF(INDEX(測定結果!$1:$1048576,ROW(),BA$1)=0,"",LOG(INDEX(測定結果!$1:$1048576,ROW(),BA$1)))</f>
        <v>-1</v>
      </c>
      <c r="BB26">
        <f>IF(INDEX(測定結果!$1:$1048576,ROW(),BB$1)=0,"",LOG(INDEX(測定結果!$1:$1048576,ROW(),BB$1)))</f>
        <v>-1</v>
      </c>
      <c r="BC26">
        <f>IF(INDEX(測定結果!$1:$1048576,ROW(),BC$1)=0,"",LOG(INDEX(測定結果!$1:$1048576,ROW(),BC$1)))</f>
        <v>-1</v>
      </c>
      <c r="BD26">
        <f>IF(INDEX(測定結果!$1:$1048576,ROW(),BD$1)=0,"",LOG(INDEX(測定結果!$1:$1048576,ROW(),BD$1)))</f>
        <v>-1</v>
      </c>
      <c r="BE26">
        <f>IF(INDEX(測定結果!$1:$1048576,ROW(),BE$1)=0,"",LOG(INDEX(測定結果!$1:$1048576,ROW(),BE$1)))</f>
        <v>-1</v>
      </c>
      <c r="BF26">
        <f>IF(INDEX(測定結果!$1:$1048576,ROW(),BF$1)=0,"",LOG(INDEX(測定結果!$1:$1048576,ROW(),BF$1)))</f>
        <v>-1.0969100130080565</v>
      </c>
      <c r="BG26">
        <f>IF(INDEX(測定結果!$1:$1048576,ROW(),BG$1)=0,"",LOG(INDEX(測定結果!$1:$1048576,ROW(),BG$1)))</f>
        <v>-1</v>
      </c>
      <c r="BH26">
        <f>IF(INDEX(測定結果!$1:$1048576,ROW(),BH$1)=0,"",LOG(INDEX(測定結果!$1:$1048576,ROW(),BH$1)))</f>
        <v>-1</v>
      </c>
      <c r="BI26">
        <f>IF(INDEX(測定結果!$1:$1048576,ROW(),BI$1)=0,"",LOG(INDEX(測定結果!$1:$1048576,ROW(),BI$1)))</f>
        <v>-1</v>
      </c>
      <c r="BJ26">
        <f>IF(INDEX(測定結果!$1:$1048576,ROW(),BJ$1)=0,"",LOG(INDEX(測定結果!$1:$1048576,ROW(),BJ$1)))</f>
        <v>-1</v>
      </c>
      <c r="BK26">
        <f>IF(INDEX(測定結果!$1:$1048576,ROW(),BK$1)=0,"",LOG(INDEX(測定結果!$1:$1048576,ROW(),BK$1)))</f>
        <v>-1</v>
      </c>
      <c r="BL26">
        <f>IF(INDEX(測定結果!$1:$1048576,ROW(),BL$1)=0,"",LOG(INDEX(測定結果!$1:$1048576,ROW(),BL$1)))</f>
        <v>-0.95860731484177497</v>
      </c>
      <c r="BM26">
        <f>IF(INDEX(測定結果!$1:$1048576,ROW(),BM$1)=0,"",LOG(INDEX(測定結果!$1:$1048576,ROW(),BM$1)))</f>
        <v>-1.0969100130080565</v>
      </c>
      <c r="BN26">
        <f>IF(INDEX(測定結果!$1:$1048576,ROW(),BN$1)=0,"",LOG(INDEX(測定結果!$1:$1048576,ROW(),BN$1)))</f>
        <v>-1</v>
      </c>
      <c r="BO26">
        <f>IF(INDEX(測定結果!$1:$1048576,ROW(),BO$1)=0,"",LOG(INDEX(測定結果!$1:$1048576,ROW(),BO$1)))</f>
        <v>-1</v>
      </c>
      <c r="BP26">
        <f>IF(INDEX(測定結果!$1:$1048576,ROW(),BP$1)=0,"",LOG(INDEX(測定結果!$1:$1048576,ROW(),BP$1)))</f>
        <v>-1</v>
      </c>
      <c r="BQ26">
        <f>IF(INDEX(測定結果!$1:$1048576,ROW(),BQ$1)=0,"",LOG(INDEX(測定結果!$1:$1048576,ROW(),BQ$1)))</f>
        <v>-1.0457574905606752</v>
      </c>
      <c r="BR26">
        <f>IF(INDEX(測定結果!$1:$1048576,ROW(),BR$1)=0,"",LOG(INDEX(測定結果!$1:$1048576,ROW(),BR$1)))</f>
        <v>-1.0457574905606752</v>
      </c>
      <c r="BS26">
        <f>IF(INDEX(測定結果!$1:$1048576,ROW(),BS$1)=0,"",LOG(INDEX(測定結果!$1:$1048576,ROW(),BS$1)))</f>
        <v>-1.0457574905606752</v>
      </c>
      <c r="BT26">
        <f>IF(INDEX(測定結果!$1:$1048576,ROW(),BT$1)=0,"",LOG(INDEX(測定結果!$1:$1048576,ROW(),BT$1)))</f>
        <v>-1.0457574905606752</v>
      </c>
      <c r="BU26">
        <f>IF(INDEX(測定結果!$1:$1048576,ROW(),BU$1)=0,"",LOG(INDEX(測定結果!$1:$1048576,ROW(),BU$1)))</f>
        <v>-1.0457574905606752</v>
      </c>
      <c r="BV26" t="str">
        <f>IF(INDEX(測定結果!$1:$1048576,ROW(),BV$1)=0,"",LOG(INDEX(測定結果!$1:$1048576,ROW(),BV$1)))</f>
        <v/>
      </c>
      <c r="BW26" t="str">
        <f>IF(INDEX(測定結果!$1:$1048576,ROW(),BW$1)=0,"",LOG(INDEX(測定結果!$1:$1048576,ROW(),BW$1)))</f>
        <v/>
      </c>
      <c r="BX26" t="str">
        <f>IF(INDEX(測定結果!$1:$1048576,ROW(),BX$1)=0,"",LOG(INDEX(測定結果!$1:$1048576,ROW(),BX$1)))</f>
        <v/>
      </c>
      <c r="BY26" t="str">
        <f>IF(INDEX(測定結果!$1:$1048576,ROW(),BY$1)=0,"",LOG(INDEX(測定結果!$1:$1048576,ROW(),BY$1)))</f>
        <v/>
      </c>
      <c r="BZ26" t="str">
        <f>IF(INDEX(測定結果!$1:$1048576,ROW(),BZ$1)=0,"",LOG(INDEX(測定結果!$1:$1048576,ROW(),BZ$1)))</f>
        <v/>
      </c>
      <c r="CA26" t="str">
        <f>IF(INDEX(測定結果!$1:$1048576,ROW(),CA$1)=0,"",LOG(INDEX(測定結果!$1:$1048576,ROW(),CA$1)))</f>
        <v/>
      </c>
      <c r="CB26" t="str">
        <f>IF(INDEX(測定結果!$1:$1048576,ROW(),CB$1)=0,"",LOG(INDEX(測定結果!$1:$1048576,ROW(),CB$1)))</f>
        <v/>
      </c>
      <c r="CC26" t="str">
        <f>IF(INDEX(測定結果!$1:$1048576,ROW(),CC$1)=0,"",LOG(INDEX(測定結果!$1:$1048576,ROW(),CC$1)))</f>
        <v/>
      </c>
      <c r="CD26" t="str">
        <f>IF(INDEX(測定結果!$1:$1048576,ROW(),CD$1)=0,"",LOG(INDEX(測定結果!$1:$1048576,ROW(),CD$1)))</f>
        <v/>
      </c>
      <c r="CE26" t="str">
        <f>IF(INDEX(測定結果!$1:$1048576,ROW(),CE$1)=0,"",LOG(INDEX(測定結果!$1:$1048576,ROW(),CE$1)))</f>
        <v/>
      </c>
      <c r="CF26">
        <f>IF(INDEX(測定結果!$1:$1048576,ROW(),CF$1)=0,"",LOG(INDEX(測定結果!$1:$1048576,ROW(),CF$1)))</f>
        <v>-1.0457574905606752</v>
      </c>
      <c r="CG26">
        <f>IF(INDEX(測定結果!$1:$1048576,ROW(),CG$1)=0,"",LOG(INDEX(測定結果!$1:$1048576,ROW(),CG$1)))</f>
        <v>-1.0457574905606752</v>
      </c>
      <c r="CH26">
        <f>IF(INDEX(測定結果!$1:$1048576,ROW(),CH$1)=0,"",LOG(INDEX(測定結果!$1:$1048576,ROW(),CH$1)))</f>
        <v>-1.0969100130080565</v>
      </c>
      <c r="CI26">
        <f>IF(INDEX(測定結果!$1:$1048576,ROW(),CI$1)=0,"",LOG(INDEX(測定結果!$1:$1048576,ROW(),CI$1)))</f>
        <v>-1.0969100130080565</v>
      </c>
      <c r="CJ26">
        <f>IF(INDEX(測定結果!$1:$1048576,ROW(),CJ$1)=0,"",LOG(INDEX(測定結果!$1:$1048576,ROW(),CJ$1)))</f>
        <v>-1.0457574905606752</v>
      </c>
      <c r="CK26">
        <f>IF(INDEX(測定結果!$1:$1048576,ROW(),CK$1)=0,"",LOG(INDEX(測定結果!$1:$1048576,ROW(),CK$1)))</f>
        <v>-1.0457574905606752</v>
      </c>
      <c r="CL26">
        <f>IF(INDEX(測定結果!$1:$1048576,ROW(),CL$1)=0,"",LOG(INDEX(測定結果!$1:$1048576,ROW(),CL$1)))</f>
        <v>-1.0969100130080565</v>
      </c>
      <c r="CM26">
        <f>IF(INDEX(測定結果!$1:$1048576,ROW(),CM$1)=0,"",LOG(INDEX(測定結果!$1:$1048576,ROW(),CM$1)))</f>
        <v>-1.0969100130080565</v>
      </c>
      <c r="CN26">
        <f>IF(INDEX(測定結果!$1:$1048576,ROW(),CN$1)=0,"",LOG(INDEX(測定結果!$1:$1048576,ROW(),CN$1)))</f>
        <v>-1.0969100130080565</v>
      </c>
      <c r="CO26">
        <f>IF(INDEX(測定結果!$1:$1048576,ROW(),CO$1)=0,"",LOG(INDEX(測定結果!$1:$1048576,ROW(),CO$1)))</f>
        <v>-1.0969100130080565</v>
      </c>
      <c r="CP26">
        <f>IF(INDEX(測定結果!$1:$1048576,ROW(),CP$1)=0,"",LOG(INDEX(測定結果!$1:$1048576,ROW(),CP$1)))</f>
        <v>-1.0969100130080565</v>
      </c>
      <c r="CQ26">
        <f>IF(INDEX(測定結果!$1:$1048576,ROW(),CQ$1)=0,"",LOG(INDEX(測定結果!$1:$1048576,ROW(),CQ$1)))</f>
        <v>-1.0457574905606752</v>
      </c>
      <c r="CR26" t="str">
        <f>IF(INDEX(測定結果!$1:$1048576,ROW(),CR$1)=0,"",LOG(INDEX(測定結果!$1:$1048576,ROW(),CR$1)))</f>
        <v/>
      </c>
      <c r="CS26" t="str">
        <f>IF(INDEX(測定結果!$1:$1048576,ROW(),CS$1)=0,"",LOG(INDEX(測定結果!$1:$1048576,ROW(),CS$1)))</f>
        <v/>
      </c>
      <c r="CT26" t="str">
        <f>IF(INDEX(測定結果!$1:$1048576,ROW(),CT$1)=0,"",LOG(INDEX(測定結果!$1:$1048576,ROW(),CT$1)))</f>
        <v/>
      </c>
      <c r="CU26" t="str">
        <f>IF(INDEX(測定結果!$1:$1048576,ROW(),CU$1)=0,"",LOG(INDEX(測定結果!$1:$1048576,ROW(),CU$1)))</f>
        <v/>
      </c>
      <c r="CV26" t="str">
        <f>IF(INDEX(測定結果!$1:$1048576,ROW(),CV$1)=0,"",LOG(INDEX(測定結果!$1:$1048576,ROW(),CV$1)))</f>
        <v/>
      </c>
      <c r="CW26" t="str">
        <f>IF(INDEX(測定結果!$1:$1048576,ROW(),CW$1)=0,"",LOG(INDEX(測定結果!$1:$1048576,ROW(),CW$1)))</f>
        <v/>
      </c>
      <c r="CX26" t="str">
        <f>IF(INDEX(測定結果!$1:$1048576,ROW(),CX$1)=0,"",LOG(INDEX(測定結果!$1:$1048576,ROW(),CX$1)))</f>
        <v/>
      </c>
      <c r="CY26" t="str">
        <f>IF(INDEX(測定結果!$1:$1048576,ROW(),CY$1)=0,"",LOG(INDEX(測定結果!$1:$1048576,ROW(),CY$1)))</f>
        <v/>
      </c>
      <c r="CZ26" t="str">
        <f>IF(INDEX(測定結果!$1:$1048576,ROW(),CZ$1)=0,"",LOG(INDEX(測定結果!$1:$1048576,ROW(),CZ$1)))</f>
        <v/>
      </c>
      <c r="DA26" t="str">
        <f>IF(INDEX(測定結果!$1:$1048576,ROW(),DA$1)=0,"",LOG(INDEX(測定結果!$1:$1048576,ROW(),DA$1)))</f>
        <v/>
      </c>
      <c r="DB26" t="str">
        <f>IF(INDEX(測定結果!$1:$1048576,ROW(),DB$1)=0,"",LOG(INDEX(測定結果!$1:$1048576,ROW(),DB$1)))</f>
        <v/>
      </c>
      <c r="DC26" t="str">
        <f>IF(INDEX(測定結果!$1:$1048576,ROW(),DC$1)=0,"",LOG(INDEX(測定結果!$1:$1048576,ROW(),DC$1)))</f>
        <v/>
      </c>
      <c r="DD26" t="str">
        <f>IF(INDEX(測定結果!$1:$1048576,ROW(),DD$1)=0,"",LOG(INDEX(測定結果!$1:$1048576,ROW(),DD$1)))</f>
        <v/>
      </c>
      <c r="DE26" t="str">
        <f>IF(INDEX(測定結果!$1:$1048576,ROW(),DE$1)=0,"",LOG(INDEX(測定結果!$1:$1048576,ROW(),DE$1)))</f>
        <v/>
      </c>
      <c r="DF26" t="str">
        <f>IF(INDEX(測定結果!$1:$1048576,ROW(),DF$1)=0,"",LOG(INDEX(測定結果!$1:$1048576,ROW(),DF$1)))</f>
        <v/>
      </c>
      <c r="DG26" t="str">
        <f>IF(INDEX(測定結果!$1:$1048576,ROW(),DG$1)=0,"",LOG(INDEX(測定結果!$1:$1048576,ROW(),DG$1)))</f>
        <v/>
      </c>
      <c r="DH26" t="str">
        <f>IF(INDEX(測定結果!$1:$1048576,ROW(),DH$1)=0,"",LOG(INDEX(測定結果!$1:$1048576,ROW(),DH$1)))</f>
        <v/>
      </c>
      <c r="DI26" t="str">
        <f>IF(INDEX(測定結果!$1:$1048576,ROW(),DI$1)=0,"",LOG(INDEX(測定結果!$1:$1048576,ROW(),DI$1)))</f>
        <v/>
      </c>
      <c r="DJ26" t="str">
        <f>IF(INDEX(測定結果!$1:$1048576,ROW(),DJ$1)=0,"",LOG(INDEX(測定結果!$1:$1048576,ROW(),DJ$1)))</f>
        <v/>
      </c>
      <c r="DK26" t="str">
        <f>IF(INDEX(測定結果!$1:$1048576,ROW(),DK$1)=0,"",LOG(INDEX(測定結果!$1:$1048576,ROW(),DK$1)))</f>
        <v/>
      </c>
      <c r="DL26" t="str">
        <f>IF(INDEX(測定結果!$1:$1048576,ROW(),DL$1)=0,"",LOG(INDEX(測定結果!$1:$1048576,ROW(),DL$1)))</f>
        <v/>
      </c>
      <c r="DM26" t="str">
        <f>IF(INDEX(測定結果!$1:$1048576,ROW(),DM$1)=0,"",LOG(INDEX(測定結果!$1:$1048576,ROW(),DM$1)))</f>
        <v/>
      </c>
      <c r="DN26" t="str">
        <f>IF(INDEX(測定結果!$1:$1048576,ROW(),DN$1)=0,"",LOG(INDEX(測定結果!$1:$1048576,ROW(),DN$1)))</f>
        <v/>
      </c>
      <c r="DO26" t="str">
        <f>IF(INDEX(測定結果!$1:$1048576,ROW(),DO$1)=0,"",LOG(INDEX(測定結果!$1:$1048576,ROW(),DO$1)))</f>
        <v/>
      </c>
      <c r="DP26" t="str">
        <f>IF(OR(INDEX(測定結果!$1:$1048576,ROW(),DP$1)=0,INDEX(測定結果!$1:$1048576,ROW(),DP$1)=""),"",LOG(INDEX(測定結果!$1:$1048576,ROW(),DP$1)))</f>
        <v/>
      </c>
      <c r="DQ26" t="str">
        <f>IF(OR(INDEX(測定結果!$1:$1048576,ROW(),DQ$1)=0,INDEX(測定結果!$1:$1048576,ROW(),DQ$1)=""),"",LOG(INDEX(測定結果!$1:$1048576,ROW(),DQ$1)))</f>
        <v/>
      </c>
      <c r="DR26" t="str">
        <f>IF(OR(INDEX(測定結果!$1:$1048576,ROW(),DR$1)=0,INDEX(測定結果!$1:$1048576,ROW(),DR$1)=""),"",LOG(INDEX(測定結果!$1:$1048576,ROW(),DR$1)))</f>
        <v/>
      </c>
      <c r="DS26" t="str">
        <f>IF(OR(INDEX(測定結果!$1:$1048576,ROW(),DS$1)=0,INDEX(測定結果!$1:$1048576,ROW(),DS$1)=""),"",LOG(INDEX(測定結果!$1:$1048576,ROW(),DS$1)))</f>
        <v/>
      </c>
      <c r="DT26" t="str">
        <f>IF(OR(INDEX(測定結果!$1:$1048576,ROW(),DT$1)=0,INDEX(測定結果!$1:$1048576,ROW(),DT$1)=""),"",LOG(INDEX(測定結果!$1:$1048576,ROW(),DT$1)))</f>
        <v/>
      </c>
      <c r="DU26" t="str">
        <f>IF(OR(INDEX(測定結果!$1:$1048576,ROW(),DU$1)=0,INDEX(測定結果!$1:$1048576,ROW(),DU$1)=""),"",LOG(INDEX(測定結果!$1:$1048576,ROW(),DU$1)))</f>
        <v/>
      </c>
      <c r="DV26" t="str">
        <f>IF(OR(INDEX(測定結果!$1:$1048576,ROW(),DV$1)=0,INDEX(測定結果!$1:$1048576,ROW(),DV$1)=""),"",LOG(INDEX(測定結果!$1:$1048576,ROW(),DV$1)))</f>
        <v/>
      </c>
      <c r="DW26" t="str">
        <f>IF(OR(INDEX(測定結果!$1:$1048576,ROW(),DW$1)=0,INDEX(測定結果!$1:$1048576,ROW(),DW$1)=""),"",LOG(INDEX(測定結果!$1:$1048576,ROW(),DW$1)))</f>
        <v/>
      </c>
      <c r="DX26" t="str">
        <f>IF(OR(INDEX(測定結果!$1:$1048576,ROW(),DX$1)=0,INDEX(測定結果!$1:$1048576,ROW(),DX$1)=""),"",LOG(INDEX(測定結果!$1:$1048576,ROW(),DX$1)))</f>
        <v/>
      </c>
      <c r="DY26" t="str">
        <f>IF(OR(INDEX(測定結果!$1:$1048576,ROW(),DY$1)=0,INDEX(測定結果!$1:$1048576,ROW(),DY$1)=""),"",LOG(INDEX(測定結果!$1:$1048576,ROW(),DY$1)))</f>
        <v/>
      </c>
      <c r="DZ26" t="str">
        <f>IF(OR(INDEX(測定結果!$1:$1048576,ROW(),DZ$1)=0,INDEX(測定結果!$1:$1048576,ROW(),DZ$1)=""),"",LOG(INDEX(測定結果!$1:$1048576,ROW(),DZ$1)))</f>
        <v/>
      </c>
      <c r="EA26" t="str">
        <f>IF(OR(INDEX(測定結果!$1:$1048576,ROW(),EA$1)=0,INDEX(測定結果!$1:$1048576,ROW(),EA$1)=""),"",LOG(INDEX(測定結果!$1:$1048576,ROW(),EA$1)))</f>
        <v/>
      </c>
      <c r="EB26" t="str">
        <f>IF(OR(INDEX(測定結果!$1:$1048576,ROW(),EB$1)=0,INDEX(測定結果!$1:$1048576,ROW(),EB$1)=""),"",LOG(INDEX(測定結果!$1:$1048576,ROW(),EB$1)))</f>
        <v/>
      </c>
      <c r="EC26" t="str">
        <f>IF(OR(INDEX(測定結果!$1:$1048576,ROW(),EC$1)=0,INDEX(測定結果!$1:$1048576,ROW(),EC$1)=""),"",LOG(INDEX(測定結果!$1:$1048576,ROW(),EC$1)))</f>
        <v/>
      </c>
      <c r="ED26" t="str">
        <f>IF(OR(INDEX(測定結果!$1:$1048576,ROW(),ED$1)=0,INDEX(測定結果!$1:$1048576,ROW(),ED$1)=""),"",LOG(INDEX(測定結果!$1:$1048576,ROW(),ED$1)))</f>
        <v/>
      </c>
    </row>
    <row r="27" spans="1:134">
      <c r="A27" t="str">
        <f>IF(INDEX(測定結果!$1:$1048576,ROW(),A$1)=0,A26,INDEX(測定結果!$1:$1048576,ROW(),A$1))</f>
        <v>滝根町</v>
      </c>
      <c r="B27">
        <f>INDEX(測定結果!$1:$1048576,ROW(),B$1)</f>
        <v>17</v>
      </c>
      <c r="C27" t="str">
        <f>IF(INDEX(測定結果!$1:$1048576,ROW(),C$1)=0,C26,INDEX(測定結果!$1:$1048576,ROW(),C$1))</f>
        <v>上郷</v>
      </c>
      <c r="D27" t="str">
        <f>IF(INDEX(測定結果!$1:$1048576,ROW(),D$1)=0,"",INDEX(測定結果!$1:$1048576,ROW(),D$1))</f>
        <v>天地人大学</v>
      </c>
      <c r="E27">
        <f>IF(INDEX(測定結果!$1:$1048576,ROW(),E$1)=0,"",LOG(INDEX(測定結果!$1:$1048576,ROW(),E$1)))</f>
        <v>-0.74472749489669399</v>
      </c>
      <c r="F27">
        <f>IF(INDEX(測定結果!$1:$1048576,ROW(),F$1)=0,"",LOG(INDEX(測定結果!$1:$1048576,ROW(),F$1)))</f>
        <v>-0.69897000433601875</v>
      </c>
      <c r="G27">
        <f>IF(INDEX(測定結果!$1:$1048576,ROW(),G$1)=0,"",LOG(INDEX(測定結果!$1:$1048576,ROW(),G$1)))</f>
        <v>-0.69897000433601875</v>
      </c>
      <c r="H27">
        <f>IF(INDEX(測定結果!$1:$1048576,ROW(),H$1)=0,"",LOG(INDEX(測定結果!$1:$1048576,ROW(),H$1)))</f>
        <v>-0.69897000433601875</v>
      </c>
      <c r="I27">
        <f>IF(INDEX(測定結果!$1:$1048576,ROW(),I$1)=0,"",LOG(INDEX(測定結果!$1:$1048576,ROW(),I$1)))</f>
        <v>-0.74472749489669399</v>
      </c>
      <c r="J27">
        <f>IF(INDEX(測定結果!$1:$1048576,ROW(),J$1)=0,"",LOG(INDEX(測定結果!$1:$1048576,ROW(),J$1)))</f>
        <v>-0.69897000433601875</v>
      </c>
      <c r="K27">
        <f>IF(INDEX(測定結果!$1:$1048576,ROW(),K$1)=0,"",LOG(INDEX(測定結果!$1:$1048576,ROW(),K$1)))</f>
        <v>-0.82390874094431876</v>
      </c>
      <c r="L27">
        <f>IF(INDEX(測定結果!$1:$1048576,ROW(),L$1)=0,"",LOG(INDEX(測定結果!$1:$1048576,ROW(),L$1)))</f>
        <v>-0.72124639904717103</v>
      </c>
      <c r="M27">
        <f>IF(INDEX(測定結果!$1:$1048576,ROW(),M$1)=0,"",LOG(INDEX(測定結果!$1:$1048576,ROW(),M$1)))</f>
        <v>-0.72124639904717103</v>
      </c>
      <c r="N27">
        <f>IF(INDEX(測定結果!$1:$1048576,ROW(),N$1)=0,"",LOG(INDEX(測定結果!$1:$1048576,ROW(),N$1)))</f>
        <v>-0.72124639904717103</v>
      </c>
      <c r="O27">
        <f>IF(INDEX(測定結果!$1:$1048576,ROW(),O$1)=0,"",LOG(INDEX(測定結果!$1:$1048576,ROW(),O$1)))</f>
        <v>-0.88605664769316317</v>
      </c>
      <c r="P27">
        <f>IF(INDEX(測定結果!$1:$1048576,ROW(),P$1)=0,"",LOG(INDEX(測定結果!$1:$1048576,ROW(),P$1)))</f>
        <v>-0.92081875395237522</v>
      </c>
      <c r="Q27">
        <f>IF(INDEX(測定結果!$1:$1048576,ROW(),Q$1)=0,"",LOG(INDEX(測定結果!$1:$1048576,ROW(),Q$1)))</f>
        <v>-0.82390874094431876</v>
      </c>
      <c r="R27">
        <f>IF(INDEX(測定結果!$1:$1048576,ROW(),R$1)=0,"",LOG(INDEX(測定結果!$1:$1048576,ROW(),R$1)))</f>
        <v>-0.74472749489669399</v>
      </c>
      <c r="S27">
        <f>IF(INDEX(測定結果!$1:$1048576,ROW(),S$1)=0,"",LOG(INDEX(測定結果!$1:$1048576,ROW(),S$1)))</f>
        <v>-0.79588001734407521</v>
      </c>
      <c r="T27">
        <f>IF(INDEX(測定結果!$1:$1048576,ROW(),T$1)=0,"",LOG(INDEX(測定結果!$1:$1048576,ROW(),T$1)))</f>
        <v>-0.82390874094431876</v>
      </c>
      <c r="U27">
        <f>IF(INDEX(測定結果!$1:$1048576,ROW(),U$1)=0,"",LOG(INDEX(測定結果!$1:$1048576,ROW(),U$1)))</f>
        <v>-0.79588001734407521</v>
      </c>
      <c r="V27">
        <f>IF(INDEX(測定結果!$1:$1048576,ROW(),V$1)=0,"",LOG(INDEX(測定結果!$1:$1048576,ROW(),V$1)))</f>
        <v>-0.79588001734407521</v>
      </c>
      <c r="W27">
        <f>IF(INDEX(測定結果!$1:$1048576,ROW(),W$1)=0,"",LOG(INDEX(測定結果!$1:$1048576,ROW(),W$1)))</f>
        <v>-0.79588001734407521</v>
      </c>
      <c r="X27">
        <f>IF(INDEX(測定結果!$1:$1048576,ROW(),X$1)=0,"",LOG(INDEX(測定結果!$1:$1048576,ROW(),X$1)))</f>
        <v>-0.82390874094431876</v>
      </c>
      <c r="Y27">
        <f>IF(INDEX(測定結果!$1:$1048576,ROW(),Y$1)=0,"",LOG(INDEX(測定結果!$1:$1048576,ROW(),Y$1)))</f>
        <v>-0.85387196432176193</v>
      </c>
      <c r="Z27">
        <f>IF(INDEX(測定結果!$1:$1048576,ROW(),Z$1)=0,"",LOG(INDEX(測定結果!$1:$1048576,ROW(),Z$1)))</f>
        <v>-0.88605664769316317</v>
      </c>
      <c r="AA27">
        <f>IF(INDEX(測定結果!$1:$1048576,ROW(),AA$1)=0,"",LOG(INDEX(測定結果!$1:$1048576,ROW(),AA$1)))</f>
        <v>-0.85387196432176193</v>
      </c>
      <c r="AB27">
        <f>IF(INDEX(測定結果!$1:$1048576,ROW(),AB$1)=0,"",LOG(INDEX(測定結果!$1:$1048576,ROW(),AB$1)))</f>
        <v>-0.88605664769316317</v>
      </c>
      <c r="AC27">
        <f>IF(INDEX(測定結果!$1:$1048576,ROW(),AC$1)=0,"",LOG(INDEX(測定結果!$1:$1048576,ROW(),AC$1)))</f>
        <v>-0.85387196432176193</v>
      </c>
      <c r="AD27">
        <f>IF(INDEX(測定結果!$1:$1048576,ROW(),AD$1)=0,"",LOG(INDEX(測定結果!$1:$1048576,ROW(),AD$1)))</f>
        <v>-0.85387196432176193</v>
      </c>
      <c r="AE27">
        <f>IF(INDEX(測定結果!$1:$1048576,ROW(),AE$1)=0,"",LOG(INDEX(測定結果!$1:$1048576,ROW(),AE$1)))</f>
        <v>-0.85387196432176193</v>
      </c>
      <c r="AF27">
        <f>IF(INDEX(測定結果!$1:$1048576,ROW(),AF$1)=0,"",LOG(INDEX(測定結果!$1:$1048576,ROW(),AF$1)))</f>
        <v>-0.85387196432176193</v>
      </c>
      <c r="AG27">
        <f>IF(INDEX(測定結果!$1:$1048576,ROW(),AG$1)=0,"",LOG(INDEX(測定結果!$1:$1048576,ROW(),AG$1)))</f>
        <v>-0.88605664769316317</v>
      </c>
      <c r="AH27">
        <f>IF(INDEX(測定結果!$1:$1048576,ROW(),AH$1)=0,"",LOG(INDEX(測定結果!$1:$1048576,ROW(),AH$1)))</f>
        <v>-0.92081875395237522</v>
      </c>
      <c r="AI27">
        <f>IF(INDEX(測定結果!$1:$1048576,ROW(),AI$1)=0,"",LOG(INDEX(測定結果!$1:$1048576,ROW(),AI$1)))</f>
        <v>-0.92081875395237522</v>
      </c>
      <c r="AJ27">
        <f>IF(INDEX(測定結果!$1:$1048576,ROW(),AJ$1)=0,"",LOG(INDEX(測定結果!$1:$1048576,ROW(),AJ$1)))</f>
        <v>-0.92081875395237522</v>
      </c>
      <c r="AK27">
        <f>IF(INDEX(測定結果!$1:$1048576,ROW(),AK$1)=0,"",LOG(INDEX(測定結果!$1:$1048576,ROW(),AK$1)))</f>
        <v>-0.92081875395237522</v>
      </c>
      <c r="AL27">
        <f>IF(INDEX(測定結果!$1:$1048576,ROW(),AL$1)=0,"",LOG(INDEX(測定結果!$1:$1048576,ROW(),AL$1)))</f>
        <v>-0.92081875395237522</v>
      </c>
      <c r="AM27">
        <f>IF(INDEX(測定結果!$1:$1048576,ROW(),AM$1)=0,"",LOG(INDEX(測定結果!$1:$1048576,ROW(),AM$1)))</f>
        <v>-0.95860731484177497</v>
      </c>
      <c r="AN27">
        <f>IF(INDEX(測定結果!$1:$1048576,ROW(),AN$1)=0,"",LOG(INDEX(測定結果!$1:$1048576,ROW(),AN$1)))</f>
        <v>-0.95860731484177497</v>
      </c>
      <c r="AO27">
        <f>IF(INDEX(測定結果!$1:$1048576,ROW(),AO$1)=0,"",LOG(INDEX(測定結果!$1:$1048576,ROW(),AO$1)))</f>
        <v>-1</v>
      </c>
      <c r="AP27">
        <f>IF(INDEX(測定結果!$1:$1048576,ROW(),AP$1)=0,"",LOG(INDEX(測定結果!$1:$1048576,ROW(),AP$1)))</f>
        <v>-0.95860731484177497</v>
      </c>
      <c r="AQ27">
        <f>IF(INDEX(測定結果!$1:$1048576,ROW(),AQ$1)=0,"",LOG(INDEX(測定結果!$1:$1048576,ROW(),AQ$1)))</f>
        <v>-0.95860731484177497</v>
      </c>
      <c r="AR27">
        <f>IF(INDEX(測定結果!$1:$1048576,ROW(),AR$1)=0,"",LOG(INDEX(測定結果!$1:$1048576,ROW(),AR$1)))</f>
        <v>-0.95860731484177497</v>
      </c>
      <c r="AS27">
        <f>IF(INDEX(測定結果!$1:$1048576,ROW(),AS$1)=0,"",LOG(INDEX(測定結果!$1:$1048576,ROW(),AS$1)))</f>
        <v>-0.95860731484177497</v>
      </c>
      <c r="AT27">
        <f>IF(INDEX(測定結果!$1:$1048576,ROW(),AT$1)=0,"",LOG(INDEX(測定結果!$1:$1048576,ROW(),AT$1)))</f>
        <v>-0.95860731484177497</v>
      </c>
      <c r="AU27">
        <f>IF(INDEX(測定結果!$1:$1048576,ROW(),AU$1)=0,"",LOG(INDEX(測定結果!$1:$1048576,ROW(),AU$1)))</f>
        <v>-1.0969100130080565</v>
      </c>
      <c r="AV27">
        <f>IF(INDEX(測定結果!$1:$1048576,ROW(),AV$1)=0,"",LOG(INDEX(測定結果!$1:$1048576,ROW(),AV$1)))</f>
        <v>-0.92081875395237522</v>
      </c>
      <c r="AW27">
        <f>IF(INDEX(測定結果!$1:$1048576,ROW(),AW$1)=0,"",LOG(INDEX(測定結果!$1:$1048576,ROW(),AW$1)))</f>
        <v>-0.92081875395237522</v>
      </c>
      <c r="AX27">
        <f>IF(INDEX(測定結果!$1:$1048576,ROW(),AX$1)=0,"",LOG(INDEX(測定結果!$1:$1048576,ROW(),AX$1)))</f>
        <v>-0.92081875395237522</v>
      </c>
      <c r="AY27">
        <f>IF(INDEX(測定結果!$1:$1048576,ROW(),AY$1)=0,"",LOG(INDEX(測定結果!$1:$1048576,ROW(),AY$1)))</f>
        <v>-0.95860731484177497</v>
      </c>
      <c r="AZ27">
        <f>IF(INDEX(測定結果!$1:$1048576,ROW(),AZ$1)=0,"",LOG(INDEX(測定結果!$1:$1048576,ROW(),AZ$1)))</f>
        <v>-1</v>
      </c>
      <c r="BA27">
        <f>IF(INDEX(測定結果!$1:$1048576,ROW(),BA$1)=0,"",LOG(INDEX(測定結果!$1:$1048576,ROW(),BA$1)))</f>
        <v>-1</v>
      </c>
      <c r="BB27">
        <f>IF(INDEX(測定結果!$1:$1048576,ROW(),BB$1)=0,"",LOG(INDEX(測定結果!$1:$1048576,ROW(),BB$1)))</f>
        <v>-0.95860731484177497</v>
      </c>
      <c r="BC27">
        <f>IF(INDEX(測定結果!$1:$1048576,ROW(),BC$1)=0,"",LOG(INDEX(測定結果!$1:$1048576,ROW(),BC$1)))</f>
        <v>-0.95860731484177497</v>
      </c>
      <c r="BD27">
        <f>IF(INDEX(測定結果!$1:$1048576,ROW(),BD$1)=0,"",LOG(INDEX(測定結果!$1:$1048576,ROW(),BD$1)))</f>
        <v>-0.95860731484177497</v>
      </c>
      <c r="BE27">
        <f>IF(INDEX(測定結果!$1:$1048576,ROW(),BE$1)=0,"",LOG(INDEX(測定結果!$1:$1048576,ROW(),BE$1)))</f>
        <v>-0.95860731484177497</v>
      </c>
      <c r="BF27">
        <f>IF(INDEX(測定結果!$1:$1048576,ROW(),BF$1)=0,"",LOG(INDEX(測定結果!$1:$1048576,ROW(),BF$1)))</f>
        <v>-1</v>
      </c>
      <c r="BG27">
        <f>IF(INDEX(測定結果!$1:$1048576,ROW(),BG$1)=0,"",LOG(INDEX(測定結果!$1:$1048576,ROW(),BG$1)))</f>
        <v>-1</v>
      </c>
      <c r="BH27">
        <f>IF(INDEX(測定結果!$1:$1048576,ROW(),BH$1)=0,"",LOG(INDEX(測定結果!$1:$1048576,ROW(),BH$1)))</f>
        <v>-0.95860731484177497</v>
      </c>
      <c r="BI27">
        <f>IF(INDEX(測定結果!$1:$1048576,ROW(),BI$1)=0,"",LOG(INDEX(測定結果!$1:$1048576,ROW(),BI$1)))</f>
        <v>-0.95860731484177497</v>
      </c>
      <c r="BJ27">
        <f>IF(INDEX(測定結果!$1:$1048576,ROW(),BJ$1)=0,"",LOG(INDEX(測定結果!$1:$1048576,ROW(),BJ$1)))</f>
        <v>-1</v>
      </c>
      <c r="BK27">
        <f>IF(INDEX(測定結果!$1:$1048576,ROW(),BK$1)=0,"",LOG(INDEX(測定結果!$1:$1048576,ROW(),BK$1)))</f>
        <v>-0.95860731484177497</v>
      </c>
      <c r="BL27">
        <f>IF(INDEX(測定結果!$1:$1048576,ROW(),BL$1)=0,"",LOG(INDEX(測定結果!$1:$1048576,ROW(),BL$1)))</f>
        <v>-0.95860731484177497</v>
      </c>
      <c r="BM27">
        <f>IF(INDEX(測定結果!$1:$1048576,ROW(),BM$1)=0,"",LOG(INDEX(測定結果!$1:$1048576,ROW(),BM$1)))</f>
        <v>-1</v>
      </c>
      <c r="BN27">
        <f>IF(INDEX(測定結果!$1:$1048576,ROW(),BN$1)=0,"",LOG(INDEX(測定結果!$1:$1048576,ROW(),BN$1)))</f>
        <v>-0.95860731484177497</v>
      </c>
      <c r="BO27">
        <f>IF(INDEX(測定結果!$1:$1048576,ROW(),BO$1)=0,"",LOG(INDEX(測定結果!$1:$1048576,ROW(),BO$1)))</f>
        <v>-1.0457574905606752</v>
      </c>
      <c r="BP27">
        <f>IF(INDEX(測定結果!$1:$1048576,ROW(),BP$1)=0,"",LOG(INDEX(測定結果!$1:$1048576,ROW(),BP$1)))</f>
        <v>-1</v>
      </c>
      <c r="BQ27">
        <f>IF(INDEX(測定結果!$1:$1048576,ROW(),BQ$1)=0,"",LOG(INDEX(測定結果!$1:$1048576,ROW(),BQ$1)))</f>
        <v>-1</v>
      </c>
      <c r="BR27">
        <f>IF(INDEX(測定結果!$1:$1048576,ROW(),BR$1)=0,"",LOG(INDEX(測定結果!$1:$1048576,ROW(),BR$1)))</f>
        <v>-1.0969100130080565</v>
      </c>
      <c r="BS27">
        <f>IF(INDEX(測定結果!$1:$1048576,ROW(),BS$1)=0,"",LOG(INDEX(測定結果!$1:$1048576,ROW(),BS$1)))</f>
        <v>-0.95860731484177497</v>
      </c>
      <c r="BT27">
        <f>IF(INDEX(測定結果!$1:$1048576,ROW(),BT$1)=0,"",LOG(INDEX(測定結果!$1:$1048576,ROW(),BT$1)))</f>
        <v>-1</v>
      </c>
      <c r="BU27">
        <f>IF(INDEX(測定結果!$1:$1048576,ROW(),BU$1)=0,"",LOG(INDEX(測定結果!$1:$1048576,ROW(),BU$1)))</f>
        <v>-1</v>
      </c>
      <c r="BV27">
        <f>IF(INDEX(測定結果!$1:$1048576,ROW(),BV$1)=0,"",LOG(INDEX(測定結果!$1:$1048576,ROW(),BV$1)))</f>
        <v>-1.0457574905606752</v>
      </c>
      <c r="BW27">
        <f>IF(INDEX(測定結果!$1:$1048576,ROW(),BW$1)=0,"",LOG(INDEX(測定結果!$1:$1048576,ROW(),BW$1)))</f>
        <v>-1.0457574905606752</v>
      </c>
      <c r="BX27">
        <f>IF(INDEX(測定結果!$1:$1048576,ROW(),BX$1)=0,"",LOG(INDEX(測定結果!$1:$1048576,ROW(),BX$1)))</f>
        <v>-1.0457574905606752</v>
      </c>
      <c r="BY27">
        <f>IF(INDEX(測定結果!$1:$1048576,ROW(),BY$1)=0,"",LOG(INDEX(測定結果!$1:$1048576,ROW(),BY$1)))</f>
        <v>-1.0969100130080565</v>
      </c>
      <c r="BZ27">
        <f>IF(INDEX(測定結果!$1:$1048576,ROW(),BZ$1)=0,"",LOG(INDEX(測定結果!$1:$1048576,ROW(),BZ$1)))</f>
        <v>-1.0457574905606752</v>
      </c>
      <c r="CA27">
        <f>IF(INDEX(測定結果!$1:$1048576,ROW(),CA$1)=0,"",LOG(INDEX(測定結果!$1:$1048576,ROW(),CA$1)))</f>
        <v>-1</v>
      </c>
      <c r="CB27">
        <f>IF(INDEX(測定結果!$1:$1048576,ROW(),CB$1)=0,"",LOG(INDEX(測定結果!$1:$1048576,ROW(),CB$1)))</f>
        <v>-1</v>
      </c>
      <c r="CC27">
        <f>IF(INDEX(測定結果!$1:$1048576,ROW(),CC$1)=0,"",LOG(INDEX(測定結果!$1:$1048576,ROW(),CC$1)))</f>
        <v>-1</v>
      </c>
      <c r="CD27">
        <f>IF(INDEX(測定結果!$1:$1048576,ROW(),CD$1)=0,"",LOG(INDEX(測定結果!$1:$1048576,ROW(),CD$1)))</f>
        <v>-1.0457574905606752</v>
      </c>
      <c r="CE27">
        <f>IF(INDEX(測定結果!$1:$1048576,ROW(),CE$1)=0,"",LOG(INDEX(測定結果!$1:$1048576,ROW(),CE$1)))</f>
        <v>-1</v>
      </c>
      <c r="CF27">
        <f>IF(INDEX(測定結果!$1:$1048576,ROW(),CF$1)=0,"",LOG(INDEX(測定結果!$1:$1048576,ROW(),CF$1)))</f>
        <v>-1</v>
      </c>
      <c r="CG27">
        <f>IF(INDEX(測定結果!$1:$1048576,ROW(),CG$1)=0,"",LOG(INDEX(測定結果!$1:$1048576,ROW(),CG$1)))</f>
        <v>-1</v>
      </c>
      <c r="CH27">
        <f>IF(INDEX(測定結果!$1:$1048576,ROW(),CH$1)=0,"",LOG(INDEX(測定結果!$1:$1048576,ROW(),CH$1)))</f>
        <v>-1.0457574905606752</v>
      </c>
      <c r="CI27">
        <f>IF(INDEX(測定結果!$1:$1048576,ROW(),CI$1)=0,"",LOG(INDEX(測定結果!$1:$1048576,ROW(),CI$1)))</f>
        <v>-1.0457574905606752</v>
      </c>
      <c r="CJ27">
        <f>IF(INDEX(測定結果!$1:$1048576,ROW(),CJ$1)=0,"",LOG(INDEX(測定結果!$1:$1048576,ROW(),CJ$1)))</f>
        <v>-1.0457574905606752</v>
      </c>
      <c r="CK27">
        <f>IF(INDEX(測定結果!$1:$1048576,ROW(),CK$1)=0,"",LOG(INDEX(測定結果!$1:$1048576,ROW(),CK$1)))</f>
        <v>-0.95860731484177497</v>
      </c>
      <c r="CL27">
        <f>IF(INDEX(測定結果!$1:$1048576,ROW(),CL$1)=0,"",LOG(INDEX(測定結果!$1:$1048576,ROW(),CL$1)))</f>
        <v>-1.0969100130080565</v>
      </c>
      <c r="CM27">
        <f>IF(INDEX(測定結果!$1:$1048576,ROW(),CM$1)=0,"",LOG(INDEX(測定結果!$1:$1048576,ROW(),CM$1)))</f>
        <v>-1</v>
      </c>
      <c r="CN27">
        <f>IF(INDEX(測定結果!$1:$1048576,ROW(),CN$1)=0,"",LOG(INDEX(測定結果!$1:$1048576,ROW(),CN$1)))</f>
        <v>-1</v>
      </c>
      <c r="CO27">
        <f>IF(INDEX(測定結果!$1:$1048576,ROW(),CO$1)=0,"",LOG(INDEX(測定結果!$1:$1048576,ROW(),CO$1)))</f>
        <v>-1.0457574905606752</v>
      </c>
      <c r="CP27">
        <f>IF(INDEX(測定結果!$1:$1048576,ROW(),CP$1)=0,"",LOG(INDEX(測定結果!$1:$1048576,ROW(),CP$1)))</f>
        <v>-1.0457574905606752</v>
      </c>
      <c r="CQ27">
        <f>IF(INDEX(測定結果!$1:$1048576,ROW(),CQ$1)=0,"",LOG(INDEX(測定結果!$1:$1048576,ROW(),CQ$1)))</f>
        <v>-1.0457574905606752</v>
      </c>
      <c r="CR27">
        <f>IF(INDEX(測定結果!$1:$1048576,ROW(),CR$1)=0,"",LOG(INDEX(測定結果!$1:$1048576,ROW(),CR$1)))</f>
        <v>-1.0457574905606752</v>
      </c>
      <c r="CS27">
        <f>IF(INDEX(測定結果!$1:$1048576,ROW(),CS$1)=0,"",LOG(INDEX(測定結果!$1:$1048576,ROW(),CS$1)))</f>
        <v>-1.0457574905606752</v>
      </c>
      <c r="CT27">
        <f>IF(INDEX(測定結果!$1:$1048576,ROW(),CT$1)=0,"",LOG(INDEX(測定結果!$1:$1048576,ROW(),CT$1)))</f>
        <v>-1.0457574905606752</v>
      </c>
      <c r="CU27">
        <f>IF(INDEX(測定結果!$1:$1048576,ROW(),CU$1)=0,"",LOG(INDEX(測定結果!$1:$1048576,ROW(),CU$1)))</f>
        <v>-1.0457574905606752</v>
      </c>
      <c r="CV27">
        <f>IF(INDEX(測定結果!$1:$1048576,ROW(),CV$1)=0,"",LOG(INDEX(測定結果!$1:$1048576,ROW(),CV$1)))</f>
        <v>-1.0969100130080565</v>
      </c>
      <c r="CW27">
        <f>IF(INDEX(測定結果!$1:$1048576,ROW(),CW$1)=0,"",LOG(INDEX(測定結果!$1:$1048576,ROW(),CW$1)))</f>
        <v>-1.0457574905606752</v>
      </c>
      <c r="CX27">
        <f>IF(INDEX(測定結果!$1:$1048576,ROW(),CX$1)=0,"",LOG(INDEX(測定結果!$1:$1048576,ROW(),CX$1)))</f>
        <v>-1</v>
      </c>
      <c r="CY27">
        <f>IF(INDEX(測定結果!$1:$1048576,ROW(),CY$1)=0,"",LOG(INDEX(測定結果!$1:$1048576,ROW(),CY$1)))</f>
        <v>-1.0457574905606752</v>
      </c>
      <c r="CZ27">
        <f>IF(INDEX(測定結果!$1:$1048576,ROW(),CZ$1)=0,"",LOG(INDEX(測定結果!$1:$1048576,ROW(),CZ$1)))</f>
        <v>-1.0457574905606752</v>
      </c>
      <c r="DA27">
        <f>IF(INDEX(測定結果!$1:$1048576,ROW(),DA$1)=0,"",LOG(INDEX(測定結果!$1:$1048576,ROW(),DA$1)))</f>
        <v>-1.0969100130080565</v>
      </c>
      <c r="DB27">
        <f>IF(INDEX(測定結果!$1:$1048576,ROW(),DB$1)=0,"",LOG(INDEX(測定結果!$1:$1048576,ROW(),DB$1)))</f>
        <v>-1.0457574905606752</v>
      </c>
      <c r="DC27">
        <f>IF(INDEX(測定結果!$1:$1048576,ROW(),DC$1)=0,"",LOG(INDEX(測定結果!$1:$1048576,ROW(),DC$1)))</f>
        <v>-1.0457574905606752</v>
      </c>
      <c r="DD27">
        <f>IF(INDEX(測定結果!$1:$1048576,ROW(),DD$1)=0,"",LOG(INDEX(測定結果!$1:$1048576,ROW(),DD$1)))</f>
        <v>-1.0457574905606752</v>
      </c>
      <c r="DE27">
        <f>IF(INDEX(測定結果!$1:$1048576,ROW(),DE$1)=0,"",LOG(INDEX(測定結果!$1:$1048576,ROW(),DE$1)))</f>
        <v>-1</v>
      </c>
      <c r="DF27">
        <f>IF(INDEX(測定結果!$1:$1048576,ROW(),DF$1)=0,"",LOG(INDEX(測定結果!$1:$1048576,ROW(),DF$1)))</f>
        <v>-1</v>
      </c>
      <c r="DG27">
        <f>IF(INDEX(測定結果!$1:$1048576,ROW(),DG$1)=0,"",LOG(INDEX(測定結果!$1:$1048576,ROW(),DG$1)))</f>
        <v>-1.0457574905606752</v>
      </c>
      <c r="DH27">
        <f>IF(INDEX(測定結果!$1:$1048576,ROW(),DH$1)=0,"",LOG(INDEX(測定結果!$1:$1048576,ROW(),DH$1)))</f>
        <v>-1.0457574905606752</v>
      </c>
      <c r="DI27">
        <f>IF(INDEX(測定結果!$1:$1048576,ROW(),DI$1)=0,"",LOG(INDEX(測定結果!$1:$1048576,ROW(),DI$1)))</f>
        <v>-1.0457574905606752</v>
      </c>
      <c r="DJ27">
        <f>IF(INDEX(測定結果!$1:$1048576,ROW(),DJ$1)=0,"",LOG(INDEX(測定結果!$1:$1048576,ROW(),DJ$1)))</f>
        <v>-1.0457574905606752</v>
      </c>
      <c r="DK27">
        <f>IF(INDEX(測定結果!$1:$1048576,ROW(),DK$1)=0,"",LOG(INDEX(測定結果!$1:$1048576,ROW(),DK$1)))</f>
        <v>-1</v>
      </c>
      <c r="DL27">
        <f>IF(INDEX(測定結果!$1:$1048576,ROW(),DL$1)=0,"",LOG(INDEX(測定結果!$1:$1048576,ROW(),DL$1)))</f>
        <v>-1.0457574905606752</v>
      </c>
      <c r="DM27">
        <f>IF(INDEX(測定結果!$1:$1048576,ROW(),DM$1)=0,"",LOG(INDEX(測定結果!$1:$1048576,ROW(),DM$1)))</f>
        <v>-1.0457574905606752</v>
      </c>
      <c r="DN27">
        <f>IF(INDEX(測定結果!$1:$1048576,ROW(),DN$1)=0,"",LOG(INDEX(測定結果!$1:$1048576,ROW(),DN$1)))</f>
        <v>-1.0457574905606752</v>
      </c>
      <c r="DO27">
        <f>IF(INDEX(測定結果!$1:$1048576,ROW(),DO$1)=0,"",LOG(INDEX(測定結果!$1:$1048576,ROW(),DO$1)))</f>
        <v>-1</v>
      </c>
      <c r="DP27">
        <f>IF(OR(INDEX(測定結果!$1:$1048576,ROW(),DP$1)=0,INDEX(測定結果!$1:$1048576,ROW(),DP$1)=""),"",LOG(INDEX(測定結果!$1:$1048576,ROW(),DP$1)))</f>
        <v>-1.0861861476162833</v>
      </c>
      <c r="DQ27">
        <f>IF(OR(INDEX(測定結果!$1:$1048576,ROW(),DQ$1)=0,INDEX(測定結果!$1:$1048576,ROW(),DQ$1)=""),"",LOG(INDEX(測定結果!$1:$1048576,ROW(),DQ$1)))</f>
        <v>-1.0861861476162833</v>
      </c>
      <c r="DR27">
        <f>IF(OR(INDEX(測定結果!$1:$1048576,ROW(),DR$1)=0,INDEX(測定結果!$1:$1048576,ROW(),DR$1)=""),"",LOG(INDEX(測定結果!$1:$1048576,ROW(),DR$1)))</f>
        <v>-1.0705810742857071</v>
      </c>
      <c r="DS27">
        <f>IF(OR(INDEX(測定結果!$1:$1048576,ROW(),DS$1)=0,INDEX(測定結果!$1:$1048576,ROW(),DS$1)=""),"",LOG(INDEX(測定結果!$1:$1048576,ROW(),DS$1)))</f>
        <v>-1.0362121726544447</v>
      </c>
      <c r="DT27">
        <f>IF(OR(INDEX(測定結果!$1:$1048576,ROW(),DT$1)=0,INDEX(測定結果!$1:$1048576,ROW(),DT$1)=""),"",LOG(INDEX(測定結果!$1:$1048576,ROW(),DT$1)))</f>
        <v>-1.0604807473813815</v>
      </c>
      <c r="DU27">
        <f>IF(OR(INDEX(測定結果!$1:$1048576,ROW(),DU$1)=0,INDEX(測定結果!$1:$1048576,ROW(),DU$1)=""),"",LOG(INDEX(測定結果!$1:$1048576,ROW(),DU$1)))</f>
        <v>-1.1023729087095586</v>
      </c>
      <c r="DV27">
        <f>IF(OR(INDEX(測定結果!$1:$1048576,ROW(),DV$1)=0,INDEX(測定結果!$1:$1048576,ROW(),DV$1)=""),"",LOG(INDEX(測定結果!$1:$1048576,ROW(),DV$1)))</f>
        <v>-1.031517051446065</v>
      </c>
      <c r="DW27">
        <f>IF(OR(INDEX(測定結果!$1:$1048576,ROW(),DW$1)=0,INDEX(測定結果!$1:$1048576,ROW(),DW$1)=""),"",LOG(INDEX(測定結果!$1:$1048576,ROW(),DW$1)))</f>
        <v>-1.0362121726544447</v>
      </c>
      <c r="DX27">
        <f>IF(OR(INDEX(測定結果!$1:$1048576,ROW(),DX$1)=0,INDEX(測定結果!$1:$1048576,ROW(),DX$1)=""),"",LOG(INDEX(測定結果!$1:$1048576,ROW(),DX$1)))</f>
        <v>-1.0268721464003014</v>
      </c>
      <c r="DY27">
        <f>IF(OR(INDEX(測定結果!$1:$1048576,ROW(),DY$1)=0,INDEX(測定結果!$1:$1048576,ROW(),DY$1)=""),"",LOG(INDEX(測定結果!$1:$1048576,ROW(),DY$1)))</f>
        <v>-1.0705810742857071</v>
      </c>
      <c r="DZ27">
        <f>IF(OR(INDEX(測定結果!$1:$1048576,ROW(),DZ$1)=0,INDEX(測定結果!$1:$1048576,ROW(),DZ$1)=""),"",LOG(INDEX(測定結果!$1:$1048576,ROW(),DZ$1)))</f>
        <v>-1.0757207139381184</v>
      </c>
      <c r="EA27">
        <f>IF(OR(INDEX(測定結果!$1:$1048576,ROW(),EA$1)=0,INDEX(測定結果!$1:$1048576,ROW(),EA$1)=""),"",LOG(INDEX(測定結果!$1:$1048576,ROW(),EA$1)))</f>
        <v>-1.1023729087095586</v>
      </c>
      <c r="EB27">
        <f>IF(OR(INDEX(測定結果!$1:$1048576,ROW(),EB$1)=0,INDEX(測定結果!$1:$1048576,ROW(),EB$1)=""),"",LOG(INDEX(測定結果!$1:$1048576,ROW(),EB$1)))</f>
        <v>-1.0409586076789064</v>
      </c>
      <c r="EC27">
        <f>IF(OR(INDEX(測定結果!$1:$1048576,ROW(),EC$1)=0,INDEX(測定結果!$1:$1048576,ROW(),EC$1)=""),"",LOG(INDEX(測定結果!$1:$1048576,ROW(),EC$1)))</f>
        <v>-1.0757207139381184</v>
      </c>
      <c r="ED27">
        <f>IF(OR(INDEX(測定結果!$1:$1048576,ROW(),ED$1)=0,INDEX(測定結果!$1:$1048576,ROW(),ED$1)=""),"",LOG(INDEX(測定結果!$1:$1048576,ROW(),ED$1)))</f>
        <v>-1.1023729087095586</v>
      </c>
    </row>
    <row r="28" spans="1:134">
      <c r="A28" t="str">
        <f>IF(INDEX(測定結果!$1:$1048576,ROW(),A$1)=0,A27,INDEX(測定結果!$1:$1048576,ROW(),A$1))</f>
        <v>滝根町</v>
      </c>
      <c r="B28">
        <f>INDEX(測定結果!$1:$1048576,ROW(),B$1)</f>
        <v>18</v>
      </c>
      <c r="C28" t="str">
        <f>IF(INDEX(測定結果!$1:$1048576,ROW(),C$1)=0,C27,INDEX(測定結果!$1:$1048576,ROW(),C$1))</f>
        <v>中郷</v>
      </c>
      <c r="D28" t="str">
        <f>IF(INDEX(測定結果!$1:$1048576,ROW(),D$1)=0,"",INDEX(測定結果!$1:$1048576,ROW(),D$1))</f>
        <v>中郷集会所</v>
      </c>
      <c r="E28">
        <f>IF(INDEX(測定結果!$1:$1048576,ROW(),E$1)=0,"",LOG(INDEX(測定結果!$1:$1048576,ROW(),E$1)))</f>
        <v>-0.72124639904717103</v>
      </c>
      <c r="F28">
        <f>IF(INDEX(測定結果!$1:$1048576,ROW(),F$1)=0,"",LOG(INDEX(測定結果!$1:$1048576,ROW(),F$1)))</f>
        <v>-0.69897000433601875</v>
      </c>
      <c r="G28">
        <f>IF(INDEX(測定結果!$1:$1048576,ROW(),G$1)=0,"",LOG(INDEX(測定結果!$1:$1048576,ROW(),G$1)))</f>
        <v>-0.72124639904717103</v>
      </c>
      <c r="H28">
        <f>IF(INDEX(測定結果!$1:$1048576,ROW(),H$1)=0,"",LOG(INDEX(測定結果!$1:$1048576,ROW(),H$1)))</f>
        <v>-0.72124639904717103</v>
      </c>
      <c r="I28">
        <f>IF(INDEX(測定結果!$1:$1048576,ROW(),I$1)=0,"",LOG(INDEX(測定結果!$1:$1048576,ROW(),I$1)))</f>
        <v>-0.69897000433601875</v>
      </c>
      <c r="J28">
        <f>IF(INDEX(測定結果!$1:$1048576,ROW(),J$1)=0,"",LOG(INDEX(測定結果!$1:$1048576,ROW(),J$1)))</f>
        <v>-0.72124639904717103</v>
      </c>
      <c r="K28">
        <f>IF(INDEX(測定結果!$1:$1048576,ROW(),K$1)=0,"",LOG(INDEX(測定結果!$1:$1048576,ROW(),K$1)))</f>
        <v>-0.82390874094431876</v>
      </c>
      <c r="L28">
        <f>IF(INDEX(測定結果!$1:$1048576,ROW(),L$1)=0,"",LOG(INDEX(測定結果!$1:$1048576,ROW(),L$1)))</f>
        <v>-0.69897000433601875</v>
      </c>
      <c r="M28">
        <f>IF(INDEX(測定結果!$1:$1048576,ROW(),M$1)=0,"",LOG(INDEX(測定結果!$1:$1048576,ROW(),M$1)))</f>
        <v>-0.74472749489669399</v>
      </c>
      <c r="N28">
        <f>IF(INDEX(測定結果!$1:$1048576,ROW(),N$1)=0,"",LOG(INDEX(測定結果!$1:$1048576,ROW(),N$1)))</f>
        <v>-0.65757731917779372</v>
      </c>
      <c r="O28">
        <f>IF(INDEX(測定結果!$1:$1048576,ROW(),O$1)=0,"",LOG(INDEX(測定結果!$1:$1048576,ROW(),O$1)))</f>
        <v>-0.85387196432176193</v>
      </c>
      <c r="P28">
        <f>IF(INDEX(測定結果!$1:$1048576,ROW(),P$1)=0,"",LOG(INDEX(測定結果!$1:$1048576,ROW(),P$1)))</f>
        <v>-0.82390874094431876</v>
      </c>
      <c r="Q28">
        <f>IF(INDEX(測定結果!$1:$1048576,ROW(),Q$1)=0,"",LOG(INDEX(測定結果!$1:$1048576,ROW(),Q$1)))</f>
        <v>-0.769551078621726</v>
      </c>
      <c r="R28">
        <f>IF(INDEX(測定結果!$1:$1048576,ROW(),R$1)=0,"",LOG(INDEX(測定結果!$1:$1048576,ROW(),R$1)))</f>
        <v>-0.769551078621726</v>
      </c>
      <c r="S28">
        <f>IF(INDEX(測定結果!$1:$1048576,ROW(),S$1)=0,"",LOG(INDEX(測定結果!$1:$1048576,ROW(),S$1)))</f>
        <v>-0.79588001734407521</v>
      </c>
      <c r="T28">
        <f>IF(INDEX(測定結果!$1:$1048576,ROW(),T$1)=0,"",LOG(INDEX(測定結果!$1:$1048576,ROW(),T$1)))</f>
        <v>-0.79588001734407521</v>
      </c>
      <c r="U28">
        <f>IF(INDEX(測定結果!$1:$1048576,ROW(),U$1)=0,"",LOG(INDEX(測定結果!$1:$1048576,ROW(),U$1)))</f>
        <v>-0.82390874094431876</v>
      </c>
      <c r="V28">
        <f>IF(INDEX(測定結果!$1:$1048576,ROW(),V$1)=0,"",LOG(INDEX(測定結果!$1:$1048576,ROW(),V$1)))</f>
        <v>-0.79588001734407521</v>
      </c>
      <c r="W28">
        <f>IF(INDEX(測定結果!$1:$1048576,ROW(),W$1)=0,"",LOG(INDEX(測定結果!$1:$1048576,ROW(),W$1)))</f>
        <v>-0.769551078621726</v>
      </c>
      <c r="X28">
        <f>IF(INDEX(測定結果!$1:$1048576,ROW(),X$1)=0,"",LOG(INDEX(測定結果!$1:$1048576,ROW(),X$1)))</f>
        <v>-0.82390874094431876</v>
      </c>
      <c r="Y28">
        <f>IF(INDEX(測定結果!$1:$1048576,ROW(),Y$1)=0,"",LOG(INDEX(測定結果!$1:$1048576,ROW(),Y$1)))</f>
        <v>-0.82390874094431876</v>
      </c>
      <c r="Z28">
        <f>IF(INDEX(測定結果!$1:$1048576,ROW(),Z$1)=0,"",LOG(INDEX(測定結果!$1:$1048576,ROW(),Z$1)))</f>
        <v>-0.82390874094431876</v>
      </c>
      <c r="AA28">
        <f>IF(INDEX(測定結果!$1:$1048576,ROW(),AA$1)=0,"",LOG(INDEX(測定結果!$1:$1048576,ROW(),AA$1)))</f>
        <v>-0.82390874094431876</v>
      </c>
      <c r="AB28">
        <f>IF(INDEX(測定結果!$1:$1048576,ROW(),AB$1)=0,"",LOG(INDEX(測定結果!$1:$1048576,ROW(),AB$1)))</f>
        <v>-0.82390874094431876</v>
      </c>
      <c r="AC28">
        <f>IF(INDEX(測定結果!$1:$1048576,ROW(),AC$1)=0,"",LOG(INDEX(測定結果!$1:$1048576,ROW(),AC$1)))</f>
        <v>-0.85387196432176193</v>
      </c>
      <c r="AD28">
        <f>IF(INDEX(測定結果!$1:$1048576,ROW(),AD$1)=0,"",LOG(INDEX(測定結果!$1:$1048576,ROW(),AD$1)))</f>
        <v>-0.82390874094431876</v>
      </c>
      <c r="AE28">
        <f>IF(INDEX(測定結果!$1:$1048576,ROW(),AE$1)=0,"",LOG(INDEX(測定結果!$1:$1048576,ROW(),AE$1)))</f>
        <v>-0.82390874094431876</v>
      </c>
      <c r="AF28">
        <f>IF(INDEX(測定結果!$1:$1048576,ROW(),AF$1)=0,"",LOG(INDEX(測定結果!$1:$1048576,ROW(),AF$1)))</f>
        <v>-0.85387196432176193</v>
      </c>
      <c r="AG28">
        <f>IF(INDEX(測定結果!$1:$1048576,ROW(),AG$1)=0,"",LOG(INDEX(測定結果!$1:$1048576,ROW(),AG$1)))</f>
        <v>-0.85387196432176193</v>
      </c>
      <c r="AH28">
        <f>IF(INDEX(測定結果!$1:$1048576,ROW(),AH$1)=0,"",LOG(INDEX(測定結果!$1:$1048576,ROW(),AH$1)))</f>
        <v>-0.95860731484177497</v>
      </c>
      <c r="AI28">
        <f>IF(INDEX(測定結果!$1:$1048576,ROW(),AI$1)=0,"",LOG(INDEX(測定結果!$1:$1048576,ROW(),AI$1)))</f>
        <v>-0.92081875395237522</v>
      </c>
      <c r="AJ28">
        <f>IF(INDEX(測定結果!$1:$1048576,ROW(),AJ$1)=0,"",LOG(INDEX(測定結果!$1:$1048576,ROW(),AJ$1)))</f>
        <v>-0.88605664769316317</v>
      </c>
      <c r="AK28">
        <f>IF(INDEX(測定結果!$1:$1048576,ROW(),AK$1)=0,"",LOG(INDEX(測定結果!$1:$1048576,ROW(),AK$1)))</f>
        <v>-0.88605664769316317</v>
      </c>
      <c r="AL28">
        <f>IF(INDEX(測定結果!$1:$1048576,ROW(),AL$1)=0,"",LOG(INDEX(測定結果!$1:$1048576,ROW(),AL$1)))</f>
        <v>-0.92081875395237522</v>
      </c>
      <c r="AM28">
        <f>IF(INDEX(測定結果!$1:$1048576,ROW(),AM$1)=0,"",LOG(INDEX(測定結果!$1:$1048576,ROW(),AM$1)))</f>
        <v>-0.88605664769316317</v>
      </c>
      <c r="AN28">
        <f>IF(INDEX(測定結果!$1:$1048576,ROW(),AN$1)=0,"",LOG(INDEX(測定結果!$1:$1048576,ROW(),AN$1)))</f>
        <v>-0.92081875395237522</v>
      </c>
      <c r="AO28">
        <f>IF(INDEX(測定結果!$1:$1048576,ROW(),AO$1)=0,"",LOG(INDEX(測定結果!$1:$1048576,ROW(),AO$1)))</f>
        <v>-0.92081875395237522</v>
      </c>
      <c r="AP28">
        <f>IF(INDEX(測定結果!$1:$1048576,ROW(),AP$1)=0,"",LOG(INDEX(測定結果!$1:$1048576,ROW(),AP$1)))</f>
        <v>-0.95860731484177497</v>
      </c>
      <c r="AQ28">
        <f>IF(INDEX(測定結果!$1:$1048576,ROW(),AQ$1)=0,"",LOG(INDEX(測定結果!$1:$1048576,ROW(),AQ$1)))</f>
        <v>-0.92081875395237522</v>
      </c>
      <c r="AR28">
        <f>IF(INDEX(測定結果!$1:$1048576,ROW(),AR$1)=0,"",LOG(INDEX(測定結果!$1:$1048576,ROW(),AR$1)))</f>
        <v>-0.92081875395237522</v>
      </c>
      <c r="AS28">
        <f>IF(INDEX(測定結果!$1:$1048576,ROW(),AS$1)=0,"",LOG(INDEX(測定結果!$1:$1048576,ROW(),AS$1)))</f>
        <v>-0.92081875395237522</v>
      </c>
      <c r="AT28">
        <f>IF(INDEX(測定結果!$1:$1048576,ROW(),AT$1)=0,"",LOG(INDEX(測定結果!$1:$1048576,ROW(),AT$1)))</f>
        <v>-0.95860731484177497</v>
      </c>
      <c r="AU28">
        <f>IF(INDEX(測定結果!$1:$1048576,ROW(),AU$1)=0,"",LOG(INDEX(測定結果!$1:$1048576,ROW(),AU$1)))</f>
        <v>-1</v>
      </c>
      <c r="AV28">
        <f>IF(INDEX(測定結果!$1:$1048576,ROW(),AV$1)=0,"",LOG(INDEX(測定結果!$1:$1048576,ROW(),AV$1)))</f>
        <v>-0.95860731484177497</v>
      </c>
      <c r="AW28">
        <f>IF(INDEX(測定結果!$1:$1048576,ROW(),AW$1)=0,"",LOG(INDEX(測定結果!$1:$1048576,ROW(),AW$1)))</f>
        <v>-0.95860731484177497</v>
      </c>
      <c r="AX28">
        <f>IF(INDEX(測定結果!$1:$1048576,ROW(),AX$1)=0,"",LOG(INDEX(測定結果!$1:$1048576,ROW(),AX$1)))</f>
        <v>-0.95860731484177497</v>
      </c>
      <c r="AY28">
        <f>IF(INDEX(測定結果!$1:$1048576,ROW(),AY$1)=0,"",LOG(INDEX(測定結果!$1:$1048576,ROW(),AY$1)))</f>
        <v>-0.95860731484177497</v>
      </c>
      <c r="AZ28">
        <f>IF(INDEX(測定結果!$1:$1048576,ROW(),AZ$1)=0,"",LOG(INDEX(測定結果!$1:$1048576,ROW(),AZ$1)))</f>
        <v>-0.95860731484177497</v>
      </c>
      <c r="BA28">
        <f>IF(INDEX(測定結果!$1:$1048576,ROW(),BA$1)=0,"",LOG(INDEX(測定結果!$1:$1048576,ROW(),BA$1)))</f>
        <v>-0.95860731484177497</v>
      </c>
      <c r="BB28">
        <f>IF(INDEX(測定結果!$1:$1048576,ROW(),BB$1)=0,"",LOG(INDEX(測定結果!$1:$1048576,ROW(),BB$1)))</f>
        <v>-0.92081875395237522</v>
      </c>
      <c r="BC28">
        <f>IF(INDEX(測定結果!$1:$1048576,ROW(),BC$1)=0,"",LOG(INDEX(測定結果!$1:$1048576,ROW(),BC$1)))</f>
        <v>-0.95860731484177497</v>
      </c>
      <c r="BD28">
        <f>IF(INDEX(測定結果!$1:$1048576,ROW(),BD$1)=0,"",LOG(INDEX(測定結果!$1:$1048576,ROW(),BD$1)))</f>
        <v>-0.95860731484177497</v>
      </c>
      <c r="BE28">
        <f>IF(INDEX(測定結果!$1:$1048576,ROW(),BE$1)=0,"",LOG(INDEX(測定結果!$1:$1048576,ROW(),BE$1)))</f>
        <v>-1</v>
      </c>
      <c r="BF28">
        <f>IF(INDEX(測定結果!$1:$1048576,ROW(),BF$1)=0,"",LOG(INDEX(測定結果!$1:$1048576,ROW(),BF$1)))</f>
        <v>-1.0457574905606752</v>
      </c>
      <c r="BG28">
        <f>IF(INDEX(測定結果!$1:$1048576,ROW(),BG$1)=0,"",LOG(INDEX(測定結果!$1:$1048576,ROW(),BG$1)))</f>
        <v>-1</v>
      </c>
      <c r="BH28">
        <f>IF(INDEX(測定結果!$1:$1048576,ROW(),BH$1)=0,"",LOG(INDEX(測定結果!$1:$1048576,ROW(),BH$1)))</f>
        <v>-1</v>
      </c>
      <c r="BI28">
        <f>IF(INDEX(測定結果!$1:$1048576,ROW(),BI$1)=0,"",LOG(INDEX(測定結果!$1:$1048576,ROW(),BI$1)))</f>
        <v>-0.95860731484177497</v>
      </c>
      <c r="BJ28">
        <f>IF(INDEX(測定結果!$1:$1048576,ROW(),BJ$1)=0,"",LOG(INDEX(測定結果!$1:$1048576,ROW(),BJ$1)))</f>
        <v>-0.95860731484177497</v>
      </c>
      <c r="BK28">
        <f>IF(INDEX(測定結果!$1:$1048576,ROW(),BK$1)=0,"",LOG(INDEX(測定結果!$1:$1048576,ROW(),BK$1)))</f>
        <v>-1</v>
      </c>
      <c r="BL28">
        <f>IF(INDEX(測定結果!$1:$1048576,ROW(),BL$1)=0,"",LOG(INDEX(測定結果!$1:$1048576,ROW(),BL$1)))</f>
        <v>-0.95860731484177497</v>
      </c>
      <c r="BM28">
        <f>IF(INDEX(測定結果!$1:$1048576,ROW(),BM$1)=0,"",LOG(INDEX(測定結果!$1:$1048576,ROW(),BM$1)))</f>
        <v>-1</v>
      </c>
      <c r="BN28">
        <f>IF(INDEX(測定結果!$1:$1048576,ROW(),BN$1)=0,"",LOG(INDEX(測定結果!$1:$1048576,ROW(),BN$1)))</f>
        <v>-0.95860731484177497</v>
      </c>
      <c r="BO28">
        <f>IF(INDEX(測定結果!$1:$1048576,ROW(),BO$1)=0,"",LOG(INDEX(測定結果!$1:$1048576,ROW(),BO$1)))</f>
        <v>-1</v>
      </c>
      <c r="BP28">
        <f>IF(INDEX(測定結果!$1:$1048576,ROW(),BP$1)=0,"",LOG(INDEX(測定結果!$1:$1048576,ROW(),BP$1)))</f>
        <v>-1</v>
      </c>
      <c r="BQ28">
        <f>IF(INDEX(測定結果!$1:$1048576,ROW(),BQ$1)=0,"",LOG(INDEX(測定結果!$1:$1048576,ROW(),BQ$1)))</f>
        <v>-0.95860731484177497</v>
      </c>
      <c r="BR28">
        <f>IF(INDEX(測定結果!$1:$1048576,ROW(),BR$1)=0,"",LOG(INDEX(測定結果!$1:$1048576,ROW(),BR$1)))</f>
        <v>-1.0457574905606752</v>
      </c>
      <c r="BS28">
        <f>IF(INDEX(測定結果!$1:$1048576,ROW(),BS$1)=0,"",LOG(INDEX(測定結果!$1:$1048576,ROW(),BS$1)))</f>
        <v>-1</v>
      </c>
      <c r="BT28">
        <f>IF(INDEX(測定結果!$1:$1048576,ROW(),BT$1)=0,"",LOG(INDEX(測定結果!$1:$1048576,ROW(),BT$1)))</f>
        <v>-1</v>
      </c>
      <c r="BU28">
        <f>IF(INDEX(測定結果!$1:$1048576,ROW(),BU$1)=0,"",LOG(INDEX(測定結果!$1:$1048576,ROW(),BU$1)))</f>
        <v>-1</v>
      </c>
      <c r="BV28" t="str">
        <f>IF(INDEX(測定結果!$1:$1048576,ROW(),BV$1)=0,"",LOG(INDEX(測定結果!$1:$1048576,ROW(),BV$1)))</f>
        <v/>
      </c>
      <c r="BW28" t="str">
        <f>IF(INDEX(測定結果!$1:$1048576,ROW(),BW$1)=0,"",LOG(INDEX(測定結果!$1:$1048576,ROW(),BW$1)))</f>
        <v/>
      </c>
      <c r="BX28" t="str">
        <f>IF(INDEX(測定結果!$1:$1048576,ROW(),BX$1)=0,"",LOG(INDEX(測定結果!$1:$1048576,ROW(),BX$1)))</f>
        <v/>
      </c>
      <c r="BY28" t="str">
        <f>IF(INDEX(測定結果!$1:$1048576,ROW(),BY$1)=0,"",LOG(INDEX(測定結果!$1:$1048576,ROW(),BY$1)))</f>
        <v/>
      </c>
      <c r="BZ28" t="str">
        <f>IF(INDEX(測定結果!$1:$1048576,ROW(),BZ$1)=0,"",LOG(INDEX(測定結果!$1:$1048576,ROW(),BZ$1)))</f>
        <v/>
      </c>
      <c r="CA28" t="str">
        <f>IF(INDEX(測定結果!$1:$1048576,ROW(),CA$1)=0,"",LOG(INDEX(測定結果!$1:$1048576,ROW(),CA$1)))</f>
        <v/>
      </c>
      <c r="CB28" t="str">
        <f>IF(INDEX(測定結果!$1:$1048576,ROW(),CB$1)=0,"",LOG(INDEX(測定結果!$1:$1048576,ROW(),CB$1)))</f>
        <v/>
      </c>
      <c r="CC28" t="str">
        <f>IF(INDEX(測定結果!$1:$1048576,ROW(),CC$1)=0,"",LOG(INDEX(測定結果!$1:$1048576,ROW(),CC$1)))</f>
        <v/>
      </c>
      <c r="CD28" t="str">
        <f>IF(INDEX(測定結果!$1:$1048576,ROW(),CD$1)=0,"",LOG(INDEX(測定結果!$1:$1048576,ROW(),CD$1)))</f>
        <v/>
      </c>
      <c r="CE28" t="str">
        <f>IF(INDEX(測定結果!$1:$1048576,ROW(),CE$1)=0,"",LOG(INDEX(測定結果!$1:$1048576,ROW(),CE$1)))</f>
        <v/>
      </c>
      <c r="CF28">
        <f>IF(INDEX(測定結果!$1:$1048576,ROW(),CF$1)=0,"",LOG(INDEX(測定結果!$1:$1048576,ROW(),CF$1)))</f>
        <v>-1.0457574905606752</v>
      </c>
      <c r="CG28">
        <f>IF(INDEX(測定結果!$1:$1048576,ROW(),CG$1)=0,"",LOG(INDEX(測定結果!$1:$1048576,ROW(),CG$1)))</f>
        <v>-1</v>
      </c>
      <c r="CH28">
        <f>IF(INDEX(測定結果!$1:$1048576,ROW(),CH$1)=0,"",LOG(INDEX(測定結果!$1:$1048576,ROW(),CH$1)))</f>
        <v>-1</v>
      </c>
      <c r="CI28">
        <f>IF(INDEX(測定結果!$1:$1048576,ROW(),CI$1)=0,"",LOG(INDEX(測定結果!$1:$1048576,ROW(),CI$1)))</f>
        <v>-1</v>
      </c>
      <c r="CJ28">
        <f>IF(INDEX(測定結果!$1:$1048576,ROW(),CJ$1)=0,"",LOG(INDEX(測定結果!$1:$1048576,ROW(),CJ$1)))</f>
        <v>-1</v>
      </c>
      <c r="CK28">
        <f>IF(INDEX(測定結果!$1:$1048576,ROW(),CK$1)=0,"",LOG(INDEX(測定結果!$1:$1048576,ROW(),CK$1)))</f>
        <v>-1.0457574905606752</v>
      </c>
      <c r="CL28">
        <f>IF(INDEX(測定結果!$1:$1048576,ROW(),CL$1)=0,"",LOG(INDEX(測定結果!$1:$1048576,ROW(),CL$1)))</f>
        <v>-1.0457574905606752</v>
      </c>
      <c r="CM28">
        <f>IF(INDEX(測定結果!$1:$1048576,ROW(),CM$1)=0,"",LOG(INDEX(測定結果!$1:$1048576,ROW(),CM$1)))</f>
        <v>-1</v>
      </c>
      <c r="CN28">
        <f>IF(INDEX(測定結果!$1:$1048576,ROW(),CN$1)=0,"",LOG(INDEX(測定結果!$1:$1048576,ROW(),CN$1)))</f>
        <v>-1.0457574905606752</v>
      </c>
      <c r="CO28">
        <f>IF(INDEX(測定結果!$1:$1048576,ROW(),CO$1)=0,"",LOG(INDEX(測定結果!$1:$1048576,ROW(),CO$1)))</f>
        <v>-1</v>
      </c>
      <c r="CP28">
        <f>IF(INDEX(測定結果!$1:$1048576,ROW(),CP$1)=0,"",LOG(INDEX(測定結果!$1:$1048576,ROW(),CP$1)))</f>
        <v>-1.0457574905606752</v>
      </c>
      <c r="CQ28">
        <f>IF(INDEX(測定結果!$1:$1048576,ROW(),CQ$1)=0,"",LOG(INDEX(測定結果!$1:$1048576,ROW(),CQ$1)))</f>
        <v>-1.0457574905606752</v>
      </c>
      <c r="CR28" t="str">
        <f>IF(INDEX(測定結果!$1:$1048576,ROW(),CR$1)=0,"",LOG(INDEX(測定結果!$1:$1048576,ROW(),CR$1)))</f>
        <v/>
      </c>
      <c r="CS28" t="str">
        <f>IF(INDEX(測定結果!$1:$1048576,ROW(),CS$1)=0,"",LOG(INDEX(測定結果!$1:$1048576,ROW(),CS$1)))</f>
        <v/>
      </c>
      <c r="CT28" t="str">
        <f>IF(INDEX(測定結果!$1:$1048576,ROW(),CT$1)=0,"",LOG(INDEX(測定結果!$1:$1048576,ROW(),CT$1)))</f>
        <v/>
      </c>
      <c r="CU28" t="str">
        <f>IF(INDEX(測定結果!$1:$1048576,ROW(),CU$1)=0,"",LOG(INDEX(測定結果!$1:$1048576,ROW(),CU$1)))</f>
        <v/>
      </c>
      <c r="CV28" t="str">
        <f>IF(INDEX(測定結果!$1:$1048576,ROW(),CV$1)=0,"",LOG(INDEX(測定結果!$1:$1048576,ROW(),CV$1)))</f>
        <v/>
      </c>
      <c r="CW28" t="str">
        <f>IF(INDEX(測定結果!$1:$1048576,ROW(),CW$1)=0,"",LOG(INDEX(測定結果!$1:$1048576,ROW(),CW$1)))</f>
        <v/>
      </c>
      <c r="CX28" t="str">
        <f>IF(INDEX(測定結果!$1:$1048576,ROW(),CX$1)=0,"",LOG(INDEX(測定結果!$1:$1048576,ROW(),CX$1)))</f>
        <v/>
      </c>
      <c r="CY28" t="str">
        <f>IF(INDEX(測定結果!$1:$1048576,ROW(),CY$1)=0,"",LOG(INDEX(測定結果!$1:$1048576,ROW(),CY$1)))</f>
        <v/>
      </c>
      <c r="CZ28" t="str">
        <f>IF(INDEX(測定結果!$1:$1048576,ROW(),CZ$1)=0,"",LOG(INDEX(測定結果!$1:$1048576,ROW(),CZ$1)))</f>
        <v/>
      </c>
      <c r="DA28" t="str">
        <f>IF(INDEX(測定結果!$1:$1048576,ROW(),DA$1)=0,"",LOG(INDEX(測定結果!$1:$1048576,ROW(),DA$1)))</f>
        <v/>
      </c>
      <c r="DB28" t="str">
        <f>IF(INDEX(測定結果!$1:$1048576,ROW(),DB$1)=0,"",LOG(INDEX(測定結果!$1:$1048576,ROW(),DB$1)))</f>
        <v/>
      </c>
      <c r="DC28" t="str">
        <f>IF(INDEX(測定結果!$1:$1048576,ROW(),DC$1)=0,"",LOG(INDEX(測定結果!$1:$1048576,ROW(),DC$1)))</f>
        <v/>
      </c>
      <c r="DD28" t="str">
        <f>IF(INDEX(測定結果!$1:$1048576,ROW(),DD$1)=0,"",LOG(INDEX(測定結果!$1:$1048576,ROW(),DD$1)))</f>
        <v/>
      </c>
      <c r="DE28" t="str">
        <f>IF(INDEX(測定結果!$1:$1048576,ROW(),DE$1)=0,"",LOG(INDEX(測定結果!$1:$1048576,ROW(),DE$1)))</f>
        <v/>
      </c>
      <c r="DF28" t="str">
        <f>IF(INDEX(測定結果!$1:$1048576,ROW(),DF$1)=0,"",LOG(INDEX(測定結果!$1:$1048576,ROW(),DF$1)))</f>
        <v/>
      </c>
      <c r="DG28" t="str">
        <f>IF(INDEX(測定結果!$1:$1048576,ROW(),DG$1)=0,"",LOG(INDEX(測定結果!$1:$1048576,ROW(),DG$1)))</f>
        <v/>
      </c>
      <c r="DH28" t="str">
        <f>IF(INDEX(測定結果!$1:$1048576,ROW(),DH$1)=0,"",LOG(INDEX(測定結果!$1:$1048576,ROW(),DH$1)))</f>
        <v/>
      </c>
      <c r="DI28" t="str">
        <f>IF(INDEX(測定結果!$1:$1048576,ROW(),DI$1)=0,"",LOG(INDEX(測定結果!$1:$1048576,ROW(),DI$1)))</f>
        <v/>
      </c>
      <c r="DJ28" t="str">
        <f>IF(INDEX(測定結果!$1:$1048576,ROW(),DJ$1)=0,"",LOG(INDEX(測定結果!$1:$1048576,ROW(),DJ$1)))</f>
        <v/>
      </c>
      <c r="DK28" t="str">
        <f>IF(INDEX(測定結果!$1:$1048576,ROW(),DK$1)=0,"",LOG(INDEX(測定結果!$1:$1048576,ROW(),DK$1)))</f>
        <v/>
      </c>
      <c r="DL28" t="str">
        <f>IF(INDEX(測定結果!$1:$1048576,ROW(),DL$1)=0,"",LOG(INDEX(測定結果!$1:$1048576,ROW(),DL$1)))</f>
        <v/>
      </c>
      <c r="DM28" t="str">
        <f>IF(INDEX(測定結果!$1:$1048576,ROW(),DM$1)=0,"",LOG(INDEX(測定結果!$1:$1048576,ROW(),DM$1)))</f>
        <v/>
      </c>
      <c r="DN28" t="str">
        <f>IF(INDEX(測定結果!$1:$1048576,ROW(),DN$1)=0,"",LOG(INDEX(測定結果!$1:$1048576,ROW(),DN$1)))</f>
        <v/>
      </c>
      <c r="DO28" t="str">
        <f>IF(INDEX(測定結果!$1:$1048576,ROW(),DO$1)=0,"",LOG(INDEX(測定結果!$1:$1048576,ROW(),DO$1)))</f>
        <v/>
      </c>
      <c r="DP28" t="str">
        <f>IF(OR(INDEX(測定結果!$1:$1048576,ROW(),DP$1)=0,INDEX(測定結果!$1:$1048576,ROW(),DP$1)=""),"",LOG(INDEX(測定結果!$1:$1048576,ROW(),DP$1)))</f>
        <v/>
      </c>
      <c r="DQ28" t="str">
        <f>IF(OR(INDEX(測定結果!$1:$1048576,ROW(),DQ$1)=0,INDEX(測定結果!$1:$1048576,ROW(),DQ$1)=""),"",LOG(INDEX(測定結果!$1:$1048576,ROW(),DQ$1)))</f>
        <v/>
      </c>
      <c r="DR28" t="str">
        <f>IF(OR(INDEX(測定結果!$1:$1048576,ROW(),DR$1)=0,INDEX(測定結果!$1:$1048576,ROW(),DR$1)=""),"",LOG(INDEX(測定結果!$1:$1048576,ROW(),DR$1)))</f>
        <v/>
      </c>
      <c r="DS28" t="str">
        <f>IF(OR(INDEX(測定結果!$1:$1048576,ROW(),DS$1)=0,INDEX(測定結果!$1:$1048576,ROW(),DS$1)=""),"",LOG(INDEX(測定結果!$1:$1048576,ROW(),DS$1)))</f>
        <v/>
      </c>
      <c r="DT28" t="str">
        <f>IF(OR(INDEX(測定結果!$1:$1048576,ROW(),DT$1)=0,INDEX(測定結果!$1:$1048576,ROW(),DT$1)=""),"",LOG(INDEX(測定結果!$1:$1048576,ROW(),DT$1)))</f>
        <v/>
      </c>
      <c r="DU28" t="str">
        <f>IF(OR(INDEX(測定結果!$1:$1048576,ROW(),DU$1)=0,INDEX(測定結果!$1:$1048576,ROW(),DU$1)=""),"",LOG(INDEX(測定結果!$1:$1048576,ROW(),DU$1)))</f>
        <v/>
      </c>
      <c r="DV28" t="str">
        <f>IF(OR(INDEX(測定結果!$1:$1048576,ROW(),DV$1)=0,INDEX(測定結果!$1:$1048576,ROW(),DV$1)=""),"",LOG(INDEX(測定結果!$1:$1048576,ROW(),DV$1)))</f>
        <v/>
      </c>
      <c r="DW28" t="str">
        <f>IF(OR(INDEX(測定結果!$1:$1048576,ROW(),DW$1)=0,INDEX(測定結果!$1:$1048576,ROW(),DW$1)=""),"",LOG(INDEX(測定結果!$1:$1048576,ROW(),DW$1)))</f>
        <v/>
      </c>
      <c r="DX28" t="str">
        <f>IF(OR(INDEX(測定結果!$1:$1048576,ROW(),DX$1)=0,INDEX(測定結果!$1:$1048576,ROW(),DX$1)=""),"",LOG(INDEX(測定結果!$1:$1048576,ROW(),DX$1)))</f>
        <v/>
      </c>
      <c r="DY28" t="str">
        <f>IF(OR(INDEX(測定結果!$1:$1048576,ROW(),DY$1)=0,INDEX(測定結果!$1:$1048576,ROW(),DY$1)=""),"",LOG(INDEX(測定結果!$1:$1048576,ROW(),DY$1)))</f>
        <v/>
      </c>
      <c r="DZ28" t="str">
        <f>IF(OR(INDEX(測定結果!$1:$1048576,ROW(),DZ$1)=0,INDEX(測定結果!$1:$1048576,ROW(),DZ$1)=""),"",LOG(INDEX(測定結果!$1:$1048576,ROW(),DZ$1)))</f>
        <v/>
      </c>
      <c r="EA28" t="str">
        <f>IF(OR(INDEX(測定結果!$1:$1048576,ROW(),EA$1)=0,INDEX(測定結果!$1:$1048576,ROW(),EA$1)=""),"",LOG(INDEX(測定結果!$1:$1048576,ROW(),EA$1)))</f>
        <v/>
      </c>
      <c r="EB28" t="str">
        <f>IF(OR(INDEX(測定結果!$1:$1048576,ROW(),EB$1)=0,INDEX(測定結果!$1:$1048576,ROW(),EB$1)=""),"",LOG(INDEX(測定結果!$1:$1048576,ROW(),EB$1)))</f>
        <v/>
      </c>
      <c r="EC28" t="str">
        <f>IF(OR(INDEX(測定結果!$1:$1048576,ROW(),EC$1)=0,INDEX(測定結果!$1:$1048576,ROW(),EC$1)=""),"",LOG(INDEX(測定結果!$1:$1048576,ROW(),EC$1)))</f>
        <v/>
      </c>
      <c r="ED28">
        <f>IF(OR(INDEX(測定結果!$1:$1048576,ROW(),ED$1)=0,INDEX(測定結果!$1:$1048576,ROW(),ED$1)=""),"",LOG(INDEX(測定結果!$1:$1048576,ROW(),ED$1)))</f>
        <v>-1.0969100130080565</v>
      </c>
    </row>
    <row r="29" spans="1:134">
      <c r="A29" t="str">
        <f>IF(INDEX(測定結果!$1:$1048576,ROW(),A$1)=0,A28,INDEX(測定結果!$1:$1048576,ROW(),A$1))</f>
        <v>滝根町</v>
      </c>
      <c r="B29">
        <f>INDEX(測定結果!$1:$1048576,ROW(),B$1)</f>
        <v>19</v>
      </c>
      <c r="C29" t="str">
        <f>IF(INDEX(測定結果!$1:$1048576,ROW(),C$1)=0,C28,INDEX(測定結果!$1:$1048576,ROW(),C$1))</f>
        <v>作組</v>
      </c>
      <c r="D29" t="str">
        <f>IF(INDEX(測定結果!$1:$1048576,ROW(),D$1)=0,"",INDEX(測定結果!$1:$1048576,ROW(),D$1))</f>
        <v>作組集会所</v>
      </c>
      <c r="E29">
        <f>IF(INDEX(測定結果!$1:$1048576,ROW(),E$1)=0,"",LOG(INDEX(測定結果!$1:$1048576,ROW(),E$1)))</f>
        <v>-0.72124639904717103</v>
      </c>
      <c r="F29">
        <f>IF(INDEX(測定結果!$1:$1048576,ROW(),F$1)=0,"",LOG(INDEX(測定結果!$1:$1048576,ROW(),F$1)))</f>
        <v>-0.69897000433601875</v>
      </c>
      <c r="G29">
        <f>IF(INDEX(測定結果!$1:$1048576,ROW(),G$1)=0,"",LOG(INDEX(測定結果!$1:$1048576,ROW(),G$1)))</f>
        <v>-0.6777807052660807</v>
      </c>
      <c r="H29">
        <f>IF(INDEX(測定結果!$1:$1048576,ROW(),H$1)=0,"",LOG(INDEX(測定結果!$1:$1048576,ROW(),H$1)))</f>
        <v>-0.72124639904717103</v>
      </c>
      <c r="I29">
        <f>IF(INDEX(測定結果!$1:$1048576,ROW(),I$1)=0,"",LOG(INDEX(測定結果!$1:$1048576,ROW(),I$1)))</f>
        <v>-0.69897000433601875</v>
      </c>
      <c r="J29">
        <f>IF(INDEX(測定結果!$1:$1048576,ROW(),J$1)=0,"",LOG(INDEX(測定結果!$1:$1048576,ROW(),J$1)))</f>
        <v>-0.72124639904717103</v>
      </c>
      <c r="K29">
        <f>IF(INDEX(測定結果!$1:$1048576,ROW(),K$1)=0,"",LOG(INDEX(測定結果!$1:$1048576,ROW(),K$1)))</f>
        <v>-0.79588001734407521</v>
      </c>
      <c r="L29">
        <f>IF(INDEX(測定結果!$1:$1048576,ROW(),L$1)=0,"",LOG(INDEX(測定結果!$1:$1048576,ROW(),L$1)))</f>
        <v>-0.769551078621726</v>
      </c>
      <c r="M29">
        <f>IF(INDEX(測定結果!$1:$1048576,ROW(),M$1)=0,"",LOG(INDEX(測定結果!$1:$1048576,ROW(),M$1)))</f>
        <v>-0.74472749489669399</v>
      </c>
      <c r="N29">
        <f>IF(INDEX(測定結果!$1:$1048576,ROW(),N$1)=0,"",LOG(INDEX(測定結果!$1:$1048576,ROW(),N$1)))</f>
        <v>-0.74472749489669399</v>
      </c>
      <c r="O29">
        <f>IF(INDEX(測定結果!$1:$1048576,ROW(),O$1)=0,"",LOG(INDEX(測定結果!$1:$1048576,ROW(),O$1)))</f>
        <v>-0.82390874094431876</v>
      </c>
      <c r="P29">
        <f>IF(INDEX(測定結果!$1:$1048576,ROW(),P$1)=0,"",LOG(INDEX(測定結果!$1:$1048576,ROW(),P$1)))</f>
        <v>-0.88605664769316317</v>
      </c>
      <c r="Q29">
        <f>IF(INDEX(測定結果!$1:$1048576,ROW(),Q$1)=0,"",LOG(INDEX(測定結果!$1:$1048576,ROW(),Q$1)))</f>
        <v>-0.74472749489669399</v>
      </c>
      <c r="R29">
        <f>IF(INDEX(測定結果!$1:$1048576,ROW(),R$1)=0,"",LOG(INDEX(測定結果!$1:$1048576,ROW(),R$1)))</f>
        <v>-0.769551078621726</v>
      </c>
      <c r="S29">
        <f>IF(INDEX(測定結果!$1:$1048576,ROW(),S$1)=0,"",LOG(INDEX(測定結果!$1:$1048576,ROW(),S$1)))</f>
        <v>-0.769551078621726</v>
      </c>
      <c r="T29">
        <f>IF(INDEX(測定結果!$1:$1048576,ROW(),T$1)=0,"",LOG(INDEX(測定結果!$1:$1048576,ROW(),T$1)))</f>
        <v>-0.79588001734407521</v>
      </c>
      <c r="U29">
        <f>IF(INDEX(測定結果!$1:$1048576,ROW(),U$1)=0,"",LOG(INDEX(測定結果!$1:$1048576,ROW(),U$1)))</f>
        <v>-0.769551078621726</v>
      </c>
      <c r="V29">
        <f>IF(INDEX(測定結果!$1:$1048576,ROW(),V$1)=0,"",LOG(INDEX(測定結果!$1:$1048576,ROW(),V$1)))</f>
        <v>-0.769551078621726</v>
      </c>
      <c r="W29">
        <f>IF(INDEX(測定結果!$1:$1048576,ROW(),W$1)=0,"",LOG(INDEX(測定結果!$1:$1048576,ROW(),W$1)))</f>
        <v>-0.74472749489669399</v>
      </c>
      <c r="X29">
        <f>IF(INDEX(測定結果!$1:$1048576,ROW(),X$1)=0,"",LOG(INDEX(測定結果!$1:$1048576,ROW(),X$1)))</f>
        <v>-0.82390874094431876</v>
      </c>
      <c r="Y29">
        <f>IF(INDEX(測定結果!$1:$1048576,ROW(),Y$1)=0,"",LOG(INDEX(測定結果!$1:$1048576,ROW(),Y$1)))</f>
        <v>-0.82390874094431876</v>
      </c>
      <c r="Z29">
        <f>IF(INDEX(測定結果!$1:$1048576,ROW(),Z$1)=0,"",LOG(INDEX(測定結果!$1:$1048576,ROW(),Z$1)))</f>
        <v>-0.85387196432176193</v>
      </c>
      <c r="AA29">
        <f>IF(INDEX(測定結果!$1:$1048576,ROW(),AA$1)=0,"",LOG(INDEX(測定結果!$1:$1048576,ROW(),AA$1)))</f>
        <v>-0.82390874094431876</v>
      </c>
      <c r="AB29">
        <f>IF(INDEX(測定結果!$1:$1048576,ROW(),AB$1)=0,"",LOG(INDEX(測定結果!$1:$1048576,ROW(),AB$1)))</f>
        <v>-0.3010299956639812</v>
      </c>
      <c r="AC29">
        <f>IF(INDEX(測定結果!$1:$1048576,ROW(),AC$1)=0,"",LOG(INDEX(測定結果!$1:$1048576,ROW(),AC$1)))</f>
        <v>-0.85387196432176193</v>
      </c>
      <c r="AD29">
        <f>IF(INDEX(測定結果!$1:$1048576,ROW(),AD$1)=0,"",LOG(INDEX(測定結果!$1:$1048576,ROW(),AD$1)))</f>
        <v>-0.85387196432176193</v>
      </c>
      <c r="AE29">
        <f>IF(INDEX(測定結果!$1:$1048576,ROW(),AE$1)=0,"",LOG(INDEX(測定結果!$1:$1048576,ROW(),AE$1)))</f>
        <v>-0.82390874094431876</v>
      </c>
      <c r="AF29">
        <f>IF(INDEX(測定結果!$1:$1048576,ROW(),AF$1)=0,"",LOG(INDEX(測定結果!$1:$1048576,ROW(),AF$1)))</f>
        <v>-0.85387196432176193</v>
      </c>
      <c r="AG29">
        <f>IF(INDEX(測定結果!$1:$1048576,ROW(),AG$1)=0,"",LOG(INDEX(測定結果!$1:$1048576,ROW(),AG$1)))</f>
        <v>-0.85387196432176193</v>
      </c>
      <c r="AH29">
        <f>IF(INDEX(測定結果!$1:$1048576,ROW(),AH$1)=0,"",LOG(INDEX(測定結果!$1:$1048576,ROW(),AH$1)))</f>
        <v>-0.92081875395237522</v>
      </c>
      <c r="AI29">
        <f>IF(INDEX(測定結果!$1:$1048576,ROW(),AI$1)=0,"",LOG(INDEX(測定結果!$1:$1048576,ROW(),AI$1)))</f>
        <v>-0.88605664769316317</v>
      </c>
      <c r="AJ29">
        <f>IF(INDEX(測定結果!$1:$1048576,ROW(),AJ$1)=0,"",LOG(INDEX(測定結果!$1:$1048576,ROW(),AJ$1)))</f>
        <v>-0.88605664769316317</v>
      </c>
      <c r="AK29">
        <f>IF(INDEX(測定結果!$1:$1048576,ROW(),AK$1)=0,"",LOG(INDEX(測定結果!$1:$1048576,ROW(),AK$1)))</f>
        <v>-0.88605664769316317</v>
      </c>
      <c r="AL29">
        <f>IF(INDEX(測定結果!$1:$1048576,ROW(),AL$1)=0,"",LOG(INDEX(測定結果!$1:$1048576,ROW(),AL$1)))</f>
        <v>-0.92081875395237522</v>
      </c>
      <c r="AM29">
        <f>IF(INDEX(測定結果!$1:$1048576,ROW(),AM$1)=0,"",LOG(INDEX(測定結果!$1:$1048576,ROW(),AM$1)))</f>
        <v>-0.88605664769316317</v>
      </c>
      <c r="AN29">
        <f>IF(INDEX(測定結果!$1:$1048576,ROW(),AN$1)=0,"",LOG(INDEX(測定結果!$1:$1048576,ROW(),AN$1)))</f>
        <v>-0.92081875395237522</v>
      </c>
      <c r="AO29">
        <f>IF(INDEX(測定結果!$1:$1048576,ROW(),AO$1)=0,"",LOG(INDEX(測定結果!$1:$1048576,ROW(),AO$1)))</f>
        <v>-0.92081875395237522</v>
      </c>
      <c r="AP29">
        <f>IF(INDEX(測定結果!$1:$1048576,ROW(),AP$1)=0,"",LOG(INDEX(測定結果!$1:$1048576,ROW(),AP$1)))</f>
        <v>-1</v>
      </c>
      <c r="AQ29">
        <f>IF(INDEX(測定結果!$1:$1048576,ROW(),AQ$1)=0,"",LOG(INDEX(測定結果!$1:$1048576,ROW(),AQ$1)))</f>
        <v>-0.92081875395237522</v>
      </c>
      <c r="AR29">
        <f>IF(INDEX(測定結果!$1:$1048576,ROW(),AR$1)=0,"",LOG(INDEX(測定結果!$1:$1048576,ROW(),AR$1)))</f>
        <v>-0.95860731484177497</v>
      </c>
      <c r="AS29">
        <f>IF(INDEX(測定結果!$1:$1048576,ROW(),AS$1)=0,"",LOG(INDEX(測定結果!$1:$1048576,ROW(),AS$1)))</f>
        <v>-0.95860731484177497</v>
      </c>
      <c r="AT29">
        <f>IF(INDEX(測定結果!$1:$1048576,ROW(),AT$1)=0,"",LOG(INDEX(測定結果!$1:$1048576,ROW(),AT$1)))</f>
        <v>-0.95860731484177497</v>
      </c>
      <c r="AU29">
        <f>IF(INDEX(測定結果!$1:$1048576,ROW(),AU$1)=0,"",LOG(INDEX(測定結果!$1:$1048576,ROW(),AU$1)))</f>
        <v>-0.95860731484177497</v>
      </c>
      <c r="AV29">
        <f>IF(INDEX(測定結果!$1:$1048576,ROW(),AV$1)=0,"",LOG(INDEX(測定結果!$1:$1048576,ROW(),AV$1)))</f>
        <v>-0.95860731484177497</v>
      </c>
      <c r="AW29">
        <f>IF(INDEX(測定結果!$1:$1048576,ROW(),AW$1)=0,"",LOG(INDEX(測定結果!$1:$1048576,ROW(),AW$1)))</f>
        <v>-0.95860731484177497</v>
      </c>
      <c r="AX29">
        <f>IF(INDEX(測定結果!$1:$1048576,ROW(),AX$1)=0,"",LOG(INDEX(測定結果!$1:$1048576,ROW(),AX$1)))</f>
        <v>-0.95860731484177497</v>
      </c>
      <c r="AY29">
        <f>IF(INDEX(測定結果!$1:$1048576,ROW(),AY$1)=0,"",LOG(INDEX(測定結果!$1:$1048576,ROW(),AY$1)))</f>
        <v>-0.95860731484177497</v>
      </c>
      <c r="AZ29">
        <f>IF(INDEX(測定結果!$1:$1048576,ROW(),AZ$1)=0,"",LOG(INDEX(測定結果!$1:$1048576,ROW(),AZ$1)))</f>
        <v>-0.95860731484177497</v>
      </c>
      <c r="BA29">
        <f>IF(INDEX(測定結果!$1:$1048576,ROW(),BA$1)=0,"",LOG(INDEX(測定結果!$1:$1048576,ROW(),BA$1)))</f>
        <v>-1</v>
      </c>
      <c r="BB29">
        <f>IF(INDEX(測定結果!$1:$1048576,ROW(),BB$1)=0,"",LOG(INDEX(測定結果!$1:$1048576,ROW(),BB$1)))</f>
        <v>-0.95860731484177497</v>
      </c>
      <c r="BC29">
        <f>IF(INDEX(測定結果!$1:$1048576,ROW(),BC$1)=0,"",LOG(INDEX(測定結果!$1:$1048576,ROW(),BC$1)))</f>
        <v>-1</v>
      </c>
      <c r="BD29">
        <f>IF(INDEX(測定結果!$1:$1048576,ROW(),BD$1)=0,"",LOG(INDEX(測定結果!$1:$1048576,ROW(),BD$1)))</f>
        <v>-1</v>
      </c>
      <c r="BE29">
        <f>IF(INDEX(測定結果!$1:$1048576,ROW(),BE$1)=0,"",LOG(INDEX(測定結果!$1:$1048576,ROW(),BE$1)))</f>
        <v>-1</v>
      </c>
      <c r="BF29">
        <f>IF(INDEX(測定結果!$1:$1048576,ROW(),BF$1)=0,"",LOG(INDEX(測定結果!$1:$1048576,ROW(),BF$1)))</f>
        <v>-1</v>
      </c>
      <c r="BG29">
        <f>IF(INDEX(測定結果!$1:$1048576,ROW(),BG$1)=0,"",LOG(INDEX(測定結果!$1:$1048576,ROW(),BG$1)))</f>
        <v>-1</v>
      </c>
      <c r="BH29">
        <f>IF(INDEX(測定結果!$1:$1048576,ROW(),BH$1)=0,"",LOG(INDEX(測定結果!$1:$1048576,ROW(),BH$1)))</f>
        <v>-0.95860731484177497</v>
      </c>
      <c r="BI29">
        <f>IF(INDEX(測定結果!$1:$1048576,ROW(),BI$1)=0,"",LOG(INDEX(測定結果!$1:$1048576,ROW(),BI$1)))</f>
        <v>-1</v>
      </c>
      <c r="BJ29">
        <f>IF(INDEX(測定結果!$1:$1048576,ROW(),BJ$1)=0,"",LOG(INDEX(測定結果!$1:$1048576,ROW(),BJ$1)))</f>
        <v>-0.95860731484177497</v>
      </c>
      <c r="BK29">
        <f>IF(INDEX(測定結果!$1:$1048576,ROW(),BK$1)=0,"",LOG(INDEX(測定結果!$1:$1048576,ROW(),BK$1)))</f>
        <v>-1.0457574905606752</v>
      </c>
      <c r="BL29">
        <f>IF(INDEX(測定結果!$1:$1048576,ROW(),BL$1)=0,"",LOG(INDEX(測定結果!$1:$1048576,ROW(),BL$1)))</f>
        <v>-1</v>
      </c>
      <c r="BM29">
        <f>IF(INDEX(測定結果!$1:$1048576,ROW(),BM$1)=0,"",LOG(INDEX(測定結果!$1:$1048576,ROW(),BM$1)))</f>
        <v>-1</v>
      </c>
      <c r="BN29">
        <f>IF(INDEX(測定結果!$1:$1048576,ROW(),BN$1)=0,"",LOG(INDEX(測定結果!$1:$1048576,ROW(),BN$1)))</f>
        <v>-0.95860731484177497</v>
      </c>
      <c r="BO29">
        <f>IF(INDEX(測定結果!$1:$1048576,ROW(),BO$1)=0,"",LOG(INDEX(測定結果!$1:$1048576,ROW(),BO$1)))</f>
        <v>-1</v>
      </c>
      <c r="BP29">
        <f>IF(INDEX(測定結果!$1:$1048576,ROW(),BP$1)=0,"",LOG(INDEX(測定結果!$1:$1048576,ROW(),BP$1)))</f>
        <v>-0.95860731484177497</v>
      </c>
      <c r="BQ29">
        <f>IF(INDEX(測定結果!$1:$1048576,ROW(),BQ$1)=0,"",LOG(INDEX(測定結果!$1:$1048576,ROW(),BQ$1)))</f>
        <v>-1</v>
      </c>
      <c r="BR29">
        <f>IF(INDEX(測定結果!$1:$1048576,ROW(),BR$1)=0,"",LOG(INDEX(測定結果!$1:$1048576,ROW(),BR$1)))</f>
        <v>-1</v>
      </c>
      <c r="BS29">
        <f>IF(INDEX(測定結果!$1:$1048576,ROW(),BS$1)=0,"",LOG(INDEX(測定結果!$1:$1048576,ROW(),BS$1)))</f>
        <v>-1</v>
      </c>
      <c r="BT29">
        <f>IF(INDEX(測定結果!$1:$1048576,ROW(),BT$1)=0,"",LOG(INDEX(測定結果!$1:$1048576,ROW(),BT$1)))</f>
        <v>-1</v>
      </c>
      <c r="BU29">
        <f>IF(INDEX(測定結果!$1:$1048576,ROW(),BU$1)=0,"",LOG(INDEX(測定結果!$1:$1048576,ROW(),BU$1)))</f>
        <v>-1.0457574905606752</v>
      </c>
      <c r="BV29" t="str">
        <f>IF(INDEX(測定結果!$1:$1048576,ROW(),BV$1)=0,"",LOG(INDEX(測定結果!$1:$1048576,ROW(),BV$1)))</f>
        <v/>
      </c>
      <c r="BW29" t="str">
        <f>IF(INDEX(測定結果!$1:$1048576,ROW(),BW$1)=0,"",LOG(INDEX(測定結果!$1:$1048576,ROW(),BW$1)))</f>
        <v/>
      </c>
      <c r="BX29" t="str">
        <f>IF(INDEX(測定結果!$1:$1048576,ROW(),BX$1)=0,"",LOG(INDEX(測定結果!$1:$1048576,ROW(),BX$1)))</f>
        <v/>
      </c>
      <c r="BY29" t="str">
        <f>IF(INDEX(測定結果!$1:$1048576,ROW(),BY$1)=0,"",LOG(INDEX(測定結果!$1:$1048576,ROW(),BY$1)))</f>
        <v/>
      </c>
      <c r="BZ29" t="str">
        <f>IF(INDEX(測定結果!$1:$1048576,ROW(),BZ$1)=0,"",LOG(INDEX(測定結果!$1:$1048576,ROW(),BZ$1)))</f>
        <v/>
      </c>
      <c r="CA29" t="str">
        <f>IF(INDEX(測定結果!$1:$1048576,ROW(),CA$1)=0,"",LOG(INDEX(測定結果!$1:$1048576,ROW(),CA$1)))</f>
        <v/>
      </c>
      <c r="CB29" t="str">
        <f>IF(INDEX(測定結果!$1:$1048576,ROW(),CB$1)=0,"",LOG(INDEX(測定結果!$1:$1048576,ROW(),CB$1)))</f>
        <v/>
      </c>
      <c r="CC29" t="str">
        <f>IF(INDEX(測定結果!$1:$1048576,ROW(),CC$1)=0,"",LOG(INDEX(測定結果!$1:$1048576,ROW(),CC$1)))</f>
        <v/>
      </c>
      <c r="CD29" t="str">
        <f>IF(INDEX(測定結果!$1:$1048576,ROW(),CD$1)=0,"",LOG(INDEX(測定結果!$1:$1048576,ROW(),CD$1)))</f>
        <v/>
      </c>
      <c r="CE29" t="str">
        <f>IF(INDEX(測定結果!$1:$1048576,ROW(),CE$1)=0,"",LOG(INDEX(測定結果!$1:$1048576,ROW(),CE$1)))</f>
        <v/>
      </c>
      <c r="CF29">
        <f>IF(INDEX(測定結果!$1:$1048576,ROW(),CF$1)=0,"",LOG(INDEX(測定結果!$1:$1048576,ROW(),CF$1)))</f>
        <v>-1.0457574905606752</v>
      </c>
      <c r="CG29">
        <f>IF(INDEX(測定結果!$1:$1048576,ROW(),CG$1)=0,"",LOG(INDEX(測定結果!$1:$1048576,ROW(),CG$1)))</f>
        <v>-1.0457574905606752</v>
      </c>
      <c r="CH29">
        <f>IF(INDEX(測定結果!$1:$1048576,ROW(),CH$1)=0,"",LOG(INDEX(測定結果!$1:$1048576,ROW(),CH$1)))</f>
        <v>-1</v>
      </c>
      <c r="CI29">
        <f>IF(INDEX(測定結果!$1:$1048576,ROW(),CI$1)=0,"",LOG(INDEX(測定結果!$1:$1048576,ROW(),CI$1)))</f>
        <v>-1.0457574905606752</v>
      </c>
      <c r="CJ29">
        <f>IF(INDEX(測定結果!$1:$1048576,ROW(),CJ$1)=0,"",LOG(INDEX(測定結果!$1:$1048576,ROW(),CJ$1)))</f>
        <v>-1.0457574905606752</v>
      </c>
      <c r="CK29">
        <f>IF(INDEX(測定結果!$1:$1048576,ROW(),CK$1)=0,"",LOG(INDEX(測定結果!$1:$1048576,ROW(),CK$1)))</f>
        <v>-1.0457574905606752</v>
      </c>
      <c r="CL29">
        <f>IF(INDEX(測定結果!$1:$1048576,ROW(),CL$1)=0,"",LOG(INDEX(測定結果!$1:$1048576,ROW(),CL$1)))</f>
        <v>-1.0457574905606752</v>
      </c>
      <c r="CM29">
        <f>IF(INDEX(測定結果!$1:$1048576,ROW(),CM$1)=0,"",LOG(INDEX(測定結果!$1:$1048576,ROW(),CM$1)))</f>
        <v>-1.0457574905606752</v>
      </c>
      <c r="CN29">
        <f>IF(INDEX(測定結果!$1:$1048576,ROW(),CN$1)=0,"",LOG(INDEX(測定結果!$1:$1048576,ROW(),CN$1)))</f>
        <v>-1</v>
      </c>
      <c r="CO29">
        <f>IF(INDEX(測定結果!$1:$1048576,ROW(),CO$1)=0,"",LOG(INDEX(測定結果!$1:$1048576,ROW(),CO$1)))</f>
        <v>-1.0457574905606752</v>
      </c>
      <c r="CP29">
        <f>IF(INDEX(測定結果!$1:$1048576,ROW(),CP$1)=0,"",LOG(INDEX(測定結果!$1:$1048576,ROW(),CP$1)))</f>
        <v>-1</v>
      </c>
      <c r="CQ29">
        <f>IF(INDEX(測定結果!$1:$1048576,ROW(),CQ$1)=0,"",LOG(INDEX(測定結果!$1:$1048576,ROW(),CQ$1)))</f>
        <v>-1.0457574905606752</v>
      </c>
      <c r="CR29" t="str">
        <f>IF(INDEX(測定結果!$1:$1048576,ROW(),CR$1)=0,"",LOG(INDEX(測定結果!$1:$1048576,ROW(),CR$1)))</f>
        <v/>
      </c>
      <c r="CS29" t="str">
        <f>IF(INDEX(測定結果!$1:$1048576,ROW(),CS$1)=0,"",LOG(INDEX(測定結果!$1:$1048576,ROW(),CS$1)))</f>
        <v/>
      </c>
      <c r="CT29" t="str">
        <f>IF(INDEX(測定結果!$1:$1048576,ROW(),CT$1)=0,"",LOG(INDEX(測定結果!$1:$1048576,ROW(),CT$1)))</f>
        <v/>
      </c>
      <c r="CU29" t="str">
        <f>IF(INDEX(測定結果!$1:$1048576,ROW(),CU$1)=0,"",LOG(INDEX(測定結果!$1:$1048576,ROW(),CU$1)))</f>
        <v/>
      </c>
      <c r="CV29" t="str">
        <f>IF(INDEX(測定結果!$1:$1048576,ROW(),CV$1)=0,"",LOG(INDEX(測定結果!$1:$1048576,ROW(),CV$1)))</f>
        <v/>
      </c>
      <c r="CW29" t="str">
        <f>IF(INDEX(測定結果!$1:$1048576,ROW(),CW$1)=0,"",LOG(INDEX(測定結果!$1:$1048576,ROW(),CW$1)))</f>
        <v/>
      </c>
      <c r="CX29" t="str">
        <f>IF(INDEX(測定結果!$1:$1048576,ROW(),CX$1)=0,"",LOG(INDEX(測定結果!$1:$1048576,ROW(),CX$1)))</f>
        <v/>
      </c>
      <c r="CY29" t="str">
        <f>IF(INDEX(測定結果!$1:$1048576,ROW(),CY$1)=0,"",LOG(INDEX(測定結果!$1:$1048576,ROW(),CY$1)))</f>
        <v/>
      </c>
      <c r="CZ29" t="str">
        <f>IF(INDEX(測定結果!$1:$1048576,ROW(),CZ$1)=0,"",LOG(INDEX(測定結果!$1:$1048576,ROW(),CZ$1)))</f>
        <v/>
      </c>
      <c r="DA29" t="str">
        <f>IF(INDEX(測定結果!$1:$1048576,ROW(),DA$1)=0,"",LOG(INDEX(測定結果!$1:$1048576,ROW(),DA$1)))</f>
        <v/>
      </c>
      <c r="DB29" t="str">
        <f>IF(INDEX(測定結果!$1:$1048576,ROW(),DB$1)=0,"",LOG(INDEX(測定結果!$1:$1048576,ROW(),DB$1)))</f>
        <v/>
      </c>
      <c r="DC29" t="str">
        <f>IF(INDEX(測定結果!$1:$1048576,ROW(),DC$1)=0,"",LOG(INDEX(測定結果!$1:$1048576,ROW(),DC$1)))</f>
        <v/>
      </c>
      <c r="DD29" t="str">
        <f>IF(INDEX(測定結果!$1:$1048576,ROW(),DD$1)=0,"",LOG(INDEX(測定結果!$1:$1048576,ROW(),DD$1)))</f>
        <v/>
      </c>
      <c r="DE29" t="str">
        <f>IF(INDEX(測定結果!$1:$1048576,ROW(),DE$1)=0,"",LOG(INDEX(測定結果!$1:$1048576,ROW(),DE$1)))</f>
        <v/>
      </c>
      <c r="DF29" t="str">
        <f>IF(INDEX(測定結果!$1:$1048576,ROW(),DF$1)=0,"",LOG(INDEX(測定結果!$1:$1048576,ROW(),DF$1)))</f>
        <v/>
      </c>
      <c r="DG29" t="str">
        <f>IF(INDEX(測定結果!$1:$1048576,ROW(),DG$1)=0,"",LOG(INDEX(測定結果!$1:$1048576,ROW(),DG$1)))</f>
        <v/>
      </c>
      <c r="DH29" t="str">
        <f>IF(INDEX(測定結果!$1:$1048576,ROW(),DH$1)=0,"",LOG(INDEX(測定結果!$1:$1048576,ROW(),DH$1)))</f>
        <v/>
      </c>
      <c r="DI29" t="str">
        <f>IF(INDEX(測定結果!$1:$1048576,ROW(),DI$1)=0,"",LOG(INDEX(測定結果!$1:$1048576,ROW(),DI$1)))</f>
        <v/>
      </c>
      <c r="DJ29" t="str">
        <f>IF(INDEX(測定結果!$1:$1048576,ROW(),DJ$1)=0,"",LOG(INDEX(測定結果!$1:$1048576,ROW(),DJ$1)))</f>
        <v/>
      </c>
      <c r="DK29" t="str">
        <f>IF(INDEX(測定結果!$1:$1048576,ROW(),DK$1)=0,"",LOG(INDEX(測定結果!$1:$1048576,ROW(),DK$1)))</f>
        <v/>
      </c>
      <c r="DL29" t="str">
        <f>IF(INDEX(測定結果!$1:$1048576,ROW(),DL$1)=0,"",LOG(INDEX(測定結果!$1:$1048576,ROW(),DL$1)))</f>
        <v/>
      </c>
      <c r="DM29" t="str">
        <f>IF(INDEX(測定結果!$1:$1048576,ROW(),DM$1)=0,"",LOG(INDEX(測定結果!$1:$1048576,ROW(),DM$1)))</f>
        <v/>
      </c>
      <c r="DN29" t="str">
        <f>IF(INDEX(測定結果!$1:$1048576,ROW(),DN$1)=0,"",LOG(INDEX(測定結果!$1:$1048576,ROW(),DN$1)))</f>
        <v/>
      </c>
      <c r="DO29" t="str">
        <f>IF(INDEX(測定結果!$1:$1048576,ROW(),DO$1)=0,"",LOG(INDEX(測定結果!$1:$1048576,ROW(),DO$1)))</f>
        <v/>
      </c>
      <c r="DP29" t="str">
        <f>IF(OR(INDEX(測定結果!$1:$1048576,ROW(),DP$1)=0,INDEX(測定結果!$1:$1048576,ROW(),DP$1)=""),"",LOG(INDEX(測定結果!$1:$1048576,ROW(),DP$1)))</f>
        <v/>
      </c>
      <c r="DQ29" t="str">
        <f>IF(OR(INDEX(測定結果!$1:$1048576,ROW(),DQ$1)=0,INDEX(測定結果!$1:$1048576,ROW(),DQ$1)=""),"",LOG(INDEX(測定結果!$1:$1048576,ROW(),DQ$1)))</f>
        <v/>
      </c>
      <c r="DR29" t="str">
        <f>IF(OR(INDEX(測定結果!$1:$1048576,ROW(),DR$1)=0,INDEX(測定結果!$1:$1048576,ROW(),DR$1)=""),"",LOG(INDEX(測定結果!$1:$1048576,ROW(),DR$1)))</f>
        <v/>
      </c>
      <c r="DS29" t="str">
        <f>IF(OR(INDEX(測定結果!$1:$1048576,ROW(),DS$1)=0,INDEX(測定結果!$1:$1048576,ROW(),DS$1)=""),"",LOG(INDEX(測定結果!$1:$1048576,ROW(),DS$1)))</f>
        <v/>
      </c>
      <c r="DT29" t="str">
        <f>IF(OR(INDEX(測定結果!$1:$1048576,ROW(),DT$1)=0,INDEX(測定結果!$1:$1048576,ROW(),DT$1)=""),"",LOG(INDEX(測定結果!$1:$1048576,ROW(),DT$1)))</f>
        <v/>
      </c>
      <c r="DU29" t="str">
        <f>IF(OR(INDEX(測定結果!$1:$1048576,ROW(),DU$1)=0,INDEX(測定結果!$1:$1048576,ROW(),DU$1)=""),"",LOG(INDEX(測定結果!$1:$1048576,ROW(),DU$1)))</f>
        <v/>
      </c>
      <c r="DV29" t="str">
        <f>IF(OR(INDEX(測定結果!$1:$1048576,ROW(),DV$1)=0,INDEX(測定結果!$1:$1048576,ROW(),DV$1)=""),"",LOG(INDEX(測定結果!$1:$1048576,ROW(),DV$1)))</f>
        <v/>
      </c>
      <c r="DW29" t="str">
        <f>IF(OR(INDEX(測定結果!$1:$1048576,ROW(),DW$1)=0,INDEX(測定結果!$1:$1048576,ROW(),DW$1)=""),"",LOG(INDEX(測定結果!$1:$1048576,ROW(),DW$1)))</f>
        <v/>
      </c>
      <c r="DX29" t="str">
        <f>IF(OR(INDEX(測定結果!$1:$1048576,ROW(),DX$1)=0,INDEX(測定結果!$1:$1048576,ROW(),DX$1)=""),"",LOG(INDEX(測定結果!$1:$1048576,ROW(),DX$1)))</f>
        <v/>
      </c>
      <c r="DY29" t="str">
        <f>IF(OR(INDEX(測定結果!$1:$1048576,ROW(),DY$1)=0,INDEX(測定結果!$1:$1048576,ROW(),DY$1)=""),"",LOG(INDEX(測定結果!$1:$1048576,ROW(),DY$1)))</f>
        <v/>
      </c>
      <c r="DZ29" t="str">
        <f>IF(OR(INDEX(測定結果!$1:$1048576,ROW(),DZ$1)=0,INDEX(測定結果!$1:$1048576,ROW(),DZ$1)=""),"",LOG(INDEX(測定結果!$1:$1048576,ROW(),DZ$1)))</f>
        <v/>
      </c>
      <c r="EA29" t="str">
        <f>IF(OR(INDEX(測定結果!$1:$1048576,ROW(),EA$1)=0,INDEX(測定結果!$1:$1048576,ROW(),EA$1)=""),"",LOG(INDEX(測定結果!$1:$1048576,ROW(),EA$1)))</f>
        <v/>
      </c>
      <c r="EB29" t="str">
        <f>IF(OR(INDEX(測定結果!$1:$1048576,ROW(),EB$1)=0,INDEX(測定結果!$1:$1048576,ROW(),EB$1)=""),"",LOG(INDEX(測定結果!$1:$1048576,ROW(),EB$1)))</f>
        <v/>
      </c>
      <c r="EC29" t="str">
        <f>IF(OR(INDEX(測定結果!$1:$1048576,ROW(),EC$1)=0,INDEX(測定結果!$1:$1048576,ROW(),EC$1)=""),"",LOG(INDEX(測定結果!$1:$1048576,ROW(),EC$1)))</f>
        <v/>
      </c>
      <c r="ED29" t="str">
        <f>IF(OR(INDEX(測定結果!$1:$1048576,ROW(),ED$1)=0,INDEX(測定結果!$1:$1048576,ROW(),ED$1)=""),"",LOG(INDEX(測定結果!$1:$1048576,ROW(),ED$1)))</f>
        <v/>
      </c>
    </row>
    <row r="30" spans="1:134">
      <c r="A30" t="str">
        <f>IF(INDEX(測定結果!$1:$1048576,ROW(),A$1)=0,A29,INDEX(測定結果!$1:$1048576,ROW(),A$1))</f>
        <v>滝根町</v>
      </c>
      <c r="B30">
        <f>INDEX(測定結果!$1:$1048576,ROW(),B$1)</f>
        <v>20</v>
      </c>
      <c r="C30" t="str">
        <f>IF(INDEX(測定結果!$1:$1048576,ROW(),C$1)=0,C29,INDEX(測定結果!$1:$1048576,ROW(),C$1))</f>
        <v>広瀬町</v>
      </c>
      <c r="D30" t="str">
        <f>IF(INDEX(測定結果!$1:$1048576,ROW(),D$1)=0,"",INDEX(測定結果!$1:$1048576,ROW(),D$1))</f>
        <v>広瀬町集会所</v>
      </c>
      <c r="E30">
        <f>IF(INDEX(測定結果!$1:$1048576,ROW(),E$1)=0,"",LOG(INDEX(測定結果!$1:$1048576,ROW(),E$1)))</f>
        <v>-0.79588001734407521</v>
      </c>
      <c r="F30">
        <f>IF(INDEX(測定結果!$1:$1048576,ROW(),F$1)=0,"",LOG(INDEX(測定結果!$1:$1048576,ROW(),F$1)))</f>
        <v>-0.79588001734407521</v>
      </c>
      <c r="G30">
        <f>IF(INDEX(測定結果!$1:$1048576,ROW(),G$1)=0,"",LOG(INDEX(測定結果!$1:$1048576,ROW(),G$1)))</f>
        <v>-0.769551078621726</v>
      </c>
      <c r="H30">
        <f>IF(INDEX(測定結果!$1:$1048576,ROW(),H$1)=0,"",LOG(INDEX(測定結果!$1:$1048576,ROW(),H$1)))</f>
        <v>-0.74472749489669399</v>
      </c>
      <c r="I30">
        <f>IF(INDEX(測定結果!$1:$1048576,ROW(),I$1)=0,"",LOG(INDEX(測定結果!$1:$1048576,ROW(),I$1)))</f>
        <v>-0.72124639904717103</v>
      </c>
      <c r="J30">
        <f>IF(INDEX(測定結果!$1:$1048576,ROW(),J$1)=0,"",LOG(INDEX(測定結果!$1:$1048576,ROW(),J$1)))</f>
        <v>-0.82390874094431876</v>
      </c>
      <c r="K30">
        <f>IF(INDEX(測定結果!$1:$1048576,ROW(),K$1)=0,"",LOG(INDEX(測定結果!$1:$1048576,ROW(),K$1)))</f>
        <v>-0.85387196432176193</v>
      </c>
      <c r="L30">
        <f>IF(INDEX(測定結果!$1:$1048576,ROW(),L$1)=0,"",LOG(INDEX(測定結果!$1:$1048576,ROW(),L$1)))</f>
        <v>-0.769551078621726</v>
      </c>
      <c r="M30">
        <f>IF(INDEX(測定結果!$1:$1048576,ROW(),M$1)=0,"",LOG(INDEX(測定結果!$1:$1048576,ROW(),M$1)))</f>
        <v>-0.74472749489669399</v>
      </c>
      <c r="N30">
        <f>IF(INDEX(測定結果!$1:$1048576,ROW(),N$1)=0,"",LOG(INDEX(測定結果!$1:$1048576,ROW(),N$1)))</f>
        <v>-0.72124639904717103</v>
      </c>
      <c r="O30">
        <f>IF(INDEX(測定結果!$1:$1048576,ROW(),O$1)=0,"",LOG(INDEX(測定結果!$1:$1048576,ROW(),O$1)))</f>
        <v>-0.88605664769316317</v>
      </c>
      <c r="P30">
        <f>IF(INDEX(測定結果!$1:$1048576,ROW(),P$1)=0,"",LOG(INDEX(測定結果!$1:$1048576,ROW(),P$1)))</f>
        <v>-0.88605664769316317</v>
      </c>
      <c r="Q30">
        <f>IF(INDEX(測定結果!$1:$1048576,ROW(),Q$1)=0,"",LOG(INDEX(測定結果!$1:$1048576,ROW(),Q$1)))</f>
        <v>-0.85387196432176193</v>
      </c>
      <c r="R30">
        <f>IF(INDEX(測定結果!$1:$1048576,ROW(),R$1)=0,"",LOG(INDEX(測定結果!$1:$1048576,ROW(),R$1)))</f>
        <v>-0.82390874094431876</v>
      </c>
      <c r="S30">
        <f>IF(INDEX(測定結果!$1:$1048576,ROW(),S$1)=0,"",LOG(INDEX(測定結果!$1:$1048576,ROW(),S$1)))</f>
        <v>-0.769551078621726</v>
      </c>
      <c r="T30">
        <f>IF(INDEX(測定結果!$1:$1048576,ROW(),T$1)=0,"",LOG(INDEX(測定結果!$1:$1048576,ROW(),T$1)))</f>
        <v>-0.79588001734407521</v>
      </c>
      <c r="U30">
        <f>IF(INDEX(測定結果!$1:$1048576,ROW(),U$1)=0,"",LOG(INDEX(測定結果!$1:$1048576,ROW(),U$1)))</f>
        <v>-0.769551078621726</v>
      </c>
      <c r="V30">
        <f>IF(INDEX(測定結果!$1:$1048576,ROW(),V$1)=0,"",LOG(INDEX(測定結果!$1:$1048576,ROW(),V$1)))</f>
        <v>-0.74472749489669399</v>
      </c>
      <c r="W30">
        <f>IF(INDEX(測定結果!$1:$1048576,ROW(),W$1)=0,"",LOG(INDEX(測定結果!$1:$1048576,ROW(),W$1)))</f>
        <v>-0.79588001734407521</v>
      </c>
      <c r="X30">
        <f>IF(INDEX(測定結果!$1:$1048576,ROW(),X$1)=0,"",LOG(INDEX(測定結果!$1:$1048576,ROW(),X$1)))</f>
        <v>-0.82390874094431876</v>
      </c>
      <c r="Y30">
        <f>IF(INDEX(測定結果!$1:$1048576,ROW(),Y$1)=0,"",LOG(INDEX(測定結果!$1:$1048576,ROW(),Y$1)))</f>
        <v>-0.85387196432176193</v>
      </c>
      <c r="Z30">
        <f>IF(INDEX(測定結果!$1:$1048576,ROW(),Z$1)=0,"",LOG(INDEX(測定結果!$1:$1048576,ROW(),Z$1)))</f>
        <v>-0.88605664769316317</v>
      </c>
      <c r="AA30">
        <f>IF(INDEX(測定結果!$1:$1048576,ROW(),AA$1)=0,"",LOG(INDEX(測定結果!$1:$1048576,ROW(),AA$1)))</f>
        <v>-0.88605664769316317</v>
      </c>
      <c r="AB30">
        <f>IF(INDEX(測定結果!$1:$1048576,ROW(),AB$1)=0,"",LOG(INDEX(測定結果!$1:$1048576,ROW(),AB$1)))</f>
        <v>-0.88605664769316317</v>
      </c>
      <c r="AC30">
        <f>IF(INDEX(測定結果!$1:$1048576,ROW(),AC$1)=0,"",LOG(INDEX(測定結果!$1:$1048576,ROW(),AC$1)))</f>
        <v>-0.88605664769316317</v>
      </c>
      <c r="AD30">
        <f>IF(INDEX(測定結果!$1:$1048576,ROW(),AD$1)=0,"",LOG(INDEX(測定結果!$1:$1048576,ROW(),AD$1)))</f>
        <v>-0.88605664769316317</v>
      </c>
      <c r="AE30">
        <f>IF(INDEX(測定結果!$1:$1048576,ROW(),AE$1)=0,"",LOG(INDEX(測定結果!$1:$1048576,ROW(),AE$1)))</f>
        <v>-0.85387196432176193</v>
      </c>
      <c r="AF30">
        <f>IF(INDEX(測定結果!$1:$1048576,ROW(),AF$1)=0,"",LOG(INDEX(測定結果!$1:$1048576,ROW(),AF$1)))</f>
        <v>-0.88605664769316317</v>
      </c>
      <c r="AG30">
        <f>IF(INDEX(測定結果!$1:$1048576,ROW(),AG$1)=0,"",LOG(INDEX(測定結果!$1:$1048576,ROW(),AG$1)))</f>
        <v>-0.88605664769316317</v>
      </c>
      <c r="AH30">
        <f>IF(INDEX(測定結果!$1:$1048576,ROW(),AH$1)=0,"",LOG(INDEX(測定結果!$1:$1048576,ROW(),AH$1)))</f>
        <v>-0.92081875395237522</v>
      </c>
      <c r="AI30">
        <f>IF(INDEX(測定結果!$1:$1048576,ROW(),AI$1)=0,"",LOG(INDEX(測定結果!$1:$1048576,ROW(),AI$1)))</f>
        <v>-0.88605664769316317</v>
      </c>
      <c r="AJ30">
        <f>IF(INDEX(測定結果!$1:$1048576,ROW(),AJ$1)=0,"",LOG(INDEX(測定結果!$1:$1048576,ROW(),AJ$1)))</f>
        <v>-0.92081875395237522</v>
      </c>
      <c r="AK30">
        <f>IF(INDEX(測定結果!$1:$1048576,ROW(),AK$1)=0,"",LOG(INDEX(測定結果!$1:$1048576,ROW(),AK$1)))</f>
        <v>-0.95860731484177497</v>
      </c>
      <c r="AL30">
        <f>IF(INDEX(測定結果!$1:$1048576,ROW(),AL$1)=0,"",LOG(INDEX(測定結果!$1:$1048576,ROW(),AL$1)))</f>
        <v>-0.92081875395237522</v>
      </c>
      <c r="AM30">
        <f>IF(INDEX(測定結果!$1:$1048576,ROW(),AM$1)=0,"",LOG(INDEX(測定結果!$1:$1048576,ROW(),AM$1)))</f>
        <v>-0.82390874094431876</v>
      </c>
      <c r="AN30">
        <f>IF(INDEX(測定結果!$1:$1048576,ROW(),AN$1)=0,"",LOG(INDEX(測定結果!$1:$1048576,ROW(),AN$1)))</f>
        <v>-0.92081875395237522</v>
      </c>
      <c r="AO30">
        <f>IF(INDEX(測定結果!$1:$1048576,ROW(),AO$1)=0,"",LOG(INDEX(測定結果!$1:$1048576,ROW(),AO$1)))</f>
        <v>-0.95860731484177497</v>
      </c>
      <c r="AP30">
        <f>IF(INDEX(測定結果!$1:$1048576,ROW(),AP$1)=0,"",LOG(INDEX(測定結果!$1:$1048576,ROW(),AP$1)))</f>
        <v>-0.88605664769316317</v>
      </c>
      <c r="AQ30">
        <f>IF(INDEX(測定結果!$1:$1048576,ROW(),AQ$1)=0,"",LOG(INDEX(測定結果!$1:$1048576,ROW(),AQ$1)))</f>
        <v>-0.88605664769316317</v>
      </c>
      <c r="AR30">
        <f>IF(INDEX(測定結果!$1:$1048576,ROW(),AR$1)=0,"",LOG(INDEX(測定結果!$1:$1048576,ROW(),AR$1)))</f>
        <v>-0.92081875395237522</v>
      </c>
      <c r="AS30">
        <f>IF(INDEX(測定結果!$1:$1048576,ROW(),AS$1)=0,"",LOG(INDEX(測定結果!$1:$1048576,ROW(),AS$1)))</f>
        <v>-0.88605664769316317</v>
      </c>
      <c r="AT30">
        <f>IF(INDEX(測定結果!$1:$1048576,ROW(),AT$1)=0,"",LOG(INDEX(測定結果!$1:$1048576,ROW(),AT$1)))</f>
        <v>-0.95860731484177497</v>
      </c>
      <c r="AU30">
        <f>IF(INDEX(測定結果!$1:$1048576,ROW(),AU$1)=0,"",LOG(INDEX(測定結果!$1:$1048576,ROW(),AU$1)))</f>
        <v>-1</v>
      </c>
      <c r="AV30">
        <f>IF(INDEX(測定結果!$1:$1048576,ROW(),AV$1)=0,"",LOG(INDEX(測定結果!$1:$1048576,ROW(),AV$1)))</f>
        <v>-0.95860731484177497</v>
      </c>
      <c r="AW30">
        <f>IF(INDEX(測定結果!$1:$1048576,ROW(),AW$1)=0,"",LOG(INDEX(測定結果!$1:$1048576,ROW(),AW$1)))</f>
        <v>-0.95860731484177497</v>
      </c>
      <c r="AX30">
        <f>IF(INDEX(測定結果!$1:$1048576,ROW(),AX$1)=0,"",LOG(INDEX(測定結果!$1:$1048576,ROW(),AX$1)))</f>
        <v>-1</v>
      </c>
      <c r="AY30">
        <f>IF(INDEX(測定結果!$1:$1048576,ROW(),AY$1)=0,"",LOG(INDEX(測定結果!$1:$1048576,ROW(),AY$1)))</f>
        <v>-0.95860731484177497</v>
      </c>
      <c r="AZ30">
        <f>IF(INDEX(測定結果!$1:$1048576,ROW(),AZ$1)=0,"",LOG(INDEX(測定結果!$1:$1048576,ROW(),AZ$1)))</f>
        <v>-0.95860731484177497</v>
      </c>
      <c r="BA30">
        <f>IF(INDEX(測定結果!$1:$1048576,ROW(),BA$1)=0,"",LOG(INDEX(測定結果!$1:$1048576,ROW(),BA$1)))</f>
        <v>-0.95860731484177497</v>
      </c>
      <c r="BB30">
        <f>IF(INDEX(測定結果!$1:$1048576,ROW(),BB$1)=0,"",LOG(INDEX(測定結果!$1:$1048576,ROW(),BB$1)))</f>
        <v>-0.95860731484177497</v>
      </c>
      <c r="BC30">
        <f>IF(INDEX(測定結果!$1:$1048576,ROW(),BC$1)=0,"",LOG(INDEX(測定結果!$1:$1048576,ROW(),BC$1)))</f>
        <v>-1</v>
      </c>
      <c r="BD30">
        <f>IF(INDEX(測定結果!$1:$1048576,ROW(),BD$1)=0,"",LOG(INDEX(測定結果!$1:$1048576,ROW(),BD$1)))</f>
        <v>-0.95860731484177497</v>
      </c>
      <c r="BE30">
        <f>IF(INDEX(測定結果!$1:$1048576,ROW(),BE$1)=0,"",LOG(INDEX(測定結果!$1:$1048576,ROW(),BE$1)))</f>
        <v>-1</v>
      </c>
      <c r="BF30">
        <f>IF(INDEX(測定結果!$1:$1048576,ROW(),BF$1)=0,"",LOG(INDEX(測定結果!$1:$1048576,ROW(),BF$1)))</f>
        <v>-0.95860731484177497</v>
      </c>
      <c r="BG30">
        <f>IF(INDEX(測定結果!$1:$1048576,ROW(),BG$1)=0,"",LOG(INDEX(測定結果!$1:$1048576,ROW(),BG$1)))</f>
        <v>-1.0457574905606752</v>
      </c>
      <c r="BH30">
        <f>IF(INDEX(測定結果!$1:$1048576,ROW(),BH$1)=0,"",LOG(INDEX(測定結果!$1:$1048576,ROW(),BH$1)))</f>
        <v>-1</v>
      </c>
      <c r="BI30">
        <f>IF(INDEX(測定結果!$1:$1048576,ROW(),BI$1)=0,"",LOG(INDEX(測定結果!$1:$1048576,ROW(),BI$1)))</f>
        <v>-1</v>
      </c>
      <c r="BJ30">
        <f>IF(INDEX(測定結果!$1:$1048576,ROW(),BJ$1)=0,"",LOG(INDEX(測定結果!$1:$1048576,ROW(),BJ$1)))</f>
        <v>-1.0457574905606752</v>
      </c>
      <c r="BK30">
        <f>IF(INDEX(測定結果!$1:$1048576,ROW(),BK$1)=0,"",LOG(INDEX(測定結果!$1:$1048576,ROW(),BK$1)))</f>
        <v>-0.95860731484177497</v>
      </c>
      <c r="BL30">
        <f>IF(INDEX(測定結果!$1:$1048576,ROW(),BL$1)=0,"",LOG(INDEX(測定結果!$1:$1048576,ROW(),BL$1)))</f>
        <v>-1</v>
      </c>
      <c r="BM30">
        <f>IF(INDEX(測定結果!$1:$1048576,ROW(),BM$1)=0,"",LOG(INDEX(測定結果!$1:$1048576,ROW(),BM$1)))</f>
        <v>-1.0457574905606752</v>
      </c>
      <c r="BN30">
        <f>IF(INDEX(測定結果!$1:$1048576,ROW(),BN$1)=0,"",LOG(INDEX(測定結果!$1:$1048576,ROW(),BN$1)))</f>
        <v>-1</v>
      </c>
      <c r="BO30">
        <f>IF(INDEX(測定結果!$1:$1048576,ROW(),BO$1)=0,"",LOG(INDEX(測定結果!$1:$1048576,ROW(),BO$1)))</f>
        <v>-1</v>
      </c>
      <c r="BP30">
        <f>IF(INDEX(測定結果!$1:$1048576,ROW(),BP$1)=0,"",LOG(INDEX(測定結果!$1:$1048576,ROW(),BP$1)))</f>
        <v>-1</v>
      </c>
      <c r="BQ30">
        <f>IF(INDEX(測定結果!$1:$1048576,ROW(),BQ$1)=0,"",LOG(INDEX(測定結果!$1:$1048576,ROW(),BQ$1)))</f>
        <v>-1.0457574905606752</v>
      </c>
      <c r="BR30">
        <f>IF(INDEX(測定結果!$1:$1048576,ROW(),BR$1)=0,"",LOG(INDEX(測定結果!$1:$1048576,ROW(),BR$1)))</f>
        <v>-1</v>
      </c>
      <c r="BS30">
        <f>IF(INDEX(測定結果!$1:$1048576,ROW(),BS$1)=0,"",LOG(INDEX(測定結果!$1:$1048576,ROW(),BS$1)))</f>
        <v>-1</v>
      </c>
      <c r="BT30">
        <f>IF(INDEX(測定結果!$1:$1048576,ROW(),BT$1)=0,"",LOG(INDEX(測定結果!$1:$1048576,ROW(),BT$1)))</f>
        <v>-1</v>
      </c>
      <c r="BU30">
        <f>IF(INDEX(測定結果!$1:$1048576,ROW(),BU$1)=0,"",LOG(INDEX(測定結果!$1:$1048576,ROW(),BU$1)))</f>
        <v>-1.0457574905606752</v>
      </c>
      <c r="BV30" t="str">
        <f>IF(INDEX(測定結果!$1:$1048576,ROW(),BV$1)=0,"",LOG(INDEX(測定結果!$1:$1048576,ROW(),BV$1)))</f>
        <v/>
      </c>
      <c r="BW30" t="str">
        <f>IF(INDEX(測定結果!$1:$1048576,ROW(),BW$1)=0,"",LOG(INDEX(測定結果!$1:$1048576,ROW(),BW$1)))</f>
        <v/>
      </c>
      <c r="BX30" t="str">
        <f>IF(INDEX(測定結果!$1:$1048576,ROW(),BX$1)=0,"",LOG(INDEX(測定結果!$1:$1048576,ROW(),BX$1)))</f>
        <v/>
      </c>
      <c r="BY30" t="str">
        <f>IF(INDEX(測定結果!$1:$1048576,ROW(),BY$1)=0,"",LOG(INDEX(測定結果!$1:$1048576,ROW(),BY$1)))</f>
        <v/>
      </c>
      <c r="BZ30" t="str">
        <f>IF(INDEX(測定結果!$1:$1048576,ROW(),BZ$1)=0,"",LOG(INDEX(測定結果!$1:$1048576,ROW(),BZ$1)))</f>
        <v/>
      </c>
      <c r="CA30" t="str">
        <f>IF(INDEX(測定結果!$1:$1048576,ROW(),CA$1)=0,"",LOG(INDEX(測定結果!$1:$1048576,ROW(),CA$1)))</f>
        <v/>
      </c>
      <c r="CB30" t="str">
        <f>IF(INDEX(測定結果!$1:$1048576,ROW(),CB$1)=0,"",LOG(INDEX(測定結果!$1:$1048576,ROW(),CB$1)))</f>
        <v/>
      </c>
      <c r="CC30" t="str">
        <f>IF(INDEX(測定結果!$1:$1048576,ROW(),CC$1)=0,"",LOG(INDEX(測定結果!$1:$1048576,ROW(),CC$1)))</f>
        <v/>
      </c>
      <c r="CD30" t="str">
        <f>IF(INDEX(測定結果!$1:$1048576,ROW(),CD$1)=0,"",LOG(INDEX(測定結果!$1:$1048576,ROW(),CD$1)))</f>
        <v/>
      </c>
      <c r="CE30" t="str">
        <f>IF(INDEX(測定結果!$1:$1048576,ROW(),CE$1)=0,"",LOG(INDEX(測定結果!$1:$1048576,ROW(),CE$1)))</f>
        <v/>
      </c>
      <c r="CF30">
        <f>IF(INDEX(測定結果!$1:$1048576,ROW(),CF$1)=0,"",LOG(INDEX(測定結果!$1:$1048576,ROW(),CF$1)))</f>
        <v>-1.0457574905606752</v>
      </c>
      <c r="CG30">
        <f>IF(INDEX(測定結果!$1:$1048576,ROW(),CG$1)=0,"",LOG(INDEX(測定結果!$1:$1048576,ROW(),CG$1)))</f>
        <v>-1.0457574905606752</v>
      </c>
      <c r="CH30">
        <f>IF(INDEX(測定結果!$1:$1048576,ROW(),CH$1)=0,"",LOG(INDEX(測定結果!$1:$1048576,ROW(),CH$1)))</f>
        <v>-1.0457574905606752</v>
      </c>
      <c r="CI30">
        <f>IF(INDEX(測定結果!$1:$1048576,ROW(),CI$1)=0,"",LOG(INDEX(測定結果!$1:$1048576,ROW(),CI$1)))</f>
        <v>-1</v>
      </c>
      <c r="CJ30">
        <f>IF(INDEX(測定結果!$1:$1048576,ROW(),CJ$1)=0,"",LOG(INDEX(測定結果!$1:$1048576,ROW(),CJ$1)))</f>
        <v>-1.0457574905606752</v>
      </c>
      <c r="CK30">
        <f>IF(INDEX(測定結果!$1:$1048576,ROW(),CK$1)=0,"",LOG(INDEX(測定結果!$1:$1048576,ROW(),CK$1)))</f>
        <v>-1.0457574905606752</v>
      </c>
      <c r="CL30">
        <f>IF(INDEX(測定結果!$1:$1048576,ROW(),CL$1)=0,"",LOG(INDEX(測定結果!$1:$1048576,ROW(),CL$1)))</f>
        <v>-1.0969100130080565</v>
      </c>
      <c r="CM30">
        <f>IF(INDEX(測定結果!$1:$1048576,ROW(),CM$1)=0,"",LOG(INDEX(測定結果!$1:$1048576,ROW(),CM$1)))</f>
        <v>-1.0457574905606752</v>
      </c>
      <c r="CN30">
        <f>IF(INDEX(測定結果!$1:$1048576,ROW(),CN$1)=0,"",LOG(INDEX(測定結果!$1:$1048576,ROW(),CN$1)))</f>
        <v>-1.0457574905606752</v>
      </c>
      <c r="CO30">
        <f>IF(INDEX(測定結果!$1:$1048576,ROW(),CO$1)=0,"",LOG(INDEX(測定結果!$1:$1048576,ROW(),CO$1)))</f>
        <v>-1.0457574905606752</v>
      </c>
      <c r="CP30">
        <f>IF(INDEX(測定結果!$1:$1048576,ROW(),CP$1)=0,"",LOG(INDEX(測定結果!$1:$1048576,ROW(),CP$1)))</f>
        <v>-1.0457574905606752</v>
      </c>
      <c r="CQ30">
        <f>IF(INDEX(測定結果!$1:$1048576,ROW(),CQ$1)=0,"",LOG(INDEX(測定結果!$1:$1048576,ROW(),CQ$1)))</f>
        <v>-1.0457574905606752</v>
      </c>
      <c r="CR30">
        <f>IF(INDEX(測定結果!$1:$1048576,ROW(),CR$1)=0,"",LOG(INDEX(測定結果!$1:$1048576,ROW(),CR$1)))</f>
        <v>-1.1549019599857431</v>
      </c>
      <c r="CS30">
        <f>IF(INDEX(測定結果!$1:$1048576,ROW(),CS$1)=0,"",LOG(INDEX(測定結果!$1:$1048576,ROW(),CS$1)))</f>
        <v>-1.2218487496163564</v>
      </c>
      <c r="CT30">
        <f>IF(INDEX(測定結果!$1:$1048576,ROW(),CT$1)=0,"",LOG(INDEX(測定結果!$1:$1048576,ROW(),CT$1)))</f>
        <v>-1.2218487496163564</v>
      </c>
      <c r="CU30">
        <f>IF(INDEX(測定結果!$1:$1048576,ROW(),CU$1)=0,"",LOG(INDEX(測定結果!$1:$1048576,ROW(),CU$1)))</f>
        <v>-1.2218487496163564</v>
      </c>
      <c r="CV30">
        <f>IF(INDEX(測定結果!$1:$1048576,ROW(),CV$1)=0,"",LOG(INDEX(測定結果!$1:$1048576,ROW(),CV$1)))</f>
        <v>-1.1549019599857431</v>
      </c>
      <c r="CW30">
        <f>IF(INDEX(測定結果!$1:$1048576,ROW(),CW$1)=0,"",LOG(INDEX(測定結果!$1:$1048576,ROW(),CW$1)))</f>
        <v>-1.2218487496163564</v>
      </c>
      <c r="CX30">
        <f>IF(INDEX(測定結果!$1:$1048576,ROW(),CX$1)=0,"",LOG(INDEX(測定結果!$1:$1048576,ROW(),CX$1)))</f>
        <v>-1.2218487496163564</v>
      </c>
      <c r="CY30">
        <f>IF(INDEX(測定結果!$1:$1048576,ROW(),CY$1)=0,"",LOG(INDEX(測定結果!$1:$1048576,ROW(),CY$1)))</f>
        <v>-1.1549019599857431</v>
      </c>
      <c r="CZ30">
        <f>IF(INDEX(測定結果!$1:$1048576,ROW(),CZ$1)=0,"",LOG(INDEX(測定結果!$1:$1048576,ROW(),CZ$1)))</f>
        <v>-1.1549019599857431</v>
      </c>
      <c r="DA30">
        <f>IF(INDEX(測定結果!$1:$1048576,ROW(),DA$1)=0,"",LOG(INDEX(測定結果!$1:$1048576,ROW(),DA$1)))</f>
        <v>-1.1549019599857431</v>
      </c>
      <c r="DB30">
        <f>IF(INDEX(測定結果!$1:$1048576,ROW(),DB$1)=0,"",LOG(INDEX(測定結果!$1:$1048576,ROW(),DB$1)))</f>
        <v>-1.2218487496163564</v>
      </c>
      <c r="DC30">
        <f>IF(INDEX(測定結果!$1:$1048576,ROW(),DC$1)=0,"",LOG(INDEX(測定結果!$1:$1048576,ROW(),DC$1)))</f>
        <v>-1.1549019599857431</v>
      </c>
      <c r="DD30">
        <f>IF(INDEX(測定結果!$1:$1048576,ROW(),DD$1)=0,"",LOG(INDEX(測定結果!$1:$1048576,ROW(),DD$1)))</f>
        <v>-1.1549019599857431</v>
      </c>
      <c r="DE30">
        <f>IF(INDEX(測定結果!$1:$1048576,ROW(),DE$1)=0,"",LOG(INDEX(測定結果!$1:$1048576,ROW(),DE$1)))</f>
        <v>-1.1549019599857431</v>
      </c>
      <c r="DF30">
        <f>IF(INDEX(測定結果!$1:$1048576,ROW(),DF$1)=0,"",LOG(INDEX(測定結果!$1:$1048576,ROW(),DF$1)))</f>
        <v>-1.1549019599857431</v>
      </c>
      <c r="DG30">
        <f>IF(INDEX(測定結果!$1:$1048576,ROW(),DG$1)=0,"",LOG(INDEX(測定結果!$1:$1048576,ROW(),DG$1)))</f>
        <v>-1.1549019599857431</v>
      </c>
      <c r="DH30">
        <f>IF(INDEX(測定結果!$1:$1048576,ROW(),DH$1)=0,"",LOG(INDEX(測定結果!$1:$1048576,ROW(),DH$1)))</f>
        <v>-1.1549019599857431</v>
      </c>
      <c r="DI30">
        <f>IF(INDEX(測定結果!$1:$1048576,ROW(),DI$1)=0,"",LOG(INDEX(測定結果!$1:$1048576,ROW(),DI$1)))</f>
        <v>-1.0969100130080565</v>
      </c>
      <c r="DJ30">
        <f>IF(INDEX(測定結果!$1:$1048576,ROW(),DJ$1)=0,"",LOG(INDEX(測定結果!$1:$1048576,ROW(),DJ$1)))</f>
        <v>-1.1549019599857431</v>
      </c>
      <c r="DK30">
        <f>IF(INDEX(測定結果!$1:$1048576,ROW(),DK$1)=0,"",LOG(INDEX(測定結果!$1:$1048576,ROW(),DK$1)))</f>
        <v>-1.2218487496163564</v>
      </c>
      <c r="DL30">
        <f>IF(INDEX(測定結果!$1:$1048576,ROW(),DL$1)=0,"",LOG(INDEX(測定結果!$1:$1048576,ROW(),DL$1)))</f>
        <v>-1.2218487496163564</v>
      </c>
      <c r="DM30">
        <f>IF(INDEX(測定結果!$1:$1048576,ROW(),DM$1)=0,"",LOG(INDEX(測定結果!$1:$1048576,ROW(),DM$1)))</f>
        <v>-1.2218487496163564</v>
      </c>
      <c r="DN30">
        <f>IF(INDEX(測定結果!$1:$1048576,ROW(),DN$1)=0,"",LOG(INDEX(測定結果!$1:$1048576,ROW(),DN$1)))</f>
        <v>-1.1549019599857431</v>
      </c>
      <c r="DO30">
        <f>IF(INDEX(測定結果!$1:$1048576,ROW(),DO$1)=0,"",LOG(INDEX(測定結果!$1:$1048576,ROW(),DO$1)))</f>
        <v>-1.2218487496163564</v>
      </c>
      <c r="DP30" t="str">
        <f>IF(OR(INDEX(測定結果!$1:$1048576,ROW(),DP$1)=0,INDEX(測定結果!$1:$1048576,ROW(),DP$1)=""),"",LOG(INDEX(測定結果!$1:$1048576,ROW(),DP$1)))</f>
        <v/>
      </c>
      <c r="DQ30" t="str">
        <f>IF(OR(INDEX(測定結果!$1:$1048576,ROW(),DQ$1)=0,INDEX(測定結果!$1:$1048576,ROW(),DQ$1)=""),"",LOG(INDEX(測定結果!$1:$1048576,ROW(),DQ$1)))</f>
        <v/>
      </c>
      <c r="DR30" t="str">
        <f>IF(OR(INDEX(測定結果!$1:$1048576,ROW(),DR$1)=0,INDEX(測定結果!$1:$1048576,ROW(),DR$1)=""),"",LOG(INDEX(測定結果!$1:$1048576,ROW(),DR$1)))</f>
        <v/>
      </c>
      <c r="DS30" t="str">
        <f>IF(OR(INDEX(測定結果!$1:$1048576,ROW(),DS$1)=0,INDEX(測定結果!$1:$1048576,ROW(),DS$1)=""),"",LOG(INDEX(測定結果!$1:$1048576,ROW(),DS$1)))</f>
        <v/>
      </c>
      <c r="DT30" t="str">
        <f>IF(OR(INDEX(測定結果!$1:$1048576,ROW(),DT$1)=0,INDEX(測定結果!$1:$1048576,ROW(),DT$1)=""),"",LOG(INDEX(測定結果!$1:$1048576,ROW(),DT$1)))</f>
        <v/>
      </c>
      <c r="DU30" t="str">
        <f>IF(OR(INDEX(測定結果!$1:$1048576,ROW(),DU$1)=0,INDEX(測定結果!$1:$1048576,ROW(),DU$1)=""),"",LOG(INDEX(測定結果!$1:$1048576,ROW(),DU$1)))</f>
        <v/>
      </c>
      <c r="DV30" t="str">
        <f>IF(OR(INDEX(測定結果!$1:$1048576,ROW(),DV$1)=0,INDEX(測定結果!$1:$1048576,ROW(),DV$1)=""),"",LOG(INDEX(測定結果!$1:$1048576,ROW(),DV$1)))</f>
        <v/>
      </c>
      <c r="DW30" t="str">
        <f>IF(OR(INDEX(測定結果!$1:$1048576,ROW(),DW$1)=0,INDEX(測定結果!$1:$1048576,ROW(),DW$1)=""),"",LOG(INDEX(測定結果!$1:$1048576,ROW(),DW$1)))</f>
        <v/>
      </c>
      <c r="DX30" t="str">
        <f>IF(OR(INDEX(測定結果!$1:$1048576,ROW(),DX$1)=0,INDEX(測定結果!$1:$1048576,ROW(),DX$1)=""),"",LOG(INDEX(測定結果!$1:$1048576,ROW(),DX$1)))</f>
        <v/>
      </c>
      <c r="DY30" t="str">
        <f>IF(OR(INDEX(測定結果!$1:$1048576,ROW(),DY$1)=0,INDEX(測定結果!$1:$1048576,ROW(),DY$1)=""),"",LOG(INDEX(測定結果!$1:$1048576,ROW(),DY$1)))</f>
        <v/>
      </c>
      <c r="DZ30" t="str">
        <f>IF(OR(INDEX(測定結果!$1:$1048576,ROW(),DZ$1)=0,INDEX(測定結果!$1:$1048576,ROW(),DZ$1)=""),"",LOG(INDEX(測定結果!$1:$1048576,ROW(),DZ$1)))</f>
        <v/>
      </c>
      <c r="EA30" t="str">
        <f>IF(OR(INDEX(測定結果!$1:$1048576,ROW(),EA$1)=0,INDEX(測定結果!$1:$1048576,ROW(),EA$1)=""),"",LOG(INDEX(測定結果!$1:$1048576,ROW(),EA$1)))</f>
        <v/>
      </c>
      <c r="EB30" t="str">
        <f>IF(OR(INDEX(測定結果!$1:$1048576,ROW(),EB$1)=0,INDEX(測定結果!$1:$1048576,ROW(),EB$1)=""),"",LOG(INDEX(測定結果!$1:$1048576,ROW(),EB$1)))</f>
        <v/>
      </c>
      <c r="EC30" t="str">
        <f>IF(OR(INDEX(測定結果!$1:$1048576,ROW(),EC$1)=0,INDEX(測定結果!$1:$1048576,ROW(),EC$1)=""),"",LOG(INDEX(測定結果!$1:$1048576,ROW(),EC$1)))</f>
        <v/>
      </c>
      <c r="ED30" t="str">
        <f>IF(OR(INDEX(測定結果!$1:$1048576,ROW(),ED$1)=0,INDEX(測定結果!$1:$1048576,ROW(),ED$1)=""),"",LOG(INDEX(測定結果!$1:$1048576,ROW(),ED$1)))</f>
        <v/>
      </c>
    </row>
    <row r="31" spans="1:134">
      <c r="A31" t="str">
        <f>IF(INDEX(測定結果!$1:$1048576,ROW(),A$1)=0,A30,INDEX(測定結果!$1:$1048576,ROW(),A$1))</f>
        <v>滝根町</v>
      </c>
      <c r="B31">
        <f>INDEX(測定結果!$1:$1048576,ROW(),B$1)</f>
        <v>21</v>
      </c>
      <c r="C31" t="str">
        <f>IF(INDEX(測定結果!$1:$1048576,ROW(),C$1)=0,C30,INDEX(測定結果!$1:$1048576,ROW(),C$1))</f>
        <v>下組</v>
      </c>
      <c r="D31" t="str">
        <f>IF(INDEX(測定結果!$1:$1048576,ROW(),D$1)=0,"",INDEX(測定結果!$1:$1048576,ROW(),D$1))</f>
        <v>下組集会所</v>
      </c>
      <c r="E31">
        <f>IF(INDEX(測定結果!$1:$1048576,ROW(),E$1)=0,"",LOG(INDEX(測定結果!$1:$1048576,ROW(),E$1)))</f>
        <v>-0.74472749489669399</v>
      </c>
      <c r="F31">
        <f>IF(INDEX(測定結果!$1:$1048576,ROW(),F$1)=0,"",LOG(INDEX(測定結果!$1:$1048576,ROW(),F$1)))</f>
        <v>-0.72124639904717103</v>
      </c>
      <c r="G31">
        <f>IF(INDEX(測定結果!$1:$1048576,ROW(),G$1)=0,"",LOG(INDEX(測定結果!$1:$1048576,ROW(),G$1)))</f>
        <v>-0.74472749489669399</v>
      </c>
      <c r="H31">
        <f>IF(INDEX(測定結果!$1:$1048576,ROW(),H$1)=0,"",LOG(INDEX(測定結果!$1:$1048576,ROW(),H$1)))</f>
        <v>-0.769551078621726</v>
      </c>
      <c r="I31">
        <f>IF(INDEX(測定結果!$1:$1048576,ROW(),I$1)=0,"",LOG(INDEX(測定結果!$1:$1048576,ROW(),I$1)))</f>
        <v>-0.769551078621726</v>
      </c>
      <c r="J31">
        <f>IF(INDEX(測定結果!$1:$1048576,ROW(),J$1)=0,"",LOG(INDEX(測定結果!$1:$1048576,ROW(),J$1)))</f>
        <v>-0.82390874094431876</v>
      </c>
      <c r="K31">
        <f>IF(INDEX(測定結果!$1:$1048576,ROW(),K$1)=0,"",LOG(INDEX(測定結果!$1:$1048576,ROW(),K$1)))</f>
        <v>-0.82390874094431876</v>
      </c>
      <c r="L31">
        <f>IF(INDEX(測定結果!$1:$1048576,ROW(),L$1)=0,"",LOG(INDEX(測定結果!$1:$1048576,ROW(),L$1)))</f>
        <v>-0.769551078621726</v>
      </c>
      <c r="M31">
        <f>IF(INDEX(測定結果!$1:$1048576,ROW(),M$1)=0,"",LOG(INDEX(測定結果!$1:$1048576,ROW(),M$1)))</f>
        <v>-0.79588001734407521</v>
      </c>
      <c r="N31">
        <f>IF(INDEX(測定結果!$1:$1048576,ROW(),N$1)=0,"",LOG(INDEX(測定結果!$1:$1048576,ROW(),N$1)))</f>
        <v>-0.769551078621726</v>
      </c>
      <c r="O31">
        <f>IF(INDEX(測定結果!$1:$1048576,ROW(),O$1)=0,"",LOG(INDEX(測定結果!$1:$1048576,ROW(),O$1)))</f>
        <v>-0.88605664769316317</v>
      </c>
      <c r="P31">
        <f>IF(INDEX(測定結果!$1:$1048576,ROW(),P$1)=0,"",LOG(INDEX(測定結果!$1:$1048576,ROW(),P$1)))</f>
        <v>-0.85387196432176193</v>
      </c>
      <c r="Q31">
        <f>IF(INDEX(測定結果!$1:$1048576,ROW(),Q$1)=0,"",LOG(INDEX(測定結果!$1:$1048576,ROW(),Q$1)))</f>
        <v>-0.85387196432176193</v>
      </c>
      <c r="R31">
        <f>IF(INDEX(測定結果!$1:$1048576,ROW(),R$1)=0,"",LOG(INDEX(測定結果!$1:$1048576,ROW(),R$1)))</f>
        <v>-0.82390874094431876</v>
      </c>
      <c r="S31">
        <f>IF(INDEX(測定結果!$1:$1048576,ROW(),S$1)=0,"",LOG(INDEX(測定結果!$1:$1048576,ROW(),S$1)))</f>
        <v>-0.79588001734407521</v>
      </c>
      <c r="T31">
        <f>IF(INDEX(測定結果!$1:$1048576,ROW(),T$1)=0,"",LOG(INDEX(測定結果!$1:$1048576,ROW(),T$1)))</f>
        <v>-0.85387196432176193</v>
      </c>
      <c r="U31">
        <f>IF(INDEX(測定結果!$1:$1048576,ROW(),U$1)=0,"",LOG(INDEX(測定結果!$1:$1048576,ROW(),U$1)))</f>
        <v>-0.82390874094431876</v>
      </c>
      <c r="V31">
        <f>IF(INDEX(測定結果!$1:$1048576,ROW(),V$1)=0,"",LOG(INDEX(測定結果!$1:$1048576,ROW(),V$1)))</f>
        <v>-0.85387196432176193</v>
      </c>
      <c r="W31">
        <f>IF(INDEX(測定結果!$1:$1048576,ROW(),W$1)=0,"",LOG(INDEX(測定結果!$1:$1048576,ROW(),W$1)))</f>
        <v>-0.82390874094431876</v>
      </c>
      <c r="X31">
        <f>IF(INDEX(測定結果!$1:$1048576,ROW(),X$1)=0,"",LOG(INDEX(測定結果!$1:$1048576,ROW(),X$1)))</f>
        <v>-0.88605664769316317</v>
      </c>
      <c r="Y31">
        <f>IF(INDEX(測定結果!$1:$1048576,ROW(),Y$1)=0,"",LOG(INDEX(測定結果!$1:$1048576,ROW(),Y$1)))</f>
        <v>-0.88605664769316317</v>
      </c>
      <c r="Z31">
        <f>IF(INDEX(測定結果!$1:$1048576,ROW(),Z$1)=0,"",LOG(INDEX(測定結果!$1:$1048576,ROW(),Z$1)))</f>
        <v>-0.95860731484177497</v>
      </c>
      <c r="AA31">
        <f>IF(INDEX(測定結果!$1:$1048576,ROW(),AA$1)=0,"",LOG(INDEX(測定結果!$1:$1048576,ROW(),AA$1)))</f>
        <v>-0.85387196432176193</v>
      </c>
      <c r="AB31">
        <f>IF(INDEX(測定結果!$1:$1048576,ROW(),AB$1)=0,"",LOG(INDEX(測定結果!$1:$1048576,ROW(),AB$1)))</f>
        <v>-0.95860731484177497</v>
      </c>
      <c r="AC31">
        <f>IF(INDEX(測定結果!$1:$1048576,ROW(),AC$1)=0,"",LOG(INDEX(測定結果!$1:$1048576,ROW(),AC$1)))</f>
        <v>-0.92081875395237522</v>
      </c>
      <c r="AD31">
        <f>IF(INDEX(測定結果!$1:$1048576,ROW(),AD$1)=0,"",LOG(INDEX(測定結果!$1:$1048576,ROW(),AD$1)))</f>
        <v>-1</v>
      </c>
      <c r="AE31">
        <f>IF(INDEX(測定結果!$1:$1048576,ROW(),AE$1)=0,"",LOG(INDEX(測定結果!$1:$1048576,ROW(),AE$1)))</f>
        <v>-0.92081875395237522</v>
      </c>
      <c r="AF31">
        <f>IF(INDEX(測定結果!$1:$1048576,ROW(),AF$1)=0,"",LOG(INDEX(測定結果!$1:$1048576,ROW(),AF$1)))</f>
        <v>-0.92081875395237522</v>
      </c>
      <c r="AG31">
        <f>IF(INDEX(測定結果!$1:$1048576,ROW(),AG$1)=0,"",LOG(INDEX(測定結果!$1:$1048576,ROW(),AG$1)))</f>
        <v>-0.92081875395237522</v>
      </c>
      <c r="AH31">
        <f>IF(INDEX(測定結果!$1:$1048576,ROW(),AH$1)=0,"",LOG(INDEX(測定結果!$1:$1048576,ROW(),AH$1)))</f>
        <v>-0.95860731484177497</v>
      </c>
      <c r="AI31">
        <f>IF(INDEX(測定結果!$1:$1048576,ROW(),AI$1)=0,"",LOG(INDEX(測定結果!$1:$1048576,ROW(),AI$1)))</f>
        <v>-0.95860731484177497</v>
      </c>
      <c r="AJ31">
        <f>IF(INDEX(測定結果!$1:$1048576,ROW(),AJ$1)=0,"",LOG(INDEX(測定結果!$1:$1048576,ROW(),AJ$1)))</f>
        <v>-0.95860731484177497</v>
      </c>
      <c r="AK31">
        <f>IF(INDEX(測定結果!$1:$1048576,ROW(),AK$1)=0,"",LOG(INDEX(測定結果!$1:$1048576,ROW(),AK$1)))</f>
        <v>-0.95860731484177497</v>
      </c>
      <c r="AL31">
        <f>IF(INDEX(測定結果!$1:$1048576,ROW(),AL$1)=0,"",LOG(INDEX(測定結果!$1:$1048576,ROW(),AL$1)))</f>
        <v>-1.0457574905606752</v>
      </c>
      <c r="AM31">
        <f>IF(INDEX(測定結果!$1:$1048576,ROW(),AM$1)=0,"",LOG(INDEX(測定結果!$1:$1048576,ROW(),AM$1)))</f>
        <v>-0.95860731484177497</v>
      </c>
      <c r="AN31">
        <f>IF(INDEX(測定結果!$1:$1048576,ROW(),AN$1)=0,"",LOG(INDEX(測定結果!$1:$1048576,ROW(),AN$1)))</f>
        <v>-1</v>
      </c>
      <c r="AO31">
        <f>IF(INDEX(測定結果!$1:$1048576,ROW(),AO$1)=0,"",LOG(INDEX(測定結果!$1:$1048576,ROW(),AO$1)))</f>
        <v>-1</v>
      </c>
      <c r="AP31">
        <f>IF(INDEX(測定結果!$1:$1048576,ROW(),AP$1)=0,"",LOG(INDEX(測定結果!$1:$1048576,ROW(),AP$1)))</f>
        <v>-1</v>
      </c>
      <c r="AQ31">
        <f>IF(INDEX(測定結果!$1:$1048576,ROW(),AQ$1)=0,"",LOG(INDEX(測定結果!$1:$1048576,ROW(),AQ$1)))</f>
        <v>-1</v>
      </c>
      <c r="AR31">
        <f>IF(INDEX(測定結果!$1:$1048576,ROW(),AR$1)=0,"",LOG(INDEX(測定結果!$1:$1048576,ROW(),AR$1)))</f>
        <v>-1</v>
      </c>
      <c r="AS31">
        <f>IF(INDEX(測定結果!$1:$1048576,ROW(),AS$1)=0,"",LOG(INDEX(測定結果!$1:$1048576,ROW(),AS$1)))</f>
        <v>-1</v>
      </c>
      <c r="AT31">
        <f>IF(INDEX(測定結果!$1:$1048576,ROW(),AT$1)=0,"",LOG(INDEX(測定結果!$1:$1048576,ROW(),AT$1)))</f>
        <v>-1</v>
      </c>
      <c r="AU31">
        <f>IF(INDEX(測定結果!$1:$1048576,ROW(),AU$1)=0,"",LOG(INDEX(測定結果!$1:$1048576,ROW(),AU$1)))</f>
        <v>-1</v>
      </c>
      <c r="AV31">
        <f>IF(INDEX(測定結果!$1:$1048576,ROW(),AV$1)=0,"",LOG(INDEX(測定結果!$1:$1048576,ROW(),AV$1)))</f>
        <v>-1.0457574905606752</v>
      </c>
      <c r="AW31">
        <f>IF(INDEX(測定結果!$1:$1048576,ROW(),AW$1)=0,"",LOG(INDEX(測定結果!$1:$1048576,ROW(),AW$1)))</f>
        <v>-1</v>
      </c>
      <c r="AX31">
        <f>IF(INDEX(測定結果!$1:$1048576,ROW(),AX$1)=0,"",LOG(INDEX(測定結果!$1:$1048576,ROW(),AX$1)))</f>
        <v>-1.0457574905606752</v>
      </c>
      <c r="AY31">
        <f>IF(INDEX(測定結果!$1:$1048576,ROW(),AY$1)=0,"",LOG(INDEX(測定結果!$1:$1048576,ROW(),AY$1)))</f>
        <v>-1</v>
      </c>
      <c r="AZ31">
        <f>IF(INDEX(測定結果!$1:$1048576,ROW(),AZ$1)=0,"",LOG(INDEX(測定結果!$1:$1048576,ROW(),AZ$1)))</f>
        <v>-1</v>
      </c>
      <c r="BA31">
        <f>IF(INDEX(測定結果!$1:$1048576,ROW(),BA$1)=0,"",LOG(INDEX(測定結果!$1:$1048576,ROW(),BA$1)))</f>
        <v>-0.95860731484177497</v>
      </c>
      <c r="BB31">
        <f>IF(INDEX(測定結果!$1:$1048576,ROW(),BB$1)=0,"",LOG(INDEX(測定結果!$1:$1048576,ROW(),BB$1)))</f>
        <v>-1</v>
      </c>
      <c r="BC31">
        <f>IF(INDEX(測定結果!$1:$1048576,ROW(),BC$1)=0,"",LOG(INDEX(測定結果!$1:$1048576,ROW(),BC$1)))</f>
        <v>-1.0457574905606752</v>
      </c>
      <c r="BD31">
        <f>IF(INDEX(測定結果!$1:$1048576,ROW(),BD$1)=0,"",LOG(INDEX(測定結果!$1:$1048576,ROW(),BD$1)))</f>
        <v>-1</v>
      </c>
      <c r="BE31">
        <f>IF(INDEX(測定結果!$1:$1048576,ROW(),BE$1)=0,"",LOG(INDEX(測定結果!$1:$1048576,ROW(),BE$1)))</f>
        <v>-1.0457574905606752</v>
      </c>
      <c r="BF31">
        <f>IF(INDEX(測定結果!$1:$1048576,ROW(),BF$1)=0,"",LOG(INDEX(測定結果!$1:$1048576,ROW(),BF$1)))</f>
        <v>-1.0969100130080565</v>
      </c>
      <c r="BG31">
        <f>IF(INDEX(測定結果!$1:$1048576,ROW(),BG$1)=0,"",LOG(INDEX(測定結果!$1:$1048576,ROW(),BG$1)))</f>
        <v>-1.0457574905606752</v>
      </c>
      <c r="BH31">
        <f>IF(INDEX(測定結果!$1:$1048576,ROW(),BH$1)=0,"",LOG(INDEX(測定結果!$1:$1048576,ROW(),BH$1)))</f>
        <v>-1.0457574905606752</v>
      </c>
      <c r="BI31">
        <f>IF(INDEX(測定結果!$1:$1048576,ROW(),BI$1)=0,"",LOG(INDEX(測定結果!$1:$1048576,ROW(),BI$1)))</f>
        <v>-1.0457574905606752</v>
      </c>
      <c r="BJ31">
        <f>IF(INDEX(測定結果!$1:$1048576,ROW(),BJ$1)=0,"",LOG(INDEX(測定結果!$1:$1048576,ROW(),BJ$1)))</f>
        <v>-1</v>
      </c>
      <c r="BK31">
        <f>IF(INDEX(測定結果!$1:$1048576,ROW(),BK$1)=0,"",LOG(INDEX(測定結果!$1:$1048576,ROW(),BK$1)))</f>
        <v>-1</v>
      </c>
      <c r="BL31">
        <f>IF(INDEX(測定結果!$1:$1048576,ROW(),BL$1)=0,"",LOG(INDEX(測定結果!$1:$1048576,ROW(),BL$1)))</f>
        <v>-1.0457574905606752</v>
      </c>
      <c r="BM31">
        <f>IF(INDEX(測定結果!$1:$1048576,ROW(),BM$1)=0,"",LOG(INDEX(測定結果!$1:$1048576,ROW(),BM$1)))</f>
        <v>-1.0969100130080565</v>
      </c>
      <c r="BN31">
        <f>IF(INDEX(測定結果!$1:$1048576,ROW(),BN$1)=0,"",LOG(INDEX(測定結果!$1:$1048576,ROW(),BN$1)))</f>
        <v>-1.0457574905606752</v>
      </c>
      <c r="BO31">
        <f>IF(INDEX(測定結果!$1:$1048576,ROW(),BO$1)=0,"",LOG(INDEX(測定結果!$1:$1048576,ROW(),BO$1)))</f>
        <v>-1.0969100130080565</v>
      </c>
      <c r="BP31">
        <f>IF(INDEX(測定結果!$1:$1048576,ROW(),BP$1)=0,"",LOG(INDEX(測定結果!$1:$1048576,ROW(),BP$1)))</f>
        <v>-1.0969100130080565</v>
      </c>
      <c r="BQ31">
        <f>IF(INDEX(測定結果!$1:$1048576,ROW(),BQ$1)=0,"",LOG(INDEX(測定結果!$1:$1048576,ROW(),BQ$1)))</f>
        <v>-1.0457574905606752</v>
      </c>
      <c r="BR31">
        <f>IF(INDEX(測定結果!$1:$1048576,ROW(),BR$1)=0,"",LOG(INDEX(測定結果!$1:$1048576,ROW(),BR$1)))</f>
        <v>-1.0457574905606752</v>
      </c>
      <c r="BS31">
        <f>IF(INDEX(測定結果!$1:$1048576,ROW(),BS$1)=0,"",LOG(INDEX(測定結果!$1:$1048576,ROW(),BS$1)))</f>
        <v>-1.0457574905606752</v>
      </c>
      <c r="BT31">
        <f>IF(INDEX(測定結果!$1:$1048576,ROW(),BT$1)=0,"",LOG(INDEX(測定結果!$1:$1048576,ROW(),BT$1)))</f>
        <v>-1.0969100130080565</v>
      </c>
      <c r="BU31">
        <f>IF(INDEX(測定結果!$1:$1048576,ROW(),BU$1)=0,"",LOG(INDEX(測定結果!$1:$1048576,ROW(),BU$1)))</f>
        <v>-1.0969100130080565</v>
      </c>
      <c r="BV31">
        <f>IF(INDEX(測定結果!$1:$1048576,ROW(),BV$1)=0,"",LOG(INDEX(測定結果!$1:$1048576,ROW(),BV$1)))</f>
        <v>-1</v>
      </c>
      <c r="BW31">
        <f>IF(INDEX(測定結果!$1:$1048576,ROW(),BW$1)=0,"",LOG(INDEX(測定結果!$1:$1048576,ROW(),BW$1)))</f>
        <v>-1.0457574905606752</v>
      </c>
      <c r="BX31">
        <f>IF(INDEX(測定結果!$1:$1048576,ROW(),BX$1)=0,"",LOG(INDEX(測定結果!$1:$1048576,ROW(),BX$1)))</f>
        <v>-1.1549019599857431</v>
      </c>
      <c r="BY31">
        <f>IF(INDEX(測定結果!$1:$1048576,ROW(),BY$1)=0,"",LOG(INDEX(測定結果!$1:$1048576,ROW(),BY$1)))</f>
        <v>-1.0969100130080565</v>
      </c>
      <c r="BZ31">
        <f>IF(INDEX(測定結果!$1:$1048576,ROW(),BZ$1)=0,"",LOG(INDEX(測定結果!$1:$1048576,ROW(),BZ$1)))</f>
        <v>-1.1549019599857431</v>
      </c>
      <c r="CA31">
        <f>IF(INDEX(測定結果!$1:$1048576,ROW(),CA$1)=0,"",LOG(INDEX(測定結果!$1:$1048576,ROW(),CA$1)))</f>
        <v>-1.0969100130080565</v>
      </c>
      <c r="CB31">
        <f>IF(INDEX(測定結果!$1:$1048576,ROW(),CB$1)=0,"",LOG(INDEX(測定結果!$1:$1048576,ROW(),CB$1)))</f>
        <v>-1.0457574905606752</v>
      </c>
      <c r="CC31">
        <f>IF(INDEX(測定結果!$1:$1048576,ROW(),CC$1)=0,"",LOG(INDEX(測定結果!$1:$1048576,ROW(),CC$1)))</f>
        <v>-1.0969100130080565</v>
      </c>
      <c r="CD31">
        <f>IF(INDEX(測定結果!$1:$1048576,ROW(),CD$1)=0,"",LOG(INDEX(測定結果!$1:$1048576,ROW(),CD$1)))</f>
        <v>-1.0969100130080565</v>
      </c>
      <c r="CE31">
        <f>IF(INDEX(測定結果!$1:$1048576,ROW(),CE$1)=0,"",LOG(INDEX(測定結果!$1:$1048576,ROW(),CE$1)))</f>
        <v>-1.0969100130080565</v>
      </c>
      <c r="CF31">
        <f>IF(INDEX(測定結果!$1:$1048576,ROW(),CF$1)=0,"",LOG(INDEX(測定結果!$1:$1048576,ROW(),CF$1)))</f>
        <v>-1.0457574905606752</v>
      </c>
      <c r="CG31">
        <f>IF(INDEX(測定結果!$1:$1048576,ROW(),CG$1)=0,"",LOG(INDEX(測定結果!$1:$1048576,ROW(),CG$1)))</f>
        <v>-1.0457574905606752</v>
      </c>
      <c r="CH31">
        <f>IF(INDEX(測定結果!$1:$1048576,ROW(),CH$1)=0,"",LOG(INDEX(測定結果!$1:$1048576,ROW(),CH$1)))</f>
        <v>-1.0969100130080565</v>
      </c>
      <c r="CI31">
        <f>IF(INDEX(測定結果!$1:$1048576,ROW(),CI$1)=0,"",LOG(INDEX(測定結果!$1:$1048576,ROW(),CI$1)))</f>
        <v>-1.0969100130080565</v>
      </c>
      <c r="CJ31">
        <f>IF(INDEX(測定結果!$1:$1048576,ROW(),CJ$1)=0,"",LOG(INDEX(測定結果!$1:$1048576,ROW(),CJ$1)))</f>
        <v>-1.0969100130080565</v>
      </c>
      <c r="CK31">
        <f>IF(INDEX(測定結果!$1:$1048576,ROW(),CK$1)=0,"",LOG(INDEX(測定結果!$1:$1048576,ROW(),CK$1)))</f>
        <v>-1.0969100130080565</v>
      </c>
      <c r="CL31">
        <f>IF(INDEX(測定結果!$1:$1048576,ROW(),CL$1)=0,"",LOG(INDEX(測定結果!$1:$1048576,ROW(),CL$1)))</f>
        <v>-1.1549019599857431</v>
      </c>
      <c r="CM31">
        <f>IF(INDEX(測定結果!$1:$1048576,ROW(),CM$1)=0,"",LOG(INDEX(測定結果!$1:$1048576,ROW(),CM$1)))</f>
        <v>-1.1549019599857431</v>
      </c>
      <c r="CN31">
        <f>IF(INDEX(測定結果!$1:$1048576,ROW(),CN$1)=0,"",LOG(INDEX(測定結果!$1:$1048576,ROW(),CN$1)))</f>
        <v>-1.0969100130080565</v>
      </c>
      <c r="CO31">
        <f>IF(INDEX(測定結果!$1:$1048576,ROW(),CO$1)=0,"",LOG(INDEX(測定結果!$1:$1048576,ROW(),CO$1)))</f>
        <v>-1.0969100130080565</v>
      </c>
      <c r="CP31">
        <f>IF(INDEX(測定結果!$1:$1048576,ROW(),CP$1)=0,"",LOG(INDEX(測定結果!$1:$1048576,ROW(),CP$1)))</f>
        <v>-1.1549019599857431</v>
      </c>
      <c r="CQ31">
        <f>IF(INDEX(測定結果!$1:$1048576,ROW(),CQ$1)=0,"",LOG(INDEX(測定結果!$1:$1048576,ROW(),CQ$1)))</f>
        <v>-1.0457574905606752</v>
      </c>
      <c r="CR31">
        <f>IF(INDEX(測定結果!$1:$1048576,ROW(),CR$1)=0,"",LOG(INDEX(測定結果!$1:$1048576,ROW(),CR$1)))</f>
        <v>-1.0969100130080565</v>
      </c>
      <c r="CS31">
        <f>IF(INDEX(測定結果!$1:$1048576,ROW(),CS$1)=0,"",LOG(INDEX(測定結果!$1:$1048576,ROW(),CS$1)))</f>
        <v>-1.0457574905606752</v>
      </c>
      <c r="CT31">
        <f>IF(INDEX(測定結果!$1:$1048576,ROW(),CT$1)=0,"",LOG(INDEX(測定結果!$1:$1048576,ROW(),CT$1)))</f>
        <v>-1.0457574905606752</v>
      </c>
      <c r="CU31">
        <f>IF(INDEX(測定結果!$1:$1048576,ROW(),CU$1)=0,"",LOG(INDEX(測定結果!$1:$1048576,ROW(),CU$1)))</f>
        <v>-1.0457574905606752</v>
      </c>
      <c r="CV31">
        <f>IF(INDEX(測定結果!$1:$1048576,ROW(),CV$1)=0,"",LOG(INDEX(測定結果!$1:$1048576,ROW(),CV$1)))</f>
        <v>-1.0969100130080565</v>
      </c>
      <c r="CW31">
        <f>IF(INDEX(測定結果!$1:$1048576,ROW(),CW$1)=0,"",LOG(INDEX(測定結果!$1:$1048576,ROW(),CW$1)))</f>
        <v>-1.0969100130080565</v>
      </c>
      <c r="CX31">
        <f>IF(INDEX(測定結果!$1:$1048576,ROW(),CX$1)=0,"",LOG(INDEX(測定結果!$1:$1048576,ROW(),CX$1)))</f>
        <v>-1.0969100130080565</v>
      </c>
      <c r="CY31">
        <f>IF(INDEX(測定結果!$1:$1048576,ROW(),CY$1)=0,"",LOG(INDEX(測定結果!$1:$1048576,ROW(),CY$1)))</f>
        <v>-1.0969100130080565</v>
      </c>
      <c r="CZ31">
        <f>IF(INDEX(測定結果!$1:$1048576,ROW(),CZ$1)=0,"",LOG(INDEX(測定結果!$1:$1048576,ROW(),CZ$1)))</f>
        <v>-1.1549019599857431</v>
      </c>
      <c r="DA31">
        <f>IF(INDEX(測定結果!$1:$1048576,ROW(),DA$1)=0,"",LOG(INDEX(測定結果!$1:$1048576,ROW(),DA$1)))</f>
        <v>-1.1549019599857431</v>
      </c>
      <c r="DB31">
        <f>IF(INDEX(測定結果!$1:$1048576,ROW(),DB$1)=0,"",LOG(INDEX(測定結果!$1:$1048576,ROW(),DB$1)))</f>
        <v>-1.0457574905606752</v>
      </c>
      <c r="DC31">
        <f>IF(INDEX(測定結果!$1:$1048576,ROW(),DC$1)=0,"",LOG(INDEX(測定結果!$1:$1048576,ROW(),DC$1)))</f>
        <v>-1.0969100130080565</v>
      </c>
      <c r="DD31">
        <f>IF(INDEX(測定結果!$1:$1048576,ROW(),DD$1)=0,"",LOG(INDEX(測定結果!$1:$1048576,ROW(),DD$1)))</f>
        <v>-1.1549019599857431</v>
      </c>
      <c r="DE31">
        <f>IF(INDEX(測定結果!$1:$1048576,ROW(),DE$1)=0,"",LOG(INDEX(測定結果!$1:$1048576,ROW(),DE$1)))</f>
        <v>-1.0969100130080565</v>
      </c>
      <c r="DF31">
        <f>IF(INDEX(測定結果!$1:$1048576,ROW(),DF$1)=0,"",LOG(INDEX(測定結果!$1:$1048576,ROW(),DF$1)))</f>
        <v>-1.0969100130080565</v>
      </c>
      <c r="DG31">
        <f>IF(INDEX(測定結果!$1:$1048576,ROW(),DG$1)=0,"",LOG(INDEX(測定結果!$1:$1048576,ROW(),DG$1)))</f>
        <v>-1.0969100130080565</v>
      </c>
      <c r="DH31">
        <f>IF(INDEX(測定結果!$1:$1048576,ROW(),DH$1)=0,"",LOG(INDEX(測定結果!$1:$1048576,ROW(),DH$1)))</f>
        <v>-1.0969100130080565</v>
      </c>
      <c r="DI31">
        <f>IF(INDEX(測定結果!$1:$1048576,ROW(),DI$1)=0,"",LOG(INDEX(測定結果!$1:$1048576,ROW(),DI$1)))</f>
        <v>-1.0969100130080565</v>
      </c>
      <c r="DJ31">
        <f>IF(INDEX(測定結果!$1:$1048576,ROW(),DJ$1)=0,"",LOG(INDEX(測定結果!$1:$1048576,ROW(),DJ$1)))</f>
        <v>-1.1549019599857431</v>
      </c>
      <c r="DK31" t="str">
        <f>IF(INDEX(測定結果!$1:$1048576,ROW(),DK$1)=0,"",LOG(INDEX(測定結果!$1:$1048576,ROW(),DK$1)))</f>
        <v/>
      </c>
      <c r="DL31" t="str">
        <f>IF(INDEX(測定結果!$1:$1048576,ROW(),DL$1)=0,"",LOG(INDEX(測定結果!$1:$1048576,ROW(),DL$1)))</f>
        <v/>
      </c>
      <c r="DM31" t="str">
        <f>IF(INDEX(測定結果!$1:$1048576,ROW(),DM$1)=0,"",LOG(INDEX(測定結果!$1:$1048576,ROW(),DM$1)))</f>
        <v/>
      </c>
      <c r="DN31" t="str">
        <f>IF(INDEX(測定結果!$1:$1048576,ROW(),DN$1)=0,"",LOG(INDEX(測定結果!$1:$1048576,ROW(),DN$1)))</f>
        <v/>
      </c>
      <c r="DO31">
        <f>IF(INDEX(測定結果!$1:$1048576,ROW(),DO$1)=0,"",LOG(INDEX(測定結果!$1:$1048576,ROW(),DO$1)))</f>
        <v>-1.0969100130080565</v>
      </c>
      <c r="DP31">
        <f>IF(OR(INDEX(測定結果!$1:$1048576,ROW(),DP$1)=0,INDEX(測定結果!$1:$1048576,ROW(),DP$1)=""),"",LOG(INDEX(測定結果!$1:$1048576,ROW(),DP$1)))</f>
        <v>-1.1366771398795441</v>
      </c>
      <c r="DQ31">
        <f>IF(OR(INDEX(測定結果!$1:$1048576,ROW(),DQ$1)=0,INDEX(測定結果!$1:$1048576,ROW(),DQ$1)=""),"",LOG(INDEX(測定結果!$1:$1048576,ROW(),DQ$1)))</f>
        <v>-1.0915149811213503</v>
      </c>
      <c r="DR31">
        <f>IF(OR(INDEX(測定結果!$1:$1048576,ROW(),DR$1)=0,INDEX(測定結果!$1:$1048576,ROW(),DR$1)=""),"",LOG(INDEX(測定結果!$1:$1048576,ROW(),DR$1)))</f>
        <v>-1.1611509092627446</v>
      </c>
      <c r="DS31">
        <f>IF(OR(INDEX(測定結果!$1:$1048576,ROW(),DS$1)=0,INDEX(測定結果!$1:$1048576,ROW(),DS$1)=""),"",LOG(INDEX(測定結果!$1:$1048576,ROW(),DS$1)))</f>
        <v>-1.0705810742857071</v>
      </c>
      <c r="DT31">
        <f>IF(OR(INDEX(測定結果!$1:$1048576,ROW(),DT$1)=0,INDEX(測定結果!$1:$1048576,ROW(),DT$1)=""),"",LOG(INDEX(測定結果!$1:$1048576,ROW(),DT$1)))</f>
        <v>-1.1549019599857431</v>
      </c>
      <c r="DU31">
        <f>IF(OR(INDEX(測定結果!$1:$1048576,ROW(),DU$1)=0,INDEX(測定結果!$1:$1048576,ROW(),DU$1)=""),"",LOG(INDEX(測定結果!$1:$1048576,ROW(),DU$1)))</f>
        <v>-1.1739251972991736</v>
      </c>
      <c r="DV31">
        <f>IF(OR(INDEX(測定結果!$1:$1048576,ROW(),DV$1)=0,INDEX(測定結果!$1:$1048576,ROW(),DV$1)=""),"",LOG(INDEX(測定結果!$1:$1048576,ROW(),DV$1)))</f>
        <v>-1.1079053973095196</v>
      </c>
      <c r="DW31">
        <f>IF(OR(INDEX(測定結果!$1:$1048576,ROW(),DW$1)=0,INDEX(測定結果!$1:$1048576,ROW(),DW$1)=""),"",LOG(INDEX(測定結果!$1:$1048576,ROW(),DW$1)))</f>
        <v>-1.1307682802690238</v>
      </c>
      <c r="DX31">
        <f>IF(OR(INDEX(測定結果!$1:$1048576,ROW(),DX$1)=0,INDEX(測定結果!$1:$1048576,ROW(),DX$1)=""),"",LOG(INDEX(測定結果!$1:$1048576,ROW(),DX$1)))</f>
        <v>-1.1366771398795441</v>
      </c>
      <c r="DY31">
        <f>IF(OR(INDEX(測定結果!$1:$1048576,ROW(),DY$1)=0,INDEX(測定結果!$1:$1048576,ROW(),DY$1)=""),"",LOG(INDEX(測定結果!$1:$1048576,ROW(),DY$1)))</f>
        <v>-1.0604807473813815</v>
      </c>
      <c r="DZ31">
        <f>IF(OR(INDEX(測定結果!$1:$1048576,ROW(),DZ$1)=0,INDEX(測定結果!$1:$1048576,ROW(),DZ$1)=""),"",LOG(INDEX(測定結果!$1:$1048576,ROW(),DZ$1)))</f>
        <v>-1.1191864077192086</v>
      </c>
      <c r="EA31">
        <f>IF(OR(INDEX(測定結果!$1:$1048576,ROW(),EA$1)=0,INDEX(測定結果!$1:$1048576,ROW(),EA$1)=""),"",LOG(INDEX(測定結果!$1:$1048576,ROW(),EA$1)))</f>
        <v>-1.1487416512809248</v>
      </c>
      <c r="EB31">
        <f>IF(OR(INDEX(測定結果!$1:$1048576,ROW(),EB$1)=0,INDEX(測定結果!$1:$1048576,ROW(),EB$1)=""),"",LOG(INDEX(測定結果!$1:$1048576,ROW(),EB$1)))</f>
        <v>-1.1249387366082999</v>
      </c>
      <c r="EC31">
        <f>IF(OR(INDEX(測定結果!$1:$1048576,ROW(),EC$1)=0,INDEX(測定結果!$1:$1048576,ROW(),EC$1)=""),"",LOG(INDEX(測定結果!$1:$1048576,ROW(),EC$1)))</f>
        <v>-1.2076083105017461</v>
      </c>
      <c r="ED31">
        <f>IF(OR(INDEX(測定結果!$1:$1048576,ROW(),ED$1)=0,INDEX(測定結果!$1:$1048576,ROW(),ED$1)=""),"",LOG(INDEX(測定結果!$1:$1048576,ROW(),ED$1)))</f>
        <v>-1.1135092748275182</v>
      </c>
    </row>
    <row r="32" spans="1:134">
      <c r="A32" t="str">
        <f>IF(INDEX(測定結果!$1:$1048576,ROW(),A$1)=0,A31,INDEX(測定結果!$1:$1048576,ROW(),A$1))</f>
        <v>大越町</v>
      </c>
      <c r="B32">
        <f>INDEX(測定結果!$1:$1048576,ROW(),B$1)</f>
        <v>22</v>
      </c>
      <c r="C32" t="str">
        <f>IF(INDEX(測定結果!$1:$1048576,ROW(),C$1)=0,C31,INDEX(測定結果!$1:$1048576,ROW(),C$1))</f>
        <v>三洞</v>
      </c>
      <c r="D32" t="str">
        <f>IF(INDEX(測定結果!$1:$1048576,ROW(),D$1)=0,"",INDEX(測定結果!$1:$1048576,ROW(),D$1))</f>
        <v>明部渕集会所</v>
      </c>
      <c r="E32">
        <f>IF(INDEX(測定結果!$1:$1048576,ROW(),E$1)=0,"",LOG(INDEX(測定結果!$1:$1048576,ROW(),E$1)))</f>
        <v>-0.65757731917779372</v>
      </c>
      <c r="F32">
        <f>IF(INDEX(測定結果!$1:$1048576,ROW(),F$1)=0,"",LOG(INDEX(測定結果!$1:$1048576,ROW(),F$1)))</f>
        <v>-0.6020599913279624</v>
      </c>
      <c r="G32">
        <f>IF(INDEX(測定結果!$1:$1048576,ROW(),G$1)=0,"",LOG(INDEX(測定結果!$1:$1048576,ROW(),G$1)))</f>
        <v>-0.61978875828839397</v>
      </c>
      <c r="H32">
        <f>IF(INDEX(測定結果!$1:$1048576,ROW(),H$1)=0,"",LOG(INDEX(測定結果!$1:$1048576,ROW(),H$1)))</f>
        <v>-0.6020599913279624</v>
      </c>
      <c r="I32">
        <f>IF(INDEX(測定結果!$1:$1048576,ROW(),I$1)=0,"",LOG(INDEX(測定結果!$1:$1048576,ROW(),I$1)))</f>
        <v>-0.63827216398240705</v>
      </c>
      <c r="J32">
        <f>IF(INDEX(測定結果!$1:$1048576,ROW(),J$1)=0,"",LOG(INDEX(測定結果!$1:$1048576,ROW(),J$1)))</f>
        <v>-0.74472749489669399</v>
      </c>
      <c r="K32">
        <f>IF(INDEX(測定結果!$1:$1048576,ROW(),K$1)=0,"",LOG(INDEX(測定結果!$1:$1048576,ROW(),K$1)))</f>
        <v>-0.61978875828839397</v>
      </c>
      <c r="L32">
        <f>IF(INDEX(測定結果!$1:$1048576,ROW(),L$1)=0,"",LOG(INDEX(測定結果!$1:$1048576,ROW(),L$1)))</f>
        <v>-0.69897000433601875</v>
      </c>
      <c r="M32">
        <f>IF(INDEX(測定結果!$1:$1048576,ROW(),M$1)=0,"",LOG(INDEX(測定結果!$1:$1048576,ROW(),M$1)))</f>
        <v>-0.61978875828839397</v>
      </c>
      <c r="N32">
        <f>IF(INDEX(測定結果!$1:$1048576,ROW(),N$1)=0,"",LOG(INDEX(測定結果!$1:$1048576,ROW(),N$1)))</f>
        <v>-0.72124639904717103</v>
      </c>
      <c r="O32">
        <f>IF(INDEX(測定結果!$1:$1048576,ROW(),O$1)=0,"",LOG(INDEX(測定結果!$1:$1048576,ROW(),O$1)))</f>
        <v>-0.61978875828839397</v>
      </c>
      <c r="P32">
        <f>IF(INDEX(測定結果!$1:$1048576,ROW(),P$1)=0,"",LOG(INDEX(測定結果!$1:$1048576,ROW(),P$1)))</f>
        <v>-0.769551078621726</v>
      </c>
      <c r="Q32">
        <f>IF(INDEX(測定結果!$1:$1048576,ROW(),Q$1)=0,"",LOG(INDEX(測定結果!$1:$1048576,ROW(),Q$1)))</f>
        <v>-0.769551078621726</v>
      </c>
      <c r="R32">
        <f>IF(INDEX(測定結果!$1:$1048576,ROW(),R$1)=0,"",LOG(INDEX(測定結果!$1:$1048576,ROW(),R$1)))</f>
        <v>-0.769551078621726</v>
      </c>
      <c r="S32">
        <f>IF(INDEX(測定結果!$1:$1048576,ROW(),S$1)=0,"",LOG(INDEX(測定結果!$1:$1048576,ROW(),S$1)))</f>
        <v>-0.769551078621726</v>
      </c>
      <c r="T32">
        <f>IF(INDEX(測定結果!$1:$1048576,ROW(),T$1)=0,"",LOG(INDEX(測定結果!$1:$1048576,ROW(),T$1)))</f>
        <v>-0.85387196432176193</v>
      </c>
      <c r="U32">
        <f>IF(INDEX(測定結果!$1:$1048576,ROW(),U$1)=0,"",LOG(INDEX(測定結果!$1:$1048576,ROW(),U$1)))</f>
        <v>-0.82390874094431876</v>
      </c>
      <c r="V32">
        <f>IF(INDEX(測定結果!$1:$1048576,ROW(),V$1)=0,"",LOG(INDEX(測定結果!$1:$1048576,ROW(),V$1)))</f>
        <v>-0.769551078621726</v>
      </c>
      <c r="W32">
        <f>IF(INDEX(測定結果!$1:$1048576,ROW(),W$1)=0,"",LOG(INDEX(測定結果!$1:$1048576,ROW(),W$1)))</f>
        <v>-0.82390874094431876</v>
      </c>
      <c r="X32">
        <f>IF(INDEX(測定結果!$1:$1048576,ROW(),X$1)=0,"",LOG(INDEX(測定結果!$1:$1048576,ROW(),X$1)))</f>
        <v>-0.79588001734407521</v>
      </c>
      <c r="Y32">
        <f>IF(INDEX(測定結果!$1:$1048576,ROW(),Y$1)=0,"",LOG(INDEX(測定結果!$1:$1048576,ROW(),Y$1)))</f>
        <v>-0.82390874094431876</v>
      </c>
      <c r="Z32">
        <f>IF(INDEX(測定結果!$1:$1048576,ROW(),Z$1)=0,"",LOG(INDEX(測定結果!$1:$1048576,ROW(),Z$1)))</f>
        <v>-0.85387196432176193</v>
      </c>
      <c r="AA32">
        <f>IF(INDEX(測定結果!$1:$1048576,ROW(),AA$1)=0,"",LOG(INDEX(測定結果!$1:$1048576,ROW(),AA$1)))</f>
        <v>-0.85387196432176193</v>
      </c>
      <c r="AB32">
        <f>IF(INDEX(測定結果!$1:$1048576,ROW(),AB$1)=0,"",LOG(INDEX(測定結果!$1:$1048576,ROW(),AB$1)))</f>
        <v>-0.82390874094431876</v>
      </c>
      <c r="AC32">
        <f>IF(INDEX(測定結果!$1:$1048576,ROW(),AC$1)=0,"",LOG(INDEX(測定結果!$1:$1048576,ROW(),AC$1)))</f>
        <v>-0.88605664769316317</v>
      </c>
      <c r="AD32">
        <f>IF(INDEX(測定結果!$1:$1048576,ROW(),AD$1)=0,"",LOG(INDEX(測定結果!$1:$1048576,ROW(),AD$1)))</f>
        <v>-0.92081875395237522</v>
      </c>
      <c r="AE32">
        <f>IF(INDEX(測定結果!$1:$1048576,ROW(),AE$1)=0,"",LOG(INDEX(測定結果!$1:$1048576,ROW(),AE$1)))</f>
        <v>-0.88605664769316317</v>
      </c>
      <c r="AF32">
        <f>IF(INDEX(測定結果!$1:$1048576,ROW(),AF$1)=0,"",LOG(INDEX(測定結果!$1:$1048576,ROW(),AF$1)))</f>
        <v>-0.92081875395237522</v>
      </c>
      <c r="AG32">
        <f>IF(INDEX(測定結果!$1:$1048576,ROW(),AG$1)=0,"",LOG(INDEX(測定結果!$1:$1048576,ROW(),AG$1)))</f>
        <v>-0.85387196432176193</v>
      </c>
      <c r="AH32">
        <f>IF(INDEX(測定結果!$1:$1048576,ROW(),AH$1)=0,"",LOG(INDEX(測定結果!$1:$1048576,ROW(),AH$1)))</f>
        <v>-0.88605664769316317</v>
      </c>
      <c r="AI32">
        <f>IF(INDEX(測定結果!$1:$1048576,ROW(),AI$1)=0,"",LOG(INDEX(測定結果!$1:$1048576,ROW(),AI$1)))</f>
        <v>-0.88605664769316317</v>
      </c>
      <c r="AJ32">
        <f>IF(INDEX(測定結果!$1:$1048576,ROW(),AJ$1)=0,"",LOG(INDEX(測定結果!$1:$1048576,ROW(),AJ$1)))</f>
        <v>-0.88605664769316317</v>
      </c>
      <c r="AK32">
        <f>IF(INDEX(測定結果!$1:$1048576,ROW(),AK$1)=0,"",LOG(INDEX(測定結果!$1:$1048576,ROW(),AK$1)))</f>
        <v>-0.88605664769316317</v>
      </c>
      <c r="AL32">
        <f>IF(INDEX(測定結果!$1:$1048576,ROW(),AL$1)=0,"",LOG(INDEX(測定結果!$1:$1048576,ROW(),AL$1)))</f>
        <v>-0.92081875395237522</v>
      </c>
      <c r="AM32">
        <f>IF(INDEX(測定結果!$1:$1048576,ROW(),AM$1)=0,"",LOG(INDEX(測定結果!$1:$1048576,ROW(),AM$1)))</f>
        <v>-0.92081875395237522</v>
      </c>
      <c r="AN32">
        <f>IF(INDEX(測定結果!$1:$1048576,ROW(),AN$1)=0,"",LOG(INDEX(測定結果!$1:$1048576,ROW(),AN$1)))</f>
        <v>-0.95860731484177497</v>
      </c>
      <c r="AO32">
        <f>IF(INDEX(測定結果!$1:$1048576,ROW(),AO$1)=0,"",LOG(INDEX(測定結果!$1:$1048576,ROW(),AO$1)))</f>
        <v>-0.95860731484177497</v>
      </c>
      <c r="AP32">
        <f>IF(INDEX(測定結果!$1:$1048576,ROW(),AP$1)=0,"",LOG(INDEX(測定結果!$1:$1048576,ROW(),AP$1)))</f>
        <v>-0.95860731484177497</v>
      </c>
      <c r="AQ32">
        <f>IF(INDEX(測定結果!$1:$1048576,ROW(),AQ$1)=0,"",LOG(INDEX(測定結果!$1:$1048576,ROW(),AQ$1)))</f>
        <v>-0.95860731484177497</v>
      </c>
      <c r="AR32">
        <f>IF(INDEX(測定結果!$1:$1048576,ROW(),AR$1)=0,"",LOG(INDEX(測定結果!$1:$1048576,ROW(),AR$1)))</f>
        <v>-0.92081875395237522</v>
      </c>
      <c r="AS32">
        <f>IF(INDEX(測定結果!$1:$1048576,ROW(),AS$1)=0,"",LOG(INDEX(測定結果!$1:$1048576,ROW(),AS$1)))</f>
        <v>-0.95860731484177497</v>
      </c>
      <c r="AT32">
        <f>IF(INDEX(測定結果!$1:$1048576,ROW(),AT$1)=0,"",LOG(INDEX(測定結果!$1:$1048576,ROW(),AT$1)))</f>
        <v>-1</v>
      </c>
      <c r="AU32">
        <f>IF(INDEX(測定結果!$1:$1048576,ROW(),AU$1)=0,"",LOG(INDEX(測定結果!$1:$1048576,ROW(),AU$1)))</f>
        <v>-0.95860731484177497</v>
      </c>
      <c r="AV32">
        <f>IF(INDEX(測定結果!$1:$1048576,ROW(),AV$1)=0,"",LOG(INDEX(測定結果!$1:$1048576,ROW(),AV$1)))</f>
        <v>-1</v>
      </c>
      <c r="AW32">
        <f>IF(INDEX(測定結果!$1:$1048576,ROW(),AW$1)=0,"",LOG(INDEX(測定結果!$1:$1048576,ROW(),AW$1)))</f>
        <v>-0.95860731484177497</v>
      </c>
      <c r="AX32">
        <f>IF(INDEX(測定結果!$1:$1048576,ROW(),AX$1)=0,"",LOG(INDEX(測定結果!$1:$1048576,ROW(),AX$1)))</f>
        <v>-0.95860731484177497</v>
      </c>
      <c r="AY32">
        <f>IF(INDEX(測定結果!$1:$1048576,ROW(),AY$1)=0,"",LOG(INDEX(測定結果!$1:$1048576,ROW(),AY$1)))</f>
        <v>-0.92081875395237522</v>
      </c>
      <c r="AZ32">
        <f>IF(INDEX(測定結果!$1:$1048576,ROW(),AZ$1)=0,"",LOG(INDEX(測定結果!$1:$1048576,ROW(),AZ$1)))</f>
        <v>-0.95860731484177497</v>
      </c>
      <c r="BA32">
        <f>IF(INDEX(測定結果!$1:$1048576,ROW(),BA$1)=0,"",LOG(INDEX(測定結果!$1:$1048576,ROW(),BA$1)))</f>
        <v>-1</v>
      </c>
      <c r="BB32">
        <f>IF(INDEX(測定結果!$1:$1048576,ROW(),BB$1)=0,"",LOG(INDEX(測定結果!$1:$1048576,ROW(),BB$1)))</f>
        <v>-1</v>
      </c>
      <c r="BC32">
        <f>IF(INDEX(測定結果!$1:$1048576,ROW(),BC$1)=0,"",LOG(INDEX(測定結果!$1:$1048576,ROW(),BC$1)))</f>
        <v>-1</v>
      </c>
      <c r="BD32">
        <f>IF(INDEX(測定結果!$1:$1048576,ROW(),BD$1)=0,"",LOG(INDEX(測定結果!$1:$1048576,ROW(),BD$1)))</f>
        <v>-1.0457574905606752</v>
      </c>
      <c r="BE32">
        <f>IF(INDEX(測定結果!$1:$1048576,ROW(),BE$1)=0,"",LOG(INDEX(測定結果!$1:$1048576,ROW(),BE$1)))</f>
        <v>-1</v>
      </c>
      <c r="BF32">
        <f>IF(INDEX(測定結果!$1:$1048576,ROW(),BF$1)=0,"",LOG(INDEX(測定結果!$1:$1048576,ROW(),BF$1)))</f>
        <v>-1.0457574905606752</v>
      </c>
      <c r="BG32">
        <f>IF(INDEX(測定結果!$1:$1048576,ROW(),BG$1)=0,"",LOG(INDEX(測定結果!$1:$1048576,ROW(),BG$1)))</f>
        <v>-1</v>
      </c>
      <c r="BH32">
        <f>IF(INDEX(測定結果!$1:$1048576,ROW(),BH$1)=0,"",LOG(INDEX(測定結果!$1:$1048576,ROW(),BH$1)))</f>
        <v>-1</v>
      </c>
      <c r="BI32">
        <f>IF(INDEX(測定結果!$1:$1048576,ROW(),BI$1)=0,"",LOG(INDEX(測定結果!$1:$1048576,ROW(),BI$1)))</f>
        <v>-1</v>
      </c>
      <c r="BJ32">
        <f>IF(INDEX(測定結果!$1:$1048576,ROW(),BJ$1)=0,"",LOG(INDEX(測定結果!$1:$1048576,ROW(),BJ$1)))</f>
        <v>-1.0457574905606752</v>
      </c>
      <c r="BK32">
        <f>IF(INDEX(測定結果!$1:$1048576,ROW(),BK$1)=0,"",LOG(INDEX(測定結果!$1:$1048576,ROW(),BK$1)))</f>
        <v>-1.0457574905606752</v>
      </c>
      <c r="BL32">
        <f>IF(INDEX(測定結果!$1:$1048576,ROW(),BL$1)=0,"",LOG(INDEX(測定結果!$1:$1048576,ROW(),BL$1)))</f>
        <v>-1</v>
      </c>
      <c r="BM32">
        <f>IF(INDEX(測定結果!$1:$1048576,ROW(),BM$1)=0,"",LOG(INDEX(測定結果!$1:$1048576,ROW(),BM$1)))</f>
        <v>-1.0457574905606752</v>
      </c>
      <c r="BN32">
        <f>IF(INDEX(測定結果!$1:$1048576,ROW(),BN$1)=0,"",LOG(INDEX(測定結果!$1:$1048576,ROW(),BN$1)))</f>
        <v>-1.0457574905606752</v>
      </c>
      <c r="BO32">
        <f>IF(INDEX(測定結果!$1:$1048576,ROW(),BO$1)=0,"",LOG(INDEX(測定結果!$1:$1048576,ROW(),BO$1)))</f>
        <v>-1</v>
      </c>
      <c r="BP32">
        <f>IF(INDEX(測定結果!$1:$1048576,ROW(),BP$1)=0,"",LOG(INDEX(測定結果!$1:$1048576,ROW(),BP$1)))</f>
        <v>-1</v>
      </c>
      <c r="BQ32">
        <f>IF(INDEX(測定結果!$1:$1048576,ROW(),BQ$1)=0,"",LOG(INDEX(測定結果!$1:$1048576,ROW(),BQ$1)))</f>
        <v>-1</v>
      </c>
      <c r="BR32">
        <f>IF(INDEX(測定結果!$1:$1048576,ROW(),BR$1)=0,"",LOG(INDEX(測定結果!$1:$1048576,ROW(),BR$1)))</f>
        <v>-1.0457574905606752</v>
      </c>
      <c r="BS32">
        <f>IF(INDEX(測定結果!$1:$1048576,ROW(),BS$1)=0,"",LOG(INDEX(測定結果!$1:$1048576,ROW(),BS$1)))</f>
        <v>-1.0457574905606752</v>
      </c>
      <c r="BT32">
        <f>IF(INDEX(測定結果!$1:$1048576,ROW(),BT$1)=0,"",LOG(INDEX(測定結果!$1:$1048576,ROW(),BT$1)))</f>
        <v>-1.0457574905606752</v>
      </c>
      <c r="BU32">
        <f>IF(INDEX(測定結果!$1:$1048576,ROW(),BU$1)=0,"",LOG(INDEX(測定結果!$1:$1048576,ROW(),BU$1)))</f>
        <v>-1</v>
      </c>
      <c r="BV32" t="str">
        <f>IF(INDEX(測定結果!$1:$1048576,ROW(),BV$1)=0,"",LOG(INDEX(測定結果!$1:$1048576,ROW(),BV$1)))</f>
        <v/>
      </c>
      <c r="BW32" t="str">
        <f>IF(INDEX(測定結果!$1:$1048576,ROW(),BW$1)=0,"",LOG(INDEX(測定結果!$1:$1048576,ROW(),BW$1)))</f>
        <v/>
      </c>
      <c r="BX32" t="str">
        <f>IF(INDEX(測定結果!$1:$1048576,ROW(),BX$1)=0,"",LOG(INDEX(測定結果!$1:$1048576,ROW(),BX$1)))</f>
        <v/>
      </c>
      <c r="BY32" t="str">
        <f>IF(INDEX(測定結果!$1:$1048576,ROW(),BY$1)=0,"",LOG(INDEX(測定結果!$1:$1048576,ROW(),BY$1)))</f>
        <v/>
      </c>
      <c r="BZ32" t="str">
        <f>IF(INDEX(測定結果!$1:$1048576,ROW(),BZ$1)=0,"",LOG(INDEX(測定結果!$1:$1048576,ROW(),BZ$1)))</f>
        <v/>
      </c>
      <c r="CA32" t="str">
        <f>IF(INDEX(測定結果!$1:$1048576,ROW(),CA$1)=0,"",LOG(INDEX(測定結果!$1:$1048576,ROW(),CA$1)))</f>
        <v/>
      </c>
      <c r="CB32" t="str">
        <f>IF(INDEX(測定結果!$1:$1048576,ROW(),CB$1)=0,"",LOG(INDEX(測定結果!$1:$1048576,ROW(),CB$1)))</f>
        <v/>
      </c>
      <c r="CC32" t="str">
        <f>IF(INDEX(測定結果!$1:$1048576,ROW(),CC$1)=0,"",LOG(INDEX(測定結果!$1:$1048576,ROW(),CC$1)))</f>
        <v/>
      </c>
      <c r="CD32" t="str">
        <f>IF(INDEX(測定結果!$1:$1048576,ROW(),CD$1)=0,"",LOG(INDEX(測定結果!$1:$1048576,ROW(),CD$1)))</f>
        <v/>
      </c>
      <c r="CE32" t="str">
        <f>IF(INDEX(測定結果!$1:$1048576,ROW(),CE$1)=0,"",LOG(INDEX(測定結果!$1:$1048576,ROW(),CE$1)))</f>
        <v/>
      </c>
      <c r="CF32">
        <f>IF(INDEX(測定結果!$1:$1048576,ROW(),CF$1)=0,"",LOG(INDEX(測定結果!$1:$1048576,ROW(),CF$1)))</f>
        <v>-1</v>
      </c>
      <c r="CG32">
        <f>IF(INDEX(測定結果!$1:$1048576,ROW(),CG$1)=0,"",LOG(INDEX(測定結果!$1:$1048576,ROW(),CG$1)))</f>
        <v>-1</v>
      </c>
      <c r="CH32">
        <f>IF(INDEX(測定結果!$1:$1048576,ROW(),CH$1)=0,"",LOG(INDEX(測定結果!$1:$1048576,ROW(),CH$1)))</f>
        <v>-1.0457574905606752</v>
      </c>
      <c r="CI32">
        <f>IF(INDEX(測定結果!$1:$1048576,ROW(),CI$1)=0,"",LOG(INDEX(測定結果!$1:$1048576,ROW(),CI$1)))</f>
        <v>-1.0457574905606752</v>
      </c>
      <c r="CJ32">
        <f>IF(INDEX(測定結果!$1:$1048576,ROW(),CJ$1)=0,"",LOG(INDEX(測定結果!$1:$1048576,ROW(),CJ$1)))</f>
        <v>-1.0457574905606752</v>
      </c>
      <c r="CK32">
        <f>IF(INDEX(測定結果!$1:$1048576,ROW(),CK$1)=0,"",LOG(INDEX(測定結果!$1:$1048576,ROW(),CK$1)))</f>
        <v>-1.0457574905606752</v>
      </c>
      <c r="CL32">
        <f>IF(INDEX(測定結果!$1:$1048576,ROW(),CL$1)=0,"",LOG(INDEX(測定結果!$1:$1048576,ROW(),CL$1)))</f>
        <v>-1.0457574905606752</v>
      </c>
      <c r="CM32">
        <f>IF(INDEX(測定結果!$1:$1048576,ROW(),CM$1)=0,"",LOG(INDEX(測定結果!$1:$1048576,ROW(),CM$1)))</f>
        <v>-1.0457574905606752</v>
      </c>
      <c r="CN32">
        <f>IF(INDEX(測定結果!$1:$1048576,ROW(),CN$1)=0,"",LOG(INDEX(測定結果!$1:$1048576,ROW(),CN$1)))</f>
        <v>-1</v>
      </c>
      <c r="CO32">
        <f>IF(INDEX(測定結果!$1:$1048576,ROW(),CO$1)=0,"",LOG(INDEX(測定結果!$1:$1048576,ROW(),CO$1)))</f>
        <v>-1</v>
      </c>
      <c r="CP32">
        <f>IF(INDEX(測定結果!$1:$1048576,ROW(),CP$1)=0,"",LOG(INDEX(測定結果!$1:$1048576,ROW(),CP$1)))</f>
        <v>-1.0457574905606752</v>
      </c>
      <c r="CQ32">
        <f>IF(INDEX(測定結果!$1:$1048576,ROW(),CQ$1)=0,"",LOG(INDEX(測定結果!$1:$1048576,ROW(),CQ$1)))</f>
        <v>-1</v>
      </c>
      <c r="CR32" t="str">
        <f>IF(INDEX(測定結果!$1:$1048576,ROW(),CR$1)=0,"",LOG(INDEX(測定結果!$1:$1048576,ROW(),CR$1)))</f>
        <v/>
      </c>
      <c r="CS32" t="str">
        <f>IF(INDEX(測定結果!$1:$1048576,ROW(),CS$1)=0,"",LOG(INDEX(測定結果!$1:$1048576,ROW(),CS$1)))</f>
        <v/>
      </c>
      <c r="CT32" t="str">
        <f>IF(INDEX(測定結果!$1:$1048576,ROW(),CT$1)=0,"",LOG(INDEX(測定結果!$1:$1048576,ROW(),CT$1)))</f>
        <v/>
      </c>
      <c r="CU32" t="str">
        <f>IF(INDEX(測定結果!$1:$1048576,ROW(),CU$1)=0,"",LOG(INDEX(測定結果!$1:$1048576,ROW(),CU$1)))</f>
        <v/>
      </c>
      <c r="CV32" t="str">
        <f>IF(INDEX(測定結果!$1:$1048576,ROW(),CV$1)=0,"",LOG(INDEX(測定結果!$1:$1048576,ROW(),CV$1)))</f>
        <v/>
      </c>
      <c r="CW32" t="str">
        <f>IF(INDEX(測定結果!$1:$1048576,ROW(),CW$1)=0,"",LOG(INDEX(測定結果!$1:$1048576,ROW(),CW$1)))</f>
        <v/>
      </c>
      <c r="CX32" t="str">
        <f>IF(INDEX(測定結果!$1:$1048576,ROW(),CX$1)=0,"",LOG(INDEX(測定結果!$1:$1048576,ROW(),CX$1)))</f>
        <v/>
      </c>
      <c r="CY32" t="str">
        <f>IF(INDEX(測定結果!$1:$1048576,ROW(),CY$1)=0,"",LOG(INDEX(測定結果!$1:$1048576,ROW(),CY$1)))</f>
        <v/>
      </c>
      <c r="CZ32" t="str">
        <f>IF(INDEX(測定結果!$1:$1048576,ROW(),CZ$1)=0,"",LOG(INDEX(測定結果!$1:$1048576,ROW(),CZ$1)))</f>
        <v/>
      </c>
      <c r="DA32" t="str">
        <f>IF(INDEX(測定結果!$1:$1048576,ROW(),DA$1)=0,"",LOG(INDEX(測定結果!$1:$1048576,ROW(),DA$1)))</f>
        <v/>
      </c>
      <c r="DB32" t="str">
        <f>IF(INDEX(測定結果!$1:$1048576,ROW(),DB$1)=0,"",LOG(INDEX(測定結果!$1:$1048576,ROW(),DB$1)))</f>
        <v/>
      </c>
      <c r="DC32" t="str">
        <f>IF(INDEX(測定結果!$1:$1048576,ROW(),DC$1)=0,"",LOG(INDEX(測定結果!$1:$1048576,ROW(),DC$1)))</f>
        <v/>
      </c>
      <c r="DD32" t="str">
        <f>IF(INDEX(測定結果!$1:$1048576,ROW(),DD$1)=0,"",LOG(INDEX(測定結果!$1:$1048576,ROW(),DD$1)))</f>
        <v/>
      </c>
      <c r="DE32" t="str">
        <f>IF(INDEX(測定結果!$1:$1048576,ROW(),DE$1)=0,"",LOG(INDEX(測定結果!$1:$1048576,ROW(),DE$1)))</f>
        <v/>
      </c>
      <c r="DF32" t="str">
        <f>IF(INDEX(測定結果!$1:$1048576,ROW(),DF$1)=0,"",LOG(INDEX(測定結果!$1:$1048576,ROW(),DF$1)))</f>
        <v/>
      </c>
      <c r="DG32" t="str">
        <f>IF(INDEX(測定結果!$1:$1048576,ROW(),DG$1)=0,"",LOG(INDEX(測定結果!$1:$1048576,ROW(),DG$1)))</f>
        <v/>
      </c>
      <c r="DH32" t="str">
        <f>IF(INDEX(測定結果!$1:$1048576,ROW(),DH$1)=0,"",LOG(INDEX(測定結果!$1:$1048576,ROW(),DH$1)))</f>
        <v/>
      </c>
      <c r="DI32" t="str">
        <f>IF(INDEX(測定結果!$1:$1048576,ROW(),DI$1)=0,"",LOG(INDEX(測定結果!$1:$1048576,ROW(),DI$1)))</f>
        <v/>
      </c>
      <c r="DJ32" t="str">
        <f>IF(INDEX(測定結果!$1:$1048576,ROW(),DJ$1)=0,"",LOG(INDEX(測定結果!$1:$1048576,ROW(),DJ$1)))</f>
        <v/>
      </c>
      <c r="DK32" t="str">
        <f>IF(INDEX(測定結果!$1:$1048576,ROW(),DK$1)=0,"",LOG(INDEX(測定結果!$1:$1048576,ROW(),DK$1)))</f>
        <v/>
      </c>
      <c r="DL32" t="str">
        <f>IF(INDEX(測定結果!$1:$1048576,ROW(),DL$1)=0,"",LOG(INDEX(測定結果!$1:$1048576,ROW(),DL$1)))</f>
        <v/>
      </c>
      <c r="DM32" t="str">
        <f>IF(INDEX(測定結果!$1:$1048576,ROW(),DM$1)=0,"",LOG(INDEX(測定結果!$1:$1048576,ROW(),DM$1)))</f>
        <v/>
      </c>
      <c r="DN32" t="str">
        <f>IF(INDEX(測定結果!$1:$1048576,ROW(),DN$1)=0,"",LOG(INDEX(測定結果!$1:$1048576,ROW(),DN$1)))</f>
        <v/>
      </c>
      <c r="DO32" t="str">
        <f>IF(INDEX(測定結果!$1:$1048576,ROW(),DO$1)=0,"",LOG(INDEX(測定結果!$1:$1048576,ROW(),DO$1)))</f>
        <v/>
      </c>
      <c r="DP32" t="str">
        <f>IF(OR(INDEX(測定結果!$1:$1048576,ROW(),DP$1)=0,INDEX(測定結果!$1:$1048576,ROW(),DP$1)=""),"",LOG(INDEX(測定結果!$1:$1048576,ROW(),DP$1)))</f>
        <v/>
      </c>
      <c r="DQ32" t="str">
        <f>IF(OR(INDEX(測定結果!$1:$1048576,ROW(),DQ$1)=0,INDEX(測定結果!$1:$1048576,ROW(),DQ$1)=""),"",LOG(INDEX(測定結果!$1:$1048576,ROW(),DQ$1)))</f>
        <v/>
      </c>
      <c r="DR32" t="str">
        <f>IF(OR(INDEX(測定結果!$1:$1048576,ROW(),DR$1)=0,INDEX(測定結果!$1:$1048576,ROW(),DR$1)=""),"",LOG(INDEX(測定結果!$1:$1048576,ROW(),DR$1)))</f>
        <v/>
      </c>
      <c r="DS32" t="str">
        <f>IF(OR(INDEX(測定結果!$1:$1048576,ROW(),DS$1)=0,INDEX(測定結果!$1:$1048576,ROW(),DS$1)=""),"",LOG(INDEX(測定結果!$1:$1048576,ROW(),DS$1)))</f>
        <v/>
      </c>
      <c r="DT32" t="str">
        <f>IF(OR(INDEX(測定結果!$1:$1048576,ROW(),DT$1)=0,INDEX(測定結果!$1:$1048576,ROW(),DT$1)=""),"",LOG(INDEX(測定結果!$1:$1048576,ROW(),DT$1)))</f>
        <v/>
      </c>
      <c r="DU32" t="str">
        <f>IF(OR(INDEX(測定結果!$1:$1048576,ROW(),DU$1)=0,INDEX(測定結果!$1:$1048576,ROW(),DU$1)=""),"",LOG(INDEX(測定結果!$1:$1048576,ROW(),DU$1)))</f>
        <v/>
      </c>
      <c r="DV32" t="str">
        <f>IF(OR(INDEX(測定結果!$1:$1048576,ROW(),DV$1)=0,INDEX(測定結果!$1:$1048576,ROW(),DV$1)=""),"",LOG(INDEX(測定結果!$1:$1048576,ROW(),DV$1)))</f>
        <v/>
      </c>
      <c r="DW32" t="str">
        <f>IF(OR(INDEX(測定結果!$1:$1048576,ROW(),DW$1)=0,INDEX(測定結果!$1:$1048576,ROW(),DW$1)=""),"",LOG(INDEX(測定結果!$1:$1048576,ROW(),DW$1)))</f>
        <v/>
      </c>
      <c r="DX32" t="str">
        <f>IF(OR(INDEX(測定結果!$1:$1048576,ROW(),DX$1)=0,INDEX(測定結果!$1:$1048576,ROW(),DX$1)=""),"",LOG(INDEX(測定結果!$1:$1048576,ROW(),DX$1)))</f>
        <v/>
      </c>
      <c r="DY32" t="str">
        <f>IF(OR(INDEX(測定結果!$1:$1048576,ROW(),DY$1)=0,INDEX(測定結果!$1:$1048576,ROW(),DY$1)=""),"",LOG(INDEX(測定結果!$1:$1048576,ROW(),DY$1)))</f>
        <v/>
      </c>
      <c r="DZ32" t="str">
        <f>IF(OR(INDEX(測定結果!$1:$1048576,ROW(),DZ$1)=0,INDEX(測定結果!$1:$1048576,ROW(),DZ$1)=""),"",LOG(INDEX(測定結果!$1:$1048576,ROW(),DZ$1)))</f>
        <v/>
      </c>
      <c r="EA32" t="str">
        <f>IF(OR(INDEX(測定結果!$1:$1048576,ROW(),EA$1)=0,INDEX(測定結果!$1:$1048576,ROW(),EA$1)=""),"",LOG(INDEX(測定結果!$1:$1048576,ROW(),EA$1)))</f>
        <v/>
      </c>
      <c r="EB32" t="str">
        <f>IF(OR(INDEX(測定結果!$1:$1048576,ROW(),EB$1)=0,INDEX(測定結果!$1:$1048576,ROW(),EB$1)=""),"",LOG(INDEX(測定結果!$1:$1048576,ROW(),EB$1)))</f>
        <v/>
      </c>
      <c r="EC32" t="str">
        <f>IF(OR(INDEX(測定結果!$1:$1048576,ROW(),EC$1)=0,INDEX(測定結果!$1:$1048576,ROW(),EC$1)=""),"",LOG(INDEX(測定結果!$1:$1048576,ROW(),EC$1)))</f>
        <v/>
      </c>
      <c r="ED32" t="str">
        <f>IF(OR(INDEX(測定結果!$1:$1048576,ROW(),ED$1)=0,INDEX(測定結果!$1:$1048576,ROW(),ED$1)=""),"",LOG(INDEX(測定結果!$1:$1048576,ROW(),ED$1)))</f>
        <v/>
      </c>
    </row>
    <row r="33" spans="1:134">
      <c r="A33" t="str">
        <f>IF(INDEX(測定結果!$1:$1048576,ROW(),A$1)=0,A32,INDEX(測定結果!$1:$1048576,ROW(),A$1))</f>
        <v>大越町</v>
      </c>
      <c r="B33">
        <f>INDEX(測定結果!$1:$1048576,ROW(),B$1)</f>
        <v>23</v>
      </c>
      <c r="C33" t="str">
        <f>IF(INDEX(測定結果!$1:$1048576,ROW(),C$1)=0,C32,INDEX(測定結果!$1:$1048576,ROW(),C$1))</f>
        <v>白山</v>
      </c>
      <c r="D33" t="str">
        <f>IF(INDEX(測定結果!$1:$1048576,ROW(),D$1)=0,"",INDEX(測定結果!$1:$1048576,ROW(),D$1))</f>
        <v>大越行政局</v>
      </c>
      <c r="E33">
        <f>IF(INDEX(測定結果!$1:$1048576,ROW(),E$1)=0,"",LOG(INDEX(測定結果!$1:$1048576,ROW(),E$1)))</f>
        <v>-0.72124639904717103</v>
      </c>
      <c r="F33">
        <f>IF(INDEX(測定結果!$1:$1048576,ROW(),F$1)=0,"",LOG(INDEX(測定結果!$1:$1048576,ROW(),F$1)))</f>
        <v>-0.56863623584101264</v>
      </c>
      <c r="G33">
        <f>IF(INDEX(測定結果!$1:$1048576,ROW(),G$1)=0,"",LOG(INDEX(測定結果!$1:$1048576,ROW(),G$1)))</f>
        <v>-0.72124639904717103</v>
      </c>
      <c r="H33">
        <f>IF(INDEX(測定結果!$1:$1048576,ROW(),H$1)=0,"",LOG(INDEX(測定結果!$1:$1048576,ROW(),H$1)))</f>
        <v>-0.72124639904717103</v>
      </c>
      <c r="I33">
        <f>IF(INDEX(測定結果!$1:$1048576,ROW(),I$1)=0,"",LOG(INDEX(測定結果!$1:$1048576,ROW(),I$1)))</f>
        <v>-0.69897000433601875</v>
      </c>
      <c r="J33">
        <f>IF(INDEX(測定結果!$1:$1048576,ROW(),J$1)=0,"",LOG(INDEX(測定結果!$1:$1048576,ROW(),J$1)))</f>
        <v>-0.69897000433601875</v>
      </c>
      <c r="K33">
        <f>IF(INDEX(測定結果!$1:$1048576,ROW(),K$1)=0,"",LOG(INDEX(測定結果!$1:$1048576,ROW(),K$1)))</f>
        <v>-0.69897000433601875</v>
      </c>
      <c r="L33">
        <f>IF(INDEX(測定結果!$1:$1048576,ROW(),L$1)=0,"",LOG(INDEX(測定結果!$1:$1048576,ROW(),L$1)))</f>
        <v>-0.72124639904717103</v>
      </c>
      <c r="M33">
        <f>IF(INDEX(測定結果!$1:$1048576,ROW(),M$1)=0,"",LOG(INDEX(測定結果!$1:$1048576,ROW(),M$1)))</f>
        <v>-0.72124639904717103</v>
      </c>
      <c r="N33">
        <f>IF(INDEX(測定結果!$1:$1048576,ROW(),N$1)=0,"",LOG(INDEX(測定結果!$1:$1048576,ROW(),N$1)))</f>
        <v>-0.769551078621726</v>
      </c>
      <c r="O33">
        <f>IF(INDEX(測定結果!$1:$1048576,ROW(),O$1)=0,"",LOG(INDEX(測定結果!$1:$1048576,ROW(),O$1)))</f>
        <v>-0.769551078621726</v>
      </c>
      <c r="P33">
        <f>IF(INDEX(測定結果!$1:$1048576,ROW(),P$1)=0,"",LOG(INDEX(測定結果!$1:$1048576,ROW(),P$1)))</f>
        <v>-0.74472749489669399</v>
      </c>
      <c r="Q33">
        <f>IF(INDEX(測定結果!$1:$1048576,ROW(),Q$1)=0,"",LOG(INDEX(測定結果!$1:$1048576,ROW(),Q$1)))</f>
        <v>-0.74472749489669399</v>
      </c>
      <c r="R33">
        <f>IF(INDEX(測定結果!$1:$1048576,ROW(),R$1)=0,"",LOG(INDEX(測定結果!$1:$1048576,ROW(),R$1)))</f>
        <v>-0.769551078621726</v>
      </c>
      <c r="S33">
        <f>IF(INDEX(測定結果!$1:$1048576,ROW(),S$1)=0,"",LOG(INDEX(測定結果!$1:$1048576,ROW(),S$1)))</f>
        <v>-0.769551078621726</v>
      </c>
      <c r="T33">
        <f>IF(INDEX(測定結果!$1:$1048576,ROW(),T$1)=0,"",LOG(INDEX(測定結果!$1:$1048576,ROW(),T$1)))</f>
        <v>-0.82390874094431876</v>
      </c>
      <c r="U33">
        <f>IF(INDEX(測定結果!$1:$1048576,ROW(),U$1)=0,"",LOG(INDEX(測定結果!$1:$1048576,ROW(),U$1)))</f>
        <v>-0.82390874094431876</v>
      </c>
      <c r="V33">
        <f>IF(INDEX(測定結果!$1:$1048576,ROW(),V$1)=0,"",LOG(INDEX(測定結果!$1:$1048576,ROW(),V$1)))</f>
        <v>-0.79588001734407521</v>
      </c>
      <c r="W33">
        <f>IF(INDEX(測定結果!$1:$1048576,ROW(),W$1)=0,"",LOG(INDEX(測定結果!$1:$1048576,ROW(),W$1)))</f>
        <v>-0.82390874094431876</v>
      </c>
      <c r="X33">
        <f>IF(INDEX(測定結果!$1:$1048576,ROW(),X$1)=0,"",LOG(INDEX(測定結果!$1:$1048576,ROW(),X$1)))</f>
        <v>-0.92081875395237522</v>
      </c>
      <c r="Y33">
        <f>IF(INDEX(測定結果!$1:$1048576,ROW(),Y$1)=0,"",LOG(INDEX(測定結果!$1:$1048576,ROW(),Y$1)))</f>
        <v>-0.95860731484177497</v>
      </c>
      <c r="Z33">
        <f>IF(INDEX(測定結果!$1:$1048576,ROW(),Z$1)=0,"",LOG(INDEX(測定結果!$1:$1048576,ROW(),Z$1)))</f>
        <v>-0.95860731484177497</v>
      </c>
      <c r="AA33">
        <f>IF(INDEX(測定結果!$1:$1048576,ROW(),AA$1)=0,"",LOG(INDEX(測定結果!$1:$1048576,ROW(),AA$1)))</f>
        <v>-0.92081875395237522</v>
      </c>
      <c r="AB33">
        <f>IF(INDEX(測定結果!$1:$1048576,ROW(),AB$1)=0,"",LOG(INDEX(測定結果!$1:$1048576,ROW(),AB$1)))</f>
        <v>-0.92081875395237522</v>
      </c>
      <c r="AC33">
        <f>IF(INDEX(測定結果!$1:$1048576,ROW(),AC$1)=0,"",LOG(INDEX(測定結果!$1:$1048576,ROW(),AC$1)))</f>
        <v>-0.95860731484177497</v>
      </c>
      <c r="AD33">
        <f>IF(INDEX(測定結果!$1:$1048576,ROW(),AD$1)=0,"",LOG(INDEX(測定結果!$1:$1048576,ROW(),AD$1)))</f>
        <v>-0.95860731484177497</v>
      </c>
      <c r="AE33">
        <f>IF(INDEX(測定結果!$1:$1048576,ROW(),AE$1)=0,"",LOG(INDEX(測定結果!$1:$1048576,ROW(),AE$1)))</f>
        <v>-0.95860731484177497</v>
      </c>
      <c r="AF33">
        <f>IF(INDEX(測定結果!$1:$1048576,ROW(),AF$1)=0,"",LOG(INDEX(測定結果!$1:$1048576,ROW(),AF$1)))</f>
        <v>-0.95860731484177497</v>
      </c>
      <c r="AG33">
        <f>IF(INDEX(測定結果!$1:$1048576,ROW(),AG$1)=0,"",LOG(INDEX(測定結果!$1:$1048576,ROW(),AG$1)))</f>
        <v>-0.95860731484177497</v>
      </c>
      <c r="AH33">
        <f>IF(INDEX(測定結果!$1:$1048576,ROW(),AH$1)=0,"",LOG(INDEX(測定結果!$1:$1048576,ROW(),AH$1)))</f>
        <v>-1.0969100130080565</v>
      </c>
      <c r="AI33">
        <f>IF(INDEX(測定結果!$1:$1048576,ROW(),AI$1)=0,"",LOG(INDEX(測定結果!$1:$1048576,ROW(),AI$1)))</f>
        <v>-0.95860731484177497</v>
      </c>
      <c r="AJ33">
        <f>IF(INDEX(測定結果!$1:$1048576,ROW(),AJ$1)=0,"",LOG(INDEX(測定結果!$1:$1048576,ROW(),AJ$1)))</f>
        <v>-1</v>
      </c>
      <c r="AK33">
        <f>IF(INDEX(測定結果!$1:$1048576,ROW(),AK$1)=0,"",LOG(INDEX(測定結果!$1:$1048576,ROW(),AK$1)))</f>
        <v>-0.95860731484177497</v>
      </c>
      <c r="AL33">
        <f>IF(INDEX(測定結果!$1:$1048576,ROW(),AL$1)=0,"",LOG(INDEX(測定結果!$1:$1048576,ROW(),AL$1)))</f>
        <v>-1</v>
      </c>
      <c r="AM33">
        <f>IF(INDEX(測定結果!$1:$1048576,ROW(),AM$1)=0,"",LOG(INDEX(測定結果!$1:$1048576,ROW(),AM$1)))</f>
        <v>-1</v>
      </c>
      <c r="AN33">
        <f>IF(INDEX(測定結果!$1:$1048576,ROW(),AN$1)=0,"",LOG(INDEX(測定結果!$1:$1048576,ROW(),AN$1)))</f>
        <v>-1</v>
      </c>
      <c r="AO33">
        <f>IF(INDEX(測定結果!$1:$1048576,ROW(),AO$1)=0,"",LOG(INDEX(測定結果!$1:$1048576,ROW(),AO$1)))</f>
        <v>-1</v>
      </c>
      <c r="AP33">
        <f>IF(INDEX(測定結果!$1:$1048576,ROW(),AP$1)=0,"",LOG(INDEX(測定結果!$1:$1048576,ROW(),AP$1)))</f>
        <v>-1</v>
      </c>
      <c r="AQ33">
        <f>IF(INDEX(測定結果!$1:$1048576,ROW(),AQ$1)=0,"",LOG(INDEX(測定結果!$1:$1048576,ROW(),AQ$1)))</f>
        <v>-1</v>
      </c>
      <c r="AR33">
        <f>IF(INDEX(測定結果!$1:$1048576,ROW(),AR$1)=0,"",LOG(INDEX(測定結果!$1:$1048576,ROW(),AR$1)))</f>
        <v>-1</v>
      </c>
      <c r="AS33">
        <f>IF(INDEX(測定結果!$1:$1048576,ROW(),AS$1)=0,"",LOG(INDEX(測定結果!$1:$1048576,ROW(),AS$1)))</f>
        <v>-1</v>
      </c>
      <c r="AT33">
        <f>IF(INDEX(測定結果!$1:$1048576,ROW(),AT$1)=0,"",LOG(INDEX(測定結果!$1:$1048576,ROW(),AT$1)))</f>
        <v>-1.0457574905606752</v>
      </c>
      <c r="AU33">
        <f>IF(INDEX(測定結果!$1:$1048576,ROW(),AU$1)=0,"",LOG(INDEX(測定結果!$1:$1048576,ROW(),AU$1)))</f>
        <v>-1.0969100130080565</v>
      </c>
      <c r="AV33">
        <f>IF(INDEX(測定結果!$1:$1048576,ROW(),AV$1)=0,"",LOG(INDEX(測定結果!$1:$1048576,ROW(),AV$1)))</f>
        <v>-1.0457574905606752</v>
      </c>
      <c r="AW33">
        <f>IF(INDEX(測定結果!$1:$1048576,ROW(),AW$1)=0,"",LOG(INDEX(測定結果!$1:$1048576,ROW(),AW$1)))</f>
        <v>-1.0457574905606752</v>
      </c>
      <c r="AX33">
        <f>IF(INDEX(測定結果!$1:$1048576,ROW(),AX$1)=0,"",LOG(INDEX(測定結果!$1:$1048576,ROW(),AX$1)))</f>
        <v>-1</v>
      </c>
      <c r="AY33">
        <f>IF(INDEX(測定結果!$1:$1048576,ROW(),AY$1)=0,"",LOG(INDEX(測定結果!$1:$1048576,ROW(),AY$1)))</f>
        <v>-1.0457574905606752</v>
      </c>
      <c r="AZ33">
        <f>IF(INDEX(測定結果!$1:$1048576,ROW(),AZ$1)=0,"",LOG(INDEX(測定結果!$1:$1048576,ROW(),AZ$1)))</f>
        <v>-1.0457574905606752</v>
      </c>
      <c r="BA33">
        <f>IF(INDEX(測定結果!$1:$1048576,ROW(),BA$1)=0,"",LOG(INDEX(測定結果!$1:$1048576,ROW(),BA$1)))</f>
        <v>-1.0457574905606752</v>
      </c>
      <c r="BB33">
        <f>IF(INDEX(測定結果!$1:$1048576,ROW(),BB$1)=0,"",LOG(INDEX(測定結果!$1:$1048576,ROW(),BB$1)))</f>
        <v>-1.0457574905606752</v>
      </c>
      <c r="BC33">
        <f>IF(INDEX(測定結果!$1:$1048576,ROW(),BC$1)=0,"",LOG(INDEX(測定結果!$1:$1048576,ROW(),BC$1)))</f>
        <v>-1.0457574905606752</v>
      </c>
      <c r="BD33">
        <f>IF(INDEX(測定結果!$1:$1048576,ROW(),BD$1)=0,"",LOG(INDEX(測定結果!$1:$1048576,ROW(),BD$1)))</f>
        <v>-1.0969100130080565</v>
      </c>
      <c r="BE33">
        <f>IF(INDEX(測定結果!$1:$1048576,ROW(),BE$1)=0,"",LOG(INDEX(測定結果!$1:$1048576,ROW(),BE$1)))</f>
        <v>-1.0969100130080565</v>
      </c>
      <c r="BF33">
        <f>IF(INDEX(測定結果!$1:$1048576,ROW(),BF$1)=0,"",LOG(INDEX(測定結果!$1:$1048576,ROW(),BF$1)))</f>
        <v>-1.2218487496163564</v>
      </c>
      <c r="BG33">
        <f>IF(INDEX(測定結果!$1:$1048576,ROW(),BG$1)=0,"",LOG(INDEX(測定結果!$1:$1048576,ROW(),BG$1)))</f>
        <v>-1.0969100130080565</v>
      </c>
      <c r="BH33">
        <f>IF(INDEX(測定結果!$1:$1048576,ROW(),BH$1)=0,"",LOG(INDEX(測定結果!$1:$1048576,ROW(),BH$1)))</f>
        <v>-1.1549019599857431</v>
      </c>
      <c r="BI33">
        <f>IF(INDEX(測定結果!$1:$1048576,ROW(),BI$1)=0,"",LOG(INDEX(測定結果!$1:$1048576,ROW(),BI$1)))</f>
        <v>-1.0969100130080565</v>
      </c>
      <c r="BJ33">
        <f>IF(INDEX(測定結果!$1:$1048576,ROW(),BJ$1)=0,"",LOG(INDEX(測定結果!$1:$1048576,ROW(),BJ$1)))</f>
        <v>-1.0969100130080565</v>
      </c>
      <c r="BK33">
        <f>IF(INDEX(測定結果!$1:$1048576,ROW(),BK$1)=0,"",LOG(INDEX(測定結果!$1:$1048576,ROW(),BK$1)))</f>
        <v>-1.0969100130080565</v>
      </c>
      <c r="BL33">
        <f>IF(INDEX(測定結果!$1:$1048576,ROW(),BL$1)=0,"",LOG(INDEX(測定結果!$1:$1048576,ROW(),BL$1)))</f>
        <v>-1.0969100130080565</v>
      </c>
      <c r="BM33">
        <f>IF(INDEX(測定結果!$1:$1048576,ROW(),BM$1)=0,"",LOG(INDEX(測定結果!$1:$1048576,ROW(),BM$1)))</f>
        <v>-1.1549019599857431</v>
      </c>
      <c r="BN33">
        <f>IF(INDEX(測定結果!$1:$1048576,ROW(),BN$1)=0,"",LOG(INDEX(測定結果!$1:$1048576,ROW(),BN$1)))</f>
        <v>-1.0969100130080565</v>
      </c>
      <c r="BO33">
        <f>IF(INDEX(測定結果!$1:$1048576,ROW(),BO$1)=0,"",LOG(INDEX(測定結果!$1:$1048576,ROW(),BO$1)))</f>
        <v>-1.1549019599857431</v>
      </c>
      <c r="BP33">
        <f>IF(INDEX(測定結果!$1:$1048576,ROW(),BP$1)=0,"",LOG(INDEX(測定結果!$1:$1048576,ROW(),BP$1)))</f>
        <v>-1.1549019599857431</v>
      </c>
      <c r="BQ33">
        <f>IF(INDEX(測定結果!$1:$1048576,ROW(),BQ$1)=0,"",LOG(INDEX(測定結果!$1:$1048576,ROW(),BQ$1)))</f>
        <v>-1.1549019599857431</v>
      </c>
      <c r="BR33">
        <f>IF(INDEX(測定結果!$1:$1048576,ROW(),BR$1)=0,"",LOG(INDEX(測定結果!$1:$1048576,ROW(),BR$1)))</f>
        <v>-1.2218487496163564</v>
      </c>
      <c r="BS33">
        <f>IF(INDEX(測定結果!$1:$1048576,ROW(),BS$1)=0,"",LOG(INDEX(測定結果!$1:$1048576,ROW(),BS$1)))</f>
        <v>-1.1549019599857431</v>
      </c>
      <c r="BT33">
        <f>IF(INDEX(測定結果!$1:$1048576,ROW(),BT$1)=0,"",LOG(INDEX(測定結果!$1:$1048576,ROW(),BT$1)))</f>
        <v>-1.1549019599857431</v>
      </c>
      <c r="BU33">
        <f>IF(INDEX(測定結果!$1:$1048576,ROW(),BU$1)=0,"",LOG(INDEX(測定結果!$1:$1048576,ROW(),BU$1)))</f>
        <v>-1.1549019599857431</v>
      </c>
      <c r="BV33">
        <f>IF(INDEX(測定結果!$1:$1048576,ROW(),BV$1)=0,"",LOG(INDEX(測定結果!$1:$1048576,ROW(),BV$1)))</f>
        <v>-1.1549019599857431</v>
      </c>
      <c r="BW33">
        <f>IF(INDEX(測定結果!$1:$1048576,ROW(),BW$1)=0,"",LOG(INDEX(測定結果!$1:$1048576,ROW(),BW$1)))</f>
        <v>-1.1549019599857431</v>
      </c>
      <c r="BX33">
        <f>IF(INDEX(測定結果!$1:$1048576,ROW(),BX$1)=0,"",LOG(INDEX(測定結果!$1:$1048576,ROW(),BX$1)))</f>
        <v>-1.2218487496163564</v>
      </c>
      <c r="BY33">
        <f>IF(INDEX(測定結果!$1:$1048576,ROW(),BY$1)=0,"",LOG(INDEX(測定結果!$1:$1048576,ROW(),BY$1)))</f>
        <v>-1.2218487496163564</v>
      </c>
      <c r="BZ33">
        <f>IF(INDEX(測定結果!$1:$1048576,ROW(),BZ$1)=0,"",LOG(INDEX(測定結果!$1:$1048576,ROW(),BZ$1)))</f>
        <v>-1.2218487496163564</v>
      </c>
      <c r="CA33">
        <f>IF(INDEX(測定結果!$1:$1048576,ROW(),CA$1)=0,"",LOG(INDEX(測定結果!$1:$1048576,ROW(),CA$1)))</f>
        <v>-1.2218487496163564</v>
      </c>
      <c r="CB33">
        <f>IF(INDEX(測定結果!$1:$1048576,ROW(),CB$1)=0,"",LOG(INDEX(測定結果!$1:$1048576,ROW(),CB$1)))</f>
        <v>-1.1549019599857431</v>
      </c>
      <c r="CC33">
        <f>IF(INDEX(測定結果!$1:$1048576,ROW(),CC$1)=0,"",LOG(INDEX(測定結果!$1:$1048576,ROW(),CC$1)))</f>
        <v>-1.1549019599857431</v>
      </c>
      <c r="CD33">
        <f>IF(INDEX(測定結果!$1:$1048576,ROW(),CD$1)=0,"",LOG(INDEX(測定結果!$1:$1048576,ROW(),CD$1)))</f>
        <v>-1.2218487496163564</v>
      </c>
      <c r="CE33">
        <f>IF(INDEX(測定結果!$1:$1048576,ROW(),CE$1)=0,"",LOG(INDEX(測定結果!$1:$1048576,ROW(),CE$1)))</f>
        <v>-1.1549019599857431</v>
      </c>
      <c r="CF33">
        <f>IF(INDEX(測定結果!$1:$1048576,ROW(),CF$1)=0,"",LOG(INDEX(測定結果!$1:$1048576,ROW(),CF$1)))</f>
        <v>-1.2218487496163564</v>
      </c>
      <c r="CG33">
        <f>IF(INDEX(測定結果!$1:$1048576,ROW(),CG$1)=0,"",LOG(INDEX(測定結果!$1:$1048576,ROW(),CG$1)))</f>
        <v>-1.1549019599857431</v>
      </c>
      <c r="CH33">
        <f>IF(INDEX(測定結果!$1:$1048576,ROW(),CH$1)=0,"",LOG(INDEX(測定結果!$1:$1048576,ROW(),CH$1)))</f>
        <v>-1.2218487496163564</v>
      </c>
      <c r="CI33">
        <f>IF(INDEX(測定結果!$1:$1048576,ROW(),CI$1)=0,"",LOG(INDEX(測定結果!$1:$1048576,ROW(),CI$1)))</f>
        <v>-1.2218487496163564</v>
      </c>
      <c r="CJ33">
        <f>IF(INDEX(測定結果!$1:$1048576,ROW(),CJ$1)=0,"",LOG(INDEX(測定結果!$1:$1048576,ROW(),CJ$1)))</f>
        <v>-1.2218487496163564</v>
      </c>
      <c r="CK33">
        <f>IF(INDEX(測定結果!$1:$1048576,ROW(),CK$1)=0,"",LOG(INDEX(測定結果!$1:$1048576,ROW(),CK$1)))</f>
        <v>-1.2218487496163564</v>
      </c>
      <c r="CL33">
        <f>IF(INDEX(測定結果!$1:$1048576,ROW(),CL$1)=0,"",LOG(INDEX(測定結果!$1:$1048576,ROW(),CL$1)))</f>
        <v>-1.2218487496163564</v>
      </c>
      <c r="CM33">
        <f>IF(INDEX(測定結果!$1:$1048576,ROW(),CM$1)=0,"",LOG(INDEX(測定結果!$1:$1048576,ROW(),CM$1)))</f>
        <v>-1.3010299956639813</v>
      </c>
      <c r="CN33">
        <f>IF(INDEX(測定結果!$1:$1048576,ROW(),CN$1)=0,"",LOG(INDEX(測定結果!$1:$1048576,ROW(),CN$1)))</f>
        <v>-1.2218487496163564</v>
      </c>
      <c r="CO33">
        <f>IF(INDEX(測定結果!$1:$1048576,ROW(),CO$1)=0,"",LOG(INDEX(測定結果!$1:$1048576,ROW(),CO$1)))</f>
        <v>-1.2218487496163564</v>
      </c>
      <c r="CP33">
        <f>IF(INDEX(測定結果!$1:$1048576,ROW(),CP$1)=0,"",LOG(INDEX(測定結果!$1:$1048576,ROW(),CP$1)))</f>
        <v>-1.3010299956639813</v>
      </c>
      <c r="CQ33">
        <f>IF(INDEX(測定結果!$1:$1048576,ROW(),CQ$1)=0,"",LOG(INDEX(測定結果!$1:$1048576,ROW(),CQ$1)))</f>
        <v>-1.2218487496163564</v>
      </c>
      <c r="CR33">
        <f>IF(INDEX(測定結果!$1:$1048576,ROW(),CR$1)=0,"",LOG(INDEX(測定結果!$1:$1048576,ROW(),CR$1)))</f>
        <v>-1.2218487496163564</v>
      </c>
      <c r="CS33">
        <f>IF(INDEX(測定結果!$1:$1048576,ROW(),CS$1)=0,"",LOG(INDEX(測定結果!$1:$1048576,ROW(),CS$1)))</f>
        <v>-1.2218487496163564</v>
      </c>
      <c r="CT33">
        <f>IF(INDEX(測定結果!$1:$1048576,ROW(),CT$1)=0,"",LOG(INDEX(測定結果!$1:$1048576,ROW(),CT$1)))</f>
        <v>-1.2218487496163564</v>
      </c>
      <c r="CU33">
        <f>IF(INDEX(測定結果!$1:$1048576,ROW(),CU$1)=0,"",LOG(INDEX(測定結果!$1:$1048576,ROW(),CU$1)))</f>
        <v>-1.2218487496163564</v>
      </c>
      <c r="CV33">
        <f>IF(INDEX(測定結果!$1:$1048576,ROW(),CV$1)=0,"",LOG(INDEX(測定結果!$1:$1048576,ROW(),CV$1)))</f>
        <v>-1.2218487496163564</v>
      </c>
      <c r="CW33">
        <f>IF(INDEX(測定結果!$1:$1048576,ROW(),CW$1)=0,"",LOG(INDEX(測定結果!$1:$1048576,ROW(),CW$1)))</f>
        <v>-1.2218487496163564</v>
      </c>
      <c r="CX33">
        <f>IF(INDEX(測定結果!$1:$1048576,ROW(),CX$1)=0,"",LOG(INDEX(測定結果!$1:$1048576,ROW(),CX$1)))</f>
        <v>-1.3010299956639813</v>
      </c>
      <c r="CY33">
        <f>IF(INDEX(測定結果!$1:$1048576,ROW(),CY$1)=0,"",LOG(INDEX(測定結果!$1:$1048576,ROW(),CY$1)))</f>
        <v>-1.2218487496163564</v>
      </c>
      <c r="CZ33">
        <f>IF(INDEX(測定結果!$1:$1048576,ROW(),CZ$1)=0,"",LOG(INDEX(測定結果!$1:$1048576,ROW(),CZ$1)))</f>
        <v>-1.2218487496163564</v>
      </c>
      <c r="DA33">
        <f>IF(INDEX(測定結果!$1:$1048576,ROW(),DA$1)=0,"",LOG(INDEX(測定結果!$1:$1048576,ROW(),DA$1)))</f>
        <v>-1.3010299956639813</v>
      </c>
      <c r="DB33">
        <f>IF(INDEX(測定結果!$1:$1048576,ROW(),DB$1)=0,"",LOG(INDEX(測定結果!$1:$1048576,ROW(),DB$1)))</f>
        <v>-1.2218487496163564</v>
      </c>
      <c r="DC33">
        <f>IF(INDEX(測定結果!$1:$1048576,ROW(),DC$1)=0,"",LOG(INDEX(測定結果!$1:$1048576,ROW(),DC$1)))</f>
        <v>-1.2218487496163564</v>
      </c>
      <c r="DD33">
        <f>IF(INDEX(測定結果!$1:$1048576,ROW(),DD$1)=0,"",LOG(INDEX(測定結果!$1:$1048576,ROW(),DD$1)))</f>
        <v>-1.2218487496163564</v>
      </c>
      <c r="DE33">
        <f>IF(INDEX(測定結果!$1:$1048576,ROW(),DE$1)=0,"",LOG(INDEX(測定結果!$1:$1048576,ROW(),DE$1)))</f>
        <v>-1.2218487496163564</v>
      </c>
      <c r="DF33">
        <f>IF(INDEX(測定結果!$1:$1048576,ROW(),DF$1)=0,"",LOG(INDEX(測定結果!$1:$1048576,ROW(),DF$1)))</f>
        <v>-1.2218487496163564</v>
      </c>
      <c r="DG33">
        <f>IF(INDEX(測定結果!$1:$1048576,ROW(),DG$1)=0,"",LOG(INDEX(測定結果!$1:$1048576,ROW(),DG$1)))</f>
        <v>-1.2218487496163564</v>
      </c>
      <c r="DH33">
        <f>IF(INDEX(測定結果!$1:$1048576,ROW(),DH$1)=0,"",LOG(INDEX(測定結果!$1:$1048576,ROW(),DH$1)))</f>
        <v>-1.2218487496163564</v>
      </c>
      <c r="DI33">
        <f>IF(INDEX(測定結果!$1:$1048576,ROW(),DI$1)=0,"",LOG(INDEX(測定結果!$1:$1048576,ROW(),DI$1)))</f>
        <v>-1.2218487496163564</v>
      </c>
      <c r="DJ33">
        <f>IF(INDEX(測定結果!$1:$1048576,ROW(),DJ$1)=0,"",LOG(INDEX(測定結果!$1:$1048576,ROW(),DJ$1)))</f>
        <v>-1.2291479883578558</v>
      </c>
      <c r="DK33">
        <f>IF(INDEX(測定結果!$1:$1048576,ROW(),DK$1)=0,"",LOG(INDEX(測定結果!$1:$1048576,ROW(),DK$1)))</f>
        <v>-1.3010299956639813</v>
      </c>
      <c r="DL33">
        <f>IF(INDEX(測定結果!$1:$1048576,ROW(),DL$1)=0,"",LOG(INDEX(測定結果!$1:$1048576,ROW(),DL$1)))</f>
        <v>-1.2218487496163564</v>
      </c>
      <c r="DM33">
        <f>IF(INDEX(測定結果!$1:$1048576,ROW(),DM$1)=0,"",LOG(INDEX(測定結果!$1:$1048576,ROW(),DM$1)))</f>
        <v>-1.2218487496163564</v>
      </c>
      <c r="DN33">
        <f>IF(INDEX(測定結果!$1:$1048576,ROW(),DN$1)=0,"",LOG(INDEX(測定結果!$1:$1048576,ROW(),DN$1)))</f>
        <v>-1.3010299956639813</v>
      </c>
      <c r="DO33">
        <f>IF(INDEX(測定結果!$1:$1048576,ROW(),DO$1)=0,"",LOG(INDEX(測定結果!$1:$1048576,ROW(),DO$1)))</f>
        <v>-1.2218487496163564</v>
      </c>
      <c r="DP33">
        <f>IF(OR(INDEX(測定結果!$1:$1048576,ROW(),DP$1)=0,INDEX(測定結果!$1:$1048576,ROW(),DP$1)=""),"",LOG(INDEX(測定結果!$1:$1048576,ROW(),DP$1)))</f>
        <v>-1.2441251443275085</v>
      </c>
      <c r="DQ33">
        <f>IF(OR(INDEX(測定結果!$1:$1048576,ROW(),DQ$1)=0,INDEX(測定結果!$1:$1048576,ROW(),DQ$1)=""),"",LOG(INDEX(測定結果!$1:$1048576,ROW(),DQ$1)))</f>
        <v>-1.2291479883578558</v>
      </c>
      <c r="DR33">
        <f>IF(OR(INDEX(測定結果!$1:$1048576,ROW(),DR$1)=0,INDEX(測定結果!$1:$1048576,ROW(),DR$1)=""),"",LOG(INDEX(測定結果!$1:$1048576,ROW(),DR$1)))</f>
        <v>-1.2365720064370627</v>
      </c>
      <c r="DS33">
        <f>IF(OR(INDEX(測定結果!$1:$1048576,ROW(),DS$1)=0,INDEX(測定結果!$1:$1048576,ROW(),DS$1)=""),"",LOG(INDEX(測定結果!$1:$1048576,ROW(),DS$1)))</f>
        <v>-1.2146701649892331</v>
      </c>
      <c r="DT33">
        <f>IF(OR(INDEX(測定結果!$1:$1048576,ROW(),DT$1)=0,INDEX(測定結果!$1:$1048576,ROW(),DT$1)=""),"",LOG(INDEX(測定結果!$1:$1048576,ROW(),DT$1)))</f>
        <v>-1.2596373105057561</v>
      </c>
      <c r="DU33">
        <f>IF(OR(INDEX(測定結果!$1:$1048576,ROW(),DU$1)=0,INDEX(測定結果!$1:$1048576,ROW(),DU$1)=""),"",LOG(INDEX(測定結果!$1:$1048576,ROW(),DU$1)))</f>
        <v>-1.2365720064370627</v>
      </c>
      <c r="DV33">
        <f>IF(OR(INDEX(測定結果!$1:$1048576,ROW(),DV$1)=0,INDEX(測定結果!$1:$1048576,ROW(),DV$1)=""),"",LOG(INDEX(測定結果!$1:$1048576,ROW(),DV$1)))</f>
        <v>-1.2441251443275085</v>
      </c>
      <c r="DW33">
        <f>IF(OR(INDEX(測定結果!$1:$1048576,ROW(),DW$1)=0,INDEX(測定結果!$1:$1048576,ROW(),DW$1)=""),"",LOG(INDEX(測定結果!$1:$1048576,ROW(),DW$1)))</f>
        <v>-1.2596373105057561</v>
      </c>
      <c r="DX33">
        <f>IF(OR(INDEX(測定結果!$1:$1048576,ROW(),DX$1)=0,INDEX(測定結果!$1:$1048576,ROW(),DX$1)=""),"",LOG(INDEX(測定結果!$1:$1048576,ROW(),DX$1)))</f>
        <v>-1.2365720064370627</v>
      </c>
      <c r="DY33">
        <f>IF(OR(INDEX(測定結果!$1:$1048576,ROW(),DY$1)=0,INDEX(測定結果!$1:$1048576,ROW(),DY$1)=""),"",LOG(INDEX(測定結果!$1:$1048576,ROW(),DY$1)))</f>
        <v>-1.2676062401770316</v>
      </c>
      <c r="DZ33">
        <f>IF(OR(INDEX(測定結果!$1:$1048576,ROW(),DZ$1)=0,INDEX(測定結果!$1:$1048576,ROW(),DZ$1)=""),"",LOG(INDEX(測定結果!$1:$1048576,ROW(),DZ$1)))</f>
        <v>-1.2757241303992111</v>
      </c>
      <c r="EA33">
        <f>IF(OR(INDEX(測定結果!$1:$1048576,ROW(),EA$1)=0,INDEX(測定結果!$1:$1048576,ROW(),EA$1)=""),"",LOG(INDEX(測定結果!$1:$1048576,ROW(),EA$1)))</f>
        <v>-1.2596373105057561</v>
      </c>
      <c r="EB33">
        <f>IF(OR(INDEX(測定結果!$1:$1048576,ROW(),EB$1)=0,INDEX(測定結果!$1:$1048576,ROW(),EB$1)=""),"",LOG(INDEX(測定結果!$1:$1048576,ROW(),EB$1)))</f>
        <v>-1.2676062401770316</v>
      </c>
      <c r="EC33">
        <f>IF(OR(INDEX(測定結果!$1:$1048576,ROW(),EC$1)=0,INDEX(測定結果!$1:$1048576,ROW(),EC$1)=""),"",LOG(INDEX(測定結果!$1:$1048576,ROW(),EC$1)))</f>
        <v>-1.2676062401770316</v>
      </c>
      <c r="ED33">
        <f>IF(OR(INDEX(測定結果!$1:$1048576,ROW(),ED$1)=0,INDEX(測定結果!$1:$1048576,ROW(),ED$1)=""),"",LOG(INDEX(測定結果!$1:$1048576,ROW(),ED$1)))</f>
        <v>-1.2924298239020637</v>
      </c>
    </row>
    <row r="34" spans="1:134">
      <c r="A34" t="str">
        <f>IF(INDEX(測定結果!$1:$1048576,ROW(),A$1)=0,A33,INDEX(測定結果!$1:$1048576,ROW(),A$1))</f>
        <v>大越町</v>
      </c>
      <c r="B34">
        <f>INDEX(測定結果!$1:$1048576,ROW(),B$1)</f>
        <v>24</v>
      </c>
      <c r="C34" t="str">
        <f>IF(INDEX(測定結果!$1:$1048576,ROW(),C$1)=0,C33,INDEX(測定結果!$1:$1048576,ROW(),C$1))</f>
        <v>白山</v>
      </c>
      <c r="D34" t="str">
        <f>IF(INDEX(測定結果!$1:$1048576,ROW(),D$1)=0,"",INDEX(測定結果!$1:$1048576,ROW(),D$1))</f>
        <v>求中団地集会所</v>
      </c>
      <c r="E34" t="str">
        <f>IF(INDEX(測定結果!$1:$1048576,ROW(),E$1)=0,"",LOG(INDEX(測定結果!$1:$1048576,ROW(),E$1)))</f>
        <v/>
      </c>
      <c r="F34" t="str">
        <f>IF(INDEX(測定結果!$1:$1048576,ROW(),F$1)=0,"",LOG(INDEX(測定結果!$1:$1048576,ROW(),F$1)))</f>
        <v/>
      </c>
      <c r="G34">
        <f>IF(INDEX(測定結果!$1:$1048576,ROW(),G$1)=0,"",LOG(INDEX(測定結果!$1:$1048576,ROW(),G$1)))</f>
        <v>-0.6020599913279624</v>
      </c>
      <c r="H34">
        <f>IF(INDEX(測定結果!$1:$1048576,ROW(),H$1)=0,"",LOG(INDEX(測定結果!$1:$1048576,ROW(),H$1)))</f>
        <v>-0.65757731917779372</v>
      </c>
      <c r="I34">
        <f>IF(INDEX(測定結果!$1:$1048576,ROW(),I$1)=0,"",LOG(INDEX(測定結果!$1:$1048576,ROW(),I$1)))</f>
        <v>-0.63827216398240705</v>
      </c>
      <c r="J34">
        <f>IF(INDEX(測定結果!$1:$1048576,ROW(),J$1)=0,"",LOG(INDEX(測定結果!$1:$1048576,ROW(),J$1)))</f>
        <v>-0.74472749489669399</v>
      </c>
      <c r="K34">
        <f>IF(INDEX(測定結果!$1:$1048576,ROW(),K$1)=0,"",LOG(INDEX(測定結果!$1:$1048576,ROW(),K$1)))</f>
        <v>-0.65757731917779372</v>
      </c>
      <c r="L34">
        <f>IF(INDEX(測定結果!$1:$1048576,ROW(),L$1)=0,"",LOG(INDEX(測定結果!$1:$1048576,ROW(),L$1)))</f>
        <v>-0.74472749489669399</v>
      </c>
      <c r="M34">
        <f>IF(INDEX(測定結果!$1:$1048576,ROW(),M$1)=0,"",LOG(INDEX(測定結果!$1:$1048576,ROW(),M$1)))</f>
        <v>-0.63827216398240705</v>
      </c>
      <c r="N34">
        <f>IF(INDEX(測定結果!$1:$1048576,ROW(),N$1)=0,"",LOG(INDEX(測定結果!$1:$1048576,ROW(),N$1)))</f>
        <v>-0.769551078621726</v>
      </c>
      <c r="O34">
        <f>IF(INDEX(測定結果!$1:$1048576,ROW(),O$1)=0,"",LOG(INDEX(測定結果!$1:$1048576,ROW(),O$1)))</f>
        <v>-0.65757731917779372</v>
      </c>
      <c r="P34">
        <f>IF(INDEX(測定結果!$1:$1048576,ROW(),P$1)=0,"",LOG(INDEX(測定結果!$1:$1048576,ROW(),P$1)))</f>
        <v>-0.72124639904717103</v>
      </c>
      <c r="Q34">
        <f>IF(INDEX(測定結果!$1:$1048576,ROW(),Q$1)=0,"",LOG(INDEX(測定結果!$1:$1048576,ROW(),Q$1)))</f>
        <v>-0.72124639904717103</v>
      </c>
      <c r="R34">
        <f>IF(INDEX(測定結果!$1:$1048576,ROW(),R$1)=0,"",LOG(INDEX(測定結果!$1:$1048576,ROW(),R$1)))</f>
        <v>-0.74472749489669399</v>
      </c>
      <c r="S34">
        <f>IF(INDEX(測定結果!$1:$1048576,ROW(),S$1)=0,"",LOG(INDEX(測定結果!$1:$1048576,ROW(),S$1)))</f>
        <v>-0.74472749489669399</v>
      </c>
      <c r="T34">
        <f>IF(INDEX(測定結果!$1:$1048576,ROW(),T$1)=0,"",LOG(INDEX(測定結果!$1:$1048576,ROW(),T$1)))</f>
        <v>-0.82390874094431876</v>
      </c>
      <c r="U34">
        <f>IF(INDEX(測定結果!$1:$1048576,ROW(),U$1)=0,"",LOG(INDEX(測定結果!$1:$1048576,ROW(),U$1)))</f>
        <v>-0.82390874094431876</v>
      </c>
      <c r="V34">
        <f>IF(INDEX(測定結果!$1:$1048576,ROW(),V$1)=0,"",LOG(INDEX(測定結果!$1:$1048576,ROW(),V$1)))</f>
        <v>-0.79588001734407521</v>
      </c>
      <c r="W34">
        <f>IF(INDEX(測定結果!$1:$1048576,ROW(),W$1)=0,"",LOG(INDEX(測定結果!$1:$1048576,ROW(),W$1)))</f>
        <v>-0.79588001734407521</v>
      </c>
      <c r="X34">
        <f>IF(INDEX(測定結果!$1:$1048576,ROW(),X$1)=0,"",LOG(INDEX(測定結果!$1:$1048576,ROW(),X$1)))</f>
        <v>-0.79588001734407521</v>
      </c>
      <c r="Y34">
        <f>IF(INDEX(測定結果!$1:$1048576,ROW(),Y$1)=0,"",LOG(INDEX(測定結果!$1:$1048576,ROW(),Y$1)))</f>
        <v>-0.82390874094431876</v>
      </c>
      <c r="Z34">
        <f>IF(INDEX(測定結果!$1:$1048576,ROW(),Z$1)=0,"",LOG(INDEX(測定結果!$1:$1048576,ROW(),Z$1)))</f>
        <v>-0.82390874094431876</v>
      </c>
      <c r="AA34">
        <f>IF(INDEX(測定結果!$1:$1048576,ROW(),AA$1)=0,"",LOG(INDEX(測定結果!$1:$1048576,ROW(),AA$1)))</f>
        <v>-0.85387196432176193</v>
      </c>
      <c r="AB34">
        <f>IF(INDEX(測定結果!$1:$1048576,ROW(),AB$1)=0,"",LOG(INDEX(測定結果!$1:$1048576,ROW(),AB$1)))</f>
        <v>-0.82390874094431876</v>
      </c>
      <c r="AC34">
        <f>IF(INDEX(測定結果!$1:$1048576,ROW(),AC$1)=0,"",LOG(INDEX(測定結果!$1:$1048576,ROW(),AC$1)))</f>
        <v>-0.82390874094431876</v>
      </c>
      <c r="AD34">
        <f>IF(INDEX(測定結果!$1:$1048576,ROW(),AD$1)=0,"",LOG(INDEX(測定結果!$1:$1048576,ROW(),AD$1)))</f>
        <v>-0.85387196432176193</v>
      </c>
      <c r="AE34">
        <f>IF(INDEX(測定結果!$1:$1048576,ROW(),AE$1)=0,"",LOG(INDEX(測定結果!$1:$1048576,ROW(),AE$1)))</f>
        <v>-0.88605664769316317</v>
      </c>
      <c r="AF34">
        <f>IF(INDEX(測定結果!$1:$1048576,ROW(),AF$1)=0,"",LOG(INDEX(測定結果!$1:$1048576,ROW(),AF$1)))</f>
        <v>-0.85387196432176193</v>
      </c>
      <c r="AG34">
        <f>IF(INDEX(測定結果!$1:$1048576,ROW(),AG$1)=0,"",LOG(INDEX(測定結果!$1:$1048576,ROW(),AG$1)))</f>
        <v>-0.85387196432176193</v>
      </c>
      <c r="AH34">
        <f>IF(INDEX(測定結果!$1:$1048576,ROW(),AH$1)=0,"",LOG(INDEX(測定結果!$1:$1048576,ROW(),AH$1)))</f>
        <v>-0.88605664769316317</v>
      </c>
      <c r="AI34">
        <f>IF(INDEX(測定結果!$1:$1048576,ROW(),AI$1)=0,"",LOG(INDEX(測定結果!$1:$1048576,ROW(),AI$1)))</f>
        <v>-0.88605664769316317</v>
      </c>
      <c r="AJ34">
        <f>IF(INDEX(測定結果!$1:$1048576,ROW(),AJ$1)=0,"",LOG(INDEX(測定結果!$1:$1048576,ROW(),AJ$1)))</f>
        <v>-0.88605664769316317</v>
      </c>
      <c r="AK34">
        <f>IF(INDEX(測定結果!$1:$1048576,ROW(),AK$1)=0,"",LOG(INDEX(測定結果!$1:$1048576,ROW(),AK$1)))</f>
        <v>-0.92081875395237522</v>
      </c>
      <c r="AL34">
        <f>IF(INDEX(測定結果!$1:$1048576,ROW(),AL$1)=0,"",LOG(INDEX(測定結果!$1:$1048576,ROW(),AL$1)))</f>
        <v>-0.92081875395237522</v>
      </c>
      <c r="AM34">
        <f>IF(INDEX(測定結果!$1:$1048576,ROW(),AM$1)=0,"",LOG(INDEX(測定結果!$1:$1048576,ROW(),AM$1)))</f>
        <v>-0.88605664769316317</v>
      </c>
      <c r="AN34">
        <f>IF(INDEX(測定結果!$1:$1048576,ROW(),AN$1)=0,"",LOG(INDEX(測定結果!$1:$1048576,ROW(),AN$1)))</f>
        <v>-0.88605664769316317</v>
      </c>
      <c r="AO34">
        <f>IF(INDEX(測定結果!$1:$1048576,ROW(),AO$1)=0,"",LOG(INDEX(測定結果!$1:$1048576,ROW(),AO$1)))</f>
        <v>-0.92081875395237522</v>
      </c>
      <c r="AP34">
        <f>IF(INDEX(測定結果!$1:$1048576,ROW(),AP$1)=0,"",LOG(INDEX(測定結果!$1:$1048576,ROW(),AP$1)))</f>
        <v>-0.92081875395237522</v>
      </c>
      <c r="AQ34">
        <f>IF(INDEX(測定結果!$1:$1048576,ROW(),AQ$1)=0,"",LOG(INDEX(測定結果!$1:$1048576,ROW(),AQ$1)))</f>
        <v>-0.95860731484177497</v>
      </c>
      <c r="AR34">
        <f>IF(INDEX(測定結果!$1:$1048576,ROW(),AR$1)=0,"",LOG(INDEX(測定結果!$1:$1048576,ROW(),AR$1)))</f>
        <v>-0.92081875395237522</v>
      </c>
      <c r="AS34">
        <f>IF(INDEX(測定結果!$1:$1048576,ROW(),AS$1)=0,"",LOG(INDEX(測定結果!$1:$1048576,ROW(),AS$1)))</f>
        <v>-0.95860731484177497</v>
      </c>
      <c r="AT34">
        <f>IF(INDEX(測定結果!$1:$1048576,ROW(),AT$1)=0,"",LOG(INDEX(測定結果!$1:$1048576,ROW(),AT$1)))</f>
        <v>-0.95860731484177497</v>
      </c>
      <c r="AU34">
        <f>IF(INDEX(測定結果!$1:$1048576,ROW(),AU$1)=0,"",LOG(INDEX(測定結果!$1:$1048576,ROW(),AU$1)))</f>
        <v>-1.0457574905606752</v>
      </c>
      <c r="AV34">
        <f>IF(INDEX(測定結果!$1:$1048576,ROW(),AV$1)=0,"",LOG(INDEX(測定結果!$1:$1048576,ROW(),AV$1)))</f>
        <v>-0.95860731484177497</v>
      </c>
      <c r="AW34">
        <f>IF(INDEX(測定結果!$1:$1048576,ROW(),AW$1)=0,"",LOG(INDEX(測定結果!$1:$1048576,ROW(),AW$1)))</f>
        <v>-0.95860731484177497</v>
      </c>
      <c r="AX34">
        <f>IF(INDEX(測定結果!$1:$1048576,ROW(),AX$1)=0,"",LOG(INDEX(測定結果!$1:$1048576,ROW(),AX$1)))</f>
        <v>-1</v>
      </c>
      <c r="AY34">
        <f>IF(INDEX(測定結果!$1:$1048576,ROW(),AY$1)=0,"",LOG(INDEX(測定結果!$1:$1048576,ROW(),AY$1)))</f>
        <v>-0.95860731484177497</v>
      </c>
      <c r="AZ34">
        <f>IF(INDEX(測定結果!$1:$1048576,ROW(),AZ$1)=0,"",LOG(INDEX(測定結果!$1:$1048576,ROW(),AZ$1)))</f>
        <v>-0.95860731484177497</v>
      </c>
      <c r="BA34">
        <f>IF(INDEX(測定結果!$1:$1048576,ROW(),BA$1)=0,"",LOG(INDEX(測定結果!$1:$1048576,ROW(),BA$1)))</f>
        <v>-0.95860731484177497</v>
      </c>
      <c r="BB34">
        <f>IF(INDEX(測定結果!$1:$1048576,ROW(),BB$1)=0,"",LOG(INDEX(測定結果!$1:$1048576,ROW(),BB$1)))</f>
        <v>-1</v>
      </c>
      <c r="BC34">
        <f>IF(INDEX(測定結果!$1:$1048576,ROW(),BC$1)=0,"",LOG(INDEX(測定結果!$1:$1048576,ROW(),BC$1)))</f>
        <v>-0.95860731484177497</v>
      </c>
      <c r="BD34">
        <f>IF(INDEX(測定結果!$1:$1048576,ROW(),BD$1)=0,"",LOG(INDEX(測定結果!$1:$1048576,ROW(),BD$1)))</f>
        <v>-0.95860731484177497</v>
      </c>
      <c r="BE34">
        <f>IF(INDEX(測定結果!$1:$1048576,ROW(),BE$1)=0,"",LOG(INDEX(測定結果!$1:$1048576,ROW(),BE$1)))</f>
        <v>-1</v>
      </c>
      <c r="BF34">
        <f>IF(INDEX(測定結果!$1:$1048576,ROW(),BF$1)=0,"",LOG(INDEX(測定結果!$1:$1048576,ROW(),BF$1)))</f>
        <v>-1.0457574905606752</v>
      </c>
      <c r="BG34">
        <f>IF(INDEX(測定結果!$1:$1048576,ROW(),BG$1)=0,"",LOG(INDEX(測定結果!$1:$1048576,ROW(),BG$1)))</f>
        <v>-1</v>
      </c>
      <c r="BH34">
        <f>IF(INDEX(測定結果!$1:$1048576,ROW(),BH$1)=0,"",LOG(INDEX(測定結果!$1:$1048576,ROW(),BH$1)))</f>
        <v>-1</v>
      </c>
      <c r="BI34">
        <f>IF(INDEX(測定結果!$1:$1048576,ROW(),BI$1)=0,"",LOG(INDEX(測定結果!$1:$1048576,ROW(),BI$1)))</f>
        <v>-1.0457574905606752</v>
      </c>
      <c r="BJ34">
        <f>IF(INDEX(測定結果!$1:$1048576,ROW(),BJ$1)=0,"",LOG(INDEX(測定結果!$1:$1048576,ROW(),BJ$1)))</f>
        <v>-1.0457574905606752</v>
      </c>
      <c r="BK34">
        <f>IF(INDEX(測定結果!$1:$1048576,ROW(),BK$1)=0,"",LOG(INDEX(測定結果!$1:$1048576,ROW(),BK$1)))</f>
        <v>-1.0457574905606752</v>
      </c>
      <c r="BL34">
        <f>IF(INDEX(測定結果!$1:$1048576,ROW(),BL$1)=0,"",LOG(INDEX(測定結果!$1:$1048576,ROW(),BL$1)))</f>
        <v>-1.0457574905606752</v>
      </c>
      <c r="BM34">
        <f>IF(INDEX(測定結果!$1:$1048576,ROW(),BM$1)=0,"",LOG(INDEX(測定結果!$1:$1048576,ROW(),BM$1)))</f>
        <v>-1</v>
      </c>
      <c r="BN34">
        <f>IF(INDEX(測定結果!$1:$1048576,ROW(),BN$1)=0,"",LOG(INDEX(測定結果!$1:$1048576,ROW(),BN$1)))</f>
        <v>-1</v>
      </c>
      <c r="BO34">
        <f>IF(INDEX(測定結果!$1:$1048576,ROW(),BO$1)=0,"",LOG(INDEX(測定結果!$1:$1048576,ROW(),BO$1)))</f>
        <v>-1</v>
      </c>
      <c r="BP34">
        <f>IF(INDEX(測定結果!$1:$1048576,ROW(),BP$1)=0,"",LOG(INDEX(測定結果!$1:$1048576,ROW(),BP$1)))</f>
        <v>-1</v>
      </c>
      <c r="BQ34">
        <f>IF(INDEX(測定結果!$1:$1048576,ROW(),BQ$1)=0,"",LOG(INDEX(測定結果!$1:$1048576,ROW(),BQ$1)))</f>
        <v>-1</v>
      </c>
      <c r="BR34">
        <f>IF(INDEX(測定結果!$1:$1048576,ROW(),BR$1)=0,"",LOG(INDEX(測定結果!$1:$1048576,ROW(),BR$1)))</f>
        <v>-1.0457574905606752</v>
      </c>
      <c r="BS34">
        <f>IF(INDEX(測定結果!$1:$1048576,ROW(),BS$1)=0,"",LOG(INDEX(測定結果!$1:$1048576,ROW(),BS$1)))</f>
        <v>-1.0969100130080565</v>
      </c>
      <c r="BT34">
        <f>IF(INDEX(測定結果!$1:$1048576,ROW(),BT$1)=0,"",LOG(INDEX(測定結果!$1:$1048576,ROW(),BT$1)))</f>
        <v>-1.0457574905606752</v>
      </c>
      <c r="BU34">
        <f>IF(INDEX(測定結果!$1:$1048576,ROW(),BU$1)=0,"",LOG(INDEX(測定結果!$1:$1048576,ROW(),BU$1)))</f>
        <v>-1.0457574905606752</v>
      </c>
      <c r="BV34" t="str">
        <f>IF(INDEX(測定結果!$1:$1048576,ROW(),BV$1)=0,"",LOG(INDEX(測定結果!$1:$1048576,ROW(),BV$1)))</f>
        <v/>
      </c>
      <c r="BW34" t="str">
        <f>IF(INDEX(測定結果!$1:$1048576,ROW(),BW$1)=0,"",LOG(INDEX(測定結果!$1:$1048576,ROW(),BW$1)))</f>
        <v/>
      </c>
      <c r="BX34" t="str">
        <f>IF(INDEX(測定結果!$1:$1048576,ROW(),BX$1)=0,"",LOG(INDEX(測定結果!$1:$1048576,ROW(),BX$1)))</f>
        <v/>
      </c>
      <c r="BY34" t="str">
        <f>IF(INDEX(測定結果!$1:$1048576,ROW(),BY$1)=0,"",LOG(INDEX(測定結果!$1:$1048576,ROW(),BY$1)))</f>
        <v/>
      </c>
      <c r="BZ34" t="str">
        <f>IF(INDEX(測定結果!$1:$1048576,ROW(),BZ$1)=0,"",LOG(INDEX(測定結果!$1:$1048576,ROW(),BZ$1)))</f>
        <v/>
      </c>
      <c r="CA34" t="str">
        <f>IF(INDEX(測定結果!$1:$1048576,ROW(),CA$1)=0,"",LOG(INDEX(測定結果!$1:$1048576,ROW(),CA$1)))</f>
        <v/>
      </c>
      <c r="CB34" t="str">
        <f>IF(INDEX(測定結果!$1:$1048576,ROW(),CB$1)=0,"",LOG(INDEX(測定結果!$1:$1048576,ROW(),CB$1)))</f>
        <v/>
      </c>
      <c r="CC34" t="str">
        <f>IF(INDEX(測定結果!$1:$1048576,ROW(),CC$1)=0,"",LOG(INDEX(測定結果!$1:$1048576,ROW(),CC$1)))</f>
        <v/>
      </c>
      <c r="CD34" t="str">
        <f>IF(INDEX(測定結果!$1:$1048576,ROW(),CD$1)=0,"",LOG(INDEX(測定結果!$1:$1048576,ROW(),CD$1)))</f>
        <v/>
      </c>
      <c r="CE34" t="str">
        <f>IF(INDEX(測定結果!$1:$1048576,ROW(),CE$1)=0,"",LOG(INDEX(測定結果!$1:$1048576,ROW(),CE$1)))</f>
        <v/>
      </c>
      <c r="CF34">
        <f>IF(INDEX(測定結果!$1:$1048576,ROW(),CF$1)=0,"",LOG(INDEX(測定結果!$1:$1048576,ROW(),CF$1)))</f>
        <v>-1.0969100130080565</v>
      </c>
      <c r="CG34">
        <f>IF(INDEX(測定結果!$1:$1048576,ROW(),CG$1)=0,"",LOG(INDEX(測定結果!$1:$1048576,ROW(),CG$1)))</f>
        <v>-1.0457574905606752</v>
      </c>
      <c r="CH34">
        <f>IF(INDEX(測定結果!$1:$1048576,ROW(),CH$1)=0,"",LOG(INDEX(測定結果!$1:$1048576,ROW(),CH$1)))</f>
        <v>-1.0457574905606752</v>
      </c>
      <c r="CI34">
        <f>IF(INDEX(測定結果!$1:$1048576,ROW(),CI$1)=0,"",LOG(INDEX(測定結果!$1:$1048576,ROW(),CI$1)))</f>
        <v>-1.0457574905606752</v>
      </c>
      <c r="CJ34">
        <f>IF(INDEX(測定結果!$1:$1048576,ROW(),CJ$1)=0,"",LOG(INDEX(測定結果!$1:$1048576,ROW(),CJ$1)))</f>
        <v>-1.0457574905606752</v>
      </c>
      <c r="CK34">
        <f>IF(INDEX(測定結果!$1:$1048576,ROW(),CK$1)=0,"",LOG(INDEX(測定結果!$1:$1048576,ROW(),CK$1)))</f>
        <v>-1.0457574905606752</v>
      </c>
      <c r="CL34">
        <f>IF(INDEX(測定結果!$1:$1048576,ROW(),CL$1)=0,"",LOG(INDEX(測定結果!$1:$1048576,ROW(),CL$1)))</f>
        <v>-1.0457574905606752</v>
      </c>
      <c r="CM34">
        <f>IF(INDEX(測定結果!$1:$1048576,ROW(),CM$1)=0,"",LOG(INDEX(測定結果!$1:$1048576,ROW(),CM$1)))</f>
        <v>-1.0457574905606752</v>
      </c>
      <c r="CN34">
        <f>IF(INDEX(測定結果!$1:$1048576,ROW(),CN$1)=0,"",LOG(INDEX(測定結果!$1:$1048576,ROW(),CN$1)))</f>
        <v>-1.0457574905606752</v>
      </c>
      <c r="CO34">
        <f>IF(INDEX(測定結果!$1:$1048576,ROW(),CO$1)=0,"",LOG(INDEX(測定結果!$1:$1048576,ROW(),CO$1)))</f>
        <v>-1.0457574905606752</v>
      </c>
      <c r="CP34">
        <f>IF(INDEX(測定結果!$1:$1048576,ROW(),CP$1)=0,"",LOG(INDEX(測定結果!$1:$1048576,ROW(),CP$1)))</f>
        <v>-1.0969100130080565</v>
      </c>
      <c r="CQ34">
        <f>IF(INDEX(測定結果!$1:$1048576,ROW(),CQ$1)=0,"",LOG(INDEX(測定結果!$1:$1048576,ROW(),CQ$1)))</f>
        <v>-1.0969100130080565</v>
      </c>
      <c r="CR34" t="str">
        <f>IF(INDEX(測定結果!$1:$1048576,ROW(),CR$1)=0,"",LOG(INDEX(測定結果!$1:$1048576,ROW(),CR$1)))</f>
        <v/>
      </c>
      <c r="CS34" t="str">
        <f>IF(INDEX(測定結果!$1:$1048576,ROW(),CS$1)=0,"",LOG(INDEX(測定結果!$1:$1048576,ROW(),CS$1)))</f>
        <v/>
      </c>
      <c r="CT34" t="str">
        <f>IF(INDEX(測定結果!$1:$1048576,ROW(),CT$1)=0,"",LOG(INDEX(測定結果!$1:$1048576,ROW(),CT$1)))</f>
        <v/>
      </c>
      <c r="CU34" t="str">
        <f>IF(INDEX(測定結果!$1:$1048576,ROW(),CU$1)=0,"",LOG(INDEX(測定結果!$1:$1048576,ROW(),CU$1)))</f>
        <v/>
      </c>
      <c r="CV34" t="str">
        <f>IF(INDEX(測定結果!$1:$1048576,ROW(),CV$1)=0,"",LOG(INDEX(測定結果!$1:$1048576,ROW(),CV$1)))</f>
        <v/>
      </c>
      <c r="CW34" t="str">
        <f>IF(INDEX(測定結果!$1:$1048576,ROW(),CW$1)=0,"",LOG(INDEX(測定結果!$1:$1048576,ROW(),CW$1)))</f>
        <v/>
      </c>
      <c r="CX34" t="str">
        <f>IF(INDEX(測定結果!$1:$1048576,ROW(),CX$1)=0,"",LOG(INDEX(測定結果!$1:$1048576,ROW(),CX$1)))</f>
        <v/>
      </c>
      <c r="CY34" t="str">
        <f>IF(INDEX(測定結果!$1:$1048576,ROW(),CY$1)=0,"",LOG(INDEX(測定結果!$1:$1048576,ROW(),CY$1)))</f>
        <v/>
      </c>
      <c r="CZ34" t="str">
        <f>IF(INDEX(測定結果!$1:$1048576,ROW(),CZ$1)=0,"",LOG(INDEX(測定結果!$1:$1048576,ROW(),CZ$1)))</f>
        <v/>
      </c>
      <c r="DA34" t="str">
        <f>IF(INDEX(測定結果!$1:$1048576,ROW(),DA$1)=0,"",LOG(INDEX(測定結果!$1:$1048576,ROW(),DA$1)))</f>
        <v/>
      </c>
      <c r="DB34" t="str">
        <f>IF(INDEX(測定結果!$1:$1048576,ROW(),DB$1)=0,"",LOG(INDEX(測定結果!$1:$1048576,ROW(),DB$1)))</f>
        <v/>
      </c>
      <c r="DC34" t="str">
        <f>IF(INDEX(測定結果!$1:$1048576,ROW(),DC$1)=0,"",LOG(INDEX(測定結果!$1:$1048576,ROW(),DC$1)))</f>
        <v/>
      </c>
      <c r="DD34" t="str">
        <f>IF(INDEX(測定結果!$1:$1048576,ROW(),DD$1)=0,"",LOG(INDEX(測定結果!$1:$1048576,ROW(),DD$1)))</f>
        <v/>
      </c>
      <c r="DE34" t="str">
        <f>IF(INDEX(測定結果!$1:$1048576,ROW(),DE$1)=0,"",LOG(INDEX(測定結果!$1:$1048576,ROW(),DE$1)))</f>
        <v/>
      </c>
      <c r="DF34" t="str">
        <f>IF(INDEX(測定結果!$1:$1048576,ROW(),DF$1)=0,"",LOG(INDEX(測定結果!$1:$1048576,ROW(),DF$1)))</f>
        <v/>
      </c>
      <c r="DG34" t="str">
        <f>IF(INDEX(測定結果!$1:$1048576,ROW(),DG$1)=0,"",LOG(INDEX(測定結果!$1:$1048576,ROW(),DG$1)))</f>
        <v/>
      </c>
      <c r="DH34" t="str">
        <f>IF(INDEX(測定結果!$1:$1048576,ROW(),DH$1)=0,"",LOG(INDEX(測定結果!$1:$1048576,ROW(),DH$1)))</f>
        <v/>
      </c>
      <c r="DI34" t="str">
        <f>IF(INDEX(測定結果!$1:$1048576,ROW(),DI$1)=0,"",LOG(INDEX(測定結果!$1:$1048576,ROW(),DI$1)))</f>
        <v/>
      </c>
      <c r="DJ34" t="str">
        <f>IF(INDEX(測定結果!$1:$1048576,ROW(),DJ$1)=0,"",LOG(INDEX(測定結果!$1:$1048576,ROW(),DJ$1)))</f>
        <v/>
      </c>
      <c r="DK34" t="str">
        <f>IF(INDEX(測定結果!$1:$1048576,ROW(),DK$1)=0,"",LOG(INDEX(測定結果!$1:$1048576,ROW(),DK$1)))</f>
        <v/>
      </c>
      <c r="DL34" t="str">
        <f>IF(INDEX(測定結果!$1:$1048576,ROW(),DL$1)=0,"",LOG(INDEX(測定結果!$1:$1048576,ROW(),DL$1)))</f>
        <v/>
      </c>
      <c r="DM34" t="str">
        <f>IF(INDEX(測定結果!$1:$1048576,ROW(),DM$1)=0,"",LOG(INDEX(測定結果!$1:$1048576,ROW(),DM$1)))</f>
        <v/>
      </c>
      <c r="DN34" t="str">
        <f>IF(INDEX(測定結果!$1:$1048576,ROW(),DN$1)=0,"",LOG(INDEX(測定結果!$1:$1048576,ROW(),DN$1)))</f>
        <v/>
      </c>
      <c r="DO34" t="str">
        <f>IF(INDEX(測定結果!$1:$1048576,ROW(),DO$1)=0,"",LOG(INDEX(測定結果!$1:$1048576,ROW(),DO$1)))</f>
        <v/>
      </c>
      <c r="DP34" t="str">
        <f>IF(OR(INDEX(測定結果!$1:$1048576,ROW(),DP$1)=0,INDEX(測定結果!$1:$1048576,ROW(),DP$1)=""),"",LOG(INDEX(測定結果!$1:$1048576,ROW(),DP$1)))</f>
        <v/>
      </c>
      <c r="DQ34" t="str">
        <f>IF(OR(INDEX(測定結果!$1:$1048576,ROW(),DQ$1)=0,INDEX(測定結果!$1:$1048576,ROW(),DQ$1)=""),"",LOG(INDEX(測定結果!$1:$1048576,ROW(),DQ$1)))</f>
        <v/>
      </c>
      <c r="DR34" t="str">
        <f>IF(OR(INDEX(測定結果!$1:$1048576,ROW(),DR$1)=0,INDEX(測定結果!$1:$1048576,ROW(),DR$1)=""),"",LOG(INDEX(測定結果!$1:$1048576,ROW(),DR$1)))</f>
        <v/>
      </c>
      <c r="DS34" t="str">
        <f>IF(OR(INDEX(測定結果!$1:$1048576,ROW(),DS$1)=0,INDEX(測定結果!$1:$1048576,ROW(),DS$1)=""),"",LOG(INDEX(測定結果!$1:$1048576,ROW(),DS$1)))</f>
        <v/>
      </c>
      <c r="DT34" t="str">
        <f>IF(OR(INDEX(測定結果!$1:$1048576,ROW(),DT$1)=0,INDEX(測定結果!$1:$1048576,ROW(),DT$1)=""),"",LOG(INDEX(測定結果!$1:$1048576,ROW(),DT$1)))</f>
        <v/>
      </c>
      <c r="DU34" t="str">
        <f>IF(OR(INDEX(測定結果!$1:$1048576,ROW(),DU$1)=0,INDEX(測定結果!$1:$1048576,ROW(),DU$1)=""),"",LOG(INDEX(測定結果!$1:$1048576,ROW(),DU$1)))</f>
        <v/>
      </c>
      <c r="DV34" t="str">
        <f>IF(OR(INDEX(測定結果!$1:$1048576,ROW(),DV$1)=0,INDEX(測定結果!$1:$1048576,ROW(),DV$1)=""),"",LOG(INDEX(測定結果!$1:$1048576,ROW(),DV$1)))</f>
        <v/>
      </c>
      <c r="DW34" t="str">
        <f>IF(OR(INDEX(測定結果!$1:$1048576,ROW(),DW$1)=0,INDEX(測定結果!$1:$1048576,ROW(),DW$1)=""),"",LOG(INDEX(測定結果!$1:$1048576,ROW(),DW$1)))</f>
        <v/>
      </c>
      <c r="DX34" t="str">
        <f>IF(OR(INDEX(測定結果!$1:$1048576,ROW(),DX$1)=0,INDEX(測定結果!$1:$1048576,ROW(),DX$1)=""),"",LOG(INDEX(測定結果!$1:$1048576,ROW(),DX$1)))</f>
        <v/>
      </c>
      <c r="DY34" t="str">
        <f>IF(OR(INDEX(測定結果!$1:$1048576,ROW(),DY$1)=0,INDEX(測定結果!$1:$1048576,ROW(),DY$1)=""),"",LOG(INDEX(測定結果!$1:$1048576,ROW(),DY$1)))</f>
        <v/>
      </c>
      <c r="DZ34" t="str">
        <f>IF(OR(INDEX(測定結果!$1:$1048576,ROW(),DZ$1)=0,INDEX(測定結果!$1:$1048576,ROW(),DZ$1)=""),"",LOG(INDEX(測定結果!$1:$1048576,ROW(),DZ$1)))</f>
        <v/>
      </c>
      <c r="EA34" t="str">
        <f>IF(OR(INDEX(測定結果!$1:$1048576,ROW(),EA$1)=0,INDEX(測定結果!$1:$1048576,ROW(),EA$1)=""),"",LOG(INDEX(測定結果!$1:$1048576,ROW(),EA$1)))</f>
        <v/>
      </c>
      <c r="EB34" t="str">
        <f>IF(OR(INDEX(測定結果!$1:$1048576,ROW(),EB$1)=0,INDEX(測定結果!$1:$1048576,ROW(),EB$1)=""),"",LOG(INDEX(測定結果!$1:$1048576,ROW(),EB$1)))</f>
        <v/>
      </c>
      <c r="EC34" t="str">
        <f>IF(OR(INDEX(測定結果!$1:$1048576,ROW(),EC$1)=0,INDEX(測定結果!$1:$1048576,ROW(),EC$1)=""),"",LOG(INDEX(測定結果!$1:$1048576,ROW(),EC$1)))</f>
        <v/>
      </c>
      <c r="ED34" t="str">
        <f>IF(OR(INDEX(測定結果!$1:$1048576,ROW(),ED$1)=0,INDEX(測定結果!$1:$1048576,ROW(),ED$1)=""),"",LOG(INDEX(測定結果!$1:$1048576,ROW(),ED$1)))</f>
        <v/>
      </c>
    </row>
    <row r="35" spans="1:134">
      <c r="A35" t="str">
        <f>IF(INDEX(測定結果!$1:$1048576,ROW(),A$1)=0,A34,INDEX(測定結果!$1:$1048576,ROW(),A$1))</f>
        <v>大越町</v>
      </c>
      <c r="B35">
        <f>INDEX(測定結果!$1:$1048576,ROW(),B$1)</f>
        <v>25</v>
      </c>
      <c r="C35" t="str">
        <f>IF(INDEX(測定結果!$1:$1048576,ROW(),C$1)=0,C34,INDEX(測定結果!$1:$1048576,ROW(),C$1))</f>
        <v>中部</v>
      </c>
      <c r="D35" t="str">
        <f>IF(INDEX(測定結果!$1:$1048576,ROW(),D$1)=0,"",INDEX(測定結果!$1:$1048576,ROW(),D$1))</f>
        <v>槻木多目的集会所</v>
      </c>
      <c r="E35">
        <f>IF(INDEX(測定結果!$1:$1048576,ROW(),E$1)=0,"",LOG(INDEX(測定結果!$1:$1048576,ROW(),E$1)))</f>
        <v>-0.69897000433601875</v>
      </c>
      <c r="F35">
        <f>IF(INDEX(測定結果!$1:$1048576,ROW(),F$1)=0,"",LOG(INDEX(測定結果!$1:$1048576,ROW(),F$1)))</f>
        <v>-0.61978875828839397</v>
      </c>
      <c r="G35">
        <f>IF(INDEX(測定結果!$1:$1048576,ROW(),G$1)=0,"",LOG(INDEX(測定結果!$1:$1048576,ROW(),G$1)))</f>
        <v>-0.6777807052660807</v>
      </c>
      <c r="H35">
        <f>IF(INDEX(測定結果!$1:$1048576,ROW(),H$1)=0,"",LOG(INDEX(測定結果!$1:$1048576,ROW(),H$1)))</f>
        <v>-0.65757731917779372</v>
      </c>
      <c r="I35">
        <f>IF(INDEX(測定結果!$1:$1048576,ROW(),I$1)=0,"",LOG(INDEX(測定結果!$1:$1048576,ROW(),I$1)))</f>
        <v>-0.72124639904717103</v>
      </c>
      <c r="J35">
        <f>IF(INDEX(測定結果!$1:$1048576,ROW(),J$1)=0,"",LOG(INDEX(測定結果!$1:$1048576,ROW(),J$1)))</f>
        <v>-0.79588001734407521</v>
      </c>
      <c r="K35">
        <f>IF(INDEX(測定結果!$1:$1048576,ROW(),K$1)=0,"",LOG(INDEX(測定結果!$1:$1048576,ROW(),K$1)))</f>
        <v>-0.65757731917779372</v>
      </c>
      <c r="L35">
        <f>IF(INDEX(測定結果!$1:$1048576,ROW(),L$1)=0,"",LOG(INDEX(測定結果!$1:$1048576,ROW(),L$1)))</f>
        <v>-0.82390874094431876</v>
      </c>
      <c r="M35">
        <f>IF(INDEX(測定結果!$1:$1048576,ROW(),M$1)=0,"",LOG(INDEX(測定結果!$1:$1048576,ROW(),M$1)))</f>
        <v>-0.72124639904717103</v>
      </c>
      <c r="N35">
        <f>IF(INDEX(測定結果!$1:$1048576,ROW(),N$1)=0,"",LOG(INDEX(測定結果!$1:$1048576,ROW(),N$1)))</f>
        <v>-0.79588001734407521</v>
      </c>
      <c r="O35">
        <f>IF(INDEX(測定結果!$1:$1048576,ROW(),O$1)=0,"",LOG(INDEX(測定結果!$1:$1048576,ROW(),O$1)))</f>
        <v>-0.72124639904717103</v>
      </c>
      <c r="P35">
        <f>IF(INDEX(測定結果!$1:$1048576,ROW(),P$1)=0,"",LOG(INDEX(測定結果!$1:$1048576,ROW(),P$1)))</f>
        <v>-0.22184874961635639</v>
      </c>
      <c r="Q35">
        <f>IF(INDEX(測定結果!$1:$1048576,ROW(),Q$1)=0,"",LOG(INDEX(測定結果!$1:$1048576,ROW(),Q$1)))</f>
        <v>-0.79588001734407521</v>
      </c>
      <c r="R35">
        <f>IF(INDEX(測定結果!$1:$1048576,ROW(),R$1)=0,"",LOG(INDEX(測定結果!$1:$1048576,ROW(),R$1)))</f>
        <v>-0.769551078621726</v>
      </c>
      <c r="S35">
        <f>IF(INDEX(測定結果!$1:$1048576,ROW(),S$1)=0,"",LOG(INDEX(測定結果!$1:$1048576,ROW(),S$1)))</f>
        <v>-0.79588001734407521</v>
      </c>
      <c r="T35">
        <f>IF(INDEX(測定結果!$1:$1048576,ROW(),T$1)=0,"",LOG(INDEX(測定結果!$1:$1048576,ROW(),T$1)))</f>
        <v>-0.85387196432176193</v>
      </c>
      <c r="U35">
        <f>IF(INDEX(測定結果!$1:$1048576,ROW(),U$1)=0,"",LOG(INDEX(測定結果!$1:$1048576,ROW(),U$1)))</f>
        <v>-0.85387196432176193</v>
      </c>
      <c r="V35">
        <f>IF(INDEX(測定結果!$1:$1048576,ROW(),V$1)=0,"",LOG(INDEX(測定結果!$1:$1048576,ROW(),V$1)))</f>
        <v>-0.82390874094431876</v>
      </c>
      <c r="W35">
        <f>IF(INDEX(測定結果!$1:$1048576,ROW(),W$1)=0,"",LOG(INDEX(測定結果!$1:$1048576,ROW(),W$1)))</f>
        <v>-0.85387196432176193</v>
      </c>
      <c r="X35">
        <f>IF(INDEX(測定結果!$1:$1048576,ROW(),X$1)=0,"",LOG(INDEX(測定結果!$1:$1048576,ROW(),X$1)))</f>
        <v>-0.85387196432176193</v>
      </c>
      <c r="Y35">
        <f>IF(INDEX(測定結果!$1:$1048576,ROW(),Y$1)=0,"",LOG(INDEX(測定結果!$1:$1048576,ROW(),Y$1)))</f>
        <v>-0.88605664769316317</v>
      </c>
      <c r="Z35">
        <f>IF(INDEX(測定結果!$1:$1048576,ROW(),Z$1)=0,"",LOG(INDEX(測定結果!$1:$1048576,ROW(),Z$1)))</f>
        <v>-0.82390874094431876</v>
      </c>
      <c r="AA35">
        <f>IF(INDEX(測定結果!$1:$1048576,ROW(),AA$1)=0,"",LOG(INDEX(測定結果!$1:$1048576,ROW(),AA$1)))</f>
        <v>-0.88605664769316317</v>
      </c>
      <c r="AB35">
        <f>IF(INDEX(測定結果!$1:$1048576,ROW(),AB$1)=0,"",LOG(INDEX(測定結果!$1:$1048576,ROW(),AB$1)))</f>
        <v>-0.85387196432176193</v>
      </c>
      <c r="AC35">
        <f>IF(INDEX(測定結果!$1:$1048576,ROW(),AC$1)=0,"",LOG(INDEX(測定結果!$1:$1048576,ROW(),AC$1)))</f>
        <v>-0.92081875395237522</v>
      </c>
      <c r="AD35">
        <f>IF(INDEX(測定結果!$1:$1048576,ROW(),AD$1)=0,"",LOG(INDEX(測定結果!$1:$1048576,ROW(),AD$1)))</f>
        <v>-0.92081875395237522</v>
      </c>
      <c r="AE35">
        <f>IF(INDEX(測定結果!$1:$1048576,ROW(),AE$1)=0,"",LOG(INDEX(測定結果!$1:$1048576,ROW(),AE$1)))</f>
        <v>-0.88605664769316317</v>
      </c>
      <c r="AF35">
        <f>IF(INDEX(測定結果!$1:$1048576,ROW(),AF$1)=0,"",LOG(INDEX(測定結果!$1:$1048576,ROW(),AF$1)))</f>
        <v>-0.88605664769316317</v>
      </c>
      <c r="AG35">
        <f>IF(INDEX(測定結果!$1:$1048576,ROW(),AG$1)=0,"",LOG(INDEX(測定結果!$1:$1048576,ROW(),AG$1)))</f>
        <v>-0.88605664769316317</v>
      </c>
      <c r="AH35">
        <f>IF(INDEX(測定結果!$1:$1048576,ROW(),AH$1)=0,"",LOG(INDEX(測定結果!$1:$1048576,ROW(),AH$1)))</f>
        <v>-0.92081875395237522</v>
      </c>
      <c r="AI35">
        <f>IF(INDEX(測定結果!$1:$1048576,ROW(),AI$1)=0,"",LOG(INDEX(測定結果!$1:$1048576,ROW(),AI$1)))</f>
        <v>-0.92081875395237522</v>
      </c>
      <c r="AJ35">
        <f>IF(INDEX(測定結果!$1:$1048576,ROW(),AJ$1)=0,"",LOG(INDEX(測定結果!$1:$1048576,ROW(),AJ$1)))</f>
        <v>-0.88605664769316317</v>
      </c>
      <c r="AK35">
        <f>IF(INDEX(測定結果!$1:$1048576,ROW(),AK$1)=0,"",LOG(INDEX(測定結果!$1:$1048576,ROW(),AK$1)))</f>
        <v>-0.95860731484177497</v>
      </c>
      <c r="AL35">
        <f>IF(INDEX(測定結果!$1:$1048576,ROW(),AL$1)=0,"",LOG(INDEX(測定結果!$1:$1048576,ROW(),AL$1)))</f>
        <v>-0.95860731484177497</v>
      </c>
      <c r="AM35">
        <f>IF(INDEX(測定結果!$1:$1048576,ROW(),AM$1)=0,"",LOG(INDEX(測定結果!$1:$1048576,ROW(),AM$1)))</f>
        <v>-0.92081875395237522</v>
      </c>
      <c r="AN35">
        <f>IF(INDEX(測定結果!$1:$1048576,ROW(),AN$1)=0,"",LOG(INDEX(測定結果!$1:$1048576,ROW(),AN$1)))</f>
        <v>-0.95860731484177497</v>
      </c>
      <c r="AO35">
        <f>IF(INDEX(測定結果!$1:$1048576,ROW(),AO$1)=0,"",LOG(INDEX(測定結果!$1:$1048576,ROW(),AO$1)))</f>
        <v>-0.95860731484177497</v>
      </c>
      <c r="AP35">
        <f>IF(INDEX(測定結果!$1:$1048576,ROW(),AP$1)=0,"",LOG(INDEX(測定結果!$1:$1048576,ROW(),AP$1)))</f>
        <v>-0.95860731484177497</v>
      </c>
      <c r="AQ35">
        <f>IF(INDEX(測定結果!$1:$1048576,ROW(),AQ$1)=0,"",LOG(INDEX(測定結果!$1:$1048576,ROW(),AQ$1)))</f>
        <v>-0.92081875395237522</v>
      </c>
      <c r="AR35">
        <f>IF(INDEX(測定結果!$1:$1048576,ROW(),AR$1)=0,"",LOG(INDEX(測定結果!$1:$1048576,ROW(),AR$1)))</f>
        <v>-0.95860731484177497</v>
      </c>
      <c r="AS35">
        <f>IF(INDEX(測定結果!$1:$1048576,ROW(),AS$1)=0,"",LOG(INDEX(測定結果!$1:$1048576,ROW(),AS$1)))</f>
        <v>-0.95860731484177497</v>
      </c>
      <c r="AT35">
        <f>IF(INDEX(測定結果!$1:$1048576,ROW(),AT$1)=0,"",LOG(INDEX(測定結果!$1:$1048576,ROW(),AT$1)))</f>
        <v>-0.95860731484177497</v>
      </c>
      <c r="AU35">
        <f>IF(INDEX(測定結果!$1:$1048576,ROW(),AU$1)=0,"",LOG(INDEX(測定結果!$1:$1048576,ROW(),AU$1)))</f>
        <v>-1</v>
      </c>
      <c r="AV35">
        <f>IF(INDEX(測定結果!$1:$1048576,ROW(),AV$1)=0,"",LOG(INDEX(測定結果!$1:$1048576,ROW(),AV$1)))</f>
        <v>-0.95860731484177497</v>
      </c>
      <c r="AW35">
        <f>IF(INDEX(測定結果!$1:$1048576,ROW(),AW$1)=0,"",LOG(INDEX(測定結果!$1:$1048576,ROW(),AW$1)))</f>
        <v>-1</v>
      </c>
      <c r="AX35">
        <f>IF(INDEX(測定結果!$1:$1048576,ROW(),AX$1)=0,"",LOG(INDEX(測定結果!$1:$1048576,ROW(),AX$1)))</f>
        <v>-0.95860731484177497</v>
      </c>
      <c r="AY35">
        <f>IF(INDEX(測定結果!$1:$1048576,ROW(),AY$1)=0,"",LOG(INDEX(測定結果!$1:$1048576,ROW(),AY$1)))</f>
        <v>-0.95860731484177497</v>
      </c>
      <c r="AZ35">
        <f>IF(INDEX(測定結果!$1:$1048576,ROW(),AZ$1)=0,"",LOG(INDEX(測定結果!$1:$1048576,ROW(),AZ$1)))</f>
        <v>-0.95860731484177497</v>
      </c>
      <c r="BA35">
        <f>IF(INDEX(測定結果!$1:$1048576,ROW(),BA$1)=0,"",LOG(INDEX(測定結果!$1:$1048576,ROW(),BA$1)))</f>
        <v>-0.95860731484177497</v>
      </c>
      <c r="BB35">
        <f>IF(INDEX(測定結果!$1:$1048576,ROW(),BB$1)=0,"",LOG(INDEX(測定結果!$1:$1048576,ROW(),BB$1)))</f>
        <v>-0.95860731484177497</v>
      </c>
      <c r="BC35">
        <f>IF(INDEX(測定結果!$1:$1048576,ROW(),BC$1)=0,"",LOG(INDEX(測定結果!$1:$1048576,ROW(),BC$1)))</f>
        <v>-1</v>
      </c>
      <c r="BD35">
        <f>IF(INDEX(測定結果!$1:$1048576,ROW(),BD$1)=0,"",LOG(INDEX(測定結果!$1:$1048576,ROW(),BD$1)))</f>
        <v>-1</v>
      </c>
      <c r="BE35">
        <f>IF(INDEX(測定結果!$1:$1048576,ROW(),BE$1)=0,"",LOG(INDEX(測定結果!$1:$1048576,ROW(),BE$1)))</f>
        <v>-1.0457574905606752</v>
      </c>
      <c r="BF35">
        <f>IF(INDEX(測定結果!$1:$1048576,ROW(),BF$1)=0,"",LOG(INDEX(測定結果!$1:$1048576,ROW(),BF$1)))</f>
        <v>-1.0457574905606752</v>
      </c>
      <c r="BG35">
        <f>IF(INDEX(測定結果!$1:$1048576,ROW(),BG$1)=0,"",LOG(INDEX(測定結果!$1:$1048576,ROW(),BG$1)))</f>
        <v>-1</v>
      </c>
      <c r="BH35">
        <f>IF(INDEX(測定結果!$1:$1048576,ROW(),BH$1)=0,"",LOG(INDEX(測定結果!$1:$1048576,ROW(),BH$1)))</f>
        <v>-1</v>
      </c>
      <c r="BI35">
        <f>IF(INDEX(測定結果!$1:$1048576,ROW(),BI$1)=0,"",LOG(INDEX(測定結果!$1:$1048576,ROW(),BI$1)))</f>
        <v>-1</v>
      </c>
      <c r="BJ35">
        <f>IF(INDEX(測定結果!$1:$1048576,ROW(),BJ$1)=0,"",LOG(INDEX(測定結果!$1:$1048576,ROW(),BJ$1)))</f>
        <v>-1</v>
      </c>
      <c r="BK35">
        <f>IF(INDEX(測定結果!$1:$1048576,ROW(),BK$1)=0,"",LOG(INDEX(測定結果!$1:$1048576,ROW(),BK$1)))</f>
        <v>-1.0457574905606752</v>
      </c>
      <c r="BL35">
        <f>IF(INDEX(測定結果!$1:$1048576,ROW(),BL$1)=0,"",LOG(INDEX(測定結果!$1:$1048576,ROW(),BL$1)))</f>
        <v>-1.0457574905606752</v>
      </c>
      <c r="BM35">
        <f>IF(INDEX(測定結果!$1:$1048576,ROW(),BM$1)=0,"",LOG(INDEX(測定結果!$1:$1048576,ROW(),BM$1)))</f>
        <v>-1</v>
      </c>
      <c r="BN35">
        <f>IF(INDEX(測定結果!$1:$1048576,ROW(),BN$1)=0,"",LOG(INDEX(測定結果!$1:$1048576,ROW(),BN$1)))</f>
        <v>-1</v>
      </c>
      <c r="BO35">
        <f>IF(INDEX(測定結果!$1:$1048576,ROW(),BO$1)=0,"",LOG(INDEX(測定結果!$1:$1048576,ROW(),BO$1)))</f>
        <v>-1</v>
      </c>
      <c r="BP35">
        <f>IF(INDEX(測定結果!$1:$1048576,ROW(),BP$1)=0,"",LOG(INDEX(測定結果!$1:$1048576,ROW(),BP$1)))</f>
        <v>-1.0457574905606752</v>
      </c>
      <c r="BQ35">
        <f>IF(INDEX(測定結果!$1:$1048576,ROW(),BQ$1)=0,"",LOG(INDEX(測定結果!$1:$1048576,ROW(),BQ$1)))</f>
        <v>-1.0457574905606752</v>
      </c>
      <c r="BR35">
        <f>IF(INDEX(測定結果!$1:$1048576,ROW(),BR$1)=0,"",LOG(INDEX(測定結果!$1:$1048576,ROW(),BR$1)))</f>
        <v>-1.0457574905606752</v>
      </c>
      <c r="BS35">
        <f>IF(INDEX(測定結果!$1:$1048576,ROW(),BS$1)=0,"",LOG(INDEX(測定結果!$1:$1048576,ROW(),BS$1)))</f>
        <v>-1.0969100130080565</v>
      </c>
      <c r="BT35">
        <f>IF(INDEX(測定結果!$1:$1048576,ROW(),BT$1)=0,"",LOG(INDEX(測定結果!$1:$1048576,ROW(),BT$1)))</f>
        <v>-1.0969100130080565</v>
      </c>
      <c r="BU35">
        <f>IF(INDEX(測定結果!$1:$1048576,ROW(),BU$1)=0,"",LOG(INDEX(測定結果!$1:$1048576,ROW(),BU$1)))</f>
        <v>-1.0457574905606752</v>
      </c>
      <c r="BV35" t="str">
        <f>IF(INDEX(測定結果!$1:$1048576,ROW(),BV$1)=0,"",LOG(INDEX(測定結果!$1:$1048576,ROW(),BV$1)))</f>
        <v/>
      </c>
      <c r="BW35" t="str">
        <f>IF(INDEX(測定結果!$1:$1048576,ROW(),BW$1)=0,"",LOG(INDEX(測定結果!$1:$1048576,ROW(),BW$1)))</f>
        <v/>
      </c>
      <c r="BX35" t="str">
        <f>IF(INDEX(測定結果!$1:$1048576,ROW(),BX$1)=0,"",LOG(INDEX(測定結果!$1:$1048576,ROW(),BX$1)))</f>
        <v/>
      </c>
      <c r="BY35" t="str">
        <f>IF(INDEX(測定結果!$1:$1048576,ROW(),BY$1)=0,"",LOG(INDEX(測定結果!$1:$1048576,ROW(),BY$1)))</f>
        <v/>
      </c>
      <c r="BZ35" t="str">
        <f>IF(INDEX(測定結果!$1:$1048576,ROW(),BZ$1)=0,"",LOG(INDEX(測定結果!$1:$1048576,ROW(),BZ$1)))</f>
        <v/>
      </c>
      <c r="CA35" t="str">
        <f>IF(INDEX(測定結果!$1:$1048576,ROW(),CA$1)=0,"",LOG(INDEX(測定結果!$1:$1048576,ROW(),CA$1)))</f>
        <v/>
      </c>
      <c r="CB35" t="str">
        <f>IF(INDEX(測定結果!$1:$1048576,ROW(),CB$1)=0,"",LOG(INDEX(測定結果!$1:$1048576,ROW(),CB$1)))</f>
        <v/>
      </c>
      <c r="CC35" t="str">
        <f>IF(INDEX(測定結果!$1:$1048576,ROW(),CC$1)=0,"",LOG(INDEX(測定結果!$1:$1048576,ROW(),CC$1)))</f>
        <v/>
      </c>
      <c r="CD35" t="str">
        <f>IF(INDEX(測定結果!$1:$1048576,ROW(),CD$1)=0,"",LOG(INDEX(測定結果!$1:$1048576,ROW(),CD$1)))</f>
        <v/>
      </c>
      <c r="CE35" t="str">
        <f>IF(INDEX(測定結果!$1:$1048576,ROW(),CE$1)=0,"",LOG(INDEX(測定結果!$1:$1048576,ROW(),CE$1)))</f>
        <v/>
      </c>
      <c r="CF35">
        <f>IF(INDEX(測定結果!$1:$1048576,ROW(),CF$1)=0,"",LOG(INDEX(測定結果!$1:$1048576,ROW(),CF$1)))</f>
        <v>-1</v>
      </c>
      <c r="CG35">
        <f>IF(INDEX(測定結果!$1:$1048576,ROW(),CG$1)=0,"",LOG(INDEX(測定結果!$1:$1048576,ROW(),CG$1)))</f>
        <v>-1.0457574905606752</v>
      </c>
      <c r="CH35">
        <f>IF(INDEX(測定結果!$1:$1048576,ROW(),CH$1)=0,"",LOG(INDEX(測定結果!$1:$1048576,ROW(),CH$1)))</f>
        <v>-1.0457574905606752</v>
      </c>
      <c r="CI35">
        <f>IF(INDEX(測定結果!$1:$1048576,ROW(),CI$1)=0,"",LOG(INDEX(測定結果!$1:$1048576,ROW(),CI$1)))</f>
        <v>-1.0969100130080565</v>
      </c>
      <c r="CJ35">
        <f>IF(INDEX(測定結果!$1:$1048576,ROW(),CJ$1)=0,"",LOG(INDEX(測定結果!$1:$1048576,ROW(),CJ$1)))</f>
        <v>-1.0457574905606752</v>
      </c>
      <c r="CK35">
        <f>IF(INDEX(測定結果!$1:$1048576,ROW(),CK$1)=0,"",LOG(INDEX(測定結果!$1:$1048576,ROW(),CK$1)))</f>
        <v>-1.0969100130080565</v>
      </c>
      <c r="CL35">
        <f>IF(INDEX(測定結果!$1:$1048576,ROW(),CL$1)=0,"",LOG(INDEX(測定結果!$1:$1048576,ROW(),CL$1)))</f>
        <v>-1.0457574905606752</v>
      </c>
      <c r="CM35">
        <f>IF(INDEX(測定結果!$1:$1048576,ROW(),CM$1)=0,"",LOG(INDEX(測定結果!$1:$1048576,ROW(),CM$1)))</f>
        <v>-1.0457574905606752</v>
      </c>
      <c r="CN35">
        <f>IF(INDEX(測定結果!$1:$1048576,ROW(),CN$1)=0,"",LOG(INDEX(測定結果!$1:$1048576,ROW(),CN$1)))</f>
        <v>-1.0457574905606752</v>
      </c>
      <c r="CO35">
        <f>IF(INDEX(測定結果!$1:$1048576,ROW(),CO$1)=0,"",LOG(INDEX(測定結果!$1:$1048576,ROW(),CO$1)))</f>
        <v>-1</v>
      </c>
      <c r="CP35">
        <f>IF(INDEX(測定結果!$1:$1048576,ROW(),CP$1)=0,"",LOG(INDEX(測定結果!$1:$1048576,ROW(),CP$1)))</f>
        <v>-1.0969100130080565</v>
      </c>
      <c r="CQ35">
        <f>IF(INDEX(測定結果!$1:$1048576,ROW(),CQ$1)=0,"",LOG(INDEX(測定結果!$1:$1048576,ROW(),CQ$1)))</f>
        <v>-1.0969100130080565</v>
      </c>
      <c r="CR35" t="str">
        <f>IF(INDEX(測定結果!$1:$1048576,ROW(),CR$1)=0,"",LOG(INDEX(測定結果!$1:$1048576,ROW(),CR$1)))</f>
        <v/>
      </c>
      <c r="CS35" t="str">
        <f>IF(INDEX(測定結果!$1:$1048576,ROW(),CS$1)=0,"",LOG(INDEX(測定結果!$1:$1048576,ROW(),CS$1)))</f>
        <v/>
      </c>
      <c r="CT35" t="str">
        <f>IF(INDEX(測定結果!$1:$1048576,ROW(),CT$1)=0,"",LOG(INDEX(測定結果!$1:$1048576,ROW(),CT$1)))</f>
        <v/>
      </c>
      <c r="CU35" t="str">
        <f>IF(INDEX(測定結果!$1:$1048576,ROW(),CU$1)=0,"",LOG(INDEX(測定結果!$1:$1048576,ROW(),CU$1)))</f>
        <v/>
      </c>
      <c r="CV35" t="str">
        <f>IF(INDEX(測定結果!$1:$1048576,ROW(),CV$1)=0,"",LOG(INDEX(測定結果!$1:$1048576,ROW(),CV$1)))</f>
        <v/>
      </c>
      <c r="CW35" t="str">
        <f>IF(INDEX(測定結果!$1:$1048576,ROW(),CW$1)=0,"",LOG(INDEX(測定結果!$1:$1048576,ROW(),CW$1)))</f>
        <v/>
      </c>
      <c r="CX35" t="str">
        <f>IF(INDEX(測定結果!$1:$1048576,ROW(),CX$1)=0,"",LOG(INDEX(測定結果!$1:$1048576,ROW(),CX$1)))</f>
        <v/>
      </c>
      <c r="CY35" t="str">
        <f>IF(INDEX(測定結果!$1:$1048576,ROW(),CY$1)=0,"",LOG(INDEX(測定結果!$1:$1048576,ROW(),CY$1)))</f>
        <v/>
      </c>
      <c r="CZ35" t="str">
        <f>IF(INDEX(測定結果!$1:$1048576,ROW(),CZ$1)=0,"",LOG(INDEX(測定結果!$1:$1048576,ROW(),CZ$1)))</f>
        <v/>
      </c>
      <c r="DA35" t="str">
        <f>IF(INDEX(測定結果!$1:$1048576,ROW(),DA$1)=0,"",LOG(INDEX(測定結果!$1:$1048576,ROW(),DA$1)))</f>
        <v/>
      </c>
      <c r="DB35" t="str">
        <f>IF(INDEX(測定結果!$1:$1048576,ROW(),DB$1)=0,"",LOG(INDEX(測定結果!$1:$1048576,ROW(),DB$1)))</f>
        <v/>
      </c>
      <c r="DC35" t="str">
        <f>IF(INDEX(測定結果!$1:$1048576,ROW(),DC$1)=0,"",LOG(INDEX(測定結果!$1:$1048576,ROW(),DC$1)))</f>
        <v/>
      </c>
      <c r="DD35" t="str">
        <f>IF(INDEX(測定結果!$1:$1048576,ROW(),DD$1)=0,"",LOG(INDEX(測定結果!$1:$1048576,ROW(),DD$1)))</f>
        <v/>
      </c>
      <c r="DE35" t="str">
        <f>IF(INDEX(測定結果!$1:$1048576,ROW(),DE$1)=0,"",LOG(INDEX(測定結果!$1:$1048576,ROW(),DE$1)))</f>
        <v/>
      </c>
      <c r="DF35" t="str">
        <f>IF(INDEX(測定結果!$1:$1048576,ROW(),DF$1)=0,"",LOG(INDEX(測定結果!$1:$1048576,ROW(),DF$1)))</f>
        <v/>
      </c>
      <c r="DG35" t="str">
        <f>IF(INDEX(測定結果!$1:$1048576,ROW(),DG$1)=0,"",LOG(INDEX(測定結果!$1:$1048576,ROW(),DG$1)))</f>
        <v/>
      </c>
      <c r="DH35" t="str">
        <f>IF(INDEX(測定結果!$1:$1048576,ROW(),DH$1)=0,"",LOG(INDEX(測定結果!$1:$1048576,ROW(),DH$1)))</f>
        <v/>
      </c>
      <c r="DI35" t="str">
        <f>IF(INDEX(測定結果!$1:$1048576,ROW(),DI$1)=0,"",LOG(INDEX(測定結果!$1:$1048576,ROW(),DI$1)))</f>
        <v/>
      </c>
      <c r="DJ35" t="str">
        <f>IF(INDEX(測定結果!$1:$1048576,ROW(),DJ$1)=0,"",LOG(INDEX(測定結果!$1:$1048576,ROW(),DJ$1)))</f>
        <v/>
      </c>
      <c r="DK35" t="str">
        <f>IF(INDEX(測定結果!$1:$1048576,ROW(),DK$1)=0,"",LOG(INDEX(測定結果!$1:$1048576,ROW(),DK$1)))</f>
        <v/>
      </c>
      <c r="DL35" t="str">
        <f>IF(INDEX(測定結果!$1:$1048576,ROW(),DL$1)=0,"",LOG(INDEX(測定結果!$1:$1048576,ROW(),DL$1)))</f>
        <v/>
      </c>
      <c r="DM35" t="str">
        <f>IF(INDEX(測定結果!$1:$1048576,ROW(),DM$1)=0,"",LOG(INDEX(測定結果!$1:$1048576,ROW(),DM$1)))</f>
        <v/>
      </c>
      <c r="DN35" t="str">
        <f>IF(INDEX(測定結果!$1:$1048576,ROW(),DN$1)=0,"",LOG(INDEX(測定結果!$1:$1048576,ROW(),DN$1)))</f>
        <v/>
      </c>
      <c r="DO35" t="str">
        <f>IF(INDEX(測定結果!$1:$1048576,ROW(),DO$1)=0,"",LOG(INDEX(測定結果!$1:$1048576,ROW(),DO$1)))</f>
        <v/>
      </c>
      <c r="DP35" t="str">
        <f>IF(OR(INDEX(測定結果!$1:$1048576,ROW(),DP$1)=0,INDEX(測定結果!$1:$1048576,ROW(),DP$1)=""),"",LOG(INDEX(測定結果!$1:$1048576,ROW(),DP$1)))</f>
        <v/>
      </c>
      <c r="DQ35" t="str">
        <f>IF(OR(INDEX(測定結果!$1:$1048576,ROW(),DQ$1)=0,INDEX(測定結果!$1:$1048576,ROW(),DQ$1)=""),"",LOG(INDEX(測定結果!$1:$1048576,ROW(),DQ$1)))</f>
        <v/>
      </c>
      <c r="DR35" t="str">
        <f>IF(OR(INDEX(測定結果!$1:$1048576,ROW(),DR$1)=0,INDEX(測定結果!$1:$1048576,ROW(),DR$1)=""),"",LOG(INDEX(測定結果!$1:$1048576,ROW(),DR$1)))</f>
        <v/>
      </c>
      <c r="DS35" t="str">
        <f>IF(OR(INDEX(測定結果!$1:$1048576,ROW(),DS$1)=0,INDEX(測定結果!$1:$1048576,ROW(),DS$1)=""),"",LOG(INDEX(測定結果!$1:$1048576,ROW(),DS$1)))</f>
        <v/>
      </c>
      <c r="DT35" t="str">
        <f>IF(OR(INDEX(測定結果!$1:$1048576,ROW(),DT$1)=0,INDEX(測定結果!$1:$1048576,ROW(),DT$1)=""),"",LOG(INDEX(測定結果!$1:$1048576,ROW(),DT$1)))</f>
        <v/>
      </c>
      <c r="DU35" t="str">
        <f>IF(OR(INDEX(測定結果!$1:$1048576,ROW(),DU$1)=0,INDEX(測定結果!$1:$1048576,ROW(),DU$1)=""),"",LOG(INDEX(測定結果!$1:$1048576,ROW(),DU$1)))</f>
        <v/>
      </c>
      <c r="DV35" t="str">
        <f>IF(OR(INDEX(測定結果!$1:$1048576,ROW(),DV$1)=0,INDEX(測定結果!$1:$1048576,ROW(),DV$1)=""),"",LOG(INDEX(測定結果!$1:$1048576,ROW(),DV$1)))</f>
        <v/>
      </c>
      <c r="DW35" t="str">
        <f>IF(OR(INDEX(測定結果!$1:$1048576,ROW(),DW$1)=0,INDEX(測定結果!$1:$1048576,ROW(),DW$1)=""),"",LOG(INDEX(測定結果!$1:$1048576,ROW(),DW$1)))</f>
        <v/>
      </c>
      <c r="DX35" t="str">
        <f>IF(OR(INDEX(測定結果!$1:$1048576,ROW(),DX$1)=0,INDEX(測定結果!$1:$1048576,ROW(),DX$1)=""),"",LOG(INDEX(測定結果!$1:$1048576,ROW(),DX$1)))</f>
        <v/>
      </c>
      <c r="DY35" t="str">
        <f>IF(OR(INDEX(測定結果!$1:$1048576,ROW(),DY$1)=0,INDEX(測定結果!$1:$1048576,ROW(),DY$1)=""),"",LOG(INDEX(測定結果!$1:$1048576,ROW(),DY$1)))</f>
        <v/>
      </c>
      <c r="DZ35" t="str">
        <f>IF(OR(INDEX(測定結果!$1:$1048576,ROW(),DZ$1)=0,INDEX(測定結果!$1:$1048576,ROW(),DZ$1)=""),"",LOG(INDEX(測定結果!$1:$1048576,ROW(),DZ$1)))</f>
        <v/>
      </c>
      <c r="EA35" t="str">
        <f>IF(OR(INDEX(測定結果!$1:$1048576,ROW(),EA$1)=0,INDEX(測定結果!$1:$1048576,ROW(),EA$1)=""),"",LOG(INDEX(測定結果!$1:$1048576,ROW(),EA$1)))</f>
        <v/>
      </c>
      <c r="EB35" t="str">
        <f>IF(OR(INDEX(測定結果!$1:$1048576,ROW(),EB$1)=0,INDEX(測定結果!$1:$1048576,ROW(),EB$1)=""),"",LOG(INDEX(測定結果!$1:$1048576,ROW(),EB$1)))</f>
        <v/>
      </c>
      <c r="EC35" t="str">
        <f>IF(OR(INDEX(測定結果!$1:$1048576,ROW(),EC$1)=0,INDEX(測定結果!$1:$1048576,ROW(),EC$1)=""),"",LOG(INDEX(測定結果!$1:$1048576,ROW(),EC$1)))</f>
        <v/>
      </c>
      <c r="ED35" t="str">
        <f>IF(OR(INDEX(測定結果!$1:$1048576,ROW(),ED$1)=0,INDEX(測定結果!$1:$1048576,ROW(),ED$1)=""),"",LOG(INDEX(測定結果!$1:$1048576,ROW(),ED$1)))</f>
        <v/>
      </c>
    </row>
    <row r="36" spans="1:134">
      <c r="A36" t="str">
        <f>IF(INDEX(測定結果!$1:$1048576,ROW(),A$1)=0,A35,INDEX(測定結果!$1:$1048576,ROW(),A$1))</f>
        <v>大越町</v>
      </c>
      <c r="B36">
        <f>INDEX(測定結果!$1:$1048576,ROW(),B$1)</f>
        <v>26</v>
      </c>
      <c r="C36" t="str">
        <f>IF(INDEX(測定結果!$1:$1048576,ROW(),C$1)=0,C35,INDEX(測定結果!$1:$1048576,ROW(),C$1))</f>
        <v>町郷</v>
      </c>
      <c r="D36" t="str">
        <f>IF(INDEX(測定結果!$1:$1048576,ROW(),D$1)=0,"",INDEX(測定結果!$1:$1048576,ROW(),D$1))</f>
        <v>大越ふれあいと秩序の広場</v>
      </c>
      <c r="E36">
        <f>IF(INDEX(測定結果!$1:$1048576,ROW(),E$1)=0,"",LOG(INDEX(測定結果!$1:$1048576,ROW(),E$1)))</f>
        <v>-0.6777807052660807</v>
      </c>
      <c r="F36">
        <f>IF(INDEX(測定結果!$1:$1048576,ROW(),F$1)=0,"",LOG(INDEX(測定結果!$1:$1048576,ROW(),F$1)))</f>
        <v>-0.63827216398240705</v>
      </c>
      <c r="G36">
        <f>IF(INDEX(測定結果!$1:$1048576,ROW(),G$1)=0,"",LOG(INDEX(測定結果!$1:$1048576,ROW(),G$1)))</f>
        <v>-0.72124639904717103</v>
      </c>
      <c r="H36">
        <f>IF(INDEX(測定結果!$1:$1048576,ROW(),H$1)=0,"",LOG(INDEX(測定結果!$1:$1048576,ROW(),H$1)))</f>
        <v>-0.65757731917779372</v>
      </c>
      <c r="I36">
        <f>IF(INDEX(測定結果!$1:$1048576,ROW(),I$1)=0,"",LOG(INDEX(測定結果!$1:$1048576,ROW(),I$1)))</f>
        <v>-0.79588001734407521</v>
      </c>
      <c r="J36">
        <f>IF(INDEX(測定結果!$1:$1048576,ROW(),J$1)=0,"",LOG(INDEX(測定結果!$1:$1048576,ROW(),J$1)))</f>
        <v>-0.74472749489669399</v>
      </c>
      <c r="K36">
        <f>IF(INDEX(測定結果!$1:$1048576,ROW(),K$1)=0,"",LOG(INDEX(測定結果!$1:$1048576,ROW(),K$1)))</f>
        <v>-0.79588001734407521</v>
      </c>
      <c r="L36">
        <f>IF(INDEX(測定結果!$1:$1048576,ROW(),L$1)=0,"",LOG(INDEX(測定結果!$1:$1048576,ROW(),L$1)))</f>
        <v>-0.79588001734407521</v>
      </c>
      <c r="M36">
        <f>IF(INDEX(測定結果!$1:$1048576,ROW(),M$1)=0,"",LOG(INDEX(測定結果!$1:$1048576,ROW(),M$1)))</f>
        <v>-0.769551078621726</v>
      </c>
      <c r="N36">
        <f>IF(INDEX(測定結果!$1:$1048576,ROW(),N$1)=0,"",LOG(INDEX(測定結果!$1:$1048576,ROW(),N$1)))</f>
        <v>-0.769551078621726</v>
      </c>
      <c r="O36">
        <f>IF(INDEX(測定結果!$1:$1048576,ROW(),O$1)=0,"",LOG(INDEX(測定結果!$1:$1048576,ROW(),O$1)))</f>
        <v>-0.769551078621726</v>
      </c>
      <c r="P36">
        <f>IF(INDEX(測定結果!$1:$1048576,ROW(),P$1)=0,"",LOG(INDEX(測定結果!$1:$1048576,ROW(),P$1)))</f>
        <v>-0.72124639904717103</v>
      </c>
      <c r="Q36">
        <f>IF(INDEX(測定結果!$1:$1048576,ROW(),Q$1)=0,"",LOG(INDEX(測定結果!$1:$1048576,ROW(),Q$1)))</f>
        <v>-0.69897000433601875</v>
      </c>
      <c r="R36">
        <f>IF(INDEX(測定結果!$1:$1048576,ROW(),R$1)=0,"",LOG(INDEX(測定結果!$1:$1048576,ROW(),R$1)))</f>
        <v>-0.74472749489669399</v>
      </c>
      <c r="S36">
        <f>IF(INDEX(測定結果!$1:$1048576,ROW(),S$1)=0,"",LOG(INDEX(測定結果!$1:$1048576,ROW(),S$1)))</f>
        <v>-0.74472749489669399</v>
      </c>
      <c r="T36">
        <f>IF(INDEX(測定結果!$1:$1048576,ROW(),T$1)=0,"",LOG(INDEX(測定結果!$1:$1048576,ROW(),T$1)))</f>
        <v>-0.769551078621726</v>
      </c>
      <c r="U36">
        <f>IF(INDEX(測定結果!$1:$1048576,ROW(),U$1)=0,"",LOG(INDEX(測定結果!$1:$1048576,ROW(),U$1)))</f>
        <v>-0.769551078621726</v>
      </c>
      <c r="V36">
        <f>IF(INDEX(測定結果!$1:$1048576,ROW(),V$1)=0,"",LOG(INDEX(測定結果!$1:$1048576,ROW(),V$1)))</f>
        <v>-0.79588001734407521</v>
      </c>
      <c r="W36">
        <f>IF(INDEX(測定結果!$1:$1048576,ROW(),W$1)=0,"",LOG(INDEX(測定結果!$1:$1048576,ROW(),W$1)))</f>
        <v>-0.85387196432176193</v>
      </c>
      <c r="X36">
        <f>IF(INDEX(測定結果!$1:$1048576,ROW(),X$1)=0,"",LOG(INDEX(測定結果!$1:$1048576,ROW(),X$1)))</f>
        <v>-0.82390874094431876</v>
      </c>
      <c r="Y36">
        <f>IF(INDEX(測定結果!$1:$1048576,ROW(),Y$1)=0,"",LOG(INDEX(測定結果!$1:$1048576,ROW(),Y$1)))</f>
        <v>-0.88605664769316317</v>
      </c>
      <c r="Z36">
        <f>IF(INDEX(測定結果!$1:$1048576,ROW(),Z$1)=0,"",LOG(INDEX(測定結果!$1:$1048576,ROW(),Z$1)))</f>
        <v>-0.85387196432176193</v>
      </c>
      <c r="AA36">
        <f>IF(INDEX(測定結果!$1:$1048576,ROW(),AA$1)=0,"",LOG(INDEX(測定結果!$1:$1048576,ROW(),AA$1)))</f>
        <v>-0.88605664769316317</v>
      </c>
      <c r="AB36">
        <f>IF(INDEX(測定結果!$1:$1048576,ROW(),AB$1)=0,"",LOG(INDEX(測定結果!$1:$1048576,ROW(),AB$1)))</f>
        <v>-0.88605664769316317</v>
      </c>
      <c r="AC36">
        <f>IF(INDEX(測定結果!$1:$1048576,ROW(),AC$1)=0,"",LOG(INDEX(測定結果!$1:$1048576,ROW(),AC$1)))</f>
        <v>-0.92081875395237522</v>
      </c>
      <c r="AD36">
        <f>IF(INDEX(測定結果!$1:$1048576,ROW(),AD$1)=0,"",LOG(INDEX(測定結果!$1:$1048576,ROW(),AD$1)))</f>
        <v>-0.92081875395237522</v>
      </c>
      <c r="AE36">
        <f>IF(INDEX(測定結果!$1:$1048576,ROW(),AE$1)=0,"",LOG(INDEX(測定結果!$1:$1048576,ROW(),AE$1)))</f>
        <v>-0.88605664769316317</v>
      </c>
      <c r="AF36">
        <f>IF(INDEX(測定結果!$1:$1048576,ROW(),AF$1)=0,"",LOG(INDEX(測定結果!$1:$1048576,ROW(),AF$1)))</f>
        <v>-0.88605664769316317</v>
      </c>
      <c r="AG36">
        <f>IF(INDEX(測定結果!$1:$1048576,ROW(),AG$1)=0,"",LOG(INDEX(測定結果!$1:$1048576,ROW(),AG$1)))</f>
        <v>-0.85387196432176193</v>
      </c>
      <c r="AH36">
        <f>IF(INDEX(測定結果!$1:$1048576,ROW(),AH$1)=0,"",LOG(INDEX(測定結果!$1:$1048576,ROW(),AH$1)))</f>
        <v>-0.92081875395237522</v>
      </c>
      <c r="AI36">
        <f>IF(INDEX(測定結果!$1:$1048576,ROW(),AI$1)=0,"",LOG(INDEX(測定結果!$1:$1048576,ROW(),AI$1)))</f>
        <v>-0.92081875395237522</v>
      </c>
      <c r="AJ36">
        <f>IF(INDEX(測定結果!$1:$1048576,ROW(),AJ$1)=0,"",LOG(INDEX(測定結果!$1:$1048576,ROW(),AJ$1)))</f>
        <v>-0.95860731484177497</v>
      </c>
      <c r="AK36">
        <f>IF(INDEX(測定結果!$1:$1048576,ROW(),AK$1)=0,"",LOG(INDEX(測定結果!$1:$1048576,ROW(),AK$1)))</f>
        <v>-0.92081875395237522</v>
      </c>
      <c r="AL36">
        <f>IF(INDEX(測定結果!$1:$1048576,ROW(),AL$1)=0,"",LOG(INDEX(測定結果!$1:$1048576,ROW(),AL$1)))</f>
        <v>-0.95860731484177497</v>
      </c>
      <c r="AM36">
        <f>IF(INDEX(測定結果!$1:$1048576,ROW(),AM$1)=0,"",LOG(INDEX(測定結果!$1:$1048576,ROW(),AM$1)))</f>
        <v>-0.95860731484177497</v>
      </c>
      <c r="AN36">
        <f>IF(INDEX(測定結果!$1:$1048576,ROW(),AN$1)=0,"",LOG(INDEX(測定結果!$1:$1048576,ROW(),AN$1)))</f>
        <v>-0.95860731484177497</v>
      </c>
      <c r="AO36">
        <f>IF(INDEX(測定結果!$1:$1048576,ROW(),AO$1)=0,"",LOG(INDEX(測定結果!$1:$1048576,ROW(),AO$1)))</f>
        <v>-1</v>
      </c>
      <c r="AP36">
        <f>IF(INDEX(測定結果!$1:$1048576,ROW(),AP$1)=0,"",LOG(INDEX(測定結果!$1:$1048576,ROW(),AP$1)))</f>
        <v>-0.95860731484177497</v>
      </c>
      <c r="AQ36">
        <f>IF(INDEX(測定結果!$1:$1048576,ROW(),AQ$1)=0,"",LOG(INDEX(測定結果!$1:$1048576,ROW(),AQ$1)))</f>
        <v>-0.95860731484177497</v>
      </c>
      <c r="AR36">
        <f>IF(INDEX(測定結果!$1:$1048576,ROW(),AR$1)=0,"",LOG(INDEX(測定結果!$1:$1048576,ROW(),AR$1)))</f>
        <v>-0.95860731484177497</v>
      </c>
      <c r="AS36">
        <f>IF(INDEX(測定結果!$1:$1048576,ROW(),AS$1)=0,"",LOG(INDEX(測定結果!$1:$1048576,ROW(),AS$1)))</f>
        <v>-0.95860731484177497</v>
      </c>
      <c r="AT36">
        <f>IF(INDEX(測定結果!$1:$1048576,ROW(),AT$1)=0,"",LOG(INDEX(測定結果!$1:$1048576,ROW(),AT$1)))</f>
        <v>-1.0457574905606752</v>
      </c>
      <c r="AU36">
        <f>IF(INDEX(測定結果!$1:$1048576,ROW(),AU$1)=0,"",LOG(INDEX(測定結果!$1:$1048576,ROW(),AU$1)))</f>
        <v>-1.0969100130080565</v>
      </c>
      <c r="AV36">
        <f>IF(INDEX(測定結果!$1:$1048576,ROW(),AV$1)=0,"",LOG(INDEX(測定結果!$1:$1048576,ROW(),AV$1)))</f>
        <v>-1</v>
      </c>
      <c r="AW36">
        <f>IF(INDEX(測定結果!$1:$1048576,ROW(),AW$1)=0,"",LOG(INDEX(測定結果!$1:$1048576,ROW(),AW$1)))</f>
        <v>-1</v>
      </c>
      <c r="AX36">
        <f>IF(INDEX(測定結果!$1:$1048576,ROW(),AX$1)=0,"",LOG(INDEX(測定結果!$1:$1048576,ROW(),AX$1)))</f>
        <v>-1</v>
      </c>
      <c r="AY36">
        <f>IF(INDEX(測定結果!$1:$1048576,ROW(),AY$1)=0,"",LOG(INDEX(測定結果!$1:$1048576,ROW(),AY$1)))</f>
        <v>-1</v>
      </c>
      <c r="AZ36">
        <f>IF(INDEX(測定結果!$1:$1048576,ROW(),AZ$1)=0,"",LOG(INDEX(測定結果!$1:$1048576,ROW(),AZ$1)))</f>
        <v>-0.95860731484177497</v>
      </c>
      <c r="BA36">
        <f>IF(INDEX(測定結果!$1:$1048576,ROW(),BA$1)=0,"",LOG(INDEX(測定結果!$1:$1048576,ROW(),BA$1)))</f>
        <v>-1.0457574905606752</v>
      </c>
      <c r="BB36">
        <f>IF(INDEX(測定結果!$1:$1048576,ROW(),BB$1)=0,"",LOG(INDEX(測定結果!$1:$1048576,ROW(),BB$1)))</f>
        <v>-1.0457574905606752</v>
      </c>
      <c r="BC36">
        <f>IF(INDEX(測定結果!$1:$1048576,ROW(),BC$1)=0,"",LOG(INDEX(測定結果!$1:$1048576,ROW(),BC$1)))</f>
        <v>-1</v>
      </c>
      <c r="BD36">
        <f>IF(INDEX(測定結果!$1:$1048576,ROW(),BD$1)=0,"",LOG(INDEX(測定結果!$1:$1048576,ROW(),BD$1)))</f>
        <v>-1.0457574905606752</v>
      </c>
      <c r="BE36">
        <f>IF(INDEX(測定結果!$1:$1048576,ROW(),BE$1)=0,"",LOG(INDEX(測定結果!$1:$1048576,ROW(),BE$1)))</f>
        <v>-1.0457574905606752</v>
      </c>
      <c r="BF36">
        <f>IF(INDEX(測定結果!$1:$1048576,ROW(),BF$1)=0,"",LOG(INDEX(測定結果!$1:$1048576,ROW(),BF$1)))</f>
        <v>-1.0457574905606752</v>
      </c>
      <c r="BG36">
        <f>IF(INDEX(測定結果!$1:$1048576,ROW(),BG$1)=0,"",LOG(INDEX(測定結果!$1:$1048576,ROW(),BG$1)))</f>
        <v>-1</v>
      </c>
      <c r="BH36">
        <f>IF(INDEX(測定結果!$1:$1048576,ROW(),BH$1)=0,"",LOG(INDEX(測定結果!$1:$1048576,ROW(),BH$1)))</f>
        <v>-1.0457574905606752</v>
      </c>
      <c r="BI36">
        <f>IF(INDEX(測定結果!$1:$1048576,ROW(),BI$1)=0,"",LOG(INDEX(測定結果!$1:$1048576,ROW(),BI$1)))</f>
        <v>-1</v>
      </c>
      <c r="BJ36">
        <f>IF(INDEX(測定結果!$1:$1048576,ROW(),BJ$1)=0,"",LOG(INDEX(測定結果!$1:$1048576,ROW(),BJ$1)))</f>
        <v>-1.0969100130080565</v>
      </c>
      <c r="BK36">
        <f>IF(INDEX(測定結果!$1:$1048576,ROW(),BK$1)=0,"",LOG(INDEX(測定結果!$1:$1048576,ROW(),BK$1)))</f>
        <v>-1.0457574905606752</v>
      </c>
      <c r="BL36">
        <f>IF(INDEX(測定結果!$1:$1048576,ROW(),BL$1)=0,"",LOG(INDEX(測定結果!$1:$1048576,ROW(),BL$1)))</f>
        <v>-1.0457574905606752</v>
      </c>
      <c r="BM36">
        <f>IF(INDEX(測定結果!$1:$1048576,ROW(),BM$1)=0,"",LOG(INDEX(測定結果!$1:$1048576,ROW(),BM$1)))</f>
        <v>-1.1549019599857431</v>
      </c>
      <c r="BN36">
        <f>IF(INDEX(測定結果!$1:$1048576,ROW(),BN$1)=0,"",LOG(INDEX(測定結果!$1:$1048576,ROW(),BN$1)))</f>
        <v>-1.0457574905606752</v>
      </c>
      <c r="BO36">
        <f>IF(INDEX(測定結果!$1:$1048576,ROW(),BO$1)=0,"",LOG(INDEX(測定結果!$1:$1048576,ROW(),BO$1)))</f>
        <v>-1.0969100130080565</v>
      </c>
      <c r="BP36">
        <f>IF(INDEX(測定結果!$1:$1048576,ROW(),BP$1)=0,"",LOG(INDEX(測定結果!$1:$1048576,ROW(),BP$1)))</f>
        <v>-1.0969100130080565</v>
      </c>
      <c r="BQ36">
        <f>IF(INDEX(測定結果!$1:$1048576,ROW(),BQ$1)=0,"",LOG(INDEX(測定結果!$1:$1048576,ROW(),BQ$1)))</f>
        <v>-1.0457574905606752</v>
      </c>
      <c r="BR36">
        <f>IF(INDEX(測定結果!$1:$1048576,ROW(),BR$1)=0,"",LOG(INDEX(測定結果!$1:$1048576,ROW(),BR$1)))</f>
        <v>-1.0969100130080565</v>
      </c>
      <c r="BS36">
        <f>IF(INDEX(測定結果!$1:$1048576,ROW(),BS$1)=0,"",LOG(INDEX(測定結果!$1:$1048576,ROW(),BS$1)))</f>
        <v>-1</v>
      </c>
      <c r="BT36">
        <f>IF(INDEX(測定結果!$1:$1048576,ROW(),BT$1)=0,"",LOG(INDEX(測定結果!$1:$1048576,ROW(),BT$1)))</f>
        <v>-1</v>
      </c>
      <c r="BU36">
        <f>IF(INDEX(測定結果!$1:$1048576,ROW(),BU$1)=0,"",LOG(INDEX(測定結果!$1:$1048576,ROW(),BU$1)))</f>
        <v>-1.0969100130080565</v>
      </c>
      <c r="BV36">
        <f>IF(INDEX(測定結果!$1:$1048576,ROW(),BV$1)=0,"",LOG(INDEX(測定結果!$1:$1048576,ROW(),BV$1)))</f>
        <v>-1.0457574905606752</v>
      </c>
      <c r="BW36">
        <f>IF(INDEX(測定結果!$1:$1048576,ROW(),BW$1)=0,"",LOG(INDEX(測定結果!$1:$1048576,ROW(),BW$1)))</f>
        <v>-1.0457574905606752</v>
      </c>
      <c r="BX36">
        <f>IF(INDEX(測定結果!$1:$1048576,ROW(),BX$1)=0,"",LOG(INDEX(測定結果!$1:$1048576,ROW(),BX$1)))</f>
        <v>-1.0969100130080565</v>
      </c>
      <c r="BY36">
        <f>IF(INDEX(測定結果!$1:$1048576,ROW(),BY$1)=0,"",LOG(INDEX(測定結果!$1:$1048576,ROW(),BY$1)))</f>
        <v>-1.0457574905606752</v>
      </c>
      <c r="BZ36">
        <f>IF(INDEX(測定結果!$1:$1048576,ROW(),BZ$1)=0,"",LOG(INDEX(測定結果!$1:$1048576,ROW(),BZ$1)))</f>
        <v>-1.0457574905606752</v>
      </c>
      <c r="CA36">
        <f>IF(INDEX(測定結果!$1:$1048576,ROW(),CA$1)=0,"",LOG(INDEX(測定結果!$1:$1048576,ROW(),CA$1)))</f>
        <v>-1.0457574905606752</v>
      </c>
      <c r="CB36">
        <f>IF(INDEX(測定結果!$1:$1048576,ROW(),CB$1)=0,"",LOG(INDEX(測定結果!$1:$1048576,ROW(),CB$1)))</f>
        <v>-1.0969100130080565</v>
      </c>
      <c r="CC36">
        <f>IF(INDEX(測定結果!$1:$1048576,ROW(),CC$1)=0,"",LOG(INDEX(測定結果!$1:$1048576,ROW(),CC$1)))</f>
        <v>-1.0457574905606752</v>
      </c>
      <c r="CD36">
        <f>IF(INDEX(測定結果!$1:$1048576,ROW(),CD$1)=0,"",LOG(INDEX(測定結果!$1:$1048576,ROW(),CD$1)))</f>
        <v>-1.0969100130080565</v>
      </c>
      <c r="CE36">
        <f>IF(INDEX(測定結果!$1:$1048576,ROW(),CE$1)=0,"",LOG(INDEX(測定結果!$1:$1048576,ROW(),CE$1)))</f>
        <v>-1.0457574905606752</v>
      </c>
      <c r="CF36">
        <f>IF(INDEX(測定結果!$1:$1048576,ROW(),CF$1)=0,"",LOG(INDEX(測定結果!$1:$1048576,ROW(),CF$1)))</f>
        <v>-1.0969100130080565</v>
      </c>
      <c r="CG36">
        <f>IF(INDEX(測定結果!$1:$1048576,ROW(),CG$1)=0,"",LOG(INDEX(測定結果!$1:$1048576,ROW(),CG$1)))</f>
        <v>-1.0457574905606752</v>
      </c>
      <c r="CH36">
        <f>IF(INDEX(測定結果!$1:$1048576,ROW(),CH$1)=0,"",LOG(INDEX(測定結果!$1:$1048576,ROW(),CH$1)))</f>
        <v>-1.1549019599857431</v>
      </c>
      <c r="CI36">
        <f>IF(INDEX(測定結果!$1:$1048576,ROW(),CI$1)=0,"",LOG(INDEX(測定結果!$1:$1048576,ROW(),CI$1)))</f>
        <v>-1.0457574905606752</v>
      </c>
      <c r="CJ36">
        <f>IF(INDEX(測定結果!$1:$1048576,ROW(),CJ$1)=0,"",LOG(INDEX(測定結果!$1:$1048576,ROW(),CJ$1)))</f>
        <v>-1.1549019599857431</v>
      </c>
      <c r="CK36">
        <f>IF(INDEX(測定結果!$1:$1048576,ROW(),CK$1)=0,"",LOG(INDEX(測定結果!$1:$1048576,ROW(),CK$1)))</f>
        <v>-1.1549019599857431</v>
      </c>
      <c r="CL36">
        <f>IF(INDEX(測定結果!$1:$1048576,ROW(),CL$1)=0,"",LOG(INDEX(測定結果!$1:$1048576,ROW(),CL$1)))</f>
        <v>-1.0969100130080565</v>
      </c>
      <c r="CM36">
        <f>IF(INDEX(測定結果!$1:$1048576,ROW(),CM$1)=0,"",LOG(INDEX(測定結果!$1:$1048576,ROW(),CM$1)))</f>
        <v>-1.0457574905606752</v>
      </c>
      <c r="CN36">
        <f>IF(INDEX(測定結果!$1:$1048576,ROW(),CN$1)=0,"",LOG(INDEX(測定結果!$1:$1048576,ROW(),CN$1)))</f>
        <v>-1.0969100130080565</v>
      </c>
      <c r="CO36">
        <f>IF(INDEX(測定結果!$1:$1048576,ROW(),CO$1)=0,"",LOG(INDEX(測定結果!$1:$1048576,ROW(),CO$1)))</f>
        <v>-1.0969100130080565</v>
      </c>
      <c r="CP36">
        <f>IF(INDEX(測定結果!$1:$1048576,ROW(),CP$1)=0,"",LOG(INDEX(測定結果!$1:$1048576,ROW(),CP$1)))</f>
        <v>-1.0969100130080565</v>
      </c>
      <c r="CQ36">
        <f>IF(INDEX(測定結果!$1:$1048576,ROW(),CQ$1)=0,"",LOG(INDEX(測定結果!$1:$1048576,ROW(),CQ$1)))</f>
        <v>-1.0969100130080565</v>
      </c>
      <c r="CR36">
        <f>IF(INDEX(測定結果!$1:$1048576,ROW(),CR$1)=0,"",LOG(INDEX(測定結果!$1:$1048576,ROW(),CR$1)))</f>
        <v>-1.0969100130080565</v>
      </c>
      <c r="CS36">
        <f>IF(INDEX(測定結果!$1:$1048576,ROW(),CS$1)=0,"",LOG(INDEX(測定結果!$1:$1048576,ROW(),CS$1)))</f>
        <v>-1.0457574905606752</v>
      </c>
      <c r="CT36">
        <f>IF(INDEX(測定結果!$1:$1048576,ROW(),CT$1)=0,"",LOG(INDEX(測定結果!$1:$1048576,ROW(),CT$1)))</f>
        <v>-1.0969100130080565</v>
      </c>
      <c r="CU36">
        <f>IF(INDEX(測定結果!$1:$1048576,ROW(),CU$1)=0,"",LOG(INDEX(測定結果!$1:$1048576,ROW(),CU$1)))</f>
        <v>-1.0457574905606752</v>
      </c>
      <c r="CV36">
        <f>IF(INDEX(測定結果!$1:$1048576,ROW(),CV$1)=0,"",LOG(INDEX(測定結果!$1:$1048576,ROW(),CV$1)))</f>
        <v>-1.1549019599857431</v>
      </c>
      <c r="CW36">
        <f>IF(INDEX(測定結果!$1:$1048576,ROW(),CW$1)=0,"",LOG(INDEX(測定結果!$1:$1048576,ROW(),CW$1)))</f>
        <v>-1.0457574905606752</v>
      </c>
      <c r="CX36">
        <f>IF(INDEX(測定結果!$1:$1048576,ROW(),CX$1)=0,"",LOG(INDEX(測定結果!$1:$1048576,ROW(),CX$1)))</f>
        <v>-1.1549019599857431</v>
      </c>
      <c r="CY36">
        <f>IF(INDEX(測定結果!$1:$1048576,ROW(),CY$1)=0,"",LOG(INDEX(測定結果!$1:$1048576,ROW(),CY$1)))</f>
        <v>-1.1549019599857431</v>
      </c>
      <c r="CZ36">
        <f>IF(INDEX(測定結果!$1:$1048576,ROW(),CZ$1)=0,"",LOG(INDEX(測定結果!$1:$1048576,ROW(),CZ$1)))</f>
        <v>-1.0969100130080565</v>
      </c>
      <c r="DA36">
        <f>IF(INDEX(測定結果!$1:$1048576,ROW(),DA$1)=0,"",LOG(INDEX(測定結果!$1:$1048576,ROW(),DA$1)))</f>
        <v>-1.1549019599857431</v>
      </c>
      <c r="DB36">
        <f>IF(INDEX(測定結果!$1:$1048576,ROW(),DB$1)=0,"",LOG(INDEX(測定結果!$1:$1048576,ROW(),DB$1)))</f>
        <v>-1.0969100130080565</v>
      </c>
      <c r="DC36">
        <f>IF(INDEX(測定結果!$1:$1048576,ROW(),DC$1)=0,"",LOG(INDEX(測定結果!$1:$1048576,ROW(),DC$1)))</f>
        <v>-1.1549019599857431</v>
      </c>
      <c r="DD36">
        <f>IF(INDEX(測定結果!$1:$1048576,ROW(),DD$1)=0,"",LOG(INDEX(測定結果!$1:$1048576,ROW(),DD$1)))</f>
        <v>-1.0969100130080565</v>
      </c>
      <c r="DE36">
        <f>IF(INDEX(測定結果!$1:$1048576,ROW(),DE$1)=0,"",LOG(INDEX(測定結果!$1:$1048576,ROW(),DE$1)))</f>
        <v>-1.0457574905606752</v>
      </c>
      <c r="DF36">
        <f>IF(INDEX(測定結果!$1:$1048576,ROW(),DF$1)=0,"",LOG(INDEX(測定結果!$1:$1048576,ROW(),DF$1)))</f>
        <v>-1.0969100130080565</v>
      </c>
      <c r="DG36">
        <f>IF(INDEX(測定結果!$1:$1048576,ROW(),DG$1)=0,"",LOG(INDEX(測定結果!$1:$1048576,ROW(),DG$1)))</f>
        <v>-1.0457574905606752</v>
      </c>
      <c r="DH36">
        <f>IF(INDEX(測定結果!$1:$1048576,ROW(),DH$1)=0,"",LOG(INDEX(測定結果!$1:$1048576,ROW(),DH$1)))</f>
        <v>-1.0969100130080565</v>
      </c>
      <c r="DI36">
        <f>IF(INDEX(測定結果!$1:$1048576,ROW(),DI$1)=0,"",LOG(INDEX(測定結果!$1:$1048576,ROW(),DI$1)))</f>
        <v>-1.1549019599857431</v>
      </c>
      <c r="DJ36">
        <f>IF(INDEX(測定結果!$1:$1048576,ROW(),DJ$1)=0,"",LOG(INDEX(測定結果!$1:$1048576,ROW(),DJ$1)))</f>
        <v>-1.0457574905606752</v>
      </c>
      <c r="DK36">
        <f>IF(INDEX(測定結果!$1:$1048576,ROW(),DK$1)=0,"",LOG(INDEX(測定結果!$1:$1048576,ROW(),DK$1)))</f>
        <v>-1.0969100130080565</v>
      </c>
      <c r="DL36">
        <f>IF(INDEX(測定結果!$1:$1048576,ROW(),DL$1)=0,"",LOG(INDEX(測定結果!$1:$1048576,ROW(),DL$1)))</f>
        <v>-1.0969100130080565</v>
      </c>
      <c r="DM36">
        <f>IF(INDEX(測定結果!$1:$1048576,ROW(),DM$1)=0,"",LOG(INDEX(測定結果!$1:$1048576,ROW(),DM$1)))</f>
        <v>-1.0969100130080565</v>
      </c>
      <c r="DN36">
        <f>IF(INDEX(測定結果!$1:$1048576,ROW(),DN$1)=0,"",LOG(INDEX(測定結果!$1:$1048576,ROW(),DN$1)))</f>
        <v>-1.0969100130080565</v>
      </c>
      <c r="DO36">
        <f>IF(INDEX(測定結果!$1:$1048576,ROW(),DO$1)=0,"",LOG(INDEX(測定結果!$1:$1048576,ROW(),DO$1)))</f>
        <v>-1.0969100130080565</v>
      </c>
      <c r="DP36">
        <f>IF(OR(INDEX(測定結果!$1:$1048576,ROW(),DP$1)=0,INDEX(測定結果!$1:$1048576,ROW(),DP$1)=""),"",LOG(INDEX(測定結果!$1:$1048576,ROW(),DP$1)))</f>
        <v>-1.080921907623926</v>
      </c>
      <c r="DQ36">
        <f>IF(OR(INDEX(測定結果!$1:$1048576,ROW(),DQ$1)=0,INDEX(測定結果!$1:$1048576,ROW(),DQ$1)=""),"",LOG(INDEX(測定結果!$1:$1048576,ROW(),DQ$1)))</f>
        <v>-1.1135092748275182</v>
      </c>
      <c r="DR36">
        <f>IF(OR(INDEX(測定結果!$1:$1048576,ROW(),DR$1)=0,INDEX(測定結果!$1:$1048576,ROW(),DR$1)=""),"",LOG(INDEX(測定結果!$1:$1048576,ROW(),DR$1)))</f>
        <v>-1.1135092748275182</v>
      </c>
      <c r="DS36">
        <f>IF(OR(INDEX(測定結果!$1:$1048576,ROW(),DS$1)=0,INDEX(測定結果!$1:$1048576,ROW(),DS$1)=""),"",LOG(INDEX(測定結果!$1:$1048576,ROW(),DS$1)))</f>
        <v>-1.0861861476162833</v>
      </c>
      <c r="DT36">
        <f>IF(OR(INDEX(測定結果!$1:$1048576,ROW(),DT$1)=0,INDEX(測定結果!$1:$1048576,ROW(),DT$1)=""),"",LOG(INDEX(測定結果!$1:$1048576,ROW(),DT$1)))</f>
        <v>-1.0705810742857071</v>
      </c>
      <c r="DU36">
        <f>IF(OR(INDEX(測定結果!$1:$1048576,ROW(),DU$1)=0,INDEX(測定結果!$1:$1048576,ROW(),DU$1)=""),"",LOG(INDEX(測定結果!$1:$1048576,ROW(),DU$1)))</f>
        <v>-1.0969100130080565</v>
      </c>
      <c r="DV36">
        <f>IF(OR(INDEX(測定結果!$1:$1048576,ROW(),DV$1)=0,INDEX(測定結果!$1:$1048576,ROW(),DV$1)=""),"",LOG(INDEX(測定結果!$1:$1048576,ROW(),DV$1)))</f>
        <v>-1.080921907623926</v>
      </c>
      <c r="DW36">
        <f>IF(OR(INDEX(測定結果!$1:$1048576,ROW(),DW$1)=0,INDEX(測定結果!$1:$1048576,ROW(),DW$1)=""),"",LOG(INDEX(測定結果!$1:$1048576,ROW(),DW$1)))</f>
        <v>-1.1487416512809248</v>
      </c>
      <c r="DX36">
        <f>IF(OR(INDEX(測定結果!$1:$1048576,ROW(),DX$1)=0,INDEX(測定結果!$1:$1048576,ROW(),DX$1)=""),"",LOG(INDEX(測定結果!$1:$1048576,ROW(),DX$1)))</f>
        <v>-1.0555173278498313</v>
      </c>
      <c r="DY36">
        <f>IF(OR(INDEX(測定結果!$1:$1048576,ROW(),DY$1)=0,INDEX(測定結果!$1:$1048576,ROW(),DY$1)=""),"",LOG(INDEX(測定結果!$1:$1048576,ROW(),DY$1)))</f>
        <v>-1.1366771398795441</v>
      </c>
      <c r="DZ36">
        <f>IF(OR(INDEX(測定結果!$1:$1048576,ROW(),DZ$1)=0,INDEX(測定結果!$1:$1048576,ROW(),DZ$1)=""),"",LOG(INDEX(測定結果!$1:$1048576,ROW(),DZ$1)))</f>
        <v>-1.1191864077192086</v>
      </c>
      <c r="EA36">
        <f>IF(OR(INDEX(測定結果!$1:$1048576,ROW(),EA$1)=0,INDEX(測定結果!$1:$1048576,ROW(),EA$1)=""),"",LOG(INDEX(測定結果!$1:$1048576,ROW(),EA$1)))</f>
        <v>-1.1249387366082999</v>
      </c>
      <c r="EB36">
        <f>IF(OR(INDEX(測定結果!$1:$1048576,ROW(),EB$1)=0,INDEX(測定結果!$1:$1048576,ROW(),EB$1)=""),"",LOG(INDEX(測定結果!$1:$1048576,ROW(),EB$1)))</f>
        <v>-1.0268721464003014</v>
      </c>
      <c r="EC36">
        <f>IF(OR(INDEX(測定結果!$1:$1048576,ROW(),EC$1)=0,INDEX(測定結果!$1:$1048576,ROW(),EC$1)=""),"",LOG(INDEX(測定結果!$1:$1048576,ROW(),EC$1)))</f>
        <v>-1.1426675035687315</v>
      </c>
      <c r="ED36">
        <f>IF(OR(INDEX(測定結果!$1:$1048576,ROW(),ED$1)=0,INDEX(測定結果!$1:$1048576,ROW(),ED$1)=""),"",LOG(INDEX(測定結果!$1:$1048576,ROW(),ED$1)))</f>
        <v>-1.0757207139381184</v>
      </c>
    </row>
    <row r="37" spans="1:134">
      <c r="A37" t="str">
        <f>IF(INDEX(測定結果!$1:$1048576,ROW(),A$1)=0,A36,INDEX(測定結果!$1:$1048576,ROW(),A$1))</f>
        <v>大越町</v>
      </c>
      <c r="B37">
        <f>INDEX(測定結果!$1:$1048576,ROW(),B$1)</f>
        <v>27</v>
      </c>
      <c r="C37" t="str">
        <f>IF(INDEX(測定結果!$1:$1048576,ROW(),C$1)=0,C36,INDEX(測定結果!$1:$1048576,ROW(),C$1))</f>
        <v>上北部</v>
      </c>
      <c r="D37" t="str">
        <f>IF(INDEX(測定結果!$1:$1048576,ROW(),D$1)=0,"",INDEX(測定結果!$1:$1048576,ROW(),D$1))</f>
        <v>大越保健センター</v>
      </c>
      <c r="E37">
        <f>IF(INDEX(測定結果!$1:$1048576,ROW(),E$1)=0,"",LOG(INDEX(測定結果!$1:$1048576,ROW(),E$1)))</f>
        <v>-0.74472749489669399</v>
      </c>
      <c r="F37">
        <f>IF(INDEX(測定結果!$1:$1048576,ROW(),F$1)=0,"",LOG(INDEX(測定結果!$1:$1048576,ROW(),F$1)))</f>
        <v>-0.65757731917779372</v>
      </c>
      <c r="G37">
        <f>IF(INDEX(測定結果!$1:$1048576,ROW(),G$1)=0,"",LOG(INDEX(測定結果!$1:$1048576,ROW(),G$1)))</f>
        <v>-0.74472749489669399</v>
      </c>
      <c r="H37">
        <f>IF(INDEX(測定結果!$1:$1048576,ROW(),H$1)=0,"",LOG(INDEX(測定結果!$1:$1048576,ROW(),H$1)))</f>
        <v>-0.65757731917779372</v>
      </c>
      <c r="I37">
        <f>IF(INDEX(測定結果!$1:$1048576,ROW(),I$1)=0,"",LOG(INDEX(測定結果!$1:$1048576,ROW(),I$1)))</f>
        <v>-0.82390874094431876</v>
      </c>
      <c r="J37">
        <f>IF(INDEX(測定結果!$1:$1048576,ROW(),J$1)=0,"",LOG(INDEX(測定結果!$1:$1048576,ROW(),J$1)))</f>
        <v>-0.82390874094431876</v>
      </c>
      <c r="K37">
        <f>IF(INDEX(測定結果!$1:$1048576,ROW(),K$1)=0,"",LOG(INDEX(測定結果!$1:$1048576,ROW(),K$1)))</f>
        <v>-0.85387196432176193</v>
      </c>
      <c r="L37">
        <f>IF(INDEX(測定結果!$1:$1048576,ROW(),L$1)=0,"",LOG(INDEX(測定結果!$1:$1048576,ROW(),L$1)))</f>
        <v>-0.85387196432176193</v>
      </c>
      <c r="M37">
        <f>IF(INDEX(測定結果!$1:$1048576,ROW(),M$1)=0,"",LOG(INDEX(測定結果!$1:$1048576,ROW(),M$1)))</f>
        <v>-0.79588001734407521</v>
      </c>
      <c r="N37">
        <f>IF(INDEX(測定結果!$1:$1048576,ROW(),N$1)=0,"",LOG(INDEX(測定結果!$1:$1048576,ROW(),N$1)))</f>
        <v>-0.82390874094431876</v>
      </c>
      <c r="O37">
        <f>IF(INDEX(測定結果!$1:$1048576,ROW(),O$1)=0,"",LOG(INDEX(測定結果!$1:$1048576,ROW(),O$1)))</f>
        <v>-0.85387196432176193</v>
      </c>
      <c r="P37">
        <f>IF(INDEX(測定結果!$1:$1048576,ROW(),P$1)=0,"",LOG(INDEX(測定結果!$1:$1048576,ROW(),P$1)))</f>
        <v>-0.79588001734407521</v>
      </c>
      <c r="Q37">
        <f>IF(INDEX(測定結果!$1:$1048576,ROW(),Q$1)=0,"",LOG(INDEX(測定結果!$1:$1048576,ROW(),Q$1)))</f>
        <v>-0.82390874094431876</v>
      </c>
      <c r="R37">
        <f>IF(INDEX(測定結果!$1:$1048576,ROW(),R$1)=0,"",LOG(INDEX(測定結果!$1:$1048576,ROW(),R$1)))</f>
        <v>-0.79588001734407521</v>
      </c>
      <c r="S37">
        <f>IF(INDEX(測定結果!$1:$1048576,ROW(),S$1)=0,"",LOG(INDEX(測定結果!$1:$1048576,ROW(),S$1)))</f>
        <v>-0.82390874094431876</v>
      </c>
      <c r="T37">
        <f>IF(INDEX(測定結果!$1:$1048576,ROW(),T$1)=0,"",LOG(INDEX(測定結果!$1:$1048576,ROW(),T$1)))</f>
        <v>-0.82390874094431876</v>
      </c>
      <c r="U37">
        <f>IF(INDEX(測定結果!$1:$1048576,ROW(),U$1)=0,"",LOG(INDEX(測定結果!$1:$1048576,ROW(),U$1)))</f>
        <v>-0.85387196432176193</v>
      </c>
      <c r="V37">
        <f>IF(INDEX(測定結果!$1:$1048576,ROW(),V$1)=0,"",LOG(INDEX(測定結果!$1:$1048576,ROW(),V$1)))</f>
        <v>-0.85387196432176193</v>
      </c>
      <c r="W37">
        <f>IF(INDEX(測定結果!$1:$1048576,ROW(),W$1)=0,"",LOG(INDEX(測定結果!$1:$1048576,ROW(),W$1)))</f>
        <v>-0.85387196432176193</v>
      </c>
      <c r="X37">
        <f>IF(INDEX(測定結果!$1:$1048576,ROW(),X$1)=0,"",LOG(INDEX(測定結果!$1:$1048576,ROW(),X$1)))</f>
        <v>-0.92081875395237522</v>
      </c>
      <c r="Y37">
        <f>IF(INDEX(測定結果!$1:$1048576,ROW(),Y$1)=0,"",LOG(INDEX(測定結果!$1:$1048576,ROW(),Y$1)))</f>
        <v>-0.88605664769316317</v>
      </c>
      <c r="Z37">
        <f>IF(INDEX(測定結果!$1:$1048576,ROW(),Z$1)=0,"",LOG(INDEX(測定結果!$1:$1048576,ROW(),Z$1)))</f>
        <v>-0.88605664769316317</v>
      </c>
      <c r="AA37">
        <f>IF(INDEX(測定結果!$1:$1048576,ROW(),AA$1)=0,"",LOG(INDEX(測定結果!$1:$1048576,ROW(),AA$1)))</f>
        <v>-0.88605664769316317</v>
      </c>
      <c r="AB37">
        <f>IF(INDEX(測定結果!$1:$1048576,ROW(),AB$1)=0,"",LOG(INDEX(測定結果!$1:$1048576,ROW(),AB$1)))</f>
        <v>-0.92081875395237522</v>
      </c>
      <c r="AC37">
        <f>IF(INDEX(測定結果!$1:$1048576,ROW(),AC$1)=0,"",LOG(INDEX(測定結果!$1:$1048576,ROW(),AC$1)))</f>
        <v>-0.95860731484177497</v>
      </c>
      <c r="AD37">
        <f>IF(INDEX(測定結果!$1:$1048576,ROW(),AD$1)=0,"",LOG(INDEX(測定結果!$1:$1048576,ROW(),AD$1)))</f>
        <v>-0.95860731484177497</v>
      </c>
      <c r="AE37">
        <f>IF(INDEX(測定結果!$1:$1048576,ROW(),AE$1)=0,"",LOG(INDEX(測定結果!$1:$1048576,ROW(),AE$1)))</f>
        <v>-1</v>
      </c>
      <c r="AF37">
        <f>IF(INDEX(測定結果!$1:$1048576,ROW(),AF$1)=0,"",LOG(INDEX(測定結果!$1:$1048576,ROW(),AF$1)))</f>
        <v>-0.92081875395237522</v>
      </c>
      <c r="AG37">
        <f>IF(INDEX(測定結果!$1:$1048576,ROW(),AG$1)=0,"",LOG(INDEX(測定結果!$1:$1048576,ROW(),AG$1)))</f>
        <v>-0.95860731484177497</v>
      </c>
      <c r="AH37">
        <f>IF(INDEX(測定結果!$1:$1048576,ROW(),AH$1)=0,"",LOG(INDEX(測定結果!$1:$1048576,ROW(),AH$1)))</f>
        <v>-0.95860731484177497</v>
      </c>
      <c r="AI37">
        <f>IF(INDEX(測定結果!$1:$1048576,ROW(),AI$1)=0,"",LOG(INDEX(測定結果!$1:$1048576,ROW(),AI$1)))</f>
        <v>-1</v>
      </c>
      <c r="AJ37">
        <f>IF(INDEX(測定結果!$1:$1048576,ROW(),AJ$1)=0,"",LOG(INDEX(測定結果!$1:$1048576,ROW(),AJ$1)))</f>
        <v>-0.95860731484177497</v>
      </c>
      <c r="AK37">
        <f>IF(INDEX(測定結果!$1:$1048576,ROW(),AK$1)=0,"",LOG(INDEX(測定結果!$1:$1048576,ROW(),AK$1)))</f>
        <v>-0.95860731484177497</v>
      </c>
      <c r="AL37">
        <f>IF(INDEX(測定結果!$1:$1048576,ROW(),AL$1)=0,"",LOG(INDEX(測定結果!$1:$1048576,ROW(),AL$1)))</f>
        <v>-1</v>
      </c>
      <c r="AM37">
        <f>IF(INDEX(測定結果!$1:$1048576,ROW(),AM$1)=0,"",LOG(INDEX(測定結果!$1:$1048576,ROW(),AM$1)))</f>
        <v>-1</v>
      </c>
      <c r="AN37">
        <f>IF(INDEX(測定結果!$1:$1048576,ROW(),AN$1)=0,"",LOG(INDEX(測定結果!$1:$1048576,ROW(),AN$1)))</f>
        <v>-1.0457574905606752</v>
      </c>
      <c r="AO37">
        <f>IF(INDEX(測定結果!$1:$1048576,ROW(),AO$1)=0,"",LOG(INDEX(測定結果!$1:$1048576,ROW(),AO$1)))</f>
        <v>-1.0457574905606752</v>
      </c>
      <c r="AP37">
        <f>IF(INDEX(測定結果!$1:$1048576,ROW(),AP$1)=0,"",LOG(INDEX(測定結果!$1:$1048576,ROW(),AP$1)))</f>
        <v>-1</v>
      </c>
      <c r="AQ37">
        <f>IF(INDEX(測定結果!$1:$1048576,ROW(),AQ$1)=0,"",LOG(INDEX(測定結果!$1:$1048576,ROW(),AQ$1)))</f>
        <v>-0.95860731484177497</v>
      </c>
      <c r="AR37">
        <f>IF(INDEX(測定結果!$1:$1048576,ROW(),AR$1)=0,"",LOG(INDEX(測定結果!$1:$1048576,ROW(),AR$1)))</f>
        <v>-0.95860731484177497</v>
      </c>
      <c r="AS37">
        <f>IF(INDEX(測定結果!$1:$1048576,ROW(),AS$1)=0,"",LOG(INDEX(測定結果!$1:$1048576,ROW(),AS$1)))</f>
        <v>-1.0457574905606752</v>
      </c>
      <c r="AT37">
        <f>IF(INDEX(測定結果!$1:$1048576,ROW(),AT$1)=0,"",LOG(INDEX(測定結果!$1:$1048576,ROW(),AT$1)))</f>
        <v>-0.88605664769316317</v>
      </c>
      <c r="AU37">
        <f>IF(INDEX(測定結果!$1:$1048576,ROW(),AU$1)=0,"",LOG(INDEX(測定結果!$1:$1048576,ROW(),AU$1)))</f>
        <v>-0.95860731484177497</v>
      </c>
      <c r="AV37">
        <f>IF(INDEX(測定結果!$1:$1048576,ROW(),AV$1)=0,"",LOG(INDEX(測定結果!$1:$1048576,ROW(),AV$1)))</f>
        <v>-0.92081875395237522</v>
      </c>
      <c r="AW37">
        <f>IF(INDEX(測定結果!$1:$1048576,ROW(),AW$1)=0,"",LOG(INDEX(測定結果!$1:$1048576,ROW(),AW$1)))</f>
        <v>-0.88605664769316317</v>
      </c>
      <c r="AX37">
        <f>IF(INDEX(測定結果!$1:$1048576,ROW(),AX$1)=0,"",LOG(INDEX(測定結果!$1:$1048576,ROW(),AX$1)))</f>
        <v>-0.88605664769316317</v>
      </c>
      <c r="AY37">
        <f>IF(INDEX(測定結果!$1:$1048576,ROW(),AY$1)=0,"",LOG(INDEX(測定結果!$1:$1048576,ROW(),AY$1)))</f>
        <v>-0.95860731484177497</v>
      </c>
      <c r="AZ37">
        <f>IF(INDEX(測定結果!$1:$1048576,ROW(),AZ$1)=0,"",LOG(INDEX(測定結果!$1:$1048576,ROW(),AZ$1)))</f>
        <v>-0.95860731484177497</v>
      </c>
      <c r="BA37">
        <f>IF(INDEX(測定結果!$1:$1048576,ROW(),BA$1)=0,"",LOG(INDEX(測定結果!$1:$1048576,ROW(),BA$1)))</f>
        <v>-0.95860731484177497</v>
      </c>
      <c r="BB37">
        <f>IF(INDEX(測定結果!$1:$1048576,ROW(),BB$1)=0,"",LOG(INDEX(測定結果!$1:$1048576,ROW(),BB$1)))</f>
        <v>-0.95860731484177497</v>
      </c>
      <c r="BC37">
        <f>IF(INDEX(測定結果!$1:$1048576,ROW(),BC$1)=0,"",LOG(INDEX(測定結果!$1:$1048576,ROW(),BC$1)))</f>
        <v>-1</v>
      </c>
      <c r="BD37">
        <f>IF(INDEX(測定結果!$1:$1048576,ROW(),BD$1)=0,"",LOG(INDEX(測定結果!$1:$1048576,ROW(),BD$1)))</f>
        <v>-0.92081875395237522</v>
      </c>
      <c r="BE37">
        <f>IF(INDEX(測定結果!$1:$1048576,ROW(),BE$1)=0,"",LOG(INDEX(測定結果!$1:$1048576,ROW(),BE$1)))</f>
        <v>-1</v>
      </c>
      <c r="BF37">
        <f>IF(INDEX(測定結果!$1:$1048576,ROW(),BF$1)=0,"",LOG(INDEX(測定結果!$1:$1048576,ROW(),BF$1)))</f>
        <v>-1.0457574905606752</v>
      </c>
      <c r="BG37">
        <f>IF(INDEX(測定結果!$1:$1048576,ROW(),BG$1)=0,"",LOG(INDEX(測定結果!$1:$1048576,ROW(),BG$1)))</f>
        <v>-0.95860731484177497</v>
      </c>
      <c r="BH37">
        <f>IF(INDEX(測定結果!$1:$1048576,ROW(),BH$1)=0,"",LOG(INDEX(測定結果!$1:$1048576,ROW(),BH$1)))</f>
        <v>-0.95860731484177497</v>
      </c>
      <c r="BI37">
        <f>IF(INDEX(測定結果!$1:$1048576,ROW(),BI$1)=0,"",LOG(INDEX(測定結果!$1:$1048576,ROW(),BI$1)))</f>
        <v>-0.92081875395237522</v>
      </c>
      <c r="BJ37">
        <f>IF(INDEX(測定結果!$1:$1048576,ROW(),BJ$1)=0,"",LOG(INDEX(測定結果!$1:$1048576,ROW(),BJ$1)))</f>
        <v>-1</v>
      </c>
      <c r="BK37">
        <f>IF(INDEX(測定結果!$1:$1048576,ROW(),BK$1)=0,"",LOG(INDEX(測定結果!$1:$1048576,ROW(),BK$1)))</f>
        <v>-0.95860731484177497</v>
      </c>
      <c r="BL37">
        <f>IF(INDEX(測定結果!$1:$1048576,ROW(),BL$1)=0,"",LOG(INDEX(測定結果!$1:$1048576,ROW(),BL$1)))</f>
        <v>-0.92081875395237522</v>
      </c>
      <c r="BM37">
        <f>IF(INDEX(測定結果!$1:$1048576,ROW(),BM$1)=0,"",LOG(INDEX(測定結果!$1:$1048576,ROW(),BM$1)))</f>
        <v>-1.0457574905606752</v>
      </c>
      <c r="BN37">
        <f>IF(INDEX(測定結果!$1:$1048576,ROW(),BN$1)=0,"",LOG(INDEX(測定結果!$1:$1048576,ROW(),BN$1)))</f>
        <v>-1</v>
      </c>
      <c r="BO37">
        <f>IF(INDEX(測定結果!$1:$1048576,ROW(),BO$1)=0,"",LOG(INDEX(測定結果!$1:$1048576,ROW(),BO$1)))</f>
        <v>-1</v>
      </c>
      <c r="BP37">
        <f>IF(INDEX(測定結果!$1:$1048576,ROW(),BP$1)=0,"",LOG(INDEX(測定結果!$1:$1048576,ROW(),BP$1)))</f>
        <v>-1.0457574905606752</v>
      </c>
      <c r="BQ37">
        <f>IF(INDEX(測定結果!$1:$1048576,ROW(),BQ$1)=0,"",LOG(INDEX(測定結果!$1:$1048576,ROW(),BQ$1)))</f>
        <v>-0.95860731484177497</v>
      </c>
      <c r="BR37">
        <f>IF(INDEX(測定結果!$1:$1048576,ROW(),BR$1)=0,"",LOG(INDEX(測定結果!$1:$1048576,ROW(),BR$1)))</f>
        <v>-1.0457574905606752</v>
      </c>
      <c r="BS37">
        <f>IF(INDEX(測定結果!$1:$1048576,ROW(),BS$1)=0,"",LOG(INDEX(測定結果!$1:$1048576,ROW(),BS$1)))</f>
        <v>-0.95860731484177497</v>
      </c>
      <c r="BT37">
        <f>IF(INDEX(測定結果!$1:$1048576,ROW(),BT$1)=0,"",LOG(INDEX(測定結果!$1:$1048576,ROW(),BT$1)))</f>
        <v>-1</v>
      </c>
      <c r="BU37">
        <f>IF(INDEX(測定結果!$1:$1048576,ROW(),BU$1)=0,"",LOG(INDEX(測定結果!$1:$1048576,ROW(),BU$1)))</f>
        <v>-0.95860731484177497</v>
      </c>
      <c r="BV37">
        <f>IF(INDEX(測定結果!$1:$1048576,ROW(),BV$1)=0,"",LOG(INDEX(測定結果!$1:$1048576,ROW(),BV$1)))</f>
        <v>-0.95860731484177497</v>
      </c>
      <c r="BW37">
        <f>IF(INDEX(測定結果!$1:$1048576,ROW(),BW$1)=0,"",LOG(INDEX(測定結果!$1:$1048576,ROW(),BW$1)))</f>
        <v>-0.95860731484177497</v>
      </c>
      <c r="BX37">
        <f>IF(INDEX(測定結果!$1:$1048576,ROW(),BX$1)=0,"",LOG(INDEX(測定結果!$1:$1048576,ROW(),BX$1)))</f>
        <v>-1.0457574905606752</v>
      </c>
      <c r="BY37">
        <f>IF(INDEX(測定結果!$1:$1048576,ROW(),BY$1)=0,"",LOG(INDEX(測定結果!$1:$1048576,ROW(),BY$1)))</f>
        <v>-1</v>
      </c>
      <c r="BZ37">
        <f>IF(INDEX(測定結果!$1:$1048576,ROW(),BZ$1)=0,"",LOG(INDEX(測定結果!$1:$1048576,ROW(),BZ$1)))</f>
        <v>-1.0969100130080565</v>
      </c>
      <c r="CA37">
        <f>IF(INDEX(測定結果!$1:$1048576,ROW(),CA$1)=0,"",LOG(INDEX(測定結果!$1:$1048576,ROW(),CA$1)))</f>
        <v>-1</v>
      </c>
      <c r="CB37">
        <f>IF(INDEX(測定結果!$1:$1048576,ROW(),CB$1)=0,"",LOG(INDEX(測定結果!$1:$1048576,ROW(),CB$1)))</f>
        <v>-1</v>
      </c>
      <c r="CC37">
        <f>IF(INDEX(測定結果!$1:$1048576,ROW(),CC$1)=0,"",LOG(INDEX(測定結果!$1:$1048576,ROW(),CC$1)))</f>
        <v>-1</v>
      </c>
      <c r="CD37">
        <f>IF(INDEX(測定結果!$1:$1048576,ROW(),CD$1)=0,"",LOG(INDEX(測定結果!$1:$1048576,ROW(),CD$1)))</f>
        <v>-1.0457574905606752</v>
      </c>
      <c r="CE37">
        <f>IF(INDEX(測定結果!$1:$1048576,ROW(),CE$1)=0,"",LOG(INDEX(測定結果!$1:$1048576,ROW(),CE$1)))</f>
        <v>-0.95860731484177497</v>
      </c>
      <c r="CF37">
        <f>IF(INDEX(測定結果!$1:$1048576,ROW(),CF$1)=0,"",LOG(INDEX(測定結果!$1:$1048576,ROW(),CF$1)))</f>
        <v>-1</v>
      </c>
      <c r="CG37">
        <f>IF(INDEX(測定結果!$1:$1048576,ROW(),CG$1)=0,"",LOG(INDEX(測定結果!$1:$1048576,ROW(),CG$1)))</f>
        <v>-1</v>
      </c>
      <c r="CH37">
        <f>IF(INDEX(測定結果!$1:$1048576,ROW(),CH$1)=0,"",LOG(INDEX(測定結果!$1:$1048576,ROW(),CH$1)))</f>
        <v>-1</v>
      </c>
      <c r="CI37">
        <f>IF(INDEX(測定結果!$1:$1048576,ROW(),CI$1)=0,"",LOG(INDEX(測定結果!$1:$1048576,ROW(),CI$1)))</f>
        <v>-1</v>
      </c>
      <c r="CJ37">
        <f>IF(INDEX(測定結果!$1:$1048576,ROW(),CJ$1)=0,"",LOG(INDEX(測定結果!$1:$1048576,ROW(),CJ$1)))</f>
        <v>-1</v>
      </c>
      <c r="CK37">
        <f>IF(INDEX(測定結果!$1:$1048576,ROW(),CK$1)=0,"",LOG(INDEX(測定結果!$1:$1048576,ROW(),CK$1)))</f>
        <v>-1</v>
      </c>
      <c r="CL37">
        <f>IF(INDEX(測定結果!$1:$1048576,ROW(),CL$1)=0,"",LOG(INDEX(測定結果!$1:$1048576,ROW(),CL$1)))</f>
        <v>-1</v>
      </c>
      <c r="CM37">
        <f>IF(INDEX(測定結果!$1:$1048576,ROW(),CM$1)=0,"",LOG(INDEX(測定結果!$1:$1048576,ROW(),CM$1)))</f>
        <v>-1.0457574905606752</v>
      </c>
      <c r="CN37">
        <f>IF(INDEX(測定結果!$1:$1048576,ROW(),CN$1)=0,"",LOG(INDEX(測定結果!$1:$1048576,ROW(),CN$1)))</f>
        <v>-1</v>
      </c>
      <c r="CO37">
        <f>IF(INDEX(測定結果!$1:$1048576,ROW(),CO$1)=0,"",LOG(INDEX(測定結果!$1:$1048576,ROW(),CO$1)))</f>
        <v>-1</v>
      </c>
      <c r="CP37">
        <f>IF(INDEX(測定結果!$1:$1048576,ROW(),CP$1)=0,"",LOG(INDEX(測定結果!$1:$1048576,ROW(),CP$1)))</f>
        <v>-1.0969100130080565</v>
      </c>
      <c r="CQ37">
        <f>IF(INDEX(測定結果!$1:$1048576,ROW(),CQ$1)=0,"",LOG(INDEX(測定結果!$1:$1048576,ROW(),CQ$1)))</f>
        <v>-1</v>
      </c>
      <c r="CR37">
        <f>IF(INDEX(測定結果!$1:$1048576,ROW(),CR$1)=0,"",LOG(INDEX(測定結果!$1:$1048576,ROW(),CR$1)))</f>
        <v>-1</v>
      </c>
      <c r="CS37">
        <f>IF(INDEX(測定結果!$1:$1048576,ROW(),CS$1)=0,"",LOG(INDEX(測定結果!$1:$1048576,ROW(),CS$1)))</f>
        <v>-1.0457574905606752</v>
      </c>
      <c r="CT37">
        <f>IF(INDEX(測定結果!$1:$1048576,ROW(),CT$1)=0,"",LOG(INDEX(測定結果!$1:$1048576,ROW(),CT$1)))</f>
        <v>-1.0457574905606752</v>
      </c>
      <c r="CU37">
        <f>IF(INDEX(測定結果!$1:$1048576,ROW(),CU$1)=0,"",LOG(INDEX(測定結果!$1:$1048576,ROW(),CU$1)))</f>
        <v>-1.0457574905606752</v>
      </c>
      <c r="CV37">
        <f>IF(INDEX(測定結果!$1:$1048576,ROW(),CV$1)=0,"",LOG(INDEX(測定結果!$1:$1048576,ROW(),CV$1)))</f>
        <v>-1.0969100130080565</v>
      </c>
      <c r="CW37">
        <f>IF(INDEX(測定結果!$1:$1048576,ROW(),CW$1)=0,"",LOG(INDEX(測定結果!$1:$1048576,ROW(),CW$1)))</f>
        <v>-1</v>
      </c>
      <c r="CX37">
        <f>IF(INDEX(測定結果!$1:$1048576,ROW(),CX$1)=0,"",LOG(INDEX(測定結果!$1:$1048576,ROW(),CX$1)))</f>
        <v>-1.0457574905606752</v>
      </c>
      <c r="CY37">
        <f>IF(INDEX(測定結果!$1:$1048576,ROW(),CY$1)=0,"",LOG(INDEX(測定結果!$1:$1048576,ROW(),CY$1)))</f>
        <v>-1.0457574905606752</v>
      </c>
      <c r="CZ37">
        <f>IF(INDEX(測定結果!$1:$1048576,ROW(),CZ$1)=0,"",LOG(INDEX(測定結果!$1:$1048576,ROW(),CZ$1)))</f>
        <v>-1</v>
      </c>
      <c r="DA37">
        <f>IF(INDEX(測定結果!$1:$1048576,ROW(),DA$1)=0,"",LOG(INDEX(測定結果!$1:$1048576,ROW(),DA$1)))</f>
        <v>-1.0457574905606752</v>
      </c>
      <c r="DB37">
        <f>IF(INDEX(測定結果!$1:$1048576,ROW(),DB$1)=0,"",LOG(INDEX(測定結果!$1:$1048576,ROW(),DB$1)))</f>
        <v>-1</v>
      </c>
      <c r="DC37">
        <f>IF(INDEX(測定結果!$1:$1048576,ROW(),DC$1)=0,"",LOG(INDEX(測定結果!$1:$1048576,ROW(),DC$1)))</f>
        <v>-1.0457574905606752</v>
      </c>
      <c r="DD37">
        <f>IF(INDEX(測定結果!$1:$1048576,ROW(),DD$1)=0,"",LOG(INDEX(測定結果!$1:$1048576,ROW(),DD$1)))</f>
        <v>-1.0457574905606752</v>
      </c>
      <c r="DE37">
        <f>IF(INDEX(測定結果!$1:$1048576,ROW(),DE$1)=0,"",LOG(INDEX(測定結果!$1:$1048576,ROW(),DE$1)))</f>
        <v>-1.0457574905606752</v>
      </c>
      <c r="DF37">
        <f>IF(INDEX(測定結果!$1:$1048576,ROW(),DF$1)=0,"",LOG(INDEX(測定結果!$1:$1048576,ROW(),DF$1)))</f>
        <v>-1.0457574905606752</v>
      </c>
      <c r="DG37">
        <f>IF(INDEX(測定結果!$1:$1048576,ROW(),DG$1)=0,"",LOG(INDEX(測定結果!$1:$1048576,ROW(),DG$1)))</f>
        <v>-1.0969100130080565</v>
      </c>
      <c r="DH37">
        <f>IF(INDEX(測定結果!$1:$1048576,ROW(),DH$1)=0,"",LOG(INDEX(測定結果!$1:$1048576,ROW(),DH$1)))</f>
        <v>-1.0457574905606752</v>
      </c>
      <c r="DI37">
        <f>IF(INDEX(測定結果!$1:$1048576,ROW(),DI$1)=0,"",LOG(INDEX(測定結果!$1:$1048576,ROW(),DI$1)))</f>
        <v>-0.95860731484177497</v>
      </c>
      <c r="DJ37">
        <f>IF(INDEX(測定結果!$1:$1048576,ROW(),DJ$1)=0,"",LOG(INDEX(測定結果!$1:$1048576,ROW(),DJ$1)))</f>
        <v>-1</v>
      </c>
      <c r="DK37">
        <f>IF(INDEX(測定結果!$1:$1048576,ROW(),DK$1)=0,"",LOG(INDEX(測定結果!$1:$1048576,ROW(),DK$1)))</f>
        <v>-1</v>
      </c>
      <c r="DL37">
        <f>IF(INDEX(測定結果!$1:$1048576,ROW(),DL$1)=0,"",LOG(INDEX(測定結果!$1:$1048576,ROW(),DL$1)))</f>
        <v>-1.0457574905606752</v>
      </c>
      <c r="DM37">
        <f>IF(INDEX(測定結果!$1:$1048576,ROW(),DM$1)=0,"",LOG(INDEX(測定結果!$1:$1048576,ROW(),DM$1)))</f>
        <v>-1.0969100130080565</v>
      </c>
      <c r="DN37">
        <f>IF(INDEX(測定結果!$1:$1048576,ROW(),DN$1)=0,"",LOG(INDEX(測定結果!$1:$1048576,ROW(),DN$1)))</f>
        <v>-1.0969100130080565</v>
      </c>
      <c r="DO37">
        <f>IF(INDEX(測定結果!$1:$1048576,ROW(),DO$1)=0,"",LOG(INDEX(測定結果!$1:$1048576,ROW(),DO$1)))</f>
        <v>-1.0457574905606752</v>
      </c>
      <c r="DP37">
        <f>IF(OR(INDEX(測定結果!$1:$1048576,ROW(),DP$1)=0,INDEX(測定結果!$1:$1048576,ROW(),DP$1)=""),"",LOG(INDEX(測定結果!$1:$1048576,ROW(),DP$1)))</f>
        <v>-1.0655015487564323</v>
      </c>
      <c r="DQ37">
        <f>IF(OR(INDEX(測定結果!$1:$1048576,ROW(),DQ$1)=0,INDEX(測定結果!$1:$1048576,ROW(),DQ$1)=""),"",LOG(INDEX(測定結果!$1:$1048576,ROW(),DQ$1)))</f>
        <v>-1.0506099933550872</v>
      </c>
      <c r="DR37">
        <f>IF(OR(INDEX(測定結果!$1:$1048576,ROW(),DR$1)=0,INDEX(測定結果!$1:$1048576,ROW(),DR$1)=""),"",LOG(INDEX(測定結果!$1:$1048576,ROW(),DR$1)))</f>
        <v>-1.0362121726544447</v>
      </c>
      <c r="DS37">
        <f>IF(OR(INDEX(測定結果!$1:$1048576,ROW(),DS$1)=0,INDEX(測定結果!$1:$1048576,ROW(),DS$1)=""),"",LOG(INDEX(測定結果!$1:$1048576,ROW(),DS$1)))</f>
        <v>-1.0555173278498313</v>
      </c>
      <c r="DT37">
        <f>IF(OR(INDEX(測定結果!$1:$1048576,ROW(),DT$1)=0,INDEX(測定結果!$1:$1048576,ROW(),DT$1)=""),"",LOG(INDEX(測定結果!$1:$1048576,ROW(),DT$1)))</f>
        <v>-1.0506099933550872</v>
      </c>
      <c r="DU37">
        <f>IF(OR(INDEX(測定結果!$1:$1048576,ROW(),DU$1)=0,INDEX(測定結果!$1:$1048576,ROW(),DU$1)=""),"",LOG(INDEX(測定結果!$1:$1048576,ROW(),DU$1)))</f>
        <v>-1.0132282657337552</v>
      </c>
      <c r="DV37">
        <f>IF(OR(INDEX(測定結果!$1:$1048576,ROW(),DV$1)=0,INDEX(測定結果!$1:$1048576,ROW(),DV$1)=""),"",LOG(INDEX(測定結果!$1:$1048576,ROW(),DV$1)))</f>
        <v>-1.0555173278498313</v>
      </c>
      <c r="DW37">
        <f>IF(OR(INDEX(測定結果!$1:$1048576,ROW(),DW$1)=0,INDEX(測定結果!$1:$1048576,ROW(),DW$1)=""),"",LOG(INDEX(測定結果!$1:$1048576,ROW(),DW$1)))</f>
        <v>-1.0604807473813815</v>
      </c>
      <c r="DX37">
        <f>IF(OR(INDEX(測定結果!$1:$1048576,ROW(),DX$1)=0,INDEX(測定結果!$1:$1048576,ROW(),DX$1)=""),"",LOG(INDEX(測定結果!$1:$1048576,ROW(),DX$1)))</f>
        <v>-1.080921907623926</v>
      </c>
      <c r="DY37">
        <f>IF(OR(INDEX(測定結果!$1:$1048576,ROW(),DY$1)=0,INDEX(測定結果!$1:$1048576,ROW(),DY$1)=""),"",LOG(INDEX(測定結果!$1:$1048576,ROW(),DY$1)))</f>
        <v>-1.0506099933550872</v>
      </c>
      <c r="DZ37">
        <f>IF(OR(INDEX(測定結果!$1:$1048576,ROW(),DZ$1)=0,INDEX(測定結果!$1:$1048576,ROW(),DZ$1)=""),"",LOG(INDEX(測定結果!$1:$1048576,ROW(),DZ$1)))</f>
        <v>-1.1135092748275182</v>
      </c>
      <c r="EA37">
        <f>IF(OR(INDEX(測定結果!$1:$1048576,ROW(),EA$1)=0,INDEX(測定結果!$1:$1048576,ROW(),EA$1)=""),"",LOG(INDEX(測定結果!$1:$1048576,ROW(),EA$1)))</f>
        <v>-1.0555173278498313</v>
      </c>
      <c r="EB37">
        <f>IF(OR(INDEX(測定結果!$1:$1048576,ROW(),EB$1)=0,INDEX(測定結果!$1:$1048576,ROW(),EB$1)=""),"",LOG(INDEX(測定結果!$1:$1048576,ROW(),EB$1)))</f>
        <v>-1.0969100130080565</v>
      </c>
      <c r="EC37">
        <f>IF(OR(INDEX(測定結果!$1:$1048576,ROW(),EC$1)=0,INDEX(測定結果!$1:$1048576,ROW(),EC$1)=""),"",LOG(INDEX(測定結果!$1:$1048576,ROW(),EC$1)))</f>
        <v>-1.0655015487564323</v>
      </c>
      <c r="ED37">
        <f>IF(OR(INDEX(測定結果!$1:$1048576,ROW(),ED$1)=0,INDEX(測定結果!$1:$1048576,ROW(),ED$1)=""),"",LOG(INDEX(測定結果!$1:$1048576,ROW(),ED$1)))</f>
        <v>-1.0222763947111522</v>
      </c>
    </row>
    <row r="38" spans="1:134">
      <c r="A38" t="str">
        <f>IF(INDEX(測定結果!$1:$1048576,ROW(),A$1)=0,A37,INDEX(測定結果!$1:$1048576,ROW(),A$1))</f>
        <v>大越町</v>
      </c>
      <c r="B38">
        <f>INDEX(測定結果!$1:$1048576,ROW(),B$1)</f>
        <v>28</v>
      </c>
      <c r="C38" t="str">
        <f>IF(INDEX(測定結果!$1:$1048576,ROW(),C$1)=0,C37,INDEX(測定結果!$1:$1048576,ROW(),C$1))</f>
        <v>南部</v>
      </c>
      <c r="D38" t="str">
        <f>IF(INDEX(測定結果!$1:$1048576,ROW(),D$1)=0,"",INDEX(測定結果!$1:$1048576,ROW(),D$1))</f>
        <v>戸ノ内集会所</v>
      </c>
      <c r="E38">
        <f>IF(INDEX(測定結果!$1:$1048576,ROW(),E$1)=0,"",LOG(INDEX(測定結果!$1:$1048576,ROW(),E$1)))</f>
        <v>-0.74472749489669399</v>
      </c>
      <c r="F38">
        <f>IF(INDEX(測定結果!$1:$1048576,ROW(),F$1)=0,"",LOG(INDEX(測定結果!$1:$1048576,ROW(),F$1)))</f>
        <v>-0.69897000433601875</v>
      </c>
      <c r="G38">
        <f>IF(INDEX(測定結果!$1:$1048576,ROW(),G$1)=0,"",LOG(INDEX(測定結果!$1:$1048576,ROW(),G$1)))</f>
        <v>-0.79588001734407521</v>
      </c>
      <c r="H38">
        <f>IF(INDEX(測定結果!$1:$1048576,ROW(),H$1)=0,"",LOG(INDEX(測定結果!$1:$1048576,ROW(),H$1)))</f>
        <v>-0.769551078621726</v>
      </c>
      <c r="I38">
        <f>IF(INDEX(測定結果!$1:$1048576,ROW(),I$1)=0,"",LOG(INDEX(測定結果!$1:$1048576,ROW(),I$1)))</f>
        <v>-0.92081875395237522</v>
      </c>
      <c r="J38">
        <f>IF(INDEX(測定結果!$1:$1048576,ROW(),J$1)=0,"",LOG(INDEX(測定結果!$1:$1048576,ROW(),J$1)))</f>
        <v>-0.85387196432176193</v>
      </c>
      <c r="K38">
        <f>IF(INDEX(測定結果!$1:$1048576,ROW(),K$1)=0,"",LOG(INDEX(測定結果!$1:$1048576,ROW(),K$1)))</f>
        <v>-0.88605664769316317</v>
      </c>
      <c r="L38">
        <f>IF(INDEX(測定結果!$1:$1048576,ROW(),L$1)=0,"",LOG(INDEX(測定結果!$1:$1048576,ROW(),L$1)))</f>
        <v>-0.88605664769316317</v>
      </c>
      <c r="M38">
        <f>IF(INDEX(測定結果!$1:$1048576,ROW(),M$1)=0,"",LOG(INDEX(測定結果!$1:$1048576,ROW(),M$1)))</f>
        <v>-0.79588001734407521</v>
      </c>
      <c r="N38">
        <f>IF(INDEX(測定結果!$1:$1048576,ROW(),N$1)=0,"",LOG(INDEX(測定結果!$1:$1048576,ROW(),N$1)))</f>
        <v>-0.88605664769316317</v>
      </c>
      <c r="O38">
        <f>IF(INDEX(測定結果!$1:$1048576,ROW(),O$1)=0,"",LOG(INDEX(測定結果!$1:$1048576,ROW(),O$1)))</f>
        <v>-0.85387196432176193</v>
      </c>
      <c r="P38">
        <f>IF(INDEX(測定結果!$1:$1048576,ROW(),P$1)=0,"",LOG(INDEX(測定結果!$1:$1048576,ROW(),P$1)))</f>
        <v>-0.85387196432176193</v>
      </c>
      <c r="Q38">
        <f>IF(INDEX(測定結果!$1:$1048576,ROW(),Q$1)=0,"",LOG(INDEX(測定結果!$1:$1048576,ROW(),Q$1)))</f>
        <v>-0.85387196432176193</v>
      </c>
      <c r="R38">
        <f>IF(INDEX(測定結果!$1:$1048576,ROW(),R$1)=0,"",LOG(INDEX(測定結果!$1:$1048576,ROW(),R$1)))</f>
        <v>-0.88605664769316317</v>
      </c>
      <c r="S38">
        <f>IF(INDEX(測定結果!$1:$1048576,ROW(),S$1)=0,"",LOG(INDEX(測定結果!$1:$1048576,ROW(),S$1)))</f>
        <v>-0.88605664769316317</v>
      </c>
      <c r="T38">
        <f>IF(INDEX(測定結果!$1:$1048576,ROW(),T$1)=0,"",LOG(INDEX(測定結果!$1:$1048576,ROW(),T$1)))</f>
        <v>-0.95860731484177497</v>
      </c>
      <c r="U38">
        <f>IF(INDEX(測定結果!$1:$1048576,ROW(),U$1)=0,"",LOG(INDEX(測定結果!$1:$1048576,ROW(),U$1)))</f>
        <v>-0.92081875395237522</v>
      </c>
      <c r="V38">
        <f>IF(INDEX(測定結果!$1:$1048576,ROW(),V$1)=0,"",LOG(INDEX(測定結果!$1:$1048576,ROW(),V$1)))</f>
        <v>-0.92081875395237522</v>
      </c>
      <c r="W38">
        <f>IF(INDEX(測定結果!$1:$1048576,ROW(),W$1)=0,"",LOG(INDEX(測定結果!$1:$1048576,ROW(),W$1)))</f>
        <v>-0.95860731484177497</v>
      </c>
      <c r="X38">
        <f>IF(INDEX(測定結果!$1:$1048576,ROW(),X$1)=0,"",LOG(INDEX(測定結果!$1:$1048576,ROW(),X$1)))</f>
        <v>-0.88605664769316317</v>
      </c>
      <c r="Y38">
        <f>IF(INDEX(測定結果!$1:$1048576,ROW(),Y$1)=0,"",LOG(INDEX(測定結果!$1:$1048576,ROW(),Y$1)))</f>
        <v>-0.92081875395237522</v>
      </c>
      <c r="Z38">
        <f>IF(INDEX(測定結果!$1:$1048576,ROW(),Z$1)=0,"",LOG(INDEX(測定結果!$1:$1048576,ROW(),Z$1)))</f>
        <v>-0.95860731484177497</v>
      </c>
      <c r="AA38">
        <f>IF(INDEX(測定結果!$1:$1048576,ROW(),AA$1)=0,"",LOG(INDEX(測定結果!$1:$1048576,ROW(),AA$1)))</f>
        <v>-0.92081875395237522</v>
      </c>
      <c r="AB38">
        <f>IF(INDEX(測定結果!$1:$1048576,ROW(),AB$1)=0,"",LOG(INDEX(測定結果!$1:$1048576,ROW(),AB$1)))</f>
        <v>-0.95860731484177497</v>
      </c>
      <c r="AC38">
        <f>IF(INDEX(測定結果!$1:$1048576,ROW(),AC$1)=0,"",LOG(INDEX(測定結果!$1:$1048576,ROW(),AC$1)))</f>
        <v>-1</v>
      </c>
      <c r="AD38">
        <f>IF(INDEX(測定結果!$1:$1048576,ROW(),AD$1)=0,"",LOG(INDEX(測定結果!$1:$1048576,ROW(),AD$1)))</f>
        <v>-1</v>
      </c>
      <c r="AE38">
        <f>IF(INDEX(測定結果!$1:$1048576,ROW(),AE$1)=0,"",LOG(INDEX(測定結果!$1:$1048576,ROW(),AE$1)))</f>
        <v>-1</v>
      </c>
      <c r="AF38">
        <f>IF(INDEX(測定結果!$1:$1048576,ROW(),AF$1)=0,"",LOG(INDEX(測定結果!$1:$1048576,ROW(),AF$1)))</f>
        <v>-0.95860731484177497</v>
      </c>
      <c r="AG38">
        <f>IF(INDEX(測定結果!$1:$1048576,ROW(),AG$1)=0,"",LOG(INDEX(測定結果!$1:$1048576,ROW(),AG$1)))</f>
        <v>-0.95860731484177497</v>
      </c>
      <c r="AH38">
        <f>IF(INDEX(測定結果!$1:$1048576,ROW(),AH$1)=0,"",LOG(INDEX(測定結果!$1:$1048576,ROW(),AH$1)))</f>
        <v>-1.0457574905606752</v>
      </c>
      <c r="AI38">
        <f>IF(INDEX(測定結果!$1:$1048576,ROW(),AI$1)=0,"",LOG(INDEX(測定結果!$1:$1048576,ROW(),AI$1)))</f>
        <v>-1</v>
      </c>
      <c r="AJ38">
        <f>IF(INDEX(測定結果!$1:$1048576,ROW(),AJ$1)=0,"",LOG(INDEX(測定結果!$1:$1048576,ROW(),AJ$1)))</f>
        <v>-1</v>
      </c>
      <c r="AK38">
        <f>IF(INDEX(測定結果!$1:$1048576,ROW(),AK$1)=0,"",LOG(INDEX(測定結果!$1:$1048576,ROW(),AK$1)))</f>
        <v>-1</v>
      </c>
      <c r="AL38">
        <f>IF(INDEX(測定結果!$1:$1048576,ROW(),AL$1)=0,"",LOG(INDEX(測定結果!$1:$1048576,ROW(),AL$1)))</f>
        <v>-1.0457574905606752</v>
      </c>
      <c r="AM38">
        <f>IF(INDEX(測定結果!$1:$1048576,ROW(),AM$1)=0,"",LOG(INDEX(測定結果!$1:$1048576,ROW(),AM$1)))</f>
        <v>-1</v>
      </c>
      <c r="AN38">
        <f>IF(INDEX(測定結果!$1:$1048576,ROW(),AN$1)=0,"",LOG(INDEX(測定結果!$1:$1048576,ROW(),AN$1)))</f>
        <v>-1.0457574905606752</v>
      </c>
      <c r="AO38">
        <f>IF(INDEX(測定結果!$1:$1048576,ROW(),AO$1)=0,"",LOG(INDEX(測定結果!$1:$1048576,ROW(),AO$1)))</f>
        <v>-1.0457574905606752</v>
      </c>
      <c r="AP38">
        <f>IF(INDEX(測定結果!$1:$1048576,ROW(),AP$1)=0,"",LOG(INDEX(測定結果!$1:$1048576,ROW(),AP$1)))</f>
        <v>-0.95860731484177497</v>
      </c>
      <c r="AQ38">
        <f>IF(INDEX(測定結果!$1:$1048576,ROW(),AQ$1)=0,"",LOG(INDEX(測定結果!$1:$1048576,ROW(),AQ$1)))</f>
        <v>-1</v>
      </c>
      <c r="AR38">
        <f>IF(INDEX(測定結果!$1:$1048576,ROW(),AR$1)=0,"",LOG(INDEX(測定結果!$1:$1048576,ROW(),AR$1)))</f>
        <v>-1</v>
      </c>
      <c r="AS38">
        <f>IF(INDEX(測定結果!$1:$1048576,ROW(),AS$1)=0,"",LOG(INDEX(測定結果!$1:$1048576,ROW(),AS$1)))</f>
        <v>-1</v>
      </c>
      <c r="AT38">
        <f>IF(INDEX(測定結果!$1:$1048576,ROW(),AT$1)=0,"",LOG(INDEX(測定結果!$1:$1048576,ROW(),AT$1)))</f>
        <v>-1</v>
      </c>
      <c r="AU38">
        <f>IF(INDEX(測定結果!$1:$1048576,ROW(),AU$1)=0,"",LOG(INDEX(測定結果!$1:$1048576,ROW(),AU$1)))</f>
        <v>-1.0457574905606752</v>
      </c>
      <c r="AV38">
        <f>IF(INDEX(測定結果!$1:$1048576,ROW(),AV$1)=0,"",LOG(INDEX(測定結果!$1:$1048576,ROW(),AV$1)))</f>
        <v>-1</v>
      </c>
      <c r="AW38">
        <f>IF(INDEX(測定結果!$1:$1048576,ROW(),AW$1)=0,"",LOG(INDEX(測定結果!$1:$1048576,ROW(),AW$1)))</f>
        <v>-1.0457574905606752</v>
      </c>
      <c r="AX38">
        <f>IF(INDEX(測定結果!$1:$1048576,ROW(),AX$1)=0,"",LOG(INDEX(測定結果!$1:$1048576,ROW(),AX$1)))</f>
        <v>-1</v>
      </c>
      <c r="AY38">
        <f>IF(INDEX(測定結果!$1:$1048576,ROW(),AY$1)=0,"",LOG(INDEX(測定結果!$1:$1048576,ROW(),AY$1)))</f>
        <v>-1</v>
      </c>
      <c r="AZ38">
        <f>IF(INDEX(測定結果!$1:$1048576,ROW(),AZ$1)=0,"",LOG(INDEX(測定結果!$1:$1048576,ROW(),AZ$1)))</f>
        <v>-1.0457574905606752</v>
      </c>
      <c r="BA38">
        <f>IF(INDEX(測定結果!$1:$1048576,ROW(),BA$1)=0,"",LOG(INDEX(測定結果!$1:$1048576,ROW(),BA$1)))</f>
        <v>-1.0457574905606752</v>
      </c>
      <c r="BB38">
        <f>IF(INDEX(測定結果!$1:$1048576,ROW(),BB$1)=0,"",LOG(INDEX(測定結果!$1:$1048576,ROW(),BB$1)))</f>
        <v>-1.0457574905606752</v>
      </c>
      <c r="BC38">
        <f>IF(INDEX(測定結果!$1:$1048576,ROW(),BC$1)=0,"",LOG(INDEX(測定結果!$1:$1048576,ROW(),BC$1)))</f>
        <v>-1</v>
      </c>
      <c r="BD38">
        <f>IF(INDEX(測定結果!$1:$1048576,ROW(),BD$1)=0,"",LOG(INDEX(測定結果!$1:$1048576,ROW(),BD$1)))</f>
        <v>-1.0457574905606752</v>
      </c>
      <c r="BE38">
        <f>IF(INDEX(測定結果!$1:$1048576,ROW(),BE$1)=0,"",LOG(INDEX(測定結果!$1:$1048576,ROW(),BE$1)))</f>
        <v>-1.0457574905606752</v>
      </c>
      <c r="BF38">
        <f>IF(INDEX(測定結果!$1:$1048576,ROW(),BF$1)=0,"",LOG(INDEX(測定結果!$1:$1048576,ROW(),BF$1)))</f>
        <v>-1.0969100130080565</v>
      </c>
      <c r="BG38">
        <f>IF(INDEX(測定結果!$1:$1048576,ROW(),BG$1)=0,"",LOG(INDEX(測定結果!$1:$1048576,ROW(),BG$1)))</f>
        <v>-1.0457574905606752</v>
      </c>
      <c r="BH38">
        <f>IF(INDEX(測定結果!$1:$1048576,ROW(),BH$1)=0,"",LOG(INDEX(測定結果!$1:$1048576,ROW(),BH$1)))</f>
        <v>-1.0457574905606752</v>
      </c>
      <c r="BI38">
        <f>IF(INDEX(測定結果!$1:$1048576,ROW(),BI$1)=0,"",LOG(INDEX(測定結果!$1:$1048576,ROW(),BI$1)))</f>
        <v>-1.0457574905606752</v>
      </c>
      <c r="BJ38">
        <f>IF(INDEX(測定結果!$1:$1048576,ROW(),BJ$1)=0,"",LOG(INDEX(測定結果!$1:$1048576,ROW(),BJ$1)))</f>
        <v>-1.0457574905606752</v>
      </c>
      <c r="BK38">
        <f>IF(INDEX(測定結果!$1:$1048576,ROW(),BK$1)=0,"",LOG(INDEX(測定結果!$1:$1048576,ROW(),BK$1)))</f>
        <v>-1.0457574905606752</v>
      </c>
      <c r="BL38">
        <f>IF(INDEX(測定結果!$1:$1048576,ROW(),BL$1)=0,"",LOG(INDEX(測定結果!$1:$1048576,ROW(),BL$1)))</f>
        <v>-1.0969100130080565</v>
      </c>
      <c r="BM38">
        <f>IF(INDEX(測定結果!$1:$1048576,ROW(),BM$1)=0,"",LOG(INDEX(測定結果!$1:$1048576,ROW(),BM$1)))</f>
        <v>-1.0969100130080565</v>
      </c>
      <c r="BN38">
        <f>IF(INDEX(測定結果!$1:$1048576,ROW(),BN$1)=0,"",LOG(INDEX(測定結果!$1:$1048576,ROW(),BN$1)))</f>
        <v>-1.0969100130080565</v>
      </c>
      <c r="BO38">
        <f>IF(INDEX(測定結果!$1:$1048576,ROW(),BO$1)=0,"",LOG(INDEX(測定結果!$1:$1048576,ROW(),BO$1)))</f>
        <v>-1.0457574905606752</v>
      </c>
      <c r="BP38">
        <f>IF(INDEX(測定結果!$1:$1048576,ROW(),BP$1)=0,"",LOG(INDEX(測定結果!$1:$1048576,ROW(),BP$1)))</f>
        <v>-1.0457574905606752</v>
      </c>
      <c r="BQ38">
        <f>IF(INDEX(測定結果!$1:$1048576,ROW(),BQ$1)=0,"",LOG(INDEX(測定結果!$1:$1048576,ROW(),BQ$1)))</f>
        <v>-1.0457574905606752</v>
      </c>
      <c r="BR38">
        <f>IF(INDEX(測定結果!$1:$1048576,ROW(),BR$1)=0,"",LOG(INDEX(測定結果!$1:$1048576,ROW(),BR$1)))</f>
        <v>-1.0969100130080565</v>
      </c>
      <c r="BS38">
        <f>IF(INDEX(測定結果!$1:$1048576,ROW(),BS$1)=0,"",LOG(INDEX(測定結果!$1:$1048576,ROW(),BS$1)))</f>
        <v>-1.1549019599857431</v>
      </c>
      <c r="BT38">
        <f>IF(INDEX(測定結果!$1:$1048576,ROW(),BT$1)=0,"",LOG(INDEX(測定結果!$1:$1048576,ROW(),BT$1)))</f>
        <v>-1.0969100130080565</v>
      </c>
      <c r="BU38">
        <f>IF(INDEX(測定結果!$1:$1048576,ROW(),BU$1)=0,"",LOG(INDEX(測定結果!$1:$1048576,ROW(),BU$1)))</f>
        <v>-1.0969100130080565</v>
      </c>
      <c r="BV38" t="str">
        <f>IF(INDEX(測定結果!$1:$1048576,ROW(),BV$1)=0,"",LOG(INDEX(測定結果!$1:$1048576,ROW(),BV$1)))</f>
        <v/>
      </c>
      <c r="BW38" t="str">
        <f>IF(INDEX(測定結果!$1:$1048576,ROW(),BW$1)=0,"",LOG(INDEX(測定結果!$1:$1048576,ROW(),BW$1)))</f>
        <v/>
      </c>
      <c r="BX38" t="str">
        <f>IF(INDEX(測定結果!$1:$1048576,ROW(),BX$1)=0,"",LOG(INDEX(測定結果!$1:$1048576,ROW(),BX$1)))</f>
        <v/>
      </c>
      <c r="BY38" t="str">
        <f>IF(INDEX(測定結果!$1:$1048576,ROW(),BY$1)=0,"",LOG(INDEX(測定結果!$1:$1048576,ROW(),BY$1)))</f>
        <v/>
      </c>
      <c r="BZ38" t="str">
        <f>IF(INDEX(測定結果!$1:$1048576,ROW(),BZ$1)=0,"",LOG(INDEX(測定結果!$1:$1048576,ROW(),BZ$1)))</f>
        <v/>
      </c>
      <c r="CA38" t="str">
        <f>IF(INDEX(測定結果!$1:$1048576,ROW(),CA$1)=0,"",LOG(INDEX(測定結果!$1:$1048576,ROW(),CA$1)))</f>
        <v/>
      </c>
      <c r="CB38" t="str">
        <f>IF(INDEX(測定結果!$1:$1048576,ROW(),CB$1)=0,"",LOG(INDEX(測定結果!$1:$1048576,ROW(),CB$1)))</f>
        <v/>
      </c>
      <c r="CC38" t="str">
        <f>IF(INDEX(測定結果!$1:$1048576,ROW(),CC$1)=0,"",LOG(INDEX(測定結果!$1:$1048576,ROW(),CC$1)))</f>
        <v/>
      </c>
      <c r="CD38" t="str">
        <f>IF(INDEX(測定結果!$1:$1048576,ROW(),CD$1)=0,"",LOG(INDEX(測定結果!$1:$1048576,ROW(),CD$1)))</f>
        <v/>
      </c>
      <c r="CE38" t="str">
        <f>IF(INDEX(測定結果!$1:$1048576,ROW(),CE$1)=0,"",LOG(INDEX(測定結果!$1:$1048576,ROW(),CE$1)))</f>
        <v/>
      </c>
      <c r="CF38">
        <f>IF(INDEX(測定結果!$1:$1048576,ROW(),CF$1)=0,"",LOG(INDEX(測定結果!$1:$1048576,ROW(),CF$1)))</f>
        <v>-1.0969100130080565</v>
      </c>
      <c r="CG38">
        <f>IF(INDEX(測定結果!$1:$1048576,ROW(),CG$1)=0,"",LOG(INDEX(測定結果!$1:$1048576,ROW(),CG$1)))</f>
        <v>-1.0969100130080565</v>
      </c>
      <c r="CH38">
        <f>IF(INDEX(測定結果!$1:$1048576,ROW(),CH$1)=0,"",LOG(INDEX(測定結果!$1:$1048576,ROW(),CH$1)))</f>
        <v>-1.0969100130080565</v>
      </c>
      <c r="CI38">
        <f>IF(INDEX(測定結果!$1:$1048576,ROW(),CI$1)=0,"",LOG(INDEX(測定結果!$1:$1048576,ROW(),CI$1)))</f>
        <v>-1.0969100130080565</v>
      </c>
      <c r="CJ38">
        <f>IF(INDEX(測定結果!$1:$1048576,ROW(),CJ$1)=0,"",LOG(INDEX(測定結果!$1:$1048576,ROW(),CJ$1)))</f>
        <v>-1.1549019599857431</v>
      </c>
      <c r="CK38">
        <f>IF(INDEX(測定結果!$1:$1048576,ROW(),CK$1)=0,"",LOG(INDEX(測定結果!$1:$1048576,ROW(),CK$1)))</f>
        <v>-1.1549019599857431</v>
      </c>
      <c r="CL38">
        <f>IF(INDEX(測定結果!$1:$1048576,ROW(),CL$1)=0,"",LOG(INDEX(測定結果!$1:$1048576,ROW(),CL$1)))</f>
        <v>-1.1549019599857431</v>
      </c>
      <c r="CM38">
        <f>IF(INDEX(測定結果!$1:$1048576,ROW(),CM$1)=0,"",LOG(INDEX(測定結果!$1:$1048576,ROW(),CM$1)))</f>
        <v>-1.0969100130080565</v>
      </c>
      <c r="CN38">
        <f>IF(INDEX(測定結果!$1:$1048576,ROW(),CN$1)=0,"",LOG(INDEX(測定結果!$1:$1048576,ROW(),CN$1)))</f>
        <v>-1.0969100130080565</v>
      </c>
      <c r="CO38">
        <f>IF(INDEX(測定結果!$1:$1048576,ROW(),CO$1)=0,"",LOG(INDEX(測定結果!$1:$1048576,ROW(),CO$1)))</f>
        <v>-1.0969100130080565</v>
      </c>
      <c r="CP38">
        <f>IF(INDEX(測定結果!$1:$1048576,ROW(),CP$1)=0,"",LOG(INDEX(測定結果!$1:$1048576,ROW(),CP$1)))</f>
        <v>-1.0969100130080565</v>
      </c>
      <c r="CQ38">
        <f>IF(INDEX(測定結果!$1:$1048576,ROW(),CQ$1)=0,"",LOG(INDEX(測定結果!$1:$1048576,ROW(),CQ$1)))</f>
        <v>-1.0969100130080565</v>
      </c>
      <c r="CR38" t="str">
        <f>IF(INDEX(測定結果!$1:$1048576,ROW(),CR$1)=0,"",LOG(INDEX(測定結果!$1:$1048576,ROW(),CR$1)))</f>
        <v/>
      </c>
      <c r="CS38" t="str">
        <f>IF(INDEX(測定結果!$1:$1048576,ROW(),CS$1)=0,"",LOG(INDEX(測定結果!$1:$1048576,ROW(),CS$1)))</f>
        <v/>
      </c>
      <c r="CT38" t="str">
        <f>IF(INDEX(測定結果!$1:$1048576,ROW(),CT$1)=0,"",LOG(INDEX(測定結果!$1:$1048576,ROW(),CT$1)))</f>
        <v/>
      </c>
      <c r="CU38" t="str">
        <f>IF(INDEX(測定結果!$1:$1048576,ROW(),CU$1)=0,"",LOG(INDEX(測定結果!$1:$1048576,ROW(),CU$1)))</f>
        <v/>
      </c>
      <c r="CV38" t="str">
        <f>IF(INDEX(測定結果!$1:$1048576,ROW(),CV$1)=0,"",LOG(INDEX(測定結果!$1:$1048576,ROW(),CV$1)))</f>
        <v/>
      </c>
      <c r="CW38" t="str">
        <f>IF(INDEX(測定結果!$1:$1048576,ROW(),CW$1)=0,"",LOG(INDEX(測定結果!$1:$1048576,ROW(),CW$1)))</f>
        <v/>
      </c>
      <c r="CX38" t="str">
        <f>IF(INDEX(測定結果!$1:$1048576,ROW(),CX$1)=0,"",LOG(INDEX(測定結果!$1:$1048576,ROW(),CX$1)))</f>
        <v/>
      </c>
      <c r="CY38" t="str">
        <f>IF(INDEX(測定結果!$1:$1048576,ROW(),CY$1)=0,"",LOG(INDEX(測定結果!$1:$1048576,ROW(),CY$1)))</f>
        <v/>
      </c>
      <c r="CZ38" t="str">
        <f>IF(INDEX(測定結果!$1:$1048576,ROW(),CZ$1)=0,"",LOG(INDEX(測定結果!$1:$1048576,ROW(),CZ$1)))</f>
        <v/>
      </c>
      <c r="DA38" t="str">
        <f>IF(INDEX(測定結果!$1:$1048576,ROW(),DA$1)=0,"",LOG(INDEX(測定結果!$1:$1048576,ROW(),DA$1)))</f>
        <v/>
      </c>
      <c r="DB38" t="str">
        <f>IF(INDEX(測定結果!$1:$1048576,ROW(),DB$1)=0,"",LOG(INDEX(測定結果!$1:$1048576,ROW(),DB$1)))</f>
        <v/>
      </c>
      <c r="DC38" t="str">
        <f>IF(INDEX(測定結果!$1:$1048576,ROW(),DC$1)=0,"",LOG(INDEX(測定結果!$1:$1048576,ROW(),DC$1)))</f>
        <v/>
      </c>
      <c r="DD38" t="str">
        <f>IF(INDEX(測定結果!$1:$1048576,ROW(),DD$1)=0,"",LOG(INDEX(測定結果!$1:$1048576,ROW(),DD$1)))</f>
        <v/>
      </c>
      <c r="DE38" t="str">
        <f>IF(INDEX(測定結果!$1:$1048576,ROW(),DE$1)=0,"",LOG(INDEX(測定結果!$1:$1048576,ROW(),DE$1)))</f>
        <v/>
      </c>
      <c r="DF38" t="str">
        <f>IF(INDEX(測定結果!$1:$1048576,ROW(),DF$1)=0,"",LOG(INDEX(測定結果!$1:$1048576,ROW(),DF$1)))</f>
        <v/>
      </c>
      <c r="DG38" t="str">
        <f>IF(INDEX(測定結果!$1:$1048576,ROW(),DG$1)=0,"",LOG(INDEX(測定結果!$1:$1048576,ROW(),DG$1)))</f>
        <v/>
      </c>
      <c r="DH38" t="str">
        <f>IF(INDEX(測定結果!$1:$1048576,ROW(),DH$1)=0,"",LOG(INDEX(測定結果!$1:$1048576,ROW(),DH$1)))</f>
        <v/>
      </c>
      <c r="DI38" t="str">
        <f>IF(INDEX(測定結果!$1:$1048576,ROW(),DI$1)=0,"",LOG(INDEX(測定結果!$1:$1048576,ROW(),DI$1)))</f>
        <v/>
      </c>
      <c r="DJ38" t="str">
        <f>IF(INDEX(測定結果!$1:$1048576,ROW(),DJ$1)=0,"",LOG(INDEX(測定結果!$1:$1048576,ROW(),DJ$1)))</f>
        <v/>
      </c>
      <c r="DK38" t="str">
        <f>IF(INDEX(測定結果!$1:$1048576,ROW(),DK$1)=0,"",LOG(INDEX(測定結果!$1:$1048576,ROW(),DK$1)))</f>
        <v/>
      </c>
      <c r="DL38" t="str">
        <f>IF(INDEX(測定結果!$1:$1048576,ROW(),DL$1)=0,"",LOG(INDEX(測定結果!$1:$1048576,ROW(),DL$1)))</f>
        <v/>
      </c>
      <c r="DM38" t="str">
        <f>IF(INDEX(測定結果!$1:$1048576,ROW(),DM$1)=0,"",LOG(INDEX(測定結果!$1:$1048576,ROW(),DM$1)))</f>
        <v/>
      </c>
      <c r="DN38" t="str">
        <f>IF(INDEX(測定結果!$1:$1048576,ROW(),DN$1)=0,"",LOG(INDEX(測定結果!$1:$1048576,ROW(),DN$1)))</f>
        <v/>
      </c>
      <c r="DO38" t="str">
        <f>IF(INDEX(測定結果!$1:$1048576,ROW(),DO$1)=0,"",LOG(INDEX(測定結果!$1:$1048576,ROW(),DO$1)))</f>
        <v/>
      </c>
      <c r="DP38" t="str">
        <f>IF(OR(INDEX(測定結果!$1:$1048576,ROW(),DP$1)=0,INDEX(測定結果!$1:$1048576,ROW(),DP$1)=""),"",LOG(INDEX(測定結果!$1:$1048576,ROW(),DP$1)))</f>
        <v/>
      </c>
      <c r="DQ38" t="str">
        <f>IF(OR(INDEX(測定結果!$1:$1048576,ROW(),DQ$1)=0,INDEX(測定結果!$1:$1048576,ROW(),DQ$1)=""),"",LOG(INDEX(測定結果!$1:$1048576,ROW(),DQ$1)))</f>
        <v/>
      </c>
      <c r="DR38" t="str">
        <f>IF(OR(INDEX(測定結果!$1:$1048576,ROW(),DR$1)=0,INDEX(測定結果!$1:$1048576,ROW(),DR$1)=""),"",LOG(INDEX(測定結果!$1:$1048576,ROW(),DR$1)))</f>
        <v/>
      </c>
      <c r="DS38" t="str">
        <f>IF(OR(INDEX(測定結果!$1:$1048576,ROW(),DS$1)=0,INDEX(測定結果!$1:$1048576,ROW(),DS$1)=""),"",LOG(INDEX(測定結果!$1:$1048576,ROW(),DS$1)))</f>
        <v/>
      </c>
      <c r="DT38" t="str">
        <f>IF(OR(INDEX(測定結果!$1:$1048576,ROW(),DT$1)=0,INDEX(測定結果!$1:$1048576,ROW(),DT$1)=""),"",LOG(INDEX(測定結果!$1:$1048576,ROW(),DT$1)))</f>
        <v/>
      </c>
      <c r="DU38" t="str">
        <f>IF(OR(INDEX(測定結果!$1:$1048576,ROW(),DU$1)=0,INDEX(測定結果!$1:$1048576,ROW(),DU$1)=""),"",LOG(INDEX(測定結果!$1:$1048576,ROW(),DU$1)))</f>
        <v/>
      </c>
      <c r="DV38" t="str">
        <f>IF(OR(INDEX(測定結果!$1:$1048576,ROW(),DV$1)=0,INDEX(測定結果!$1:$1048576,ROW(),DV$1)=""),"",LOG(INDEX(測定結果!$1:$1048576,ROW(),DV$1)))</f>
        <v/>
      </c>
      <c r="DW38" t="str">
        <f>IF(OR(INDEX(測定結果!$1:$1048576,ROW(),DW$1)=0,INDEX(測定結果!$1:$1048576,ROW(),DW$1)=""),"",LOG(INDEX(測定結果!$1:$1048576,ROW(),DW$1)))</f>
        <v/>
      </c>
      <c r="DX38" t="str">
        <f>IF(OR(INDEX(測定結果!$1:$1048576,ROW(),DX$1)=0,INDEX(測定結果!$1:$1048576,ROW(),DX$1)=""),"",LOG(INDEX(測定結果!$1:$1048576,ROW(),DX$1)))</f>
        <v/>
      </c>
      <c r="DY38" t="str">
        <f>IF(OR(INDEX(測定結果!$1:$1048576,ROW(),DY$1)=0,INDEX(測定結果!$1:$1048576,ROW(),DY$1)=""),"",LOG(INDEX(測定結果!$1:$1048576,ROW(),DY$1)))</f>
        <v/>
      </c>
      <c r="DZ38" t="str">
        <f>IF(OR(INDEX(測定結果!$1:$1048576,ROW(),DZ$1)=0,INDEX(測定結果!$1:$1048576,ROW(),DZ$1)=""),"",LOG(INDEX(測定結果!$1:$1048576,ROW(),DZ$1)))</f>
        <v/>
      </c>
      <c r="EA38" t="str">
        <f>IF(OR(INDEX(測定結果!$1:$1048576,ROW(),EA$1)=0,INDEX(測定結果!$1:$1048576,ROW(),EA$1)=""),"",LOG(INDEX(測定結果!$1:$1048576,ROW(),EA$1)))</f>
        <v/>
      </c>
      <c r="EB38" t="str">
        <f>IF(OR(INDEX(測定結果!$1:$1048576,ROW(),EB$1)=0,INDEX(測定結果!$1:$1048576,ROW(),EB$1)=""),"",LOG(INDEX(測定結果!$1:$1048576,ROW(),EB$1)))</f>
        <v/>
      </c>
      <c r="EC38" t="str">
        <f>IF(OR(INDEX(測定結果!$1:$1048576,ROW(),EC$1)=0,INDEX(測定結果!$1:$1048576,ROW(),EC$1)=""),"",LOG(INDEX(測定結果!$1:$1048576,ROW(),EC$1)))</f>
        <v/>
      </c>
      <c r="ED38" t="str">
        <f>IF(OR(INDEX(測定結果!$1:$1048576,ROW(),ED$1)=0,INDEX(測定結果!$1:$1048576,ROW(),ED$1)=""),"",LOG(INDEX(測定結果!$1:$1048576,ROW(),ED$1)))</f>
        <v/>
      </c>
    </row>
    <row r="39" spans="1:134">
      <c r="A39" t="str">
        <f>IF(INDEX(測定結果!$1:$1048576,ROW(),A$1)=0,A38,INDEX(測定結果!$1:$1048576,ROW(),A$1))</f>
        <v>大越町</v>
      </c>
      <c r="B39">
        <f>INDEX(測定結果!$1:$1048576,ROW(),B$1)</f>
        <v>29</v>
      </c>
      <c r="C39" t="str">
        <f>IF(INDEX(測定結果!$1:$1048576,ROW(),C$1)=0,C38,INDEX(測定結果!$1:$1048576,ROW(),C$1))</f>
        <v>西部</v>
      </c>
      <c r="D39" t="str">
        <f>IF(INDEX(測定結果!$1:$1048576,ROW(),D$1)=0,"",INDEX(測定結果!$1:$1048576,ROW(),D$1))</f>
        <v>原洞公会堂</v>
      </c>
      <c r="E39">
        <f>IF(INDEX(測定結果!$1:$1048576,ROW(),E$1)=0,"",LOG(INDEX(測定結果!$1:$1048576,ROW(),E$1)))</f>
        <v>-0.72124639904717103</v>
      </c>
      <c r="F39">
        <f>IF(INDEX(測定結果!$1:$1048576,ROW(),F$1)=0,"",LOG(INDEX(測定結果!$1:$1048576,ROW(),F$1)))</f>
        <v>-0.61978875828839397</v>
      </c>
      <c r="G39">
        <f>IF(INDEX(測定結果!$1:$1048576,ROW(),G$1)=0,"",LOG(INDEX(測定結果!$1:$1048576,ROW(),G$1)))</f>
        <v>-0.6777807052660807</v>
      </c>
      <c r="H39">
        <f>IF(INDEX(測定結果!$1:$1048576,ROW(),H$1)=0,"",LOG(INDEX(測定結果!$1:$1048576,ROW(),H$1)))</f>
        <v>-0.65757731917779372</v>
      </c>
      <c r="I39">
        <f>IF(INDEX(測定結果!$1:$1048576,ROW(),I$1)=0,"",LOG(INDEX(測定結果!$1:$1048576,ROW(),I$1)))</f>
        <v>-0.79588001734407521</v>
      </c>
      <c r="J39">
        <f>IF(INDEX(測定結果!$1:$1048576,ROW(),J$1)=0,"",LOG(INDEX(測定結果!$1:$1048576,ROW(),J$1)))</f>
        <v>-0.85387196432176193</v>
      </c>
      <c r="K39">
        <f>IF(INDEX(測定結果!$1:$1048576,ROW(),K$1)=0,"",LOG(INDEX(測定結果!$1:$1048576,ROW(),K$1)))</f>
        <v>-0.82390874094431876</v>
      </c>
      <c r="L39">
        <f>IF(INDEX(測定結果!$1:$1048576,ROW(),L$1)=0,"",LOG(INDEX(測定結果!$1:$1048576,ROW(),L$1)))</f>
        <v>-0.85387196432176193</v>
      </c>
      <c r="M39">
        <f>IF(INDEX(測定結果!$1:$1048576,ROW(),M$1)=0,"",LOG(INDEX(測定結果!$1:$1048576,ROW(),M$1)))</f>
        <v>-0.82390874094431876</v>
      </c>
      <c r="N39">
        <f>IF(INDEX(測定結果!$1:$1048576,ROW(),N$1)=0,"",LOG(INDEX(測定結果!$1:$1048576,ROW(),N$1)))</f>
        <v>-0.82390874094431876</v>
      </c>
      <c r="O39">
        <f>IF(INDEX(測定結果!$1:$1048576,ROW(),O$1)=0,"",LOG(INDEX(測定結果!$1:$1048576,ROW(),O$1)))</f>
        <v>-0.79588001734407521</v>
      </c>
      <c r="P39">
        <f>IF(INDEX(測定結果!$1:$1048576,ROW(),P$1)=0,"",LOG(INDEX(測定結果!$1:$1048576,ROW(),P$1)))</f>
        <v>-0.85387196432176193</v>
      </c>
      <c r="Q39">
        <f>IF(INDEX(測定結果!$1:$1048576,ROW(),Q$1)=0,"",LOG(INDEX(測定結果!$1:$1048576,ROW(),Q$1)))</f>
        <v>-0.79588001734407521</v>
      </c>
      <c r="R39">
        <f>IF(INDEX(測定結果!$1:$1048576,ROW(),R$1)=0,"",LOG(INDEX(測定結果!$1:$1048576,ROW(),R$1)))</f>
        <v>-0.79588001734407521</v>
      </c>
      <c r="S39">
        <f>IF(INDEX(測定結果!$1:$1048576,ROW(),S$1)=0,"",LOG(INDEX(測定結果!$1:$1048576,ROW(),S$1)))</f>
        <v>-0.82390874094431876</v>
      </c>
      <c r="T39">
        <f>IF(INDEX(測定結果!$1:$1048576,ROW(),T$1)=0,"",LOG(INDEX(測定結果!$1:$1048576,ROW(),T$1)))</f>
        <v>-0.88605664769316317</v>
      </c>
      <c r="U39">
        <f>IF(INDEX(測定結果!$1:$1048576,ROW(),U$1)=0,"",LOG(INDEX(測定結果!$1:$1048576,ROW(),U$1)))</f>
        <v>-0.85387196432176193</v>
      </c>
      <c r="V39">
        <f>IF(INDEX(測定結果!$1:$1048576,ROW(),V$1)=0,"",LOG(INDEX(測定結果!$1:$1048576,ROW(),V$1)))</f>
        <v>-0.85387196432176193</v>
      </c>
      <c r="W39">
        <f>IF(INDEX(測定結果!$1:$1048576,ROW(),W$1)=0,"",LOG(INDEX(測定結果!$1:$1048576,ROW(),W$1)))</f>
        <v>-0.88605664769316317</v>
      </c>
      <c r="X39">
        <f>IF(INDEX(測定結果!$1:$1048576,ROW(),X$1)=0,"",LOG(INDEX(測定結果!$1:$1048576,ROW(),X$1)))</f>
        <v>-0.88605664769316317</v>
      </c>
      <c r="Y39">
        <f>IF(INDEX(測定結果!$1:$1048576,ROW(),Y$1)=0,"",LOG(INDEX(測定結果!$1:$1048576,ROW(),Y$1)))</f>
        <v>-0.92081875395237522</v>
      </c>
      <c r="Z39">
        <f>IF(INDEX(測定結果!$1:$1048576,ROW(),Z$1)=0,"",LOG(INDEX(測定結果!$1:$1048576,ROW(),Z$1)))</f>
        <v>-0.88605664769316317</v>
      </c>
      <c r="AA39">
        <f>IF(INDEX(測定結果!$1:$1048576,ROW(),AA$1)=0,"",LOG(INDEX(測定結果!$1:$1048576,ROW(),AA$1)))</f>
        <v>-0.92081875395237522</v>
      </c>
      <c r="AB39">
        <f>IF(INDEX(測定結果!$1:$1048576,ROW(),AB$1)=0,"",LOG(INDEX(測定結果!$1:$1048576,ROW(),AB$1)))</f>
        <v>-0.95860731484177497</v>
      </c>
      <c r="AC39">
        <f>IF(INDEX(測定結果!$1:$1048576,ROW(),AC$1)=0,"",LOG(INDEX(測定結果!$1:$1048576,ROW(),AC$1)))</f>
        <v>-1</v>
      </c>
      <c r="AD39">
        <f>IF(INDEX(測定結果!$1:$1048576,ROW(),AD$1)=0,"",LOG(INDEX(測定結果!$1:$1048576,ROW(),AD$1)))</f>
        <v>-0.95860731484177497</v>
      </c>
      <c r="AE39">
        <f>IF(INDEX(測定結果!$1:$1048576,ROW(),AE$1)=0,"",LOG(INDEX(測定結果!$1:$1048576,ROW(),AE$1)))</f>
        <v>-0.92081875395237522</v>
      </c>
      <c r="AF39">
        <f>IF(INDEX(測定結果!$1:$1048576,ROW(),AF$1)=0,"",LOG(INDEX(測定結果!$1:$1048576,ROW(),AF$1)))</f>
        <v>-0.95860731484177497</v>
      </c>
      <c r="AG39">
        <f>IF(INDEX(測定結果!$1:$1048576,ROW(),AG$1)=0,"",LOG(INDEX(測定結果!$1:$1048576,ROW(),AG$1)))</f>
        <v>-0.92081875395237522</v>
      </c>
      <c r="AH39">
        <f>IF(INDEX(測定結果!$1:$1048576,ROW(),AH$1)=0,"",LOG(INDEX(測定結果!$1:$1048576,ROW(),AH$1)))</f>
        <v>-0.95860731484177497</v>
      </c>
      <c r="AI39">
        <f>IF(INDEX(測定結果!$1:$1048576,ROW(),AI$1)=0,"",LOG(INDEX(測定結果!$1:$1048576,ROW(),AI$1)))</f>
        <v>-0.95860731484177497</v>
      </c>
      <c r="AJ39">
        <f>IF(INDEX(測定結果!$1:$1048576,ROW(),AJ$1)=0,"",LOG(INDEX(測定結果!$1:$1048576,ROW(),AJ$1)))</f>
        <v>-1</v>
      </c>
      <c r="AK39">
        <f>IF(INDEX(測定結果!$1:$1048576,ROW(),AK$1)=0,"",LOG(INDEX(測定結果!$1:$1048576,ROW(),AK$1)))</f>
        <v>-0.95860731484177497</v>
      </c>
      <c r="AL39">
        <f>IF(INDEX(測定結果!$1:$1048576,ROW(),AL$1)=0,"",LOG(INDEX(測定結果!$1:$1048576,ROW(),AL$1)))</f>
        <v>-1</v>
      </c>
      <c r="AM39">
        <f>IF(INDEX(測定結果!$1:$1048576,ROW(),AM$1)=0,"",LOG(INDEX(測定結果!$1:$1048576,ROW(),AM$1)))</f>
        <v>-1.0457574905606752</v>
      </c>
      <c r="AN39">
        <f>IF(INDEX(測定結果!$1:$1048576,ROW(),AN$1)=0,"",LOG(INDEX(測定結果!$1:$1048576,ROW(),AN$1)))</f>
        <v>-1.0457574905606752</v>
      </c>
      <c r="AO39">
        <f>IF(INDEX(測定結果!$1:$1048576,ROW(),AO$1)=0,"",LOG(INDEX(測定結果!$1:$1048576,ROW(),AO$1)))</f>
        <v>-1</v>
      </c>
      <c r="AP39">
        <f>IF(INDEX(測定結果!$1:$1048576,ROW(),AP$1)=0,"",LOG(INDEX(測定結果!$1:$1048576,ROW(),AP$1)))</f>
        <v>-1</v>
      </c>
      <c r="AQ39">
        <f>IF(INDEX(測定結果!$1:$1048576,ROW(),AQ$1)=0,"",LOG(INDEX(測定結果!$1:$1048576,ROW(),AQ$1)))</f>
        <v>-1</v>
      </c>
      <c r="AR39">
        <f>IF(INDEX(測定結果!$1:$1048576,ROW(),AR$1)=0,"",LOG(INDEX(測定結果!$1:$1048576,ROW(),AR$1)))</f>
        <v>-1</v>
      </c>
      <c r="AS39">
        <f>IF(INDEX(測定結果!$1:$1048576,ROW(),AS$1)=0,"",LOG(INDEX(測定結果!$1:$1048576,ROW(),AS$1)))</f>
        <v>-1.0457574905606752</v>
      </c>
      <c r="AT39">
        <f>IF(INDEX(測定結果!$1:$1048576,ROW(),AT$1)=0,"",LOG(INDEX(測定結果!$1:$1048576,ROW(),AT$1)))</f>
        <v>-1.0457574905606752</v>
      </c>
      <c r="AU39">
        <f>IF(INDEX(測定結果!$1:$1048576,ROW(),AU$1)=0,"",LOG(INDEX(測定結果!$1:$1048576,ROW(),AU$1)))</f>
        <v>-1.0457574905606752</v>
      </c>
      <c r="AV39">
        <f>IF(INDEX(測定結果!$1:$1048576,ROW(),AV$1)=0,"",LOG(INDEX(測定結果!$1:$1048576,ROW(),AV$1)))</f>
        <v>-1.0457574905606752</v>
      </c>
      <c r="AW39">
        <f>IF(INDEX(測定結果!$1:$1048576,ROW(),AW$1)=0,"",LOG(INDEX(測定結果!$1:$1048576,ROW(),AW$1)))</f>
        <v>-1.0969100130080565</v>
      </c>
      <c r="AX39">
        <f>IF(INDEX(測定結果!$1:$1048576,ROW(),AX$1)=0,"",LOG(INDEX(測定結果!$1:$1048576,ROW(),AX$1)))</f>
        <v>-1.0457574905606752</v>
      </c>
      <c r="AY39">
        <f>IF(INDEX(測定結果!$1:$1048576,ROW(),AY$1)=0,"",LOG(INDEX(測定結果!$1:$1048576,ROW(),AY$1)))</f>
        <v>-1</v>
      </c>
      <c r="AZ39">
        <f>IF(INDEX(測定結果!$1:$1048576,ROW(),AZ$1)=0,"",LOG(INDEX(測定結果!$1:$1048576,ROW(),AZ$1)))</f>
        <v>-1.0969100130080565</v>
      </c>
      <c r="BA39">
        <f>IF(INDEX(測定結果!$1:$1048576,ROW(),BA$1)=0,"",LOG(INDEX(測定結果!$1:$1048576,ROW(),BA$1)))</f>
        <v>-1.0969100130080565</v>
      </c>
      <c r="BB39">
        <f>IF(INDEX(測定結果!$1:$1048576,ROW(),BB$1)=0,"",LOG(INDEX(測定結果!$1:$1048576,ROW(),BB$1)))</f>
        <v>-1.0457574905606752</v>
      </c>
      <c r="BC39">
        <f>IF(INDEX(測定結果!$1:$1048576,ROW(),BC$1)=0,"",LOG(INDEX(測定結果!$1:$1048576,ROW(),BC$1)))</f>
        <v>-1.0969100130080565</v>
      </c>
      <c r="BD39">
        <f>IF(INDEX(測定結果!$1:$1048576,ROW(),BD$1)=0,"",LOG(INDEX(測定結果!$1:$1048576,ROW(),BD$1)))</f>
        <v>-1.0969100130080565</v>
      </c>
      <c r="BE39">
        <f>IF(INDEX(測定結果!$1:$1048576,ROW(),BE$1)=0,"",LOG(INDEX(測定結果!$1:$1048576,ROW(),BE$1)))</f>
        <v>-1.0457574905606752</v>
      </c>
      <c r="BF39">
        <f>IF(INDEX(測定結果!$1:$1048576,ROW(),BF$1)=0,"",LOG(INDEX(測定結果!$1:$1048576,ROW(),BF$1)))</f>
        <v>-1.0969100130080565</v>
      </c>
      <c r="BG39">
        <f>IF(INDEX(測定結果!$1:$1048576,ROW(),BG$1)=0,"",LOG(INDEX(測定結果!$1:$1048576,ROW(),BG$1)))</f>
        <v>-1.0969100130080565</v>
      </c>
      <c r="BH39">
        <f>IF(INDEX(測定結果!$1:$1048576,ROW(),BH$1)=0,"",LOG(INDEX(測定結果!$1:$1048576,ROW(),BH$1)))</f>
        <v>-1</v>
      </c>
      <c r="BI39">
        <f>IF(INDEX(測定結果!$1:$1048576,ROW(),BI$1)=0,"",LOG(INDEX(測定結果!$1:$1048576,ROW(),BI$1)))</f>
        <v>-1.0457574905606752</v>
      </c>
      <c r="BJ39">
        <f>IF(INDEX(測定結果!$1:$1048576,ROW(),BJ$1)=0,"",LOG(INDEX(測定結果!$1:$1048576,ROW(),BJ$1)))</f>
        <v>-1.0969100130080565</v>
      </c>
      <c r="BK39">
        <f>IF(INDEX(測定結果!$1:$1048576,ROW(),BK$1)=0,"",LOG(INDEX(測定結果!$1:$1048576,ROW(),BK$1)))</f>
        <v>-1.0969100130080565</v>
      </c>
      <c r="BL39">
        <f>IF(INDEX(測定結果!$1:$1048576,ROW(),BL$1)=0,"",LOG(INDEX(測定結果!$1:$1048576,ROW(),BL$1)))</f>
        <v>-1.0457574905606752</v>
      </c>
      <c r="BM39">
        <f>IF(INDEX(測定結果!$1:$1048576,ROW(),BM$1)=0,"",LOG(INDEX(測定結果!$1:$1048576,ROW(),BM$1)))</f>
        <v>-1.0457574905606752</v>
      </c>
      <c r="BN39">
        <f>IF(INDEX(測定結果!$1:$1048576,ROW(),BN$1)=0,"",LOG(INDEX(測定結果!$1:$1048576,ROW(),BN$1)))</f>
        <v>-1.0969100130080565</v>
      </c>
      <c r="BO39">
        <f>IF(INDEX(測定結果!$1:$1048576,ROW(),BO$1)=0,"",LOG(INDEX(測定結果!$1:$1048576,ROW(),BO$1)))</f>
        <v>-1</v>
      </c>
      <c r="BP39">
        <f>IF(INDEX(測定結果!$1:$1048576,ROW(),BP$1)=0,"",LOG(INDEX(測定結果!$1:$1048576,ROW(),BP$1)))</f>
        <v>-1.0457574905606752</v>
      </c>
      <c r="BQ39">
        <f>IF(INDEX(測定結果!$1:$1048576,ROW(),BQ$1)=0,"",LOG(INDEX(測定結果!$1:$1048576,ROW(),BQ$1)))</f>
        <v>-1.0457574905606752</v>
      </c>
      <c r="BR39">
        <f>IF(INDEX(測定結果!$1:$1048576,ROW(),BR$1)=0,"",LOG(INDEX(測定結果!$1:$1048576,ROW(),BR$1)))</f>
        <v>-1.0969100130080565</v>
      </c>
      <c r="BS39">
        <f>IF(INDEX(測定結果!$1:$1048576,ROW(),BS$1)=0,"",LOG(INDEX(測定結果!$1:$1048576,ROW(),BS$1)))</f>
        <v>-1.0969100130080565</v>
      </c>
      <c r="BT39">
        <f>IF(INDEX(測定結果!$1:$1048576,ROW(),BT$1)=0,"",LOG(INDEX(測定結果!$1:$1048576,ROW(),BT$1)))</f>
        <v>-1.0969100130080565</v>
      </c>
      <c r="BU39">
        <f>IF(INDEX(測定結果!$1:$1048576,ROW(),BU$1)=0,"",LOG(INDEX(測定結果!$1:$1048576,ROW(),BU$1)))</f>
        <v>-1.0969100130080565</v>
      </c>
      <c r="BV39" t="str">
        <f>IF(INDEX(測定結果!$1:$1048576,ROW(),BV$1)=0,"",LOG(INDEX(測定結果!$1:$1048576,ROW(),BV$1)))</f>
        <v/>
      </c>
      <c r="BW39" t="str">
        <f>IF(INDEX(測定結果!$1:$1048576,ROW(),BW$1)=0,"",LOG(INDEX(測定結果!$1:$1048576,ROW(),BW$1)))</f>
        <v/>
      </c>
      <c r="BX39" t="str">
        <f>IF(INDEX(測定結果!$1:$1048576,ROW(),BX$1)=0,"",LOG(INDEX(測定結果!$1:$1048576,ROW(),BX$1)))</f>
        <v/>
      </c>
      <c r="BY39" t="str">
        <f>IF(INDEX(測定結果!$1:$1048576,ROW(),BY$1)=0,"",LOG(INDEX(測定結果!$1:$1048576,ROW(),BY$1)))</f>
        <v/>
      </c>
      <c r="BZ39" t="str">
        <f>IF(INDEX(測定結果!$1:$1048576,ROW(),BZ$1)=0,"",LOG(INDEX(測定結果!$1:$1048576,ROW(),BZ$1)))</f>
        <v/>
      </c>
      <c r="CA39" t="str">
        <f>IF(INDEX(測定結果!$1:$1048576,ROW(),CA$1)=0,"",LOG(INDEX(測定結果!$1:$1048576,ROW(),CA$1)))</f>
        <v/>
      </c>
      <c r="CB39" t="str">
        <f>IF(INDEX(測定結果!$1:$1048576,ROW(),CB$1)=0,"",LOG(INDEX(測定結果!$1:$1048576,ROW(),CB$1)))</f>
        <v/>
      </c>
      <c r="CC39" t="str">
        <f>IF(INDEX(測定結果!$1:$1048576,ROW(),CC$1)=0,"",LOG(INDEX(測定結果!$1:$1048576,ROW(),CC$1)))</f>
        <v/>
      </c>
      <c r="CD39" t="str">
        <f>IF(INDEX(測定結果!$1:$1048576,ROW(),CD$1)=0,"",LOG(INDEX(測定結果!$1:$1048576,ROW(),CD$1)))</f>
        <v/>
      </c>
      <c r="CE39" t="str">
        <f>IF(INDEX(測定結果!$1:$1048576,ROW(),CE$1)=0,"",LOG(INDEX(測定結果!$1:$1048576,ROW(),CE$1)))</f>
        <v/>
      </c>
      <c r="CF39">
        <f>IF(INDEX(測定結果!$1:$1048576,ROW(),CF$1)=0,"",LOG(INDEX(測定結果!$1:$1048576,ROW(),CF$1)))</f>
        <v>-1.0969100130080565</v>
      </c>
      <c r="CG39">
        <f>IF(INDEX(測定結果!$1:$1048576,ROW(),CG$1)=0,"",LOG(INDEX(測定結果!$1:$1048576,ROW(),CG$1)))</f>
        <v>-1.0457574905606752</v>
      </c>
      <c r="CH39">
        <f>IF(INDEX(測定結果!$1:$1048576,ROW(),CH$1)=0,"",LOG(INDEX(測定結果!$1:$1048576,ROW(),CH$1)))</f>
        <v>-1.0457574905606752</v>
      </c>
      <c r="CI39">
        <f>IF(INDEX(測定結果!$1:$1048576,ROW(),CI$1)=0,"",LOG(INDEX(測定結果!$1:$1048576,ROW(),CI$1)))</f>
        <v>-1</v>
      </c>
      <c r="CJ39">
        <f>IF(INDEX(測定結果!$1:$1048576,ROW(),CJ$1)=0,"",LOG(INDEX(測定結果!$1:$1048576,ROW(),CJ$1)))</f>
        <v>-1</v>
      </c>
      <c r="CK39">
        <f>IF(INDEX(測定結果!$1:$1048576,ROW(),CK$1)=0,"",LOG(INDEX(測定結果!$1:$1048576,ROW(),CK$1)))</f>
        <v>-1</v>
      </c>
      <c r="CL39">
        <f>IF(INDEX(測定結果!$1:$1048576,ROW(),CL$1)=0,"",LOG(INDEX(測定結果!$1:$1048576,ROW(),CL$1)))</f>
        <v>-1.0457574905606752</v>
      </c>
      <c r="CM39">
        <f>IF(INDEX(測定結果!$1:$1048576,ROW(),CM$1)=0,"",LOG(INDEX(測定結果!$1:$1048576,ROW(),CM$1)))</f>
        <v>-1</v>
      </c>
      <c r="CN39">
        <f>IF(INDEX(測定結果!$1:$1048576,ROW(),CN$1)=0,"",LOG(INDEX(測定結果!$1:$1048576,ROW(),CN$1)))</f>
        <v>-1.0457574905606752</v>
      </c>
      <c r="CO39">
        <f>IF(INDEX(測定結果!$1:$1048576,ROW(),CO$1)=0,"",LOG(INDEX(測定結果!$1:$1048576,ROW(),CO$1)))</f>
        <v>-1.0457574905606752</v>
      </c>
      <c r="CP39">
        <f>IF(INDEX(測定結果!$1:$1048576,ROW(),CP$1)=0,"",LOG(INDEX(測定結果!$1:$1048576,ROW(),CP$1)))</f>
        <v>-1.0457574905606752</v>
      </c>
      <c r="CQ39">
        <f>IF(INDEX(測定結果!$1:$1048576,ROW(),CQ$1)=0,"",LOG(INDEX(測定結果!$1:$1048576,ROW(),CQ$1)))</f>
        <v>-1.0457574905606752</v>
      </c>
      <c r="CR39" t="str">
        <f>IF(INDEX(測定結果!$1:$1048576,ROW(),CR$1)=0,"",LOG(INDEX(測定結果!$1:$1048576,ROW(),CR$1)))</f>
        <v/>
      </c>
      <c r="CS39" t="str">
        <f>IF(INDEX(測定結果!$1:$1048576,ROW(),CS$1)=0,"",LOG(INDEX(測定結果!$1:$1048576,ROW(),CS$1)))</f>
        <v/>
      </c>
      <c r="CT39" t="str">
        <f>IF(INDEX(測定結果!$1:$1048576,ROW(),CT$1)=0,"",LOG(INDEX(測定結果!$1:$1048576,ROW(),CT$1)))</f>
        <v/>
      </c>
      <c r="CU39" t="str">
        <f>IF(INDEX(測定結果!$1:$1048576,ROW(),CU$1)=0,"",LOG(INDEX(測定結果!$1:$1048576,ROW(),CU$1)))</f>
        <v/>
      </c>
      <c r="CV39" t="str">
        <f>IF(INDEX(測定結果!$1:$1048576,ROW(),CV$1)=0,"",LOG(INDEX(測定結果!$1:$1048576,ROW(),CV$1)))</f>
        <v/>
      </c>
      <c r="CW39" t="str">
        <f>IF(INDEX(測定結果!$1:$1048576,ROW(),CW$1)=0,"",LOG(INDEX(測定結果!$1:$1048576,ROW(),CW$1)))</f>
        <v/>
      </c>
      <c r="CX39" t="str">
        <f>IF(INDEX(測定結果!$1:$1048576,ROW(),CX$1)=0,"",LOG(INDEX(測定結果!$1:$1048576,ROW(),CX$1)))</f>
        <v/>
      </c>
      <c r="CY39" t="str">
        <f>IF(INDEX(測定結果!$1:$1048576,ROW(),CY$1)=0,"",LOG(INDEX(測定結果!$1:$1048576,ROW(),CY$1)))</f>
        <v/>
      </c>
      <c r="CZ39" t="str">
        <f>IF(INDEX(測定結果!$1:$1048576,ROW(),CZ$1)=0,"",LOG(INDEX(測定結果!$1:$1048576,ROW(),CZ$1)))</f>
        <v/>
      </c>
      <c r="DA39" t="str">
        <f>IF(INDEX(測定結果!$1:$1048576,ROW(),DA$1)=0,"",LOG(INDEX(測定結果!$1:$1048576,ROW(),DA$1)))</f>
        <v/>
      </c>
      <c r="DB39" t="str">
        <f>IF(INDEX(測定結果!$1:$1048576,ROW(),DB$1)=0,"",LOG(INDEX(測定結果!$1:$1048576,ROW(),DB$1)))</f>
        <v/>
      </c>
      <c r="DC39" t="str">
        <f>IF(INDEX(測定結果!$1:$1048576,ROW(),DC$1)=0,"",LOG(INDEX(測定結果!$1:$1048576,ROW(),DC$1)))</f>
        <v/>
      </c>
      <c r="DD39" t="str">
        <f>IF(INDEX(測定結果!$1:$1048576,ROW(),DD$1)=0,"",LOG(INDEX(測定結果!$1:$1048576,ROW(),DD$1)))</f>
        <v/>
      </c>
      <c r="DE39" t="str">
        <f>IF(INDEX(測定結果!$1:$1048576,ROW(),DE$1)=0,"",LOG(INDEX(測定結果!$1:$1048576,ROW(),DE$1)))</f>
        <v/>
      </c>
      <c r="DF39" t="str">
        <f>IF(INDEX(測定結果!$1:$1048576,ROW(),DF$1)=0,"",LOG(INDEX(測定結果!$1:$1048576,ROW(),DF$1)))</f>
        <v/>
      </c>
      <c r="DG39" t="str">
        <f>IF(INDEX(測定結果!$1:$1048576,ROW(),DG$1)=0,"",LOG(INDEX(測定結果!$1:$1048576,ROW(),DG$1)))</f>
        <v/>
      </c>
      <c r="DH39" t="str">
        <f>IF(INDEX(測定結果!$1:$1048576,ROW(),DH$1)=0,"",LOG(INDEX(測定結果!$1:$1048576,ROW(),DH$1)))</f>
        <v/>
      </c>
      <c r="DI39" t="str">
        <f>IF(INDEX(測定結果!$1:$1048576,ROW(),DI$1)=0,"",LOG(INDEX(測定結果!$1:$1048576,ROW(),DI$1)))</f>
        <v/>
      </c>
      <c r="DJ39" t="str">
        <f>IF(INDEX(測定結果!$1:$1048576,ROW(),DJ$1)=0,"",LOG(INDEX(測定結果!$1:$1048576,ROW(),DJ$1)))</f>
        <v/>
      </c>
      <c r="DK39" t="str">
        <f>IF(INDEX(測定結果!$1:$1048576,ROW(),DK$1)=0,"",LOG(INDEX(測定結果!$1:$1048576,ROW(),DK$1)))</f>
        <v/>
      </c>
      <c r="DL39" t="str">
        <f>IF(INDEX(測定結果!$1:$1048576,ROW(),DL$1)=0,"",LOG(INDEX(測定結果!$1:$1048576,ROW(),DL$1)))</f>
        <v/>
      </c>
      <c r="DM39" t="str">
        <f>IF(INDEX(測定結果!$1:$1048576,ROW(),DM$1)=0,"",LOG(INDEX(測定結果!$1:$1048576,ROW(),DM$1)))</f>
        <v/>
      </c>
      <c r="DN39" t="str">
        <f>IF(INDEX(測定結果!$1:$1048576,ROW(),DN$1)=0,"",LOG(INDEX(測定結果!$1:$1048576,ROW(),DN$1)))</f>
        <v/>
      </c>
      <c r="DO39" t="str">
        <f>IF(INDEX(測定結果!$1:$1048576,ROW(),DO$1)=0,"",LOG(INDEX(測定結果!$1:$1048576,ROW(),DO$1)))</f>
        <v/>
      </c>
      <c r="DP39" t="str">
        <f>IF(OR(INDEX(測定結果!$1:$1048576,ROW(),DP$1)=0,INDEX(測定結果!$1:$1048576,ROW(),DP$1)=""),"",LOG(INDEX(測定結果!$1:$1048576,ROW(),DP$1)))</f>
        <v/>
      </c>
      <c r="DQ39" t="str">
        <f>IF(OR(INDEX(測定結果!$1:$1048576,ROW(),DQ$1)=0,INDEX(測定結果!$1:$1048576,ROW(),DQ$1)=""),"",LOG(INDEX(測定結果!$1:$1048576,ROW(),DQ$1)))</f>
        <v/>
      </c>
      <c r="DR39" t="str">
        <f>IF(OR(INDEX(測定結果!$1:$1048576,ROW(),DR$1)=0,INDEX(測定結果!$1:$1048576,ROW(),DR$1)=""),"",LOG(INDEX(測定結果!$1:$1048576,ROW(),DR$1)))</f>
        <v/>
      </c>
      <c r="DS39" t="str">
        <f>IF(OR(INDEX(測定結果!$1:$1048576,ROW(),DS$1)=0,INDEX(測定結果!$1:$1048576,ROW(),DS$1)=""),"",LOG(INDEX(測定結果!$1:$1048576,ROW(),DS$1)))</f>
        <v/>
      </c>
      <c r="DT39" t="str">
        <f>IF(OR(INDEX(測定結果!$1:$1048576,ROW(),DT$1)=0,INDEX(測定結果!$1:$1048576,ROW(),DT$1)=""),"",LOG(INDEX(測定結果!$1:$1048576,ROW(),DT$1)))</f>
        <v/>
      </c>
      <c r="DU39" t="str">
        <f>IF(OR(INDEX(測定結果!$1:$1048576,ROW(),DU$1)=0,INDEX(測定結果!$1:$1048576,ROW(),DU$1)=""),"",LOG(INDEX(測定結果!$1:$1048576,ROW(),DU$1)))</f>
        <v/>
      </c>
      <c r="DV39" t="str">
        <f>IF(OR(INDEX(測定結果!$1:$1048576,ROW(),DV$1)=0,INDEX(測定結果!$1:$1048576,ROW(),DV$1)=""),"",LOG(INDEX(測定結果!$1:$1048576,ROW(),DV$1)))</f>
        <v/>
      </c>
      <c r="DW39" t="str">
        <f>IF(OR(INDEX(測定結果!$1:$1048576,ROW(),DW$1)=0,INDEX(測定結果!$1:$1048576,ROW(),DW$1)=""),"",LOG(INDEX(測定結果!$1:$1048576,ROW(),DW$1)))</f>
        <v/>
      </c>
      <c r="DX39" t="str">
        <f>IF(OR(INDEX(測定結果!$1:$1048576,ROW(),DX$1)=0,INDEX(測定結果!$1:$1048576,ROW(),DX$1)=""),"",LOG(INDEX(測定結果!$1:$1048576,ROW(),DX$1)))</f>
        <v/>
      </c>
      <c r="DY39" t="str">
        <f>IF(OR(INDEX(測定結果!$1:$1048576,ROW(),DY$1)=0,INDEX(測定結果!$1:$1048576,ROW(),DY$1)=""),"",LOG(INDEX(測定結果!$1:$1048576,ROW(),DY$1)))</f>
        <v/>
      </c>
      <c r="DZ39" t="str">
        <f>IF(OR(INDEX(測定結果!$1:$1048576,ROW(),DZ$1)=0,INDEX(測定結果!$1:$1048576,ROW(),DZ$1)=""),"",LOG(INDEX(測定結果!$1:$1048576,ROW(),DZ$1)))</f>
        <v/>
      </c>
      <c r="EA39" t="str">
        <f>IF(OR(INDEX(測定結果!$1:$1048576,ROW(),EA$1)=0,INDEX(測定結果!$1:$1048576,ROW(),EA$1)=""),"",LOG(INDEX(測定結果!$1:$1048576,ROW(),EA$1)))</f>
        <v/>
      </c>
      <c r="EB39" t="str">
        <f>IF(OR(INDEX(測定結果!$1:$1048576,ROW(),EB$1)=0,INDEX(測定結果!$1:$1048576,ROW(),EB$1)=""),"",LOG(INDEX(測定結果!$1:$1048576,ROW(),EB$1)))</f>
        <v/>
      </c>
      <c r="EC39" t="str">
        <f>IF(OR(INDEX(測定結果!$1:$1048576,ROW(),EC$1)=0,INDEX(測定結果!$1:$1048576,ROW(),EC$1)=""),"",LOG(INDEX(測定結果!$1:$1048576,ROW(),EC$1)))</f>
        <v/>
      </c>
      <c r="ED39">
        <f>IF(OR(INDEX(測定結果!$1:$1048576,ROW(),ED$1)=0,INDEX(測定結果!$1:$1048576,ROW(),ED$1)=""),"",LOG(INDEX(測定結果!$1:$1048576,ROW(),ED$1)))</f>
        <v>-0.95860731484177497</v>
      </c>
    </row>
    <row r="40" spans="1:134">
      <c r="A40" t="str">
        <f>IF(INDEX(測定結果!$1:$1048576,ROW(),A$1)=0,A39,INDEX(測定結果!$1:$1048576,ROW(),A$1))</f>
        <v>大越町</v>
      </c>
      <c r="B40">
        <f>INDEX(測定結果!$1:$1048576,ROW(),B$1)</f>
        <v>30</v>
      </c>
      <c r="C40" t="str">
        <f>IF(INDEX(測定結果!$1:$1048576,ROW(),C$1)=0,C39,INDEX(測定結果!$1:$1048576,ROW(),C$1))</f>
        <v>東部</v>
      </c>
      <c r="D40" t="str">
        <f>IF(INDEX(測定結果!$1:$1048576,ROW(),D$1)=0,"",INDEX(測定結果!$1:$1048576,ROW(),D$1))</f>
        <v>入ノ作消防ポンプ置場</v>
      </c>
      <c r="E40">
        <f>IF(INDEX(測定結果!$1:$1048576,ROW(),E$1)=0,"",LOG(INDEX(測定結果!$1:$1048576,ROW(),E$1)))</f>
        <v>-0.65757731917779372</v>
      </c>
      <c r="F40">
        <f>IF(INDEX(測定結果!$1:$1048576,ROW(),F$1)=0,"",LOG(INDEX(測定結果!$1:$1048576,ROW(),F$1)))</f>
        <v>-0.6020599913279624</v>
      </c>
      <c r="G40">
        <f>IF(INDEX(測定結果!$1:$1048576,ROW(),G$1)=0,"",LOG(INDEX(測定結果!$1:$1048576,ROW(),G$1)))</f>
        <v>-0.61978875828839397</v>
      </c>
      <c r="H40">
        <f>IF(INDEX(測定結果!$1:$1048576,ROW(),H$1)=0,"",LOG(INDEX(測定結果!$1:$1048576,ROW(),H$1)))</f>
        <v>-0.58502665202918203</v>
      </c>
      <c r="I40">
        <f>IF(INDEX(測定結果!$1:$1048576,ROW(),I$1)=0,"",LOG(INDEX(測定結果!$1:$1048576,ROW(),I$1)))</f>
        <v>-0.769551078621726</v>
      </c>
      <c r="J40">
        <f>IF(INDEX(測定結果!$1:$1048576,ROW(),J$1)=0,"",LOG(INDEX(測定結果!$1:$1048576,ROW(),J$1)))</f>
        <v>-0.69897000433601875</v>
      </c>
      <c r="K40">
        <f>IF(INDEX(測定結果!$1:$1048576,ROW(),K$1)=0,"",LOG(INDEX(測定結果!$1:$1048576,ROW(),K$1)))</f>
        <v>-0.74472749489669399</v>
      </c>
      <c r="L40">
        <f>IF(INDEX(測定結果!$1:$1048576,ROW(),L$1)=0,"",LOG(INDEX(測定結果!$1:$1048576,ROW(),L$1)))</f>
        <v>-0.74472749489669399</v>
      </c>
      <c r="M40">
        <f>IF(INDEX(測定結果!$1:$1048576,ROW(),M$1)=0,"",LOG(INDEX(測定結果!$1:$1048576,ROW(),M$1)))</f>
        <v>-0.79588001734407521</v>
      </c>
      <c r="N40">
        <f>IF(INDEX(測定結果!$1:$1048576,ROW(),N$1)=0,"",LOG(INDEX(測定結果!$1:$1048576,ROW(),N$1)))</f>
        <v>-0.769551078621726</v>
      </c>
      <c r="O40">
        <f>IF(INDEX(測定結果!$1:$1048576,ROW(),O$1)=0,"",LOG(INDEX(測定結果!$1:$1048576,ROW(),O$1)))</f>
        <v>-0.79588001734407521</v>
      </c>
      <c r="P40">
        <f>IF(INDEX(測定結果!$1:$1048576,ROW(),P$1)=0,"",LOG(INDEX(測定結果!$1:$1048576,ROW(),P$1)))</f>
        <v>-0.79588001734407521</v>
      </c>
      <c r="Q40">
        <f>IF(INDEX(測定結果!$1:$1048576,ROW(),Q$1)=0,"",LOG(INDEX(測定結果!$1:$1048576,ROW(),Q$1)))</f>
        <v>-0.79588001734407521</v>
      </c>
      <c r="R40">
        <f>IF(INDEX(測定結果!$1:$1048576,ROW(),R$1)=0,"",LOG(INDEX(測定結果!$1:$1048576,ROW(),R$1)))</f>
        <v>-0.79588001734407521</v>
      </c>
      <c r="S40">
        <f>IF(INDEX(測定結果!$1:$1048576,ROW(),S$1)=0,"",LOG(INDEX(測定結果!$1:$1048576,ROW(),S$1)))</f>
        <v>-0.79588001734407521</v>
      </c>
      <c r="T40">
        <f>IF(INDEX(測定結果!$1:$1048576,ROW(),T$1)=0,"",LOG(INDEX(測定結果!$1:$1048576,ROW(),T$1)))</f>
        <v>-0.95860731484177497</v>
      </c>
      <c r="U40">
        <f>IF(INDEX(測定結果!$1:$1048576,ROW(),U$1)=0,"",LOG(INDEX(測定結果!$1:$1048576,ROW(),U$1)))</f>
        <v>-0.88605664769316317</v>
      </c>
      <c r="V40">
        <f>IF(INDEX(測定結果!$1:$1048576,ROW(),V$1)=0,"",LOG(INDEX(測定結果!$1:$1048576,ROW(),V$1)))</f>
        <v>-0.95860731484177497</v>
      </c>
      <c r="W40">
        <f>IF(INDEX(測定結果!$1:$1048576,ROW(),W$1)=0,"",LOG(INDEX(測定結果!$1:$1048576,ROW(),W$1)))</f>
        <v>-0.88605664769316317</v>
      </c>
      <c r="X40">
        <f>IF(INDEX(測定結果!$1:$1048576,ROW(),X$1)=0,"",LOG(INDEX(測定結果!$1:$1048576,ROW(),X$1)))</f>
        <v>-0.92081875395237522</v>
      </c>
      <c r="Y40">
        <f>IF(INDEX(測定結果!$1:$1048576,ROW(),Y$1)=0,"",LOG(INDEX(測定結果!$1:$1048576,ROW(),Y$1)))</f>
        <v>-0.92081875395237522</v>
      </c>
      <c r="Z40">
        <f>IF(INDEX(測定結果!$1:$1048576,ROW(),Z$1)=0,"",LOG(INDEX(測定結果!$1:$1048576,ROW(),Z$1)))</f>
        <v>-0.92081875395237522</v>
      </c>
      <c r="AA40">
        <f>IF(INDEX(測定結果!$1:$1048576,ROW(),AA$1)=0,"",LOG(INDEX(測定結果!$1:$1048576,ROW(),AA$1)))</f>
        <v>-0.85387196432176193</v>
      </c>
      <c r="AB40">
        <f>IF(INDEX(測定結果!$1:$1048576,ROW(),AB$1)=0,"",LOG(INDEX(測定結果!$1:$1048576,ROW(),AB$1)))</f>
        <v>-0.92081875395237522</v>
      </c>
      <c r="AC40">
        <f>IF(INDEX(測定結果!$1:$1048576,ROW(),AC$1)=0,"",LOG(INDEX(測定結果!$1:$1048576,ROW(),AC$1)))</f>
        <v>-1</v>
      </c>
      <c r="AD40">
        <f>IF(INDEX(測定結果!$1:$1048576,ROW(),AD$1)=0,"",LOG(INDEX(測定結果!$1:$1048576,ROW(),AD$1)))</f>
        <v>-0.92081875395237522</v>
      </c>
      <c r="AE40">
        <f>IF(INDEX(測定結果!$1:$1048576,ROW(),AE$1)=0,"",LOG(INDEX(測定結果!$1:$1048576,ROW(),AE$1)))</f>
        <v>-0.95860731484177497</v>
      </c>
      <c r="AF40">
        <f>IF(INDEX(測定結果!$1:$1048576,ROW(),AF$1)=0,"",LOG(INDEX(測定結果!$1:$1048576,ROW(),AF$1)))</f>
        <v>-1</v>
      </c>
      <c r="AG40">
        <f>IF(INDEX(測定結果!$1:$1048576,ROW(),AG$1)=0,"",LOG(INDEX(測定結果!$1:$1048576,ROW(),AG$1)))</f>
        <v>-0.95860731484177497</v>
      </c>
      <c r="AH40">
        <f>IF(INDEX(測定結果!$1:$1048576,ROW(),AH$1)=0,"",LOG(INDEX(測定結果!$1:$1048576,ROW(),AH$1)))</f>
        <v>-0.95860731484177497</v>
      </c>
      <c r="AI40">
        <f>IF(INDEX(測定結果!$1:$1048576,ROW(),AI$1)=0,"",LOG(INDEX(測定結果!$1:$1048576,ROW(),AI$1)))</f>
        <v>-1</v>
      </c>
      <c r="AJ40">
        <f>IF(INDEX(測定結果!$1:$1048576,ROW(),AJ$1)=0,"",LOG(INDEX(測定結果!$1:$1048576,ROW(),AJ$1)))</f>
        <v>-1</v>
      </c>
      <c r="AK40">
        <f>IF(INDEX(測定結果!$1:$1048576,ROW(),AK$1)=0,"",LOG(INDEX(測定結果!$1:$1048576,ROW(),AK$1)))</f>
        <v>-1</v>
      </c>
      <c r="AL40">
        <f>IF(INDEX(測定結果!$1:$1048576,ROW(),AL$1)=0,"",LOG(INDEX(測定結果!$1:$1048576,ROW(),AL$1)))</f>
        <v>-1</v>
      </c>
      <c r="AM40">
        <f>IF(INDEX(測定結果!$1:$1048576,ROW(),AM$1)=0,"",LOG(INDEX(測定結果!$1:$1048576,ROW(),AM$1)))</f>
        <v>-1</v>
      </c>
      <c r="AN40">
        <f>IF(INDEX(測定結果!$1:$1048576,ROW(),AN$1)=0,"",LOG(INDEX(測定結果!$1:$1048576,ROW(),AN$1)))</f>
        <v>-0.95860731484177497</v>
      </c>
      <c r="AO40">
        <f>IF(INDEX(測定結果!$1:$1048576,ROW(),AO$1)=0,"",LOG(INDEX(測定結果!$1:$1048576,ROW(),AO$1)))</f>
        <v>-1</v>
      </c>
      <c r="AP40">
        <f>IF(INDEX(測定結果!$1:$1048576,ROW(),AP$1)=0,"",LOG(INDEX(測定結果!$1:$1048576,ROW(),AP$1)))</f>
        <v>-1</v>
      </c>
      <c r="AQ40">
        <f>IF(INDEX(測定結果!$1:$1048576,ROW(),AQ$1)=0,"",LOG(INDEX(測定結果!$1:$1048576,ROW(),AQ$1)))</f>
        <v>-1</v>
      </c>
      <c r="AR40">
        <f>IF(INDEX(測定結果!$1:$1048576,ROW(),AR$1)=0,"",LOG(INDEX(測定結果!$1:$1048576,ROW(),AR$1)))</f>
        <v>-1</v>
      </c>
      <c r="AS40">
        <f>IF(INDEX(測定結果!$1:$1048576,ROW(),AS$1)=0,"",LOG(INDEX(測定結果!$1:$1048576,ROW(),AS$1)))</f>
        <v>-0.95860731484177497</v>
      </c>
      <c r="AT40">
        <f>IF(INDEX(測定結果!$1:$1048576,ROW(),AT$1)=0,"",LOG(INDEX(測定結果!$1:$1048576,ROW(),AT$1)))</f>
        <v>-1</v>
      </c>
      <c r="AU40">
        <f>IF(INDEX(測定結果!$1:$1048576,ROW(),AU$1)=0,"",LOG(INDEX(測定結果!$1:$1048576,ROW(),AU$1)))</f>
        <v>-1</v>
      </c>
      <c r="AV40">
        <f>IF(INDEX(測定結果!$1:$1048576,ROW(),AV$1)=0,"",LOG(INDEX(測定結果!$1:$1048576,ROW(),AV$1)))</f>
        <v>-0.95860731484177497</v>
      </c>
      <c r="AW40">
        <f>IF(INDEX(測定結果!$1:$1048576,ROW(),AW$1)=0,"",LOG(INDEX(測定結果!$1:$1048576,ROW(),AW$1)))</f>
        <v>-1</v>
      </c>
      <c r="AX40">
        <f>IF(INDEX(測定結果!$1:$1048576,ROW(),AX$1)=0,"",LOG(INDEX(測定結果!$1:$1048576,ROW(),AX$1)))</f>
        <v>-1</v>
      </c>
      <c r="AY40">
        <f>IF(INDEX(測定結果!$1:$1048576,ROW(),AY$1)=0,"",LOG(INDEX(測定結果!$1:$1048576,ROW(),AY$1)))</f>
        <v>-1</v>
      </c>
      <c r="AZ40">
        <f>IF(INDEX(測定結果!$1:$1048576,ROW(),AZ$1)=0,"",LOG(INDEX(測定結果!$1:$1048576,ROW(),AZ$1)))</f>
        <v>-1.0457574905606752</v>
      </c>
      <c r="BA40">
        <f>IF(INDEX(測定結果!$1:$1048576,ROW(),BA$1)=0,"",LOG(INDEX(測定結果!$1:$1048576,ROW(),BA$1)))</f>
        <v>-1.0457574905606752</v>
      </c>
      <c r="BB40">
        <f>IF(INDEX(測定結果!$1:$1048576,ROW(),BB$1)=0,"",LOG(INDEX(測定結果!$1:$1048576,ROW(),BB$1)))</f>
        <v>-1</v>
      </c>
      <c r="BC40">
        <f>IF(INDEX(測定結果!$1:$1048576,ROW(),BC$1)=0,"",LOG(INDEX(測定結果!$1:$1048576,ROW(),BC$1)))</f>
        <v>-1.0457574905606752</v>
      </c>
      <c r="BD40">
        <f>IF(INDEX(測定結果!$1:$1048576,ROW(),BD$1)=0,"",LOG(INDEX(測定結果!$1:$1048576,ROW(),BD$1)))</f>
        <v>-1.0969100130080565</v>
      </c>
      <c r="BE40">
        <f>IF(INDEX(測定結果!$1:$1048576,ROW(),BE$1)=0,"",LOG(INDEX(測定結果!$1:$1048576,ROW(),BE$1)))</f>
        <v>-1.0457574905606752</v>
      </c>
      <c r="BF40">
        <f>IF(INDEX(測定結果!$1:$1048576,ROW(),BF$1)=0,"",LOG(INDEX(測定結果!$1:$1048576,ROW(),BF$1)))</f>
        <v>-1.0969100130080565</v>
      </c>
      <c r="BG40">
        <f>IF(INDEX(測定結果!$1:$1048576,ROW(),BG$1)=0,"",LOG(INDEX(測定結果!$1:$1048576,ROW(),BG$1)))</f>
        <v>-1.0457574905606752</v>
      </c>
      <c r="BH40">
        <f>IF(INDEX(測定結果!$1:$1048576,ROW(),BH$1)=0,"",LOG(INDEX(測定結果!$1:$1048576,ROW(),BH$1)))</f>
        <v>-1.0457574905606752</v>
      </c>
      <c r="BI40">
        <f>IF(INDEX(測定結果!$1:$1048576,ROW(),BI$1)=0,"",LOG(INDEX(測定結果!$1:$1048576,ROW(),BI$1)))</f>
        <v>-1</v>
      </c>
      <c r="BJ40">
        <f>IF(INDEX(測定結果!$1:$1048576,ROW(),BJ$1)=0,"",LOG(INDEX(測定結果!$1:$1048576,ROW(),BJ$1)))</f>
        <v>-1.0457574905606752</v>
      </c>
      <c r="BK40">
        <f>IF(INDEX(測定結果!$1:$1048576,ROW(),BK$1)=0,"",LOG(INDEX(測定結果!$1:$1048576,ROW(),BK$1)))</f>
        <v>-1.0457574905606752</v>
      </c>
      <c r="BL40">
        <f>IF(INDEX(測定結果!$1:$1048576,ROW(),BL$1)=0,"",LOG(INDEX(測定結果!$1:$1048576,ROW(),BL$1)))</f>
        <v>-1.0457574905606752</v>
      </c>
      <c r="BM40">
        <f>IF(INDEX(測定結果!$1:$1048576,ROW(),BM$1)=0,"",LOG(INDEX(測定結果!$1:$1048576,ROW(),BM$1)))</f>
        <v>-1.0969100130080565</v>
      </c>
      <c r="BN40">
        <f>IF(INDEX(測定結果!$1:$1048576,ROW(),BN$1)=0,"",LOG(INDEX(測定結果!$1:$1048576,ROW(),BN$1)))</f>
        <v>-1.0457574905606752</v>
      </c>
      <c r="BO40">
        <f>IF(INDEX(測定結果!$1:$1048576,ROW(),BO$1)=0,"",LOG(INDEX(測定結果!$1:$1048576,ROW(),BO$1)))</f>
        <v>-1.0457574905606752</v>
      </c>
      <c r="BP40">
        <f>IF(INDEX(測定結果!$1:$1048576,ROW(),BP$1)=0,"",LOG(INDEX(測定結果!$1:$1048576,ROW(),BP$1)))</f>
        <v>-1.0457574905606752</v>
      </c>
      <c r="BQ40">
        <f>IF(INDEX(測定結果!$1:$1048576,ROW(),BQ$1)=0,"",LOG(INDEX(測定結果!$1:$1048576,ROW(),BQ$1)))</f>
        <v>-1.0457574905606752</v>
      </c>
      <c r="BR40">
        <f>IF(INDEX(測定結果!$1:$1048576,ROW(),BR$1)=0,"",LOG(INDEX(測定結果!$1:$1048576,ROW(),BR$1)))</f>
        <v>-1.0457574905606752</v>
      </c>
      <c r="BS40">
        <f>IF(INDEX(測定結果!$1:$1048576,ROW(),BS$1)=0,"",LOG(INDEX(測定結果!$1:$1048576,ROW(),BS$1)))</f>
        <v>-1.0969100130080565</v>
      </c>
      <c r="BT40">
        <f>IF(INDEX(測定結果!$1:$1048576,ROW(),BT$1)=0,"",LOG(INDEX(測定結果!$1:$1048576,ROW(),BT$1)))</f>
        <v>-1.0969100130080565</v>
      </c>
      <c r="BU40">
        <f>IF(INDEX(測定結果!$1:$1048576,ROW(),BU$1)=0,"",LOG(INDEX(測定結果!$1:$1048576,ROW(),BU$1)))</f>
        <v>-1.1549019599857431</v>
      </c>
      <c r="BV40" t="str">
        <f>IF(INDEX(測定結果!$1:$1048576,ROW(),BV$1)=0,"",LOG(INDEX(測定結果!$1:$1048576,ROW(),BV$1)))</f>
        <v/>
      </c>
      <c r="BW40" t="str">
        <f>IF(INDEX(測定結果!$1:$1048576,ROW(),BW$1)=0,"",LOG(INDEX(測定結果!$1:$1048576,ROW(),BW$1)))</f>
        <v/>
      </c>
      <c r="BX40" t="str">
        <f>IF(INDEX(測定結果!$1:$1048576,ROW(),BX$1)=0,"",LOG(INDEX(測定結果!$1:$1048576,ROW(),BX$1)))</f>
        <v/>
      </c>
      <c r="BY40" t="str">
        <f>IF(INDEX(測定結果!$1:$1048576,ROW(),BY$1)=0,"",LOG(INDEX(測定結果!$1:$1048576,ROW(),BY$1)))</f>
        <v/>
      </c>
      <c r="BZ40" t="str">
        <f>IF(INDEX(測定結果!$1:$1048576,ROW(),BZ$1)=0,"",LOG(INDEX(測定結果!$1:$1048576,ROW(),BZ$1)))</f>
        <v/>
      </c>
      <c r="CA40" t="str">
        <f>IF(INDEX(測定結果!$1:$1048576,ROW(),CA$1)=0,"",LOG(INDEX(測定結果!$1:$1048576,ROW(),CA$1)))</f>
        <v/>
      </c>
      <c r="CB40" t="str">
        <f>IF(INDEX(測定結果!$1:$1048576,ROW(),CB$1)=0,"",LOG(INDEX(測定結果!$1:$1048576,ROW(),CB$1)))</f>
        <v/>
      </c>
      <c r="CC40" t="str">
        <f>IF(INDEX(測定結果!$1:$1048576,ROW(),CC$1)=0,"",LOG(INDEX(測定結果!$1:$1048576,ROW(),CC$1)))</f>
        <v/>
      </c>
      <c r="CD40" t="str">
        <f>IF(INDEX(測定結果!$1:$1048576,ROW(),CD$1)=0,"",LOG(INDEX(測定結果!$1:$1048576,ROW(),CD$1)))</f>
        <v/>
      </c>
      <c r="CE40" t="str">
        <f>IF(INDEX(測定結果!$1:$1048576,ROW(),CE$1)=0,"",LOG(INDEX(測定結果!$1:$1048576,ROW(),CE$1)))</f>
        <v/>
      </c>
      <c r="CF40">
        <f>IF(INDEX(測定結果!$1:$1048576,ROW(),CF$1)=0,"",LOG(INDEX(測定結果!$1:$1048576,ROW(),CF$1)))</f>
        <v>-1.1549019599857431</v>
      </c>
      <c r="CG40">
        <f>IF(INDEX(測定結果!$1:$1048576,ROW(),CG$1)=0,"",LOG(INDEX(測定結果!$1:$1048576,ROW(),CG$1)))</f>
        <v>-1.0457574905606752</v>
      </c>
      <c r="CH40">
        <f>IF(INDEX(測定結果!$1:$1048576,ROW(),CH$1)=0,"",LOG(INDEX(測定結果!$1:$1048576,ROW(),CH$1)))</f>
        <v>-1.0969100130080565</v>
      </c>
      <c r="CI40">
        <f>IF(INDEX(測定結果!$1:$1048576,ROW(),CI$1)=0,"",LOG(INDEX(測定結果!$1:$1048576,ROW(),CI$1)))</f>
        <v>-1.0969100130080565</v>
      </c>
      <c r="CJ40">
        <f>IF(INDEX(測定結果!$1:$1048576,ROW(),CJ$1)=0,"",LOG(INDEX(測定結果!$1:$1048576,ROW(),CJ$1)))</f>
        <v>-1.0969100130080565</v>
      </c>
      <c r="CK40">
        <f>IF(INDEX(測定結果!$1:$1048576,ROW(),CK$1)=0,"",LOG(INDEX(測定結果!$1:$1048576,ROW(),CK$1)))</f>
        <v>-1.0969100130080565</v>
      </c>
      <c r="CL40">
        <f>IF(INDEX(測定結果!$1:$1048576,ROW(),CL$1)=0,"",LOG(INDEX(測定結果!$1:$1048576,ROW(),CL$1)))</f>
        <v>-1.0969100130080565</v>
      </c>
      <c r="CM40">
        <f>IF(INDEX(測定結果!$1:$1048576,ROW(),CM$1)=0,"",LOG(INDEX(測定結果!$1:$1048576,ROW(),CM$1)))</f>
        <v>-1.0969100130080565</v>
      </c>
      <c r="CN40">
        <f>IF(INDEX(測定結果!$1:$1048576,ROW(),CN$1)=0,"",LOG(INDEX(測定結果!$1:$1048576,ROW(),CN$1)))</f>
        <v>-1.0969100130080565</v>
      </c>
      <c r="CO40">
        <f>IF(INDEX(測定結果!$1:$1048576,ROW(),CO$1)=0,"",LOG(INDEX(測定結果!$1:$1048576,ROW(),CO$1)))</f>
        <v>-1.0969100130080565</v>
      </c>
      <c r="CP40">
        <f>IF(INDEX(測定結果!$1:$1048576,ROW(),CP$1)=0,"",LOG(INDEX(測定結果!$1:$1048576,ROW(),CP$1)))</f>
        <v>-1.0969100130080565</v>
      </c>
      <c r="CQ40">
        <f>IF(INDEX(測定結果!$1:$1048576,ROW(),CQ$1)=0,"",LOG(INDEX(測定結果!$1:$1048576,ROW(),CQ$1)))</f>
        <v>-1.0969100130080565</v>
      </c>
      <c r="CR40" t="str">
        <f>IF(INDEX(測定結果!$1:$1048576,ROW(),CR$1)=0,"",LOG(INDEX(測定結果!$1:$1048576,ROW(),CR$1)))</f>
        <v/>
      </c>
      <c r="CS40" t="str">
        <f>IF(INDEX(測定結果!$1:$1048576,ROW(),CS$1)=0,"",LOG(INDEX(測定結果!$1:$1048576,ROW(),CS$1)))</f>
        <v/>
      </c>
      <c r="CT40" t="str">
        <f>IF(INDEX(測定結果!$1:$1048576,ROW(),CT$1)=0,"",LOG(INDEX(測定結果!$1:$1048576,ROW(),CT$1)))</f>
        <v/>
      </c>
      <c r="CU40" t="str">
        <f>IF(INDEX(測定結果!$1:$1048576,ROW(),CU$1)=0,"",LOG(INDEX(測定結果!$1:$1048576,ROW(),CU$1)))</f>
        <v/>
      </c>
      <c r="CV40" t="str">
        <f>IF(INDEX(測定結果!$1:$1048576,ROW(),CV$1)=0,"",LOG(INDEX(測定結果!$1:$1048576,ROW(),CV$1)))</f>
        <v/>
      </c>
      <c r="CW40" t="str">
        <f>IF(INDEX(測定結果!$1:$1048576,ROW(),CW$1)=0,"",LOG(INDEX(測定結果!$1:$1048576,ROW(),CW$1)))</f>
        <v/>
      </c>
      <c r="CX40" t="str">
        <f>IF(INDEX(測定結果!$1:$1048576,ROW(),CX$1)=0,"",LOG(INDEX(測定結果!$1:$1048576,ROW(),CX$1)))</f>
        <v/>
      </c>
      <c r="CY40" t="str">
        <f>IF(INDEX(測定結果!$1:$1048576,ROW(),CY$1)=0,"",LOG(INDEX(測定結果!$1:$1048576,ROW(),CY$1)))</f>
        <v/>
      </c>
      <c r="CZ40" t="str">
        <f>IF(INDEX(測定結果!$1:$1048576,ROW(),CZ$1)=0,"",LOG(INDEX(測定結果!$1:$1048576,ROW(),CZ$1)))</f>
        <v/>
      </c>
      <c r="DA40" t="str">
        <f>IF(INDEX(測定結果!$1:$1048576,ROW(),DA$1)=0,"",LOG(INDEX(測定結果!$1:$1048576,ROW(),DA$1)))</f>
        <v/>
      </c>
      <c r="DB40" t="str">
        <f>IF(INDEX(測定結果!$1:$1048576,ROW(),DB$1)=0,"",LOG(INDEX(測定結果!$1:$1048576,ROW(),DB$1)))</f>
        <v/>
      </c>
      <c r="DC40" t="str">
        <f>IF(INDEX(測定結果!$1:$1048576,ROW(),DC$1)=0,"",LOG(INDEX(測定結果!$1:$1048576,ROW(),DC$1)))</f>
        <v/>
      </c>
      <c r="DD40" t="str">
        <f>IF(INDEX(測定結果!$1:$1048576,ROW(),DD$1)=0,"",LOG(INDEX(測定結果!$1:$1048576,ROW(),DD$1)))</f>
        <v/>
      </c>
      <c r="DE40" t="str">
        <f>IF(INDEX(測定結果!$1:$1048576,ROW(),DE$1)=0,"",LOG(INDEX(測定結果!$1:$1048576,ROW(),DE$1)))</f>
        <v/>
      </c>
      <c r="DF40" t="str">
        <f>IF(INDEX(測定結果!$1:$1048576,ROW(),DF$1)=0,"",LOG(INDEX(測定結果!$1:$1048576,ROW(),DF$1)))</f>
        <v/>
      </c>
      <c r="DG40" t="str">
        <f>IF(INDEX(測定結果!$1:$1048576,ROW(),DG$1)=0,"",LOG(INDEX(測定結果!$1:$1048576,ROW(),DG$1)))</f>
        <v/>
      </c>
      <c r="DH40" t="str">
        <f>IF(INDEX(測定結果!$1:$1048576,ROW(),DH$1)=0,"",LOG(INDEX(測定結果!$1:$1048576,ROW(),DH$1)))</f>
        <v/>
      </c>
      <c r="DI40" t="str">
        <f>IF(INDEX(測定結果!$1:$1048576,ROW(),DI$1)=0,"",LOG(INDEX(測定結果!$1:$1048576,ROW(),DI$1)))</f>
        <v/>
      </c>
      <c r="DJ40" t="str">
        <f>IF(INDEX(測定結果!$1:$1048576,ROW(),DJ$1)=0,"",LOG(INDEX(測定結果!$1:$1048576,ROW(),DJ$1)))</f>
        <v/>
      </c>
      <c r="DK40" t="str">
        <f>IF(INDEX(測定結果!$1:$1048576,ROW(),DK$1)=0,"",LOG(INDEX(測定結果!$1:$1048576,ROW(),DK$1)))</f>
        <v/>
      </c>
      <c r="DL40" t="str">
        <f>IF(INDEX(測定結果!$1:$1048576,ROW(),DL$1)=0,"",LOG(INDEX(測定結果!$1:$1048576,ROW(),DL$1)))</f>
        <v/>
      </c>
      <c r="DM40" t="str">
        <f>IF(INDEX(測定結果!$1:$1048576,ROW(),DM$1)=0,"",LOG(INDEX(測定結果!$1:$1048576,ROW(),DM$1)))</f>
        <v/>
      </c>
      <c r="DN40" t="str">
        <f>IF(INDEX(測定結果!$1:$1048576,ROW(),DN$1)=0,"",LOG(INDEX(測定結果!$1:$1048576,ROW(),DN$1)))</f>
        <v/>
      </c>
      <c r="DO40" t="str">
        <f>IF(INDEX(測定結果!$1:$1048576,ROW(),DO$1)=0,"",LOG(INDEX(測定結果!$1:$1048576,ROW(),DO$1)))</f>
        <v/>
      </c>
      <c r="DP40" t="str">
        <f>IF(OR(INDEX(測定結果!$1:$1048576,ROW(),DP$1)=0,INDEX(測定結果!$1:$1048576,ROW(),DP$1)=""),"",LOG(INDEX(測定結果!$1:$1048576,ROW(),DP$1)))</f>
        <v/>
      </c>
      <c r="DQ40" t="str">
        <f>IF(OR(INDEX(測定結果!$1:$1048576,ROW(),DQ$1)=0,INDEX(測定結果!$1:$1048576,ROW(),DQ$1)=""),"",LOG(INDEX(測定結果!$1:$1048576,ROW(),DQ$1)))</f>
        <v/>
      </c>
      <c r="DR40" t="str">
        <f>IF(OR(INDEX(測定結果!$1:$1048576,ROW(),DR$1)=0,INDEX(測定結果!$1:$1048576,ROW(),DR$1)=""),"",LOG(INDEX(測定結果!$1:$1048576,ROW(),DR$1)))</f>
        <v/>
      </c>
      <c r="DS40" t="str">
        <f>IF(OR(INDEX(測定結果!$1:$1048576,ROW(),DS$1)=0,INDEX(測定結果!$1:$1048576,ROW(),DS$1)=""),"",LOG(INDEX(測定結果!$1:$1048576,ROW(),DS$1)))</f>
        <v/>
      </c>
      <c r="DT40" t="str">
        <f>IF(OR(INDEX(測定結果!$1:$1048576,ROW(),DT$1)=0,INDEX(測定結果!$1:$1048576,ROW(),DT$1)=""),"",LOG(INDEX(測定結果!$1:$1048576,ROW(),DT$1)))</f>
        <v/>
      </c>
      <c r="DU40" t="str">
        <f>IF(OR(INDEX(測定結果!$1:$1048576,ROW(),DU$1)=0,INDEX(測定結果!$1:$1048576,ROW(),DU$1)=""),"",LOG(INDEX(測定結果!$1:$1048576,ROW(),DU$1)))</f>
        <v/>
      </c>
      <c r="DV40" t="str">
        <f>IF(OR(INDEX(測定結果!$1:$1048576,ROW(),DV$1)=0,INDEX(測定結果!$1:$1048576,ROW(),DV$1)=""),"",LOG(INDEX(測定結果!$1:$1048576,ROW(),DV$1)))</f>
        <v/>
      </c>
      <c r="DW40" t="str">
        <f>IF(OR(INDEX(測定結果!$1:$1048576,ROW(),DW$1)=0,INDEX(測定結果!$1:$1048576,ROW(),DW$1)=""),"",LOG(INDEX(測定結果!$1:$1048576,ROW(),DW$1)))</f>
        <v/>
      </c>
      <c r="DX40" t="str">
        <f>IF(OR(INDEX(測定結果!$1:$1048576,ROW(),DX$1)=0,INDEX(測定結果!$1:$1048576,ROW(),DX$1)=""),"",LOG(INDEX(測定結果!$1:$1048576,ROW(),DX$1)))</f>
        <v/>
      </c>
      <c r="DY40" t="str">
        <f>IF(OR(INDEX(測定結果!$1:$1048576,ROW(),DY$1)=0,INDEX(測定結果!$1:$1048576,ROW(),DY$1)=""),"",LOG(INDEX(測定結果!$1:$1048576,ROW(),DY$1)))</f>
        <v/>
      </c>
      <c r="DZ40" t="str">
        <f>IF(OR(INDEX(測定結果!$1:$1048576,ROW(),DZ$1)=0,INDEX(測定結果!$1:$1048576,ROW(),DZ$1)=""),"",LOG(INDEX(測定結果!$1:$1048576,ROW(),DZ$1)))</f>
        <v/>
      </c>
      <c r="EA40" t="str">
        <f>IF(OR(INDEX(測定結果!$1:$1048576,ROW(),EA$1)=0,INDEX(測定結果!$1:$1048576,ROW(),EA$1)=""),"",LOG(INDEX(測定結果!$1:$1048576,ROW(),EA$1)))</f>
        <v/>
      </c>
      <c r="EB40" t="str">
        <f>IF(OR(INDEX(測定結果!$1:$1048576,ROW(),EB$1)=0,INDEX(測定結果!$1:$1048576,ROW(),EB$1)=""),"",LOG(INDEX(測定結果!$1:$1048576,ROW(),EB$1)))</f>
        <v/>
      </c>
      <c r="EC40" t="str">
        <f>IF(OR(INDEX(測定結果!$1:$1048576,ROW(),EC$1)=0,INDEX(測定結果!$1:$1048576,ROW(),EC$1)=""),"",LOG(INDEX(測定結果!$1:$1048576,ROW(),EC$1)))</f>
        <v/>
      </c>
      <c r="ED40">
        <f>IF(OR(INDEX(測定結果!$1:$1048576,ROW(),ED$1)=0,INDEX(測定結果!$1:$1048576,ROW(),ED$1)=""),"",LOG(INDEX(測定結果!$1:$1048576,ROW(),ED$1)))</f>
        <v>-1.0043648054024501</v>
      </c>
    </row>
    <row r="41" spans="1:134">
      <c r="A41" t="str">
        <f>IF(INDEX(測定結果!$1:$1048576,ROW(),A$1)=0,A40,INDEX(測定結果!$1:$1048576,ROW(),A$1))</f>
        <v>大越町</v>
      </c>
      <c r="B41">
        <f>INDEX(測定結果!$1:$1048576,ROW(),B$1)</f>
        <v>31</v>
      </c>
      <c r="C41" t="str">
        <f>IF(INDEX(測定結果!$1:$1048576,ROW(),C$1)=0,C40,INDEX(測定結果!$1:$1048576,ROW(),C$1))</f>
        <v>牧野</v>
      </c>
      <c r="D41" t="str">
        <f>IF(INDEX(測定結果!$1:$1048576,ROW(),D$1)=0,"",INDEX(測定結果!$1:$1048576,ROW(),D$1))</f>
        <v>牧野多目的交流センター</v>
      </c>
      <c r="E41">
        <f>IF(INDEX(測定結果!$1:$1048576,ROW(),E$1)=0,"",LOG(INDEX(測定結果!$1:$1048576,ROW(),E$1)))</f>
        <v>-0.61978875828839397</v>
      </c>
      <c r="F41">
        <f>IF(INDEX(測定結果!$1:$1048576,ROW(),F$1)=0,"",LOG(INDEX(測定結果!$1:$1048576,ROW(),F$1)))</f>
        <v>-0.52287874528033762</v>
      </c>
      <c r="G41">
        <f>IF(INDEX(測定結果!$1:$1048576,ROW(),G$1)=0,"",LOG(INDEX(測定結果!$1:$1048576,ROW(),G$1)))</f>
        <v>-0.6020599913279624</v>
      </c>
      <c r="H41">
        <f>IF(INDEX(測定結果!$1:$1048576,ROW(),H$1)=0,"",LOG(INDEX(測定結果!$1:$1048576,ROW(),H$1)))</f>
        <v>-0.56863623584101264</v>
      </c>
      <c r="I41">
        <f>IF(INDEX(測定結果!$1:$1048576,ROW(),I$1)=0,"",LOG(INDEX(測定結果!$1:$1048576,ROW(),I$1)))</f>
        <v>-0.6020599913279624</v>
      </c>
      <c r="J41">
        <f>IF(INDEX(測定結果!$1:$1048576,ROW(),J$1)=0,"",LOG(INDEX(測定結果!$1:$1048576,ROW(),J$1)))</f>
        <v>-0.6777807052660807</v>
      </c>
      <c r="K41">
        <f>IF(INDEX(測定結果!$1:$1048576,ROW(),K$1)=0,"",LOG(INDEX(測定結果!$1:$1048576,ROW(),K$1)))</f>
        <v>-0.63827216398240705</v>
      </c>
      <c r="L41">
        <f>IF(INDEX(測定結果!$1:$1048576,ROW(),L$1)=0,"",LOG(INDEX(測定結果!$1:$1048576,ROW(),L$1)))</f>
        <v>-0.69897000433601875</v>
      </c>
      <c r="M41">
        <f>IF(INDEX(測定結果!$1:$1048576,ROW(),M$1)=0,"",LOG(INDEX(測定結果!$1:$1048576,ROW(),M$1)))</f>
        <v>-0.56863623584101264</v>
      </c>
      <c r="N41">
        <f>IF(INDEX(測定結果!$1:$1048576,ROW(),N$1)=0,"",LOG(INDEX(測定結果!$1:$1048576,ROW(),N$1)))</f>
        <v>-0.69897000433601875</v>
      </c>
      <c r="O41">
        <f>IF(INDEX(測定結果!$1:$1048576,ROW(),O$1)=0,"",LOG(INDEX(測定結果!$1:$1048576,ROW(),O$1)))</f>
        <v>-0.6020599913279624</v>
      </c>
      <c r="P41">
        <f>IF(INDEX(測定結果!$1:$1048576,ROW(),P$1)=0,"",LOG(INDEX(測定結果!$1:$1048576,ROW(),P$1)))</f>
        <v>-0.79588001734407521</v>
      </c>
      <c r="Q41">
        <f>IF(INDEX(測定結果!$1:$1048576,ROW(),Q$1)=0,"",LOG(INDEX(測定結果!$1:$1048576,ROW(),Q$1)))</f>
        <v>-0.65757731917779372</v>
      </c>
      <c r="R41">
        <f>IF(INDEX(測定結果!$1:$1048576,ROW(),R$1)=0,"",LOG(INDEX(測定結果!$1:$1048576,ROW(),R$1)))</f>
        <v>-0.6777807052660807</v>
      </c>
      <c r="S41">
        <f>IF(INDEX(測定結果!$1:$1048576,ROW(),S$1)=0,"",LOG(INDEX(測定結果!$1:$1048576,ROW(),S$1)))</f>
        <v>-0.74472749489669399</v>
      </c>
      <c r="T41">
        <f>IF(INDEX(測定結果!$1:$1048576,ROW(),T$1)=0,"",LOG(INDEX(測定結果!$1:$1048576,ROW(),T$1)))</f>
        <v>-0.79588001734407521</v>
      </c>
      <c r="U41">
        <f>IF(INDEX(測定結果!$1:$1048576,ROW(),U$1)=0,"",LOG(INDEX(測定結果!$1:$1048576,ROW(),U$1)))</f>
        <v>-0.79588001734407521</v>
      </c>
      <c r="V41">
        <f>IF(INDEX(測定結果!$1:$1048576,ROW(),V$1)=0,"",LOG(INDEX(測定結果!$1:$1048576,ROW(),V$1)))</f>
        <v>-0.82390874094431876</v>
      </c>
      <c r="W41">
        <f>IF(INDEX(測定結果!$1:$1048576,ROW(),W$1)=0,"",LOG(INDEX(測定結果!$1:$1048576,ROW(),W$1)))</f>
        <v>-0.769551078621726</v>
      </c>
      <c r="X41">
        <f>IF(INDEX(測定結果!$1:$1048576,ROW(),X$1)=0,"",LOG(INDEX(測定結果!$1:$1048576,ROW(),X$1)))</f>
        <v>-0.79588001734407521</v>
      </c>
      <c r="Y41">
        <f>IF(INDEX(測定結果!$1:$1048576,ROW(),Y$1)=0,"",LOG(INDEX(測定結果!$1:$1048576,ROW(),Y$1)))</f>
        <v>-0.769551078621726</v>
      </c>
      <c r="Z41">
        <f>IF(INDEX(測定結果!$1:$1048576,ROW(),Z$1)=0,"",LOG(INDEX(測定結果!$1:$1048576,ROW(),Z$1)))</f>
        <v>-0.74472749489669399</v>
      </c>
      <c r="AA41">
        <f>IF(INDEX(測定結果!$1:$1048576,ROW(),AA$1)=0,"",LOG(INDEX(測定結果!$1:$1048576,ROW(),AA$1)))</f>
        <v>-0.72124639904717103</v>
      </c>
      <c r="AB41">
        <f>IF(INDEX(測定結果!$1:$1048576,ROW(),AB$1)=0,"",LOG(INDEX(測定結果!$1:$1048576,ROW(),AB$1)))</f>
        <v>-0.79588001734407521</v>
      </c>
      <c r="AC41">
        <f>IF(INDEX(測定結果!$1:$1048576,ROW(),AC$1)=0,"",LOG(INDEX(測定結果!$1:$1048576,ROW(),AC$1)))</f>
        <v>-0.79588001734407521</v>
      </c>
      <c r="AD41">
        <f>IF(INDEX(測定結果!$1:$1048576,ROW(),AD$1)=0,"",LOG(INDEX(測定結果!$1:$1048576,ROW(),AD$1)))</f>
        <v>-0.74472749489669399</v>
      </c>
      <c r="AE41">
        <f>IF(INDEX(測定結果!$1:$1048576,ROW(),AE$1)=0,"",LOG(INDEX(測定結果!$1:$1048576,ROW(),AE$1)))</f>
        <v>-0.82390874094431876</v>
      </c>
      <c r="AF41">
        <f>IF(INDEX(測定結果!$1:$1048576,ROW(),AF$1)=0,"",LOG(INDEX(測定結果!$1:$1048576,ROW(),AF$1)))</f>
        <v>-0.79588001734407521</v>
      </c>
      <c r="AG41">
        <f>IF(INDEX(測定結果!$1:$1048576,ROW(),AG$1)=0,"",LOG(INDEX(測定結果!$1:$1048576,ROW(),AG$1)))</f>
        <v>-0.82390874094431876</v>
      </c>
      <c r="AH41">
        <f>IF(INDEX(測定結果!$1:$1048576,ROW(),AH$1)=0,"",LOG(INDEX(測定結果!$1:$1048576,ROW(),AH$1)))</f>
        <v>-0.92081875395237522</v>
      </c>
      <c r="AI41">
        <f>IF(INDEX(測定結果!$1:$1048576,ROW(),AI$1)=0,"",LOG(INDEX(測定結果!$1:$1048576,ROW(),AI$1)))</f>
        <v>-0.82390874094431876</v>
      </c>
      <c r="AJ41">
        <f>IF(INDEX(測定結果!$1:$1048576,ROW(),AJ$1)=0,"",LOG(INDEX(測定結果!$1:$1048576,ROW(),AJ$1)))</f>
        <v>-0.85387196432176193</v>
      </c>
      <c r="AK41">
        <f>IF(INDEX(測定結果!$1:$1048576,ROW(),AK$1)=0,"",LOG(INDEX(測定結果!$1:$1048576,ROW(),AK$1)))</f>
        <v>-0.769551078621726</v>
      </c>
      <c r="AL41">
        <f>IF(INDEX(測定結果!$1:$1048576,ROW(),AL$1)=0,"",LOG(INDEX(測定結果!$1:$1048576,ROW(),AL$1)))</f>
        <v>-0.82390874094431876</v>
      </c>
      <c r="AM41">
        <f>IF(INDEX(測定結果!$1:$1048576,ROW(),AM$1)=0,"",LOG(INDEX(測定結果!$1:$1048576,ROW(),AM$1)))</f>
        <v>-0.85387196432176193</v>
      </c>
      <c r="AN41">
        <f>IF(INDEX(測定結果!$1:$1048576,ROW(),AN$1)=0,"",LOG(INDEX(測定結果!$1:$1048576,ROW(),AN$1)))</f>
        <v>-0.82390874094431876</v>
      </c>
      <c r="AO41">
        <f>IF(INDEX(測定結果!$1:$1048576,ROW(),AO$1)=0,"",LOG(INDEX(測定結果!$1:$1048576,ROW(),AO$1)))</f>
        <v>-0.88605664769316317</v>
      </c>
      <c r="AP41">
        <f>IF(INDEX(測定結果!$1:$1048576,ROW(),AP$1)=0,"",LOG(INDEX(測定結果!$1:$1048576,ROW(),AP$1)))</f>
        <v>-0.88605664769316317</v>
      </c>
      <c r="AQ41">
        <f>IF(INDEX(測定結果!$1:$1048576,ROW(),AQ$1)=0,"",LOG(INDEX(測定結果!$1:$1048576,ROW(),AQ$1)))</f>
        <v>-0.88605664769316317</v>
      </c>
      <c r="AR41">
        <f>IF(INDEX(測定結果!$1:$1048576,ROW(),AR$1)=0,"",LOG(INDEX(測定結果!$1:$1048576,ROW(),AR$1)))</f>
        <v>-0.92081875395237522</v>
      </c>
      <c r="AS41">
        <f>IF(INDEX(測定結果!$1:$1048576,ROW(),AS$1)=0,"",LOG(INDEX(測定結果!$1:$1048576,ROW(),AS$1)))</f>
        <v>-0.92081875395237522</v>
      </c>
      <c r="AT41">
        <f>IF(INDEX(測定結果!$1:$1048576,ROW(),AT$1)=0,"",LOG(INDEX(測定結果!$1:$1048576,ROW(),AT$1)))</f>
        <v>-0.88605664769316317</v>
      </c>
      <c r="AU41">
        <f>IF(INDEX(測定結果!$1:$1048576,ROW(),AU$1)=0,"",LOG(INDEX(測定結果!$1:$1048576,ROW(),AU$1)))</f>
        <v>-0.95860731484177497</v>
      </c>
      <c r="AV41">
        <f>IF(INDEX(測定結果!$1:$1048576,ROW(),AV$1)=0,"",LOG(INDEX(測定結果!$1:$1048576,ROW(),AV$1)))</f>
        <v>-0.92081875395237522</v>
      </c>
      <c r="AW41">
        <f>IF(INDEX(測定結果!$1:$1048576,ROW(),AW$1)=0,"",LOG(INDEX(測定結果!$1:$1048576,ROW(),AW$1)))</f>
        <v>-0.88605664769316317</v>
      </c>
      <c r="AX41">
        <f>IF(INDEX(測定結果!$1:$1048576,ROW(),AX$1)=0,"",LOG(INDEX(測定結果!$1:$1048576,ROW(),AX$1)))</f>
        <v>-0.88605664769316317</v>
      </c>
      <c r="AY41">
        <f>IF(INDEX(測定結果!$1:$1048576,ROW(),AY$1)=0,"",LOG(INDEX(測定結果!$1:$1048576,ROW(),AY$1)))</f>
        <v>-0.88605664769316317</v>
      </c>
      <c r="AZ41">
        <f>IF(INDEX(測定結果!$1:$1048576,ROW(),AZ$1)=0,"",LOG(INDEX(測定結果!$1:$1048576,ROW(),AZ$1)))</f>
        <v>-0.85387196432176193</v>
      </c>
      <c r="BA41">
        <f>IF(INDEX(測定結果!$1:$1048576,ROW(),BA$1)=0,"",LOG(INDEX(測定結果!$1:$1048576,ROW(),BA$1)))</f>
        <v>-0.92081875395237522</v>
      </c>
      <c r="BB41">
        <f>IF(INDEX(測定結果!$1:$1048576,ROW(),BB$1)=0,"",LOG(INDEX(測定結果!$1:$1048576,ROW(),BB$1)))</f>
        <v>-0.88605664769316317</v>
      </c>
      <c r="BC41">
        <f>IF(INDEX(測定結果!$1:$1048576,ROW(),BC$1)=0,"",LOG(INDEX(測定結果!$1:$1048576,ROW(),BC$1)))</f>
        <v>-0.95860731484177497</v>
      </c>
      <c r="BD41">
        <f>IF(INDEX(測定結果!$1:$1048576,ROW(),BD$1)=0,"",LOG(INDEX(測定結果!$1:$1048576,ROW(),BD$1)))</f>
        <v>-0.92081875395237522</v>
      </c>
      <c r="BE41">
        <f>IF(INDEX(測定結果!$1:$1048576,ROW(),BE$1)=0,"",LOG(INDEX(測定結果!$1:$1048576,ROW(),BE$1)))</f>
        <v>-0.95860731484177497</v>
      </c>
      <c r="BF41">
        <f>IF(INDEX(測定結果!$1:$1048576,ROW(),BF$1)=0,"",LOG(INDEX(測定結果!$1:$1048576,ROW(),BF$1)))</f>
        <v>-1</v>
      </c>
      <c r="BG41">
        <f>IF(INDEX(測定結果!$1:$1048576,ROW(),BG$1)=0,"",LOG(INDEX(測定結果!$1:$1048576,ROW(),BG$1)))</f>
        <v>-0.92081875395237522</v>
      </c>
      <c r="BH41">
        <f>IF(INDEX(測定結果!$1:$1048576,ROW(),BH$1)=0,"",LOG(INDEX(測定結果!$1:$1048576,ROW(),BH$1)))</f>
        <v>-0.92081875395237522</v>
      </c>
      <c r="BI41">
        <f>IF(INDEX(測定結果!$1:$1048576,ROW(),BI$1)=0,"",LOG(INDEX(測定結果!$1:$1048576,ROW(),BI$1)))</f>
        <v>-0.88605664769316317</v>
      </c>
      <c r="BJ41">
        <f>IF(INDEX(測定結果!$1:$1048576,ROW(),BJ$1)=0,"",LOG(INDEX(測定結果!$1:$1048576,ROW(),BJ$1)))</f>
        <v>-0.92081875395237522</v>
      </c>
      <c r="BK41">
        <f>IF(INDEX(測定結果!$1:$1048576,ROW(),BK$1)=0,"",LOG(INDEX(測定結果!$1:$1048576,ROW(),BK$1)))</f>
        <v>-0.92081875395237522</v>
      </c>
      <c r="BL41">
        <f>IF(INDEX(測定結果!$1:$1048576,ROW(),BL$1)=0,"",LOG(INDEX(測定結果!$1:$1048576,ROW(),BL$1)))</f>
        <v>-0.88605664769316317</v>
      </c>
      <c r="BM41">
        <f>IF(INDEX(測定結果!$1:$1048576,ROW(),BM$1)=0,"",LOG(INDEX(測定結果!$1:$1048576,ROW(),BM$1)))</f>
        <v>-0.92081875395237522</v>
      </c>
      <c r="BN41">
        <f>IF(INDEX(測定結果!$1:$1048576,ROW(),BN$1)=0,"",LOG(INDEX(測定結果!$1:$1048576,ROW(),BN$1)))</f>
        <v>-0.95860731484177497</v>
      </c>
      <c r="BO41">
        <f>IF(INDEX(測定結果!$1:$1048576,ROW(),BO$1)=0,"",LOG(INDEX(測定結果!$1:$1048576,ROW(),BO$1)))</f>
        <v>-0.95860731484177497</v>
      </c>
      <c r="BP41">
        <f>IF(INDEX(測定結果!$1:$1048576,ROW(),BP$1)=0,"",LOG(INDEX(測定結果!$1:$1048576,ROW(),BP$1)))</f>
        <v>-1</v>
      </c>
      <c r="BQ41">
        <f>IF(INDEX(測定結果!$1:$1048576,ROW(),BQ$1)=0,"",LOG(INDEX(測定結果!$1:$1048576,ROW(),BQ$1)))</f>
        <v>-0.95860731484177497</v>
      </c>
      <c r="BR41">
        <f>IF(INDEX(測定結果!$1:$1048576,ROW(),BR$1)=0,"",LOG(INDEX(測定結果!$1:$1048576,ROW(),BR$1)))</f>
        <v>-1</v>
      </c>
      <c r="BS41">
        <f>IF(INDEX(測定結果!$1:$1048576,ROW(),BS$1)=0,"",LOG(INDEX(測定結果!$1:$1048576,ROW(),BS$1)))</f>
        <v>-1</v>
      </c>
      <c r="BT41">
        <f>IF(INDEX(測定結果!$1:$1048576,ROW(),BT$1)=0,"",LOG(INDEX(測定結果!$1:$1048576,ROW(),BT$1)))</f>
        <v>-0.95860731484177497</v>
      </c>
      <c r="BU41">
        <f>IF(INDEX(測定結果!$1:$1048576,ROW(),BU$1)=0,"",LOG(INDEX(測定結果!$1:$1048576,ROW(),BU$1)))</f>
        <v>-0.92081875395237522</v>
      </c>
      <c r="BV41">
        <f>IF(INDEX(測定結果!$1:$1048576,ROW(),BV$1)=0,"",LOG(INDEX(測定結果!$1:$1048576,ROW(),BV$1)))</f>
        <v>-0.92081875395237522</v>
      </c>
      <c r="BW41">
        <f>IF(INDEX(測定結果!$1:$1048576,ROW(),BW$1)=0,"",LOG(INDEX(測定結果!$1:$1048576,ROW(),BW$1)))</f>
        <v>-0.95860731484177497</v>
      </c>
      <c r="BX41">
        <f>IF(INDEX(測定結果!$1:$1048576,ROW(),BX$1)=0,"",LOG(INDEX(測定結果!$1:$1048576,ROW(),BX$1)))</f>
        <v>-1</v>
      </c>
      <c r="BY41">
        <f>IF(INDEX(測定結果!$1:$1048576,ROW(),BY$1)=0,"",LOG(INDEX(測定結果!$1:$1048576,ROW(),BY$1)))</f>
        <v>-1</v>
      </c>
      <c r="BZ41">
        <f>IF(INDEX(測定結果!$1:$1048576,ROW(),BZ$1)=0,"",LOG(INDEX(測定結果!$1:$1048576,ROW(),BZ$1)))</f>
        <v>-0.95860731484177497</v>
      </c>
      <c r="CA41">
        <f>IF(INDEX(測定結果!$1:$1048576,ROW(),CA$1)=0,"",LOG(INDEX(測定結果!$1:$1048576,ROW(),CA$1)))</f>
        <v>-1</v>
      </c>
      <c r="CB41">
        <f>IF(INDEX(測定結果!$1:$1048576,ROW(),CB$1)=0,"",LOG(INDEX(測定結果!$1:$1048576,ROW(),CB$1)))</f>
        <v>-0.95860731484177497</v>
      </c>
      <c r="CC41">
        <f>IF(INDEX(測定結果!$1:$1048576,ROW(),CC$1)=0,"",LOG(INDEX(測定結果!$1:$1048576,ROW(),CC$1)))</f>
        <v>-0.95860731484177497</v>
      </c>
      <c r="CD41">
        <f>IF(INDEX(測定結果!$1:$1048576,ROW(),CD$1)=0,"",LOG(INDEX(測定結果!$1:$1048576,ROW(),CD$1)))</f>
        <v>-1.0457574905606752</v>
      </c>
      <c r="CE41">
        <f>IF(INDEX(測定結果!$1:$1048576,ROW(),CE$1)=0,"",LOG(INDEX(測定結果!$1:$1048576,ROW(),CE$1)))</f>
        <v>-1</v>
      </c>
      <c r="CF41">
        <f>IF(INDEX(測定結果!$1:$1048576,ROW(),CF$1)=0,"",LOG(INDEX(測定結果!$1:$1048576,ROW(),CF$1)))</f>
        <v>-1</v>
      </c>
      <c r="CG41">
        <f>IF(INDEX(測定結果!$1:$1048576,ROW(),CG$1)=0,"",LOG(INDEX(測定結果!$1:$1048576,ROW(),CG$1)))</f>
        <v>-0.95860731484177497</v>
      </c>
      <c r="CH41">
        <f>IF(INDEX(測定結果!$1:$1048576,ROW(),CH$1)=0,"",LOG(INDEX(測定結果!$1:$1048576,ROW(),CH$1)))</f>
        <v>-1.0969100130080565</v>
      </c>
      <c r="CI41">
        <f>IF(INDEX(測定結果!$1:$1048576,ROW(),CI$1)=0,"",LOG(INDEX(測定結果!$1:$1048576,ROW(),CI$1)))</f>
        <v>-0.95860731484177497</v>
      </c>
      <c r="CJ41">
        <f>IF(INDEX(測定結果!$1:$1048576,ROW(),CJ$1)=0,"",LOG(INDEX(測定結果!$1:$1048576,ROW(),CJ$1)))</f>
        <v>-0.95860731484177497</v>
      </c>
      <c r="CK41">
        <f>IF(INDEX(測定結果!$1:$1048576,ROW(),CK$1)=0,"",LOG(INDEX(測定結果!$1:$1048576,ROW(),CK$1)))</f>
        <v>-1</v>
      </c>
      <c r="CL41">
        <f>IF(INDEX(測定結果!$1:$1048576,ROW(),CL$1)=0,"",LOG(INDEX(測定結果!$1:$1048576,ROW(),CL$1)))</f>
        <v>-1</v>
      </c>
      <c r="CM41">
        <f>IF(INDEX(測定結果!$1:$1048576,ROW(),CM$1)=0,"",LOG(INDEX(測定結果!$1:$1048576,ROW(),CM$1)))</f>
        <v>-1.0969100130080565</v>
      </c>
      <c r="CN41">
        <f>IF(INDEX(測定結果!$1:$1048576,ROW(),CN$1)=0,"",LOG(INDEX(測定結果!$1:$1048576,ROW(),CN$1)))</f>
        <v>-1.0457574905606752</v>
      </c>
      <c r="CO41">
        <f>IF(INDEX(測定結果!$1:$1048576,ROW(),CO$1)=0,"",LOG(INDEX(測定結果!$1:$1048576,ROW(),CO$1)))</f>
        <v>-1.0457574905606752</v>
      </c>
      <c r="CP41">
        <f>IF(INDEX(測定結果!$1:$1048576,ROW(),CP$1)=0,"",LOG(INDEX(測定結果!$1:$1048576,ROW(),CP$1)))</f>
        <v>-1.0969100130080565</v>
      </c>
      <c r="CQ41">
        <f>IF(INDEX(測定結果!$1:$1048576,ROW(),CQ$1)=0,"",LOG(INDEX(測定結果!$1:$1048576,ROW(),CQ$1)))</f>
        <v>-1</v>
      </c>
      <c r="CR41">
        <f>IF(INDEX(測定結果!$1:$1048576,ROW(),CR$1)=0,"",LOG(INDEX(測定結果!$1:$1048576,ROW(),CR$1)))</f>
        <v>-1</v>
      </c>
      <c r="CS41">
        <f>IF(INDEX(測定結果!$1:$1048576,ROW(),CS$1)=0,"",LOG(INDEX(測定結果!$1:$1048576,ROW(),CS$1)))</f>
        <v>-1</v>
      </c>
      <c r="CT41">
        <f>IF(INDEX(測定結果!$1:$1048576,ROW(),CT$1)=0,"",LOG(INDEX(測定結果!$1:$1048576,ROW(),CT$1)))</f>
        <v>-1.0457574905606752</v>
      </c>
      <c r="CU41">
        <f>IF(INDEX(測定結果!$1:$1048576,ROW(),CU$1)=0,"",LOG(INDEX(測定結果!$1:$1048576,ROW(),CU$1)))</f>
        <v>-1</v>
      </c>
      <c r="CV41">
        <f>IF(INDEX(測定結果!$1:$1048576,ROW(),CV$1)=0,"",LOG(INDEX(測定結果!$1:$1048576,ROW(),CV$1)))</f>
        <v>-1.0457574905606752</v>
      </c>
      <c r="CW41">
        <f>IF(INDEX(測定結果!$1:$1048576,ROW(),CW$1)=0,"",LOG(INDEX(測定結果!$1:$1048576,ROW(),CW$1)))</f>
        <v>-1.0457574905606752</v>
      </c>
      <c r="CX41">
        <f>IF(INDEX(測定結果!$1:$1048576,ROW(),CX$1)=0,"",LOG(INDEX(測定結果!$1:$1048576,ROW(),CX$1)))</f>
        <v>-1</v>
      </c>
      <c r="CY41">
        <f>IF(INDEX(測定結果!$1:$1048576,ROW(),CY$1)=0,"",LOG(INDEX(測定結果!$1:$1048576,ROW(),CY$1)))</f>
        <v>-1</v>
      </c>
      <c r="CZ41">
        <f>IF(INDEX(測定結果!$1:$1048576,ROW(),CZ$1)=0,"",LOG(INDEX(測定結果!$1:$1048576,ROW(),CZ$1)))</f>
        <v>-1.0457574905606752</v>
      </c>
      <c r="DA41">
        <f>IF(INDEX(測定結果!$1:$1048576,ROW(),DA$1)=0,"",LOG(INDEX(測定結果!$1:$1048576,ROW(),DA$1)))</f>
        <v>-1.0457574905606752</v>
      </c>
      <c r="DB41">
        <f>IF(INDEX(測定結果!$1:$1048576,ROW(),DB$1)=0,"",LOG(INDEX(測定結果!$1:$1048576,ROW(),DB$1)))</f>
        <v>-1</v>
      </c>
      <c r="DC41">
        <f>IF(INDEX(測定結果!$1:$1048576,ROW(),DC$1)=0,"",LOG(INDEX(測定結果!$1:$1048576,ROW(),DC$1)))</f>
        <v>-1.0457574905606752</v>
      </c>
      <c r="DD41">
        <f>IF(INDEX(測定結果!$1:$1048576,ROW(),DD$1)=0,"",LOG(INDEX(測定結果!$1:$1048576,ROW(),DD$1)))</f>
        <v>-1.0457574905606752</v>
      </c>
      <c r="DE41">
        <f>IF(INDEX(測定結果!$1:$1048576,ROW(),DE$1)=0,"",LOG(INDEX(測定結果!$1:$1048576,ROW(),DE$1)))</f>
        <v>-1.0457574905606752</v>
      </c>
      <c r="DF41">
        <f>IF(INDEX(測定結果!$1:$1048576,ROW(),DF$1)=0,"",LOG(INDEX(測定結果!$1:$1048576,ROW(),DF$1)))</f>
        <v>-1</v>
      </c>
      <c r="DG41">
        <f>IF(INDEX(測定結果!$1:$1048576,ROW(),DG$1)=0,"",LOG(INDEX(測定結果!$1:$1048576,ROW(),DG$1)))</f>
        <v>-1.0969100130080565</v>
      </c>
      <c r="DH41">
        <f>IF(INDEX(測定結果!$1:$1048576,ROW(),DH$1)=0,"",LOG(INDEX(測定結果!$1:$1048576,ROW(),DH$1)))</f>
        <v>-1.0457574905606752</v>
      </c>
      <c r="DI41">
        <f>IF(INDEX(測定結果!$1:$1048576,ROW(),DI$1)=0,"",LOG(INDEX(測定結果!$1:$1048576,ROW(),DI$1)))</f>
        <v>-1.0457574905606752</v>
      </c>
      <c r="DJ41">
        <f>IF(INDEX(測定結果!$1:$1048576,ROW(),DJ$1)=0,"",LOG(INDEX(測定結果!$1:$1048576,ROW(),DJ$1)))</f>
        <v>-1</v>
      </c>
      <c r="DK41">
        <f>IF(INDEX(測定結果!$1:$1048576,ROW(),DK$1)=0,"",LOG(INDEX(測定結果!$1:$1048576,ROW(),DK$1)))</f>
        <v>-1</v>
      </c>
      <c r="DL41">
        <f>IF(INDEX(測定結果!$1:$1048576,ROW(),DL$1)=0,"",LOG(INDEX(測定結果!$1:$1048576,ROW(),DL$1)))</f>
        <v>-1</v>
      </c>
      <c r="DM41">
        <f>IF(INDEX(測定結果!$1:$1048576,ROW(),DM$1)=0,"",LOG(INDEX(測定結果!$1:$1048576,ROW(),DM$1)))</f>
        <v>-1</v>
      </c>
      <c r="DN41">
        <f>IF(INDEX(測定結果!$1:$1048576,ROW(),DN$1)=0,"",LOG(INDEX(測定結果!$1:$1048576,ROW(),DN$1)))</f>
        <v>-1.0457574905606752</v>
      </c>
      <c r="DO41">
        <f>IF(INDEX(測定結果!$1:$1048576,ROW(),DO$1)=0,"",LOG(INDEX(測定結果!$1:$1048576,ROW(),DO$1)))</f>
        <v>-1.0457574905606752</v>
      </c>
      <c r="DP41">
        <f>IF(OR(INDEX(測定結果!$1:$1048576,ROW(),DP$1)=0,INDEX(測定結果!$1:$1048576,ROW(),DP$1)=""),"",LOG(INDEX(測定結果!$1:$1048576,ROW(),DP$1)))</f>
        <v>-1.0132282657337552</v>
      </c>
      <c r="DQ41">
        <f>IF(OR(INDEX(測定結果!$1:$1048576,ROW(),DQ$1)=0,INDEX(測定結果!$1:$1048576,ROW(),DQ$1)=""),"",LOG(INDEX(測定結果!$1:$1048576,ROW(),DQ$1)))</f>
        <v>-1.0177287669604316</v>
      </c>
      <c r="DR41">
        <f>IF(OR(INDEX(測定結果!$1:$1048576,ROW(),DR$1)=0,INDEX(測定結果!$1:$1048576,ROW(),DR$1)=""),"",LOG(INDEX(測定結果!$1:$1048576,ROW(),DR$1)))</f>
        <v>-1.0268721464003014</v>
      </c>
      <c r="DS41">
        <f>IF(OR(INDEX(測定結果!$1:$1048576,ROW(),DS$1)=0,INDEX(測定結果!$1:$1048576,ROW(),DS$1)=""),"",LOG(INDEX(測定結果!$1:$1048576,ROW(),DS$1)))</f>
        <v>-1</v>
      </c>
      <c r="DT41">
        <f>IF(OR(INDEX(測定結果!$1:$1048576,ROW(),DT$1)=0,INDEX(測定結果!$1:$1048576,ROW(),DT$1)=""),"",LOG(INDEX(測定結果!$1:$1048576,ROW(),DT$1)))</f>
        <v>-1.0457574905606752</v>
      </c>
      <c r="DU41">
        <f>IF(OR(INDEX(測定結果!$1:$1048576,ROW(),DU$1)=0,INDEX(測定結果!$1:$1048576,ROW(),DU$1)=""),"",LOG(INDEX(測定結果!$1:$1048576,ROW(),DU$1)))</f>
        <v>-1.0409586076789064</v>
      </c>
      <c r="DV41">
        <f>IF(OR(INDEX(測定結果!$1:$1048576,ROW(),DV$1)=0,INDEX(測定結果!$1:$1048576,ROW(),DV$1)=""),"",LOG(INDEX(測定結果!$1:$1048576,ROW(),DV$1)))</f>
        <v>-1.031517051446065</v>
      </c>
      <c r="DW41">
        <f>IF(OR(INDEX(測定結果!$1:$1048576,ROW(),DW$1)=0,INDEX(測定結果!$1:$1048576,ROW(),DW$1)=""),"",LOG(INDEX(測定結果!$1:$1048576,ROW(),DW$1)))</f>
        <v>-1.0177287669604316</v>
      </c>
      <c r="DX41">
        <f>IF(OR(INDEX(測定結果!$1:$1048576,ROW(),DX$1)=0,INDEX(測定結果!$1:$1048576,ROW(),DX$1)=""),"",LOG(INDEX(測定結果!$1:$1048576,ROW(),DX$1)))</f>
        <v>-1.1023729087095586</v>
      </c>
      <c r="DY41">
        <f>IF(OR(INDEX(測定結果!$1:$1048576,ROW(),DY$1)=0,INDEX(測定結果!$1:$1048576,ROW(),DY$1)=""),"",LOG(INDEX(測定結果!$1:$1048576,ROW(),DY$1)))</f>
        <v>-1.1023729087095586</v>
      </c>
      <c r="DZ41">
        <f>IF(OR(INDEX(測定結果!$1:$1048576,ROW(),DZ$1)=0,INDEX(測定結果!$1:$1048576,ROW(),DZ$1)=""),"",LOG(INDEX(測定結果!$1:$1048576,ROW(),DZ$1)))</f>
        <v>-0.98716277529482777</v>
      </c>
      <c r="EA41">
        <f>IF(OR(INDEX(測定結果!$1:$1048576,ROW(),EA$1)=0,INDEX(測定結果!$1:$1048576,ROW(),EA$1)=""),"",LOG(INDEX(測定結果!$1:$1048576,ROW(),EA$1)))</f>
        <v>-1.0555173278498313</v>
      </c>
      <c r="EB41">
        <f>IF(OR(INDEX(測定結果!$1:$1048576,ROW(),EB$1)=0,INDEX(測定結果!$1:$1048576,ROW(),EB$1)=""),"",LOG(INDEX(測定結果!$1:$1048576,ROW(),EB$1)))</f>
        <v>-1.0555173278498313</v>
      </c>
      <c r="EC41">
        <f>IF(OR(INDEX(測定結果!$1:$1048576,ROW(),EC$1)=0,INDEX(測定結果!$1:$1048576,ROW(),EC$1)=""),"",LOG(INDEX(測定結果!$1:$1048576,ROW(),EC$1)))</f>
        <v>-1.1249387366082999</v>
      </c>
      <c r="ED41">
        <f>IF(OR(INDEX(測定結果!$1:$1048576,ROW(),ED$1)=0,INDEX(測定結果!$1:$1048576,ROW(),ED$1)=""),"",LOG(INDEX(測定結果!$1:$1048576,ROW(),ED$1)))</f>
        <v>-1.0362121726544447</v>
      </c>
    </row>
    <row r="42" spans="1:134">
      <c r="A42" t="str">
        <f>IF(INDEX(測定結果!$1:$1048576,ROW(),A$1)=0,A41,INDEX(測定結果!$1:$1048576,ROW(),A$1))</f>
        <v>大越町</v>
      </c>
      <c r="B42">
        <f>INDEX(測定結果!$1:$1048576,ROW(),B$1)</f>
        <v>32</v>
      </c>
      <c r="C42" t="str">
        <f>IF(INDEX(測定結果!$1:$1048576,ROW(),C$1)=0,C41,INDEX(測定結果!$1:$1048576,ROW(),C$1))</f>
        <v>栗出</v>
      </c>
      <c r="D42" t="str">
        <f>IF(INDEX(測定結果!$1:$1048576,ROW(),D$1)=0,"",INDEX(測定結果!$1:$1048576,ROW(),D$1))</f>
        <v>大越転作技術研修センター</v>
      </c>
      <c r="E42">
        <f>IF(INDEX(測定結果!$1:$1048576,ROW(),E$1)=0,"",LOG(INDEX(測定結果!$1:$1048576,ROW(),E$1)))</f>
        <v>-0.65757731917779372</v>
      </c>
      <c r="F42">
        <f>IF(INDEX(測定結果!$1:$1048576,ROW(),F$1)=0,"",LOG(INDEX(測定結果!$1:$1048576,ROW(),F$1)))</f>
        <v>-0.6020599913279624</v>
      </c>
      <c r="G42">
        <f>IF(INDEX(測定結果!$1:$1048576,ROW(),G$1)=0,"",LOG(INDEX(測定結果!$1:$1048576,ROW(),G$1)))</f>
        <v>-0.63827216398240705</v>
      </c>
      <c r="H42">
        <f>IF(INDEX(測定結果!$1:$1048576,ROW(),H$1)=0,"",LOG(INDEX(測定結果!$1:$1048576,ROW(),H$1)))</f>
        <v>-0.61978875828839397</v>
      </c>
      <c r="I42">
        <f>IF(INDEX(測定結果!$1:$1048576,ROW(),I$1)=0,"",LOG(INDEX(測定結果!$1:$1048576,ROW(),I$1)))</f>
        <v>-0.65757731917779372</v>
      </c>
      <c r="J42">
        <f>IF(INDEX(測定結果!$1:$1048576,ROW(),J$1)=0,"",LOG(INDEX(測定結果!$1:$1048576,ROW(),J$1)))</f>
        <v>-0.72124639904717103</v>
      </c>
      <c r="K42">
        <f>IF(INDEX(測定結果!$1:$1048576,ROW(),K$1)=0,"",LOG(INDEX(測定結果!$1:$1048576,ROW(),K$1)))</f>
        <v>-0.6020599913279624</v>
      </c>
      <c r="L42">
        <f>IF(INDEX(測定結果!$1:$1048576,ROW(),L$1)=0,"",LOG(INDEX(測定結果!$1:$1048576,ROW(),L$1)))</f>
        <v>-0.74472749489669399</v>
      </c>
      <c r="M42">
        <f>IF(INDEX(測定結果!$1:$1048576,ROW(),M$1)=0,"",LOG(INDEX(測定結果!$1:$1048576,ROW(),M$1)))</f>
        <v>-0.61978875828839397</v>
      </c>
      <c r="N42">
        <f>IF(INDEX(測定結果!$1:$1048576,ROW(),N$1)=0,"",LOG(INDEX(測定結果!$1:$1048576,ROW(),N$1)))</f>
        <v>-0.769551078621726</v>
      </c>
      <c r="O42">
        <f>IF(INDEX(測定結果!$1:$1048576,ROW(),O$1)=0,"",LOG(INDEX(測定結果!$1:$1048576,ROW(),O$1)))</f>
        <v>-0.63827216398240705</v>
      </c>
      <c r="P42">
        <f>IF(INDEX(測定結果!$1:$1048576,ROW(),P$1)=0,"",LOG(INDEX(測定結果!$1:$1048576,ROW(),P$1)))</f>
        <v>-0.769551078621726</v>
      </c>
      <c r="Q42">
        <f>IF(INDEX(測定結果!$1:$1048576,ROW(),Q$1)=0,"",LOG(INDEX(測定結果!$1:$1048576,ROW(),Q$1)))</f>
        <v>-0.72124639904717103</v>
      </c>
      <c r="R42">
        <f>IF(INDEX(測定結果!$1:$1048576,ROW(),R$1)=0,"",LOG(INDEX(測定結果!$1:$1048576,ROW(),R$1)))</f>
        <v>-0.769551078621726</v>
      </c>
      <c r="S42">
        <f>IF(INDEX(測定結果!$1:$1048576,ROW(),S$1)=0,"",LOG(INDEX(測定結果!$1:$1048576,ROW(),S$1)))</f>
        <v>-0.79588001734407521</v>
      </c>
      <c r="T42">
        <f>IF(INDEX(測定結果!$1:$1048576,ROW(),T$1)=0,"",LOG(INDEX(測定結果!$1:$1048576,ROW(),T$1)))</f>
        <v>-0.82390874094431876</v>
      </c>
      <c r="U42">
        <f>IF(INDEX(測定結果!$1:$1048576,ROW(),U$1)=0,"",LOG(INDEX(測定結果!$1:$1048576,ROW(),U$1)))</f>
        <v>-0.82390874094431876</v>
      </c>
      <c r="V42">
        <f>IF(INDEX(測定結果!$1:$1048576,ROW(),V$1)=0,"",LOG(INDEX(測定結果!$1:$1048576,ROW(),V$1)))</f>
        <v>-0.85387196432176193</v>
      </c>
      <c r="W42">
        <f>IF(INDEX(測定結果!$1:$1048576,ROW(),W$1)=0,"",LOG(INDEX(測定結果!$1:$1048576,ROW(),W$1)))</f>
        <v>-0.79588001734407521</v>
      </c>
      <c r="X42">
        <f>IF(INDEX(測定結果!$1:$1048576,ROW(),X$1)=0,"",LOG(INDEX(測定結果!$1:$1048576,ROW(),X$1)))</f>
        <v>-0.79588001734407521</v>
      </c>
      <c r="Y42">
        <f>IF(INDEX(測定結果!$1:$1048576,ROW(),Y$1)=0,"",LOG(INDEX(測定結果!$1:$1048576,ROW(),Y$1)))</f>
        <v>-0.79588001734407521</v>
      </c>
      <c r="Z42">
        <f>IF(INDEX(測定結果!$1:$1048576,ROW(),Z$1)=0,"",LOG(INDEX(測定結果!$1:$1048576,ROW(),Z$1)))</f>
        <v>-0.88605664769316317</v>
      </c>
      <c r="AA42">
        <f>IF(INDEX(測定結果!$1:$1048576,ROW(),AA$1)=0,"",LOG(INDEX(測定結果!$1:$1048576,ROW(),AA$1)))</f>
        <v>-0.79588001734407521</v>
      </c>
      <c r="AB42">
        <f>IF(INDEX(測定結果!$1:$1048576,ROW(),AB$1)=0,"",LOG(INDEX(測定結果!$1:$1048576,ROW(),AB$1)))</f>
        <v>-0.85387196432176193</v>
      </c>
      <c r="AC42">
        <f>IF(INDEX(測定結果!$1:$1048576,ROW(),AC$1)=0,"",LOG(INDEX(測定結果!$1:$1048576,ROW(),AC$1)))</f>
        <v>-0.82390874094431876</v>
      </c>
      <c r="AD42">
        <f>IF(INDEX(測定結果!$1:$1048576,ROW(),AD$1)=0,"",LOG(INDEX(測定結果!$1:$1048576,ROW(),AD$1)))</f>
        <v>-0.85387196432176193</v>
      </c>
      <c r="AE42">
        <f>IF(INDEX(測定結果!$1:$1048576,ROW(),AE$1)=0,"",LOG(INDEX(測定結果!$1:$1048576,ROW(),AE$1)))</f>
        <v>-0.85387196432176193</v>
      </c>
      <c r="AF42">
        <f>IF(INDEX(測定結果!$1:$1048576,ROW(),AF$1)=0,"",LOG(INDEX(測定結果!$1:$1048576,ROW(),AF$1)))</f>
        <v>-0.92081875395237522</v>
      </c>
      <c r="AG42">
        <f>IF(INDEX(測定結果!$1:$1048576,ROW(),AG$1)=0,"",LOG(INDEX(測定結果!$1:$1048576,ROW(),AG$1)))</f>
        <v>-0.92081875395237522</v>
      </c>
      <c r="AH42">
        <f>IF(INDEX(測定結果!$1:$1048576,ROW(),AH$1)=0,"",LOG(INDEX(測定結果!$1:$1048576,ROW(),AH$1)))</f>
        <v>-1</v>
      </c>
      <c r="AI42">
        <f>IF(INDEX(測定結果!$1:$1048576,ROW(),AI$1)=0,"",LOG(INDEX(測定結果!$1:$1048576,ROW(),AI$1)))</f>
        <v>-0.88605664769316317</v>
      </c>
      <c r="AJ42">
        <f>IF(INDEX(測定結果!$1:$1048576,ROW(),AJ$1)=0,"",LOG(INDEX(測定結果!$1:$1048576,ROW(),AJ$1)))</f>
        <v>-0.88605664769316317</v>
      </c>
      <c r="AK42">
        <f>IF(INDEX(測定結果!$1:$1048576,ROW(),AK$1)=0,"",LOG(INDEX(測定結果!$1:$1048576,ROW(),AK$1)))</f>
        <v>-0.88605664769316317</v>
      </c>
      <c r="AL42">
        <f>IF(INDEX(測定結果!$1:$1048576,ROW(),AL$1)=0,"",LOG(INDEX(測定結果!$1:$1048576,ROW(),AL$1)))</f>
        <v>-0.88605664769316317</v>
      </c>
      <c r="AM42">
        <f>IF(INDEX(測定結果!$1:$1048576,ROW(),AM$1)=0,"",LOG(INDEX(測定結果!$1:$1048576,ROW(),AM$1)))</f>
        <v>-0.95860731484177497</v>
      </c>
      <c r="AN42">
        <f>IF(INDEX(測定結果!$1:$1048576,ROW(),AN$1)=0,"",LOG(INDEX(測定結果!$1:$1048576,ROW(),AN$1)))</f>
        <v>-0.95860731484177497</v>
      </c>
      <c r="AO42">
        <f>IF(INDEX(測定結果!$1:$1048576,ROW(),AO$1)=0,"",LOG(INDEX(測定結果!$1:$1048576,ROW(),AO$1)))</f>
        <v>-0.92081875395237522</v>
      </c>
      <c r="AP42">
        <f>IF(INDEX(測定結果!$1:$1048576,ROW(),AP$1)=0,"",LOG(INDEX(測定結果!$1:$1048576,ROW(),AP$1)))</f>
        <v>-0.95860731484177497</v>
      </c>
      <c r="AQ42">
        <f>IF(INDEX(測定結果!$1:$1048576,ROW(),AQ$1)=0,"",LOG(INDEX(測定結果!$1:$1048576,ROW(),AQ$1)))</f>
        <v>-1</v>
      </c>
      <c r="AR42">
        <f>IF(INDEX(測定結果!$1:$1048576,ROW(),AR$1)=0,"",LOG(INDEX(測定結果!$1:$1048576,ROW(),AR$1)))</f>
        <v>-0.95860731484177497</v>
      </c>
      <c r="AS42">
        <f>IF(INDEX(測定結果!$1:$1048576,ROW(),AS$1)=0,"",LOG(INDEX(測定結果!$1:$1048576,ROW(),AS$1)))</f>
        <v>-1</v>
      </c>
      <c r="AT42">
        <f>IF(INDEX(測定結果!$1:$1048576,ROW(),AT$1)=0,"",LOG(INDEX(測定結果!$1:$1048576,ROW(),AT$1)))</f>
        <v>-1</v>
      </c>
      <c r="AU42">
        <f>IF(INDEX(測定結果!$1:$1048576,ROW(),AU$1)=0,"",LOG(INDEX(測定結果!$1:$1048576,ROW(),AU$1)))</f>
        <v>-1.0457574905606752</v>
      </c>
      <c r="AV42">
        <f>IF(INDEX(測定結果!$1:$1048576,ROW(),AV$1)=0,"",LOG(INDEX(測定結果!$1:$1048576,ROW(),AV$1)))</f>
        <v>-0.95860731484177497</v>
      </c>
      <c r="AW42">
        <f>IF(INDEX(測定結果!$1:$1048576,ROW(),AW$1)=0,"",LOG(INDEX(測定結果!$1:$1048576,ROW(),AW$1)))</f>
        <v>-1</v>
      </c>
      <c r="AX42">
        <f>IF(INDEX(測定結果!$1:$1048576,ROW(),AX$1)=0,"",LOG(INDEX(測定結果!$1:$1048576,ROW(),AX$1)))</f>
        <v>-0.95860731484177497</v>
      </c>
      <c r="AY42">
        <f>IF(INDEX(測定結果!$1:$1048576,ROW(),AY$1)=0,"",LOG(INDEX(測定結果!$1:$1048576,ROW(),AY$1)))</f>
        <v>-1</v>
      </c>
      <c r="AZ42">
        <f>IF(INDEX(測定結果!$1:$1048576,ROW(),AZ$1)=0,"",LOG(INDEX(測定結果!$1:$1048576,ROW(),AZ$1)))</f>
        <v>-1</v>
      </c>
      <c r="BA42">
        <f>IF(INDEX(測定結果!$1:$1048576,ROW(),BA$1)=0,"",LOG(INDEX(測定結果!$1:$1048576,ROW(),BA$1)))</f>
        <v>-0.95860731484177497</v>
      </c>
      <c r="BB42">
        <f>IF(INDEX(測定結果!$1:$1048576,ROW(),BB$1)=0,"",LOG(INDEX(測定結果!$1:$1048576,ROW(),BB$1)))</f>
        <v>-1</v>
      </c>
      <c r="BC42">
        <f>IF(INDEX(測定結果!$1:$1048576,ROW(),BC$1)=0,"",LOG(INDEX(測定結果!$1:$1048576,ROW(),BC$1)))</f>
        <v>-0.95860731484177497</v>
      </c>
      <c r="BD42">
        <f>IF(INDEX(測定結果!$1:$1048576,ROW(),BD$1)=0,"",LOG(INDEX(測定結果!$1:$1048576,ROW(),BD$1)))</f>
        <v>-1</v>
      </c>
      <c r="BE42">
        <f>IF(INDEX(測定結果!$1:$1048576,ROW(),BE$1)=0,"",LOG(INDEX(測定結果!$1:$1048576,ROW(),BE$1)))</f>
        <v>-1</v>
      </c>
      <c r="BF42">
        <f>IF(INDEX(測定結果!$1:$1048576,ROW(),BF$1)=0,"",LOG(INDEX(測定結果!$1:$1048576,ROW(),BF$1)))</f>
        <v>-1.0969100130080565</v>
      </c>
      <c r="BG42">
        <f>IF(INDEX(測定結果!$1:$1048576,ROW(),BG$1)=0,"",LOG(INDEX(測定結果!$1:$1048576,ROW(),BG$1)))</f>
        <v>-1</v>
      </c>
      <c r="BH42">
        <f>IF(INDEX(測定結果!$1:$1048576,ROW(),BH$1)=0,"",LOG(INDEX(測定結果!$1:$1048576,ROW(),BH$1)))</f>
        <v>-1</v>
      </c>
      <c r="BI42">
        <f>IF(INDEX(測定結果!$1:$1048576,ROW(),BI$1)=0,"",LOG(INDEX(測定結果!$1:$1048576,ROW(),BI$1)))</f>
        <v>-1</v>
      </c>
      <c r="BJ42">
        <f>IF(INDEX(測定結果!$1:$1048576,ROW(),BJ$1)=0,"",LOG(INDEX(測定結果!$1:$1048576,ROW(),BJ$1)))</f>
        <v>-1.0457574905606752</v>
      </c>
      <c r="BK42">
        <f>IF(INDEX(測定結果!$1:$1048576,ROW(),BK$1)=0,"",LOG(INDEX(測定結果!$1:$1048576,ROW(),BK$1)))</f>
        <v>-1.0457574905606752</v>
      </c>
      <c r="BL42">
        <f>IF(INDEX(測定結果!$1:$1048576,ROW(),BL$1)=0,"",LOG(INDEX(測定結果!$1:$1048576,ROW(),BL$1)))</f>
        <v>-0.95860731484177497</v>
      </c>
      <c r="BM42">
        <f>IF(INDEX(測定結果!$1:$1048576,ROW(),BM$1)=0,"",LOG(INDEX(測定結果!$1:$1048576,ROW(),BM$1)))</f>
        <v>-0.95860731484177497</v>
      </c>
      <c r="BN42">
        <f>IF(INDEX(測定結果!$1:$1048576,ROW(),BN$1)=0,"",LOG(INDEX(測定結果!$1:$1048576,ROW(),BN$1)))</f>
        <v>-1</v>
      </c>
      <c r="BO42">
        <f>IF(INDEX(測定結果!$1:$1048576,ROW(),BO$1)=0,"",LOG(INDEX(測定結果!$1:$1048576,ROW(),BO$1)))</f>
        <v>-1</v>
      </c>
      <c r="BP42">
        <f>IF(INDEX(測定結果!$1:$1048576,ROW(),BP$1)=0,"",LOG(INDEX(測定結果!$1:$1048576,ROW(),BP$1)))</f>
        <v>-1</v>
      </c>
      <c r="BQ42">
        <f>IF(INDEX(測定結果!$1:$1048576,ROW(),BQ$1)=0,"",LOG(INDEX(測定結果!$1:$1048576,ROW(),BQ$1)))</f>
        <v>-1.0457574905606752</v>
      </c>
      <c r="BR42">
        <f>IF(INDEX(測定結果!$1:$1048576,ROW(),BR$1)=0,"",LOG(INDEX(測定結果!$1:$1048576,ROW(),BR$1)))</f>
        <v>-1.0969100130080565</v>
      </c>
      <c r="BS42">
        <f>IF(INDEX(測定結果!$1:$1048576,ROW(),BS$1)=0,"",LOG(INDEX(測定結果!$1:$1048576,ROW(),BS$1)))</f>
        <v>-1</v>
      </c>
      <c r="BT42">
        <f>IF(INDEX(測定結果!$1:$1048576,ROW(),BT$1)=0,"",LOG(INDEX(測定結果!$1:$1048576,ROW(),BT$1)))</f>
        <v>-1.0457574905606752</v>
      </c>
      <c r="BU42">
        <f>IF(INDEX(測定結果!$1:$1048576,ROW(),BU$1)=0,"",LOG(INDEX(測定結果!$1:$1048576,ROW(),BU$1)))</f>
        <v>-1.0457574905606752</v>
      </c>
      <c r="BV42">
        <f>IF(INDEX(測定結果!$1:$1048576,ROW(),BV$1)=0,"",LOG(INDEX(測定結果!$1:$1048576,ROW(),BV$1)))</f>
        <v>-1</v>
      </c>
      <c r="BW42">
        <f>IF(INDEX(測定結果!$1:$1048576,ROW(),BW$1)=0,"",LOG(INDEX(測定結果!$1:$1048576,ROW(),BW$1)))</f>
        <v>-1.0457574905606752</v>
      </c>
      <c r="BX42">
        <f>IF(INDEX(測定結果!$1:$1048576,ROW(),BX$1)=0,"",LOG(INDEX(測定結果!$1:$1048576,ROW(),BX$1)))</f>
        <v>-1.0969100130080565</v>
      </c>
      <c r="BY42">
        <f>IF(INDEX(測定結果!$1:$1048576,ROW(),BY$1)=0,"",LOG(INDEX(測定結果!$1:$1048576,ROW(),BY$1)))</f>
        <v>-1.0457574905606752</v>
      </c>
      <c r="BZ42">
        <f>IF(INDEX(測定結果!$1:$1048576,ROW(),BZ$1)=0,"",LOG(INDEX(測定結果!$1:$1048576,ROW(),BZ$1)))</f>
        <v>-1.0457574905606752</v>
      </c>
      <c r="CA42">
        <f>IF(INDEX(測定結果!$1:$1048576,ROW(),CA$1)=0,"",LOG(INDEX(測定結果!$1:$1048576,ROW(),CA$1)))</f>
        <v>-1.0457574905606752</v>
      </c>
      <c r="CB42">
        <f>IF(INDEX(測定結果!$1:$1048576,ROW(),CB$1)=0,"",LOG(INDEX(測定結果!$1:$1048576,ROW(),CB$1)))</f>
        <v>-1.0969100130080565</v>
      </c>
      <c r="CC42">
        <f>IF(INDEX(測定結果!$1:$1048576,ROW(),CC$1)=0,"",LOG(INDEX(測定結果!$1:$1048576,ROW(),CC$1)))</f>
        <v>-1.0969100130080565</v>
      </c>
      <c r="CD42">
        <f>IF(INDEX(測定結果!$1:$1048576,ROW(),CD$1)=0,"",LOG(INDEX(測定結果!$1:$1048576,ROW(),CD$1)))</f>
        <v>-1.0457574905606752</v>
      </c>
      <c r="CE42">
        <f>IF(INDEX(測定結果!$1:$1048576,ROW(),CE$1)=0,"",LOG(INDEX(測定結果!$1:$1048576,ROW(),CE$1)))</f>
        <v>-1.0969100130080565</v>
      </c>
      <c r="CF42">
        <f>IF(INDEX(測定結果!$1:$1048576,ROW(),CF$1)=0,"",LOG(INDEX(測定結果!$1:$1048576,ROW(),CF$1)))</f>
        <v>-1.0457574905606752</v>
      </c>
      <c r="CG42">
        <f>IF(INDEX(測定結果!$1:$1048576,ROW(),CG$1)=0,"",LOG(INDEX(測定結果!$1:$1048576,ROW(),CG$1)))</f>
        <v>-1.0457574905606752</v>
      </c>
      <c r="CH42">
        <f>IF(INDEX(測定結果!$1:$1048576,ROW(),CH$1)=0,"",LOG(INDEX(測定結果!$1:$1048576,ROW(),CH$1)))</f>
        <v>-1.0457574905606752</v>
      </c>
      <c r="CI42">
        <f>IF(INDEX(測定結果!$1:$1048576,ROW(),CI$1)=0,"",LOG(INDEX(測定結果!$1:$1048576,ROW(),CI$1)))</f>
        <v>-1.0969100130080565</v>
      </c>
      <c r="CJ42">
        <f>IF(INDEX(測定結果!$1:$1048576,ROW(),CJ$1)=0,"",LOG(INDEX(測定結果!$1:$1048576,ROW(),CJ$1)))</f>
        <v>-1.0969100130080565</v>
      </c>
      <c r="CK42">
        <f>IF(INDEX(測定結果!$1:$1048576,ROW(),CK$1)=0,"",LOG(INDEX(測定結果!$1:$1048576,ROW(),CK$1)))</f>
        <v>-1.0969100130080565</v>
      </c>
      <c r="CL42">
        <f>IF(INDEX(測定結果!$1:$1048576,ROW(),CL$1)=0,"",LOG(INDEX(測定結果!$1:$1048576,ROW(),CL$1)))</f>
        <v>-1.0457574905606752</v>
      </c>
      <c r="CM42">
        <f>IF(INDEX(測定結果!$1:$1048576,ROW(),CM$1)=0,"",LOG(INDEX(測定結果!$1:$1048576,ROW(),CM$1)))</f>
        <v>-1.0457574905606752</v>
      </c>
      <c r="CN42">
        <f>IF(INDEX(測定結果!$1:$1048576,ROW(),CN$1)=0,"",LOG(INDEX(測定結果!$1:$1048576,ROW(),CN$1)))</f>
        <v>-1.0457574905606752</v>
      </c>
      <c r="CO42">
        <f>IF(INDEX(測定結果!$1:$1048576,ROW(),CO$1)=0,"",LOG(INDEX(測定結果!$1:$1048576,ROW(),CO$1)))</f>
        <v>-1.0969100130080565</v>
      </c>
      <c r="CP42">
        <f>IF(INDEX(測定結果!$1:$1048576,ROW(),CP$1)=0,"",LOG(INDEX(測定結果!$1:$1048576,ROW(),CP$1)))</f>
        <v>-1.0969100130080565</v>
      </c>
      <c r="CQ42">
        <f>IF(INDEX(測定結果!$1:$1048576,ROW(),CQ$1)=0,"",LOG(INDEX(測定結果!$1:$1048576,ROW(),CQ$1)))</f>
        <v>-1.0969100130080565</v>
      </c>
      <c r="CR42">
        <f>IF(INDEX(測定結果!$1:$1048576,ROW(),CR$1)=0,"",LOG(INDEX(測定結果!$1:$1048576,ROW(),CR$1)))</f>
        <v>-1.0969100130080565</v>
      </c>
      <c r="CS42">
        <f>IF(INDEX(測定結果!$1:$1048576,ROW(),CS$1)=0,"",LOG(INDEX(測定結果!$1:$1048576,ROW(),CS$1)))</f>
        <v>-1.0969100130080565</v>
      </c>
      <c r="CT42">
        <f>IF(INDEX(測定結果!$1:$1048576,ROW(),CT$1)=0,"",LOG(INDEX(測定結果!$1:$1048576,ROW(),CT$1)))</f>
        <v>-1.0457574905606752</v>
      </c>
      <c r="CU42">
        <f>IF(INDEX(測定結果!$1:$1048576,ROW(),CU$1)=0,"",LOG(INDEX(測定結果!$1:$1048576,ROW(),CU$1)))</f>
        <v>-1.0969100130080565</v>
      </c>
      <c r="CV42">
        <f>IF(INDEX(測定結果!$1:$1048576,ROW(),CV$1)=0,"",LOG(INDEX(測定結果!$1:$1048576,ROW(),CV$1)))</f>
        <v>-1</v>
      </c>
      <c r="CW42">
        <f>IF(INDEX(測定結果!$1:$1048576,ROW(),CW$1)=0,"",LOG(INDEX(測定結果!$1:$1048576,ROW(),CW$1)))</f>
        <v>-1.0969100130080565</v>
      </c>
      <c r="CX42">
        <f>IF(INDEX(測定結果!$1:$1048576,ROW(),CX$1)=0,"",LOG(INDEX(測定結果!$1:$1048576,ROW(),CX$1)))</f>
        <v>-1.0969100130080565</v>
      </c>
      <c r="CY42">
        <f>IF(INDEX(測定結果!$1:$1048576,ROW(),CY$1)=0,"",LOG(INDEX(測定結果!$1:$1048576,ROW(),CY$1)))</f>
        <v>-1.0969100130080565</v>
      </c>
      <c r="CZ42">
        <f>IF(INDEX(測定結果!$1:$1048576,ROW(),CZ$1)=0,"",LOG(INDEX(測定結果!$1:$1048576,ROW(),CZ$1)))</f>
        <v>-1.0969100130080565</v>
      </c>
      <c r="DA42">
        <f>IF(INDEX(測定結果!$1:$1048576,ROW(),DA$1)=0,"",LOG(INDEX(測定結果!$1:$1048576,ROW(),DA$1)))</f>
        <v>-1.0457574905606752</v>
      </c>
      <c r="DB42">
        <f>IF(INDEX(測定結果!$1:$1048576,ROW(),DB$1)=0,"",LOG(INDEX(測定結果!$1:$1048576,ROW(),DB$1)))</f>
        <v>-1.0969100130080565</v>
      </c>
      <c r="DC42">
        <f>IF(INDEX(測定結果!$1:$1048576,ROW(),DC$1)=0,"",LOG(INDEX(測定結果!$1:$1048576,ROW(),DC$1)))</f>
        <v>-1.1549019599857431</v>
      </c>
      <c r="DD42">
        <f>IF(INDEX(測定結果!$1:$1048576,ROW(),DD$1)=0,"",LOG(INDEX(測定結果!$1:$1048576,ROW(),DD$1)))</f>
        <v>-1.0969100130080565</v>
      </c>
      <c r="DE42">
        <f>IF(INDEX(測定結果!$1:$1048576,ROW(),DE$1)=0,"",LOG(INDEX(測定結果!$1:$1048576,ROW(),DE$1)))</f>
        <v>-1.1549019599857431</v>
      </c>
      <c r="DF42">
        <f>IF(INDEX(測定結果!$1:$1048576,ROW(),DF$1)=0,"",LOG(INDEX(測定結果!$1:$1048576,ROW(),DF$1)))</f>
        <v>-1.1549019599857431</v>
      </c>
      <c r="DG42">
        <f>IF(INDEX(測定結果!$1:$1048576,ROW(),DG$1)=0,"",LOG(INDEX(測定結果!$1:$1048576,ROW(),DG$1)))</f>
        <v>-1.1549019599857431</v>
      </c>
      <c r="DH42">
        <f>IF(INDEX(測定結果!$1:$1048576,ROW(),DH$1)=0,"",LOG(INDEX(測定結果!$1:$1048576,ROW(),DH$1)))</f>
        <v>-1.0969100130080565</v>
      </c>
      <c r="DI42">
        <f>IF(INDEX(測定結果!$1:$1048576,ROW(),DI$1)=0,"",LOG(INDEX(測定結果!$1:$1048576,ROW(),DI$1)))</f>
        <v>-1.0969100130080565</v>
      </c>
      <c r="DJ42">
        <f>IF(INDEX(測定結果!$1:$1048576,ROW(),DJ$1)=0,"",LOG(INDEX(測定結果!$1:$1048576,ROW(),DJ$1)))</f>
        <v>-1.0457574905606752</v>
      </c>
      <c r="DK42">
        <f>IF(INDEX(測定結果!$1:$1048576,ROW(),DK$1)=0,"",LOG(INDEX(測定結果!$1:$1048576,ROW(),DK$1)))</f>
        <v>-1.0969100130080565</v>
      </c>
      <c r="DL42">
        <f>IF(INDEX(測定結果!$1:$1048576,ROW(),DL$1)=0,"",LOG(INDEX(測定結果!$1:$1048576,ROW(),DL$1)))</f>
        <v>-1.0457574905606752</v>
      </c>
      <c r="DM42">
        <f>IF(INDEX(測定結果!$1:$1048576,ROW(),DM$1)=0,"",LOG(INDEX(測定結果!$1:$1048576,ROW(),DM$1)))</f>
        <v>-1.1549019599857431</v>
      </c>
      <c r="DN42">
        <f>IF(INDEX(測定結果!$1:$1048576,ROW(),DN$1)=0,"",LOG(INDEX(測定結果!$1:$1048576,ROW(),DN$1)))</f>
        <v>-1.0969100130080565</v>
      </c>
      <c r="DO42">
        <f>IF(INDEX(測定結果!$1:$1048576,ROW(),DO$1)=0,"",LOG(INDEX(測定結果!$1:$1048576,ROW(),DO$1)))</f>
        <v>-1.0969100130080565</v>
      </c>
      <c r="DP42">
        <f>IF(OR(INDEX(測定結果!$1:$1048576,ROW(),DP$1)=0,INDEX(測定結果!$1:$1048576,ROW(),DP$1)=""),"",LOG(INDEX(測定結果!$1:$1048576,ROW(),DP$1)))</f>
        <v>-1.0969100130080565</v>
      </c>
      <c r="DQ42">
        <f>IF(OR(INDEX(測定結果!$1:$1048576,ROW(),DQ$1)=0,INDEX(測定結果!$1:$1048576,ROW(),DQ$1)=""),"",LOG(INDEX(測定結果!$1:$1048576,ROW(),DQ$1)))</f>
        <v>-1.0655015487564323</v>
      </c>
      <c r="DR42">
        <f>IF(OR(INDEX(測定結果!$1:$1048576,ROW(),DR$1)=0,INDEX(測定結果!$1:$1048576,ROW(),DR$1)=""),"",LOG(INDEX(測定結果!$1:$1048576,ROW(),DR$1)))</f>
        <v>-1.0915149811213503</v>
      </c>
      <c r="DS42">
        <f>IF(OR(INDEX(測定結果!$1:$1048576,ROW(),DS$1)=0,INDEX(測定結果!$1:$1048576,ROW(),DS$1)=""),"",LOG(INDEX(測定結果!$1:$1048576,ROW(),DS$1)))</f>
        <v>-1.0555173278498313</v>
      </c>
      <c r="DT42">
        <f>IF(OR(INDEX(測定結果!$1:$1048576,ROW(),DT$1)=0,INDEX(測定結果!$1:$1048576,ROW(),DT$1)=""),"",LOG(INDEX(測定結果!$1:$1048576,ROW(),DT$1)))</f>
        <v>-1.0705810742857071</v>
      </c>
      <c r="DU42">
        <f>IF(OR(INDEX(測定結果!$1:$1048576,ROW(),DU$1)=0,INDEX(測定結果!$1:$1048576,ROW(),DU$1)=""),"",LOG(INDEX(測定結果!$1:$1048576,ROW(),DU$1)))</f>
        <v>-1.1135092748275182</v>
      </c>
      <c r="DV42">
        <f>IF(OR(INDEX(測定結果!$1:$1048576,ROW(),DV$1)=0,INDEX(測定結果!$1:$1048576,ROW(),DV$1)=""),"",LOG(INDEX(測定結果!$1:$1048576,ROW(),DV$1)))</f>
        <v>-1.0915149811213503</v>
      </c>
      <c r="DW42">
        <f>IF(OR(INDEX(測定結果!$1:$1048576,ROW(),DW$1)=0,INDEX(測定結果!$1:$1048576,ROW(),DW$1)=""),"",LOG(INDEX(測定結果!$1:$1048576,ROW(),DW$1)))</f>
        <v>-1.1191864077192086</v>
      </c>
      <c r="DX42">
        <f>IF(OR(INDEX(測定結果!$1:$1048576,ROW(),DX$1)=0,INDEX(測定結果!$1:$1048576,ROW(),DX$1)=""),"",LOG(INDEX(測定結果!$1:$1048576,ROW(),DX$1)))</f>
        <v>-1.0655015487564323</v>
      </c>
      <c r="DY42">
        <f>IF(OR(INDEX(測定結果!$1:$1048576,ROW(),DY$1)=0,INDEX(測定結果!$1:$1048576,ROW(),DY$1)=""),"",LOG(INDEX(測定結果!$1:$1048576,ROW(),DY$1)))</f>
        <v>-1.1079053973095196</v>
      </c>
      <c r="DZ42">
        <f>IF(OR(INDEX(測定結果!$1:$1048576,ROW(),DZ$1)=0,INDEX(測定結果!$1:$1048576,ROW(),DZ$1)=""),"",LOG(INDEX(測定結果!$1:$1048576,ROW(),DZ$1)))</f>
        <v>-1.1487416512809248</v>
      </c>
      <c r="EA42">
        <f>IF(OR(INDEX(測定結果!$1:$1048576,ROW(),EA$1)=0,INDEX(測定結果!$1:$1048576,ROW(),EA$1)=""),"",LOG(INDEX(測定結果!$1:$1048576,ROW(),EA$1)))</f>
        <v>-1.1307682802690238</v>
      </c>
      <c r="EB42">
        <f>IF(OR(INDEX(測定結果!$1:$1048576,ROW(),EB$1)=0,INDEX(測定結果!$1:$1048576,ROW(),EB$1)=""),"",LOG(INDEX(測定結果!$1:$1048576,ROW(),EB$1)))</f>
        <v>-1.1674910872937636</v>
      </c>
      <c r="EC42">
        <f>IF(OR(INDEX(測定結果!$1:$1048576,ROW(),EC$1)=0,INDEX(測定結果!$1:$1048576,ROW(),EC$1)=""),"",LOG(INDEX(測定結果!$1:$1048576,ROW(),EC$1)))</f>
        <v>-1.0969100130080565</v>
      </c>
      <c r="ED42">
        <f>IF(OR(INDEX(測定結果!$1:$1048576,ROW(),ED$1)=0,INDEX(測定結果!$1:$1048576,ROW(),ED$1)=""),"",LOG(INDEX(測定結果!$1:$1048576,ROW(),ED$1)))</f>
        <v>-1.1487416512809248</v>
      </c>
    </row>
    <row r="43" spans="1:134">
      <c r="A43" t="str">
        <f>IF(INDEX(測定結果!$1:$1048576,ROW(),A$1)=0,A42,INDEX(測定結果!$1:$1048576,ROW(),A$1))</f>
        <v>大越町</v>
      </c>
      <c r="B43">
        <f>INDEX(測定結果!$1:$1048576,ROW(),B$1)</f>
        <v>33</v>
      </c>
      <c r="C43" t="str">
        <f>IF(INDEX(測定結果!$1:$1048576,ROW(),C$1)=0,C42,INDEX(測定結果!$1:$1048576,ROW(),C$1))</f>
        <v>早稲川</v>
      </c>
      <c r="D43" t="str">
        <f>IF(INDEX(測定結果!$1:$1048576,ROW(),D$1)=0,"",INDEX(測定結果!$1:$1048576,ROW(),D$1))</f>
        <v>早稲川多目的交流センター</v>
      </c>
      <c r="E43">
        <f>IF(INDEX(測定結果!$1:$1048576,ROW(),E$1)=0,"",LOG(INDEX(測定結果!$1:$1048576,ROW(),E$1)))</f>
        <v>-0.72124639904717103</v>
      </c>
      <c r="F43">
        <f>IF(INDEX(測定結果!$1:$1048576,ROW(),F$1)=0,"",LOG(INDEX(測定結果!$1:$1048576,ROW(),F$1)))</f>
        <v>-0.63827216398240705</v>
      </c>
      <c r="G43">
        <f>IF(INDEX(測定結果!$1:$1048576,ROW(),G$1)=0,"",LOG(INDEX(測定結果!$1:$1048576,ROW(),G$1)))</f>
        <v>-0.6777807052660807</v>
      </c>
      <c r="H43">
        <f>IF(INDEX(測定結果!$1:$1048576,ROW(),H$1)=0,"",LOG(INDEX(測定結果!$1:$1048576,ROW(),H$1)))</f>
        <v>-0.6777807052660807</v>
      </c>
      <c r="I43">
        <f>IF(INDEX(測定結果!$1:$1048576,ROW(),I$1)=0,"",LOG(INDEX(測定結果!$1:$1048576,ROW(),I$1)))</f>
        <v>-0.82390874094431876</v>
      </c>
      <c r="J43">
        <f>IF(INDEX(測定結果!$1:$1048576,ROW(),J$1)=0,"",LOG(INDEX(測定結果!$1:$1048576,ROW(),J$1)))</f>
        <v>-0.769551078621726</v>
      </c>
      <c r="K43">
        <f>IF(INDEX(測定結果!$1:$1048576,ROW(),K$1)=0,"",LOG(INDEX(測定結果!$1:$1048576,ROW(),K$1)))</f>
        <v>-0.82390874094431876</v>
      </c>
      <c r="L43">
        <f>IF(INDEX(測定結果!$1:$1048576,ROW(),L$1)=0,"",LOG(INDEX(測定結果!$1:$1048576,ROW(),L$1)))</f>
        <v>-0.79588001734407521</v>
      </c>
      <c r="M43">
        <f>IF(INDEX(測定結果!$1:$1048576,ROW(),M$1)=0,"",LOG(INDEX(測定結果!$1:$1048576,ROW(),M$1)))</f>
        <v>-0.79588001734407521</v>
      </c>
      <c r="N43">
        <f>IF(INDEX(測定結果!$1:$1048576,ROW(),N$1)=0,"",LOG(INDEX(測定結果!$1:$1048576,ROW(),N$1)))</f>
        <v>-0.85387196432176193</v>
      </c>
      <c r="O43">
        <f>IF(INDEX(測定結果!$1:$1048576,ROW(),O$1)=0,"",LOG(INDEX(測定結果!$1:$1048576,ROW(),O$1)))</f>
        <v>-0.88605664769316317</v>
      </c>
      <c r="P43">
        <f>IF(INDEX(測定結果!$1:$1048576,ROW(),P$1)=0,"",LOG(INDEX(測定結果!$1:$1048576,ROW(),P$1)))</f>
        <v>-0.85387196432176193</v>
      </c>
      <c r="Q43">
        <f>IF(INDEX(測定結果!$1:$1048576,ROW(),Q$1)=0,"",LOG(INDEX(測定結果!$1:$1048576,ROW(),Q$1)))</f>
        <v>-0.79588001734407521</v>
      </c>
      <c r="R43">
        <f>IF(INDEX(測定結果!$1:$1048576,ROW(),R$1)=0,"",LOG(INDEX(測定結果!$1:$1048576,ROW(),R$1)))</f>
        <v>-0.82390874094431876</v>
      </c>
      <c r="S43">
        <f>IF(INDEX(測定結果!$1:$1048576,ROW(),S$1)=0,"",LOG(INDEX(測定結果!$1:$1048576,ROW(),S$1)))</f>
        <v>-0.79588001734407521</v>
      </c>
      <c r="T43">
        <f>IF(INDEX(測定結果!$1:$1048576,ROW(),T$1)=0,"",LOG(INDEX(測定結果!$1:$1048576,ROW(),T$1)))</f>
        <v>-0.92081875395237522</v>
      </c>
      <c r="U43">
        <f>IF(INDEX(測定結果!$1:$1048576,ROW(),U$1)=0,"",LOG(INDEX(測定結果!$1:$1048576,ROW(),U$1)))</f>
        <v>-0.88605664769316317</v>
      </c>
      <c r="V43">
        <f>IF(INDEX(測定結果!$1:$1048576,ROW(),V$1)=0,"",LOG(INDEX(測定結果!$1:$1048576,ROW(),V$1)))</f>
        <v>-0.82390874094431876</v>
      </c>
      <c r="W43">
        <f>IF(INDEX(測定結果!$1:$1048576,ROW(),W$1)=0,"",LOG(INDEX(測定結果!$1:$1048576,ROW(),W$1)))</f>
        <v>-0.82390874094431876</v>
      </c>
      <c r="X43">
        <f>IF(INDEX(測定結果!$1:$1048576,ROW(),X$1)=0,"",LOG(INDEX(測定結果!$1:$1048576,ROW(),X$1)))</f>
        <v>-0.85387196432176193</v>
      </c>
      <c r="Y43">
        <f>IF(INDEX(測定結果!$1:$1048576,ROW(),Y$1)=0,"",LOG(INDEX(測定結果!$1:$1048576,ROW(),Y$1)))</f>
        <v>-0.88605664769316317</v>
      </c>
      <c r="Z43">
        <f>IF(INDEX(測定結果!$1:$1048576,ROW(),Z$1)=0,"",LOG(INDEX(測定結果!$1:$1048576,ROW(),Z$1)))</f>
        <v>-0.92081875395237522</v>
      </c>
      <c r="AA43">
        <f>IF(INDEX(測定結果!$1:$1048576,ROW(),AA$1)=0,"",LOG(INDEX(測定結果!$1:$1048576,ROW(),AA$1)))</f>
        <v>-0.88605664769316317</v>
      </c>
      <c r="AB43">
        <f>IF(INDEX(測定結果!$1:$1048576,ROW(),AB$1)=0,"",LOG(INDEX(測定結果!$1:$1048576,ROW(),AB$1)))</f>
        <v>-0.92081875395237522</v>
      </c>
      <c r="AC43">
        <f>IF(INDEX(測定結果!$1:$1048576,ROW(),AC$1)=0,"",LOG(INDEX(測定結果!$1:$1048576,ROW(),AC$1)))</f>
        <v>-0.88605664769316317</v>
      </c>
      <c r="AD43">
        <f>IF(INDEX(測定結果!$1:$1048576,ROW(),AD$1)=0,"",LOG(INDEX(測定結果!$1:$1048576,ROW(),AD$1)))</f>
        <v>-0.92081875395237522</v>
      </c>
      <c r="AE43">
        <f>IF(INDEX(測定結果!$1:$1048576,ROW(),AE$1)=0,"",LOG(INDEX(測定結果!$1:$1048576,ROW(),AE$1)))</f>
        <v>-0.95860731484177497</v>
      </c>
      <c r="AF43">
        <f>IF(INDEX(測定結果!$1:$1048576,ROW(),AF$1)=0,"",LOG(INDEX(測定結果!$1:$1048576,ROW(),AF$1)))</f>
        <v>-0.95860731484177497</v>
      </c>
      <c r="AG43">
        <f>IF(INDEX(測定結果!$1:$1048576,ROW(),AG$1)=0,"",LOG(INDEX(測定結果!$1:$1048576,ROW(),AG$1)))</f>
        <v>-0.95860731484177497</v>
      </c>
      <c r="AH43">
        <f>IF(INDEX(測定結果!$1:$1048576,ROW(),AH$1)=0,"",LOG(INDEX(測定結果!$1:$1048576,ROW(),AH$1)))</f>
        <v>-1.0457574905606752</v>
      </c>
      <c r="AI43">
        <f>IF(INDEX(測定結果!$1:$1048576,ROW(),AI$1)=0,"",LOG(INDEX(測定結果!$1:$1048576,ROW(),AI$1)))</f>
        <v>-0.95860731484177497</v>
      </c>
      <c r="AJ43">
        <f>IF(INDEX(測定結果!$1:$1048576,ROW(),AJ$1)=0,"",LOG(INDEX(測定結果!$1:$1048576,ROW(),AJ$1)))</f>
        <v>-0.92081875395237522</v>
      </c>
      <c r="AK43">
        <f>IF(INDEX(測定結果!$1:$1048576,ROW(),AK$1)=0,"",LOG(INDEX(測定結果!$1:$1048576,ROW(),AK$1)))</f>
        <v>-0.95860731484177497</v>
      </c>
      <c r="AL43">
        <f>IF(INDEX(測定結果!$1:$1048576,ROW(),AL$1)=0,"",LOG(INDEX(測定結果!$1:$1048576,ROW(),AL$1)))</f>
        <v>-0.92081875395237522</v>
      </c>
      <c r="AM43">
        <f>IF(INDEX(測定結果!$1:$1048576,ROW(),AM$1)=0,"",LOG(INDEX(測定結果!$1:$1048576,ROW(),AM$1)))</f>
        <v>-1</v>
      </c>
      <c r="AN43">
        <f>IF(INDEX(測定結果!$1:$1048576,ROW(),AN$1)=0,"",LOG(INDEX(測定結果!$1:$1048576,ROW(),AN$1)))</f>
        <v>-0.95860731484177497</v>
      </c>
      <c r="AO43">
        <f>IF(INDEX(測定結果!$1:$1048576,ROW(),AO$1)=0,"",LOG(INDEX(測定結果!$1:$1048576,ROW(),AO$1)))</f>
        <v>-1</v>
      </c>
      <c r="AP43">
        <f>IF(INDEX(測定結果!$1:$1048576,ROW(),AP$1)=0,"",LOG(INDEX(測定結果!$1:$1048576,ROW(),AP$1)))</f>
        <v>-1.0457574905606752</v>
      </c>
      <c r="AQ43">
        <f>IF(INDEX(測定結果!$1:$1048576,ROW(),AQ$1)=0,"",LOG(INDEX(測定結果!$1:$1048576,ROW(),AQ$1)))</f>
        <v>-1.0457574905606752</v>
      </c>
      <c r="AR43">
        <f>IF(INDEX(測定結果!$1:$1048576,ROW(),AR$1)=0,"",LOG(INDEX(測定結果!$1:$1048576,ROW(),AR$1)))</f>
        <v>-1</v>
      </c>
      <c r="AS43">
        <f>IF(INDEX(測定結果!$1:$1048576,ROW(),AS$1)=0,"",LOG(INDEX(測定結果!$1:$1048576,ROW(),AS$1)))</f>
        <v>-1.0457574905606752</v>
      </c>
      <c r="AT43">
        <f>IF(INDEX(測定結果!$1:$1048576,ROW(),AT$1)=0,"",LOG(INDEX(測定結果!$1:$1048576,ROW(),AT$1)))</f>
        <v>-1</v>
      </c>
      <c r="AU43">
        <f>IF(INDEX(測定結果!$1:$1048576,ROW(),AU$1)=0,"",LOG(INDEX(測定結果!$1:$1048576,ROW(),AU$1)))</f>
        <v>-1.1549019599857431</v>
      </c>
      <c r="AV43">
        <f>IF(INDEX(測定結果!$1:$1048576,ROW(),AV$1)=0,"",LOG(INDEX(測定結果!$1:$1048576,ROW(),AV$1)))</f>
        <v>-1.0457574905606752</v>
      </c>
      <c r="AW43">
        <f>IF(INDEX(測定結果!$1:$1048576,ROW(),AW$1)=0,"",LOG(INDEX(測定結果!$1:$1048576,ROW(),AW$1)))</f>
        <v>-1.0457574905606752</v>
      </c>
      <c r="AX43">
        <f>IF(INDEX(測定結果!$1:$1048576,ROW(),AX$1)=0,"",LOG(INDEX(測定結果!$1:$1048576,ROW(),AX$1)))</f>
        <v>-0.95860731484177497</v>
      </c>
      <c r="AY43">
        <f>IF(INDEX(測定結果!$1:$1048576,ROW(),AY$1)=0,"",LOG(INDEX(測定結果!$1:$1048576,ROW(),AY$1)))</f>
        <v>-1.0457574905606752</v>
      </c>
      <c r="AZ43">
        <f>IF(INDEX(測定結果!$1:$1048576,ROW(),AZ$1)=0,"",LOG(INDEX(測定結果!$1:$1048576,ROW(),AZ$1)))</f>
        <v>-1</v>
      </c>
      <c r="BA43">
        <f>IF(INDEX(測定結果!$1:$1048576,ROW(),BA$1)=0,"",LOG(INDEX(測定結果!$1:$1048576,ROW(),BA$1)))</f>
        <v>-1</v>
      </c>
      <c r="BB43">
        <f>IF(INDEX(測定結果!$1:$1048576,ROW(),BB$1)=0,"",LOG(INDEX(測定結果!$1:$1048576,ROW(),BB$1)))</f>
        <v>-1</v>
      </c>
      <c r="BC43">
        <f>IF(INDEX(測定結果!$1:$1048576,ROW(),BC$1)=0,"",LOG(INDEX(測定結果!$1:$1048576,ROW(),BC$1)))</f>
        <v>-1</v>
      </c>
      <c r="BD43">
        <f>IF(INDEX(測定結果!$1:$1048576,ROW(),BD$1)=0,"",LOG(INDEX(測定結果!$1:$1048576,ROW(),BD$1)))</f>
        <v>-1</v>
      </c>
      <c r="BE43">
        <f>IF(INDEX(測定結果!$1:$1048576,ROW(),BE$1)=0,"",LOG(INDEX(測定結果!$1:$1048576,ROW(),BE$1)))</f>
        <v>-1.0969100130080565</v>
      </c>
      <c r="BF43">
        <f>IF(INDEX(測定結果!$1:$1048576,ROW(),BF$1)=0,"",LOG(INDEX(測定結果!$1:$1048576,ROW(),BF$1)))</f>
        <v>-1.1549019599857431</v>
      </c>
      <c r="BG43">
        <f>IF(INDEX(測定結果!$1:$1048576,ROW(),BG$1)=0,"",LOG(INDEX(測定結果!$1:$1048576,ROW(),BG$1)))</f>
        <v>-0.95860731484177497</v>
      </c>
      <c r="BH43">
        <f>IF(INDEX(測定結果!$1:$1048576,ROW(),BH$1)=0,"",LOG(INDEX(測定結果!$1:$1048576,ROW(),BH$1)))</f>
        <v>-1.0457574905606752</v>
      </c>
      <c r="BI43">
        <f>IF(INDEX(測定結果!$1:$1048576,ROW(),BI$1)=0,"",LOG(INDEX(測定結果!$1:$1048576,ROW(),BI$1)))</f>
        <v>-1</v>
      </c>
      <c r="BJ43">
        <f>IF(INDEX(測定結果!$1:$1048576,ROW(),BJ$1)=0,"",LOG(INDEX(測定結果!$1:$1048576,ROW(),BJ$1)))</f>
        <v>-1.0457574905606752</v>
      </c>
      <c r="BK43">
        <f>IF(INDEX(測定結果!$1:$1048576,ROW(),BK$1)=0,"",LOG(INDEX(測定結果!$1:$1048576,ROW(),BK$1)))</f>
        <v>-1.0969100130080565</v>
      </c>
      <c r="BL43">
        <f>IF(INDEX(測定結果!$1:$1048576,ROW(),BL$1)=0,"",LOG(INDEX(測定結果!$1:$1048576,ROW(),BL$1)))</f>
        <v>-1</v>
      </c>
      <c r="BM43">
        <f>IF(INDEX(測定結果!$1:$1048576,ROW(),BM$1)=0,"",LOG(INDEX(測定結果!$1:$1048576,ROW(),BM$1)))</f>
        <v>-1.0457574905606752</v>
      </c>
      <c r="BN43">
        <f>IF(INDEX(測定結果!$1:$1048576,ROW(),BN$1)=0,"",LOG(INDEX(測定結果!$1:$1048576,ROW(),BN$1)))</f>
        <v>-1.0457574905606752</v>
      </c>
      <c r="BO43">
        <f>IF(INDEX(測定結果!$1:$1048576,ROW(),BO$1)=0,"",LOG(INDEX(測定結果!$1:$1048576,ROW(),BO$1)))</f>
        <v>-1.0457574905606752</v>
      </c>
      <c r="BP43">
        <f>IF(INDEX(測定結果!$1:$1048576,ROW(),BP$1)=0,"",LOG(INDEX(測定結果!$1:$1048576,ROW(),BP$1)))</f>
        <v>-1.0457574905606752</v>
      </c>
      <c r="BQ43">
        <f>IF(INDEX(測定結果!$1:$1048576,ROW(),BQ$1)=0,"",LOG(INDEX(測定結果!$1:$1048576,ROW(),BQ$1)))</f>
        <v>-1.0457574905606752</v>
      </c>
      <c r="BR43">
        <f>IF(INDEX(測定結果!$1:$1048576,ROW(),BR$1)=0,"",LOG(INDEX(測定結果!$1:$1048576,ROW(),BR$1)))</f>
        <v>-1.1549019599857431</v>
      </c>
      <c r="BS43">
        <f>IF(INDEX(測定結果!$1:$1048576,ROW(),BS$1)=0,"",LOG(INDEX(測定結果!$1:$1048576,ROW(),BS$1)))</f>
        <v>-1</v>
      </c>
      <c r="BT43">
        <f>IF(INDEX(測定結果!$1:$1048576,ROW(),BT$1)=0,"",LOG(INDEX(測定結果!$1:$1048576,ROW(),BT$1)))</f>
        <v>-1.0457574905606752</v>
      </c>
      <c r="BU43">
        <f>IF(INDEX(測定結果!$1:$1048576,ROW(),BU$1)=0,"",LOG(INDEX(測定結果!$1:$1048576,ROW(),BU$1)))</f>
        <v>-1.0457574905606752</v>
      </c>
      <c r="BV43">
        <f>IF(INDEX(測定結果!$1:$1048576,ROW(),BV$1)=0,"",LOG(INDEX(測定結果!$1:$1048576,ROW(),BV$1)))</f>
        <v>-1.0457574905606752</v>
      </c>
      <c r="BW43">
        <f>IF(INDEX(測定結果!$1:$1048576,ROW(),BW$1)=0,"",LOG(INDEX(測定結果!$1:$1048576,ROW(),BW$1)))</f>
        <v>-1.0969100130080565</v>
      </c>
      <c r="BX43">
        <f>IF(INDEX(測定結果!$1:$1048576,ROW(),BX$1)=0,"",LOG(INDEX(測定結果!$1:$1048576,ROW(),BX$1)))</f>
        <v>-1.0457574905606752</v>
      </c>
      <c r="BY43">
        <f>IF(INDEX(測定結果!$1:$1048576,ROW(),BY$1)=0,"",LOG(INDEX(測定結果!$1:$1048576,ROW(),BY$1)))</f>
        <v>-1.1549019599857431</v>
      </c>
      <c r="BZ43">
        <f>IF(INDEX(測定結果!$1:$1048576,ROW(),BZ$1)=0,"",LOG(INDEX(測定結果!$1:$1048576,ROW(),BZ$1)))</f>
        <v>-1.0457574905606752</v>
      </c>
      <c r="CA43">
        <f>IF(INDEX(測定結果!$1:$1048576,ROW(),CA$1)=0,"",LOG(INDEX(測定結果!$1:$1048576,ROW(),CA$1)))</f>
        <v>-1.0969100130080565</v>
      </c>
      <c r="CB43">
        <f>IF(INDEX(測定結果!$1:$1048576,ROW(),CB$1)=0,"",LOG(INDEX(測定結果!$1:$1048576,ROW(),CB$1)))</f>
        <v>-1.0969100130080565</v>
      </c>
      <c r="CC43">
        <f>IF(INDEX(測定結果!$1:$1048576,ROW(),CC$1)=0,"",LOG(INDEX(測定結果!$1:$1048576,ROW(),CC$1)))</f>
        <v>-1.0457574905606752</v>
      </c>
      <c r="CD43">
        <f>IF(INDEX(測定結果!$1:$1048576,ROW(),CD$1)=0,"",LOG(INDEX(測定結果!$1:$1048576,ROW(),CD$1)))</f>
        <v>-1.0969100130080565</v>
      </c>
      <c r="CE43">
        <f>IF(INDEX(測定結果!$1:$1048576,ROW(),CE$1)=0,"",LOG(INDEX(測定結果!$1:$1048576,ROW(),CE$1)))</f>
        <v>-1.0969100130080565</v>
      </c>
      <c r="CF43">
        <f>IF(INDEX(測定結果!$1:$1048576,ROW(),CF$1)=0,"",LOG(INDEX(測定結果!$1:$1048576,ROW(),CF$1)))</f>
        <v>-1.0969100130080565</v>
      </c>
      <c r="CG43">
        <f>IF(INDEX(測定結果!$1:$1048576,ROW(),CG$1)=0,"",LOG(INDEX(測定結果!$1:$1048576,ROW(),CG$1)))</f>
        <v>-1.0457574905606752</v>
      </c>
      <c r="CH43">
        <f>IF(INDEX(測定結果!$1:$1048576,ROW(),CH$1)=0,"",LOG(INDEX(測定結果!$1:$1048576,ROW(),CH$1)))</f>
        <v>-1.0969100130080565</v>
      </c>
      <c r="CI43">
        <f>IF(INDEX(測定結果!$1:$1048576,ROW(),CI$1)=0,"",LOG(INDEX(測定結果!$1:$1048576,ROW(),CI$1)))</f>
        <v>-1.0969100130080565</v>
      </c>
      <c r="CJ43">
        <f>IF(INDEX(測定結果!$1:$1048576,ROW(),CJ$1)=0,"",LOG(INDEX(測定結果!$1:$1048576,ROW(),CJ$1)))</f>
        <v>-1.0969100130080565</v>
      </c>
      <c r="CK43">
        <f>IF(INDEX(測定結果!$1:$1048576,ROW(),CK$1)=0,"",LOG(INDEX(測定結果!$1:$1048576,ROW(),CK$1)))</f>
        <v>-1.0969100130080565</v>
      </c>
      <c r="CL43">
        <f>IF(INDEX(測定結果!$1:$1048576,ROW(),CL$1)=0,"",LOG(INDEX(測定結果!$1:$1048576,ROW(),CL$1)))</f>
        <v>-1.0457574905606752</v>
      </c>
      <c r="CM43">
        <f>IF(INDEX(測定結果!$1:$1048576,ROW(),CM$1)=0,"",LOG(INDEX(測定結果!$1:$1048576,ROW(),CM$1)))</f>
        <v>-1.0969100130080565</v>
      </c>
      <c r="CN43">
        <f>IF(INDEX(測定結果!$1:$1048576,ROW(),CN$1)=0,"",LOG(INDEX(測定結果!$1:$1048576,ROW(),CN$1)))</f>
        <v>-1.0969100130080565</v>
      </c>
      <c r="CO43">
        <f>IF(INDEX(測定結果!$1:$1048576,ROW(),CO$1)=0,"",LOG(INDEX(測定結果!$1:$1048576,ROW(),CO$1)))</f>
        <v>-1.0969100130080565</v>
      </c>
      <c r="CP43">
        <f>IF(INDEX(測定結果!$1:$1048576,ROW(),CP$1)=0,"",LOG(INDEX(測定結果!$1:$1048576,ROW(),CP$1)))</f>
        <v>-1.2218487496163564</v>
      </c>
      <c r="CQ43">
        <f>IF(INDEX(測定結果!$1:$1048576,ROW(),CQ$1)=0,"",LOG(INDEX(測定結果!$1:$1048576,ROW(),CQ$1)))</f>
        <v>-1.0457574905606752</v>
      </c>
      <c r="CR43">
        <f>IF(INDEX(測定結果!$1:$1048576,ROW(),CR$1)=0,"",LOG(INDEX(測定結果!$1:$1048576,ROW(),CR$1)))</f>
        <v>-1.0969100130080565</v>
      </c>
      <c r="CS43">
        <f>IF(INDEX(測定結果!$1:$1048576,ROW(),CS$1)=0,"",LOG(INDEX(測定結果!$1:$1048576,ROW(),CS$1)))</f>
        <v>-1.1549019599857431</v>
      </c>
      <c r="CT43">
        <f>IF(INDEX(測定結果!$1:$1048576,ROW(),CT$1)=0,"",LOG(INDEX(測定結果!$1:$1048576,ROW(),CT$1)))</f>
        <v>-1.0457574905606752</v>
      </c>
      <c r="CU43">
        <f>IF(INDEX(測定結果!$1:$1048576,ROW(),CU$1)=0,"",LOG(INDEX(測定結果!$1:$1048576,ROW(),CU$1)))</f>
        <v>-1.1549019599857431</v>
      </c>
      <c r="CV43">
        <f>IF(INDEX(測定結果!$1:$1048576,ROW(),CV$1)=0,"",LOG(INDEX(測定結果!$1:$1048576,ROW(),CV$1)))</f>
        <v>-1.0457574905606752</v>
      </c>
      <c r="CW43">
        <f>IF(INDEX(測定結果!$1:$1048576,ROW(),CW$1)=0,"",LOG(INDEX(測定結果!$1:$1048576,ROW(),CW$1)))</f>
        <v>-1.0969100130080565</v>
      </c>
      <c r="CX43">
        <f>IF(INDEX(測定結果!$1:$1048576,ROW(),CX$1)=0,"",LOG(INDEX(測定結果!$1:$1048576,ROW(),CX$1)))</f>
        <v>-1.0969100130080565</v>
      </c>
      <c r="CY43">
        <f>IF(INDEX(測定結果!$1:$1048576,ROW(),CY$1)=0,"",LOG(INDEX(測定結果!$1:$1048576,ROW(),CY$1)))</f>
        <v>-1.1549019599857431</v>
      </c>
      <c r="CZ43">
        <f>IF(INDEX(測定結果!$1:$1048576,ROW(),CZ$1)=0,"",LOG(INDEX(測定結果!$1:$1048576,ROW(),CZ$1)))</f>
        <v>-1.0969100130080565</v>
      </c>
      <c r="DA43">
        <f>IF(INDEX(測定結果!$1:$1048576,ROW(),DA$1)=0,"",LOG(INDEX(測定結果!$1:$1048576,ROW(),DA$1)))</f>
        <v>-1.0969100130080565</v>
      </c>
      <c r="DB43">
        <f>IF(INDEX(測定結果!$1:$1048576,ROW(),DB$1)=0,"",LOG(INDEX(測定結果!$1:$1048576,ROW(),DB$1)))</f>
        <v>-1.1549019599857431</v>
      </c>
      <c r="DC43">
        <f>IF(INDEX(測定結果!$1:$1048576,ROW(),DC$1)=0,"",LOG(INDEX(測定結果!$1:$1048576,ROW(),DC$1)))</f>
        <v>-1.0457574905606752</v>
      </c>
      <c r="DD43">
        <f>IF(INDEX(測定結果!$1:$1048576,ROW(),DD$1)=0,"",LOG(INDEX(測定結果!$1:$1048576,ROW(),DD$1)))</f>
        <v>-1.1549019599857431</v>
      </c>
      <c r="DE43">
        <f>IF(INDEX(測定結果!$1:$1048576,ROW(),DE$1)=0,"",LOG(INDEX(測定結果!$1:$1048576,ROW(),DE$1)))</f>
        <v>-1.1549019599857431</v>
      </c>
      <c r="DF43">
        <f>IF(INDEX(測定結果!$1:$1048576,ROW(),DF$1)=0,"",LOG(INDEX(測定結果!$1:$1048576,ROW(),DF$1)))</f>
        <v>-1.0969100130080565</v>
      </c>
      <c r="DG43">
        <f>IF(INDEX(測定結果!$1:$1048576,ROW(),DG$1)=0,"",LOG(INDEX(測定結果!$1:$1048576,ROW(),DG$1)))</f>
        <v>-1.0969100130080565</v>
      </c>
      <c r="DH43">
        <f>IF(INDEX(測定結果!$1:$1048576,ROW(),DH$1)=0,"",LOG(INDEX(測定結果!$1:$1048576,ROW(),DH$1)))</f>
        <v>-1.1549019599857431</v>
      </c>
      <c r="DI43">
        <f>IF(INDEX(測定結果!$1:$1048576,ROW(),DI$1)=0,"",LOG(INDEX(測定結果!$1:$1048576,ROW(),DI$1)))</f>
        <v>-1.1549019599857431</v>
      </c>
      <c r="DJ43">
        <f>IF(INDEX(測定結果!$1:$1048576,ROW(),DJ$1)=0,"",LOG(INDEX(測定結果!$1:$1048576,ROW(),DJ$1)))</f>
        <v>-1.1549019599857431</v>
      </c>
      <c r="DK43">
        <f>IF(INDEX(測定結果!$1:$1048576,ROW(),DK$1)=0,"",LOG(INDEX(測定結果!$1:$1048576,ROW(),DK$1)))</f>
        <v>-1.1549019599857431</v>
      </c>
      <c r="DL43">
        <f>IF(INDEX(測定結果!$1:$1048576,ROW(),DL$1)=0,"",LOG(INDEX(測定結果!$1:$1048576,ROW(),DL$1)))</f>
        <v>-1.1549019599857431</v>
      </c>
      <c r="DM43">
        <f>IF(INDEX(測定結果!$1:$1048576,ROW(),DM$1)=0,"",LOG(INDEX(測定結果!$1:$1048576,ROW(),DM$1)))</f>
        <v>-1.0969100130080565</v>
      </c>
      <c r="DN43">
        <f>IF(INDEX(測定結果!$1:$1048576,ROW(),DN$1)=0,"",LOG(INDEX(測定結果!$1:$1048576,ROW(),DN$1)))</f>
        <v>-1.0969100130080565</v>
      </c>
      <c r="DO43">
        <f>IF(INDEX(測定結果!$1:$1048576,ROW(),DO$1)=0,"",LOG(INDEX(測定結果!$1:$1048576,ROW(),DO$1)))</f>
        <v>-1.1549019599857431</v>
      </c>
      <c r="DP43" t="str">
        <f>IF(OR(INDEX(測定結果!$1:$1048576,ROW(),DP$1)=0,INDEX(測定結果!$1:$1048576,ROW(),DP$1)=""),"",LOG(INDEX(測定結果!$1:$1048576,ROW(),DP$1)))</f>
        <v/>
      </c>
      <c r="DQ43">
        <f>IF(OR(INDEX(測定結果!$1:$1048576,ROW(),DQ$1)=0,INDEX(測定結果!$1:$1048576,ROW(),DQ$1)=""),"",LOG(INDEX(測定結果!$1:$1048576,ROW(),DQ$1)))</f>
        <v>-1.1079053973095196</v>
      </c>
      <c r="DR43">
        <f>IF(OR(INDEX(測定結果!$1:$1048576,ROW(),DR$1)=0,INDEX(測定結果!$1:$1048576,ROW(),DR$1)=""),"",LOG(INDEX(測定結果!$1:$1048576,ROW(),DR$1)))</f>
        <v>-1.1549019599857431</v>
      </c>
      <c r="DS43">
        <f>IF(OR(INDEX(測定結果!$1:$1048576,ROW(),DS$1)=0,INDEX(測定結果!$1:$1048576,ROW(),DS$1)=""),"",LOG(INDEX(測定結果!$1:$1048576,ROW(),DS$1)))</f>
        <v>-1.1135092748275182</v>
      </c>
      <c r="DT43">
        <f>IF(OR(INDEX(測定結果!$1:$1048576,ROW(),DT$1)=0,INDEX(測定結果!$1:$1048576,ROW(),DT$1)=""),"",LOG(INDEX(測定結果!$1:$1048576,ROW(),DT$1)))</f>
        <v>-1.1487416512809248</v>
      </c>
      <c r="DU43">
        <f>IF(OR(INDEX(測定結果!$1:$1048576,ROW(),DU$1)=0,INDEX(測定結果!$1:$1048576,ROW(),DU$1)=""),"",LOG(INDEX(測定結果!$1:$1048576,ROW(),DU$1)))</f>
        <v>-1.1739251972991736</v>
      </c>
      <c r="DV43">
        <f>IF(OR(INDEX(測定結果!$1:$1048576,ROW(),DV$1)=0,INDEX(測定結果!$1:$1048576,ROW(),DV$1)=""),"",LOG(INDEX(測定結果!$1:$1048576,ROW(),DV$1)))</f>
        <v>-1.0757207139381184</v>
      </c>
      <c r="DW43">
        <f>IF(OR(INDEX(測定結果!$1:$1048576,ROW(),DW$1)=0,INDEX(測定結果!$1:$1048576,ROW(),DW$1)=""),"",LOG(INDEX(測定結果!$1:$1048576,ROW(),DW$1)))</f>
        <v>-1.0861861476162833</v>
      </c>
      <c r="DX43">
        <f>IF(OR(INDEX(測定結果!$1:$1048576,ROW(),DX$1)=0,INDEX(測定結果!$1:$1048576,ROW(),DX$1)=""),"",LOG(INDEX(測定結果!$1:$1048576,ROW(),DX$1)))</f>
        <v>-1.1549019599857431</v>
      </c>
      <c r="DY43">
        <f>IF(OR(INDEX(測定結果!$1:$1048576,ROW(),DY$1)=0,INDEX(測定結果!$1:$1048576,ROW(),DY$1)=""),"",LOG(INDEX(測定結果!$1:$1048576,ROW(),DY$1)))</f>
        <v>-1.2006594505464183</v>
      </c>
      <c r="DZ43">
        <f>IF(OR(INDEX(測定結果!$1:$1048576,ROW(),DZ$1)=0,INDEX(測定結果!$1:$1048576,ROW(),DZ$1)=""),"",LOG(INDEX(測定結果!$1:$1048576,ROW(),DZ$1)))</f>
        <v>-1.1870866433571443</v>
      </c>
      <c r="EA43">
        <f>IF(OR(INDEX(測定結果!$1:$1048576,ROW(),EA$1)=0,INDEX(測定結果!$1:$1048576,ROW(),EA$1)=""),"",LOG(INDEX(測定結果!$1:$1048576,ROW(),EA$1)))</f>
        <v>-1.0969100130080565</v>
      </c>
      <c r="EB43">
        <f>IF(OR(INDEX(測定結果!$1:$1048576,ROW(),EB$1)=0,INDEX(測定結果!$1:$1048576,ROW(),EB$1)=""),"",LOG(INDEX(測定結果!$1:$1048576,ROW(),EB$1)))</f>
        <v>-1.1191864077192086</v>
      </c>
      <c r="EC43">
        <f>IF(OR(INDEX(測定結果!$1:$1048576,ROW(),EC$1)=0,INDEX(測定結果!$1:$1048576,ROW(),EC$1)=""),"",LOG(INDEX(測定結果!$1:$1048576,ROW(),EC$1)))</f>
        <v>-1.1307682802690238</v>
      </c>
      <c r="ED43">
        <f>IF(OR(INDEX(測定結果!$1:$1048576,ROW(),ED$1)=0,INDEX(測定結果!$1:$1048576,ROW(),ED$1)=""),"",LOG(INDEX(測定結果!$1:$1048576,ROW(),ED$1)))</f>
        <v>-1.1611509092627446</v>
      </c>
    </row>
    <row r="44" spans="1:134">
      <c r="A44" t="str">
        <f>IF(INDEX(測定結果!$1:$1048576,ROW(),A$1)=0,A43,INDEX(測定結果!$1:$1048576,ROW(),A$1))</f>
        <v>都路町</v>
      </c>
      <c r="B44">
        <f>INDEX(測定結果!$1:$1048576,ROW(),B$1)</f>
        <v>34</v>
      </c>
      <c r="C44" t="str">
        <f>IF(INDEX(測定結果!$1:$1048576,ROW(),C$1)=0,C43,INDEX(測定結果!$1:$1048576,ROW(),C$1))</f>
        <v>第１区</v>
      </c>
      <c r="D44" t="str">
        <f>IF(INDEX(測定結果!$1:$1048576,ROW(),D$1)=0,"",INDEX(測定結果!$1:$1048576,ROW(),D$1))</f>
        <v>上岩井生活改善センター</v>
      </c>
      <c r="E44">
        <f>IF(INDEX(測定結果!$1:$1048576,ROW(),E$1)=0,"",LOG(INDEX(測定結果!$1:$1048576,ROW(),E$1)))</f>
        <v>-5.551732784983137E-2</v>
      </c>
      <c r="F44">
        <f>IF(INDEX(測定結果!$1:$1048576,ROW(),F$1)=0,"",LOG(INDEX(測定結果!$1:$1048576,ROW(),F$1)))</f>
        <v>-4.0958607678906384E-2</v>
      </c>
      <c r="G44">
        <f>IF(INDEX(測定結果!$1:$1048576,ROW(),G$1)=0,"",LOG(INDEX(測定結果!$1:$1048576,ROW(),G$1)))</f>
        <v>-5.551732784983137E-2</v>
      </c>
      <c r="H44">
        <f>IF(INDEX(測定結果!$1:$1048576,ROW(),H$1)=0,"",LOG(INDEX(測定結果!$1:$1048576,ROW(),H$1)))</f>
        <v>-0.14874165128092473</v>
      </c>
      <c r="I44">
        <f>IF(INDEX(測定結果!$1:$1048576,ROW(),I$1)=0,"",LOG(INDEX(測定結果!$1:$1048576,ROW(),I$1)))</f>
        <v>-0.16749108729376366</v>
      </c>
      <c r="J44">
        <f>IF(INDEX(測定結果!$1:$1048576,ROW(),J$1)=0,"",LOG(INDEX(測定結果!$1:$1048576,ROW(),J$1)))</f>
        <v>-0.13076828026902382</v>
      </c>
      <c r="K44">
        <f>IF(INDEX(測定結果!$1:$1048576,ROW(),K$1)=0,"",LOG(INDEX(測定結果!$1:$1048576,ROW(),K$1)))</f>
        <v>-0.13667713987954411</v>
      </c>
      <c r="L44">
        <f>IF(INDEX(測定結果!$1:$1048576,ROW(),L$1)=0,"",LOG(INDEX(測定結果!$1:$1048576,ROW(),L$1)))</f>
        <v>-0.18708664335714442</v>
      </c>
      <c r="M44">
        <f>IF(INDEX(測定結果!$1:$1048576,ROW(),M$1)=0,"",LOG(INDEX(測定結果!$1:$1048576,ROW(),M$1)))</f>
        <v>-0.16115090926274472</v>
      </c>
      <c r="N44">
        <f>IF(INDEX(測定結果!$1:$1048576,ROW(),N$1)=0,"",LOG(INDEX(測定結果!$1:$1048576,ROW(),N$1)))</f>
        <v>-0.19382002601611281</v>
      </c>
      <c r="O44">
        <f>IF(INDEX(測定結果!$1:$1048576,ROW(),O$1)=0,"",LOG(INDEX(測定結果!$1:$1048576,ROW(),O$1)))</f>
        <v>-0.20065945054641829</v>
      </c>
      <c r="P44">
        <f>IF(INDEX(測定結果!$1:$1048576,ROW(),P$1)=0,"",LOG(INDEX(測定結果!$1:$1048576,ROW(),P$1)))</f>
        <v>-0.14266750356873156</v>
      </c>
      <c r="Q44">
        <f>IF(INDEX(測定結果!$1:$1048576,ROW(),Q$1)=0,"",LOG(INDEX(測定結果!$1:$1048576,ROW(),Q$1)))</f>
        <v>-0.24412514432750865</v>
      </c>
      <c r="R44">
        <f>IF(INDEX(測定結果!$1:$1048576,ROW(),R$1)=0,"",LOG(INDEX(測定結果!$1:$1048576,ROW(),R$1)))</f>
        <v>-0.19382002601611281</v>
      </c>
      <c r="S44">
        <f>IF(INDEX(測定結果!$1:$1048576,ROW(),S$1)=0,"",LOG(INDEX(測定結果!$1:$1048576,ROW(),S$1)))</f>
        <v>-0.20760831050174613</v>
      </c>
      <c r="T44">
        <f>IF(INDEX(測定結果!$1:$1048576,ROW(),T$1)=0,"",LOG(INDEX(測定結果!$1:$1048576,ROW(),T$1)))</f>
        <v>-0.30980391997148632</v>
      </c>
      <c r="U44">
        <f>IF(INDEX(測定結果!$1:$1048576,ROW(),U$1)=0,"",LOG(INDEX(測定結果!$1:$1048576,ROW(),U$1)))</f>
        <v>-0.29242982390206362</v>
      </c>
      <c r="V44">
        <f>IF(INDEX(測定結果!$1:$1048576,ROW(),V$1)=0,"",LOG(INDEX(測定結果!$1:$1048576,ROW(),V$1)))</f>
        <v>-0.25181197299379954</v>
      </c>
      <c r="W44">
        <f>IF(INDEX(測定結果!$1:$1048576,ROW(),W$1)=0,"",LOG(INDEX(測定結果!$1:$1048576,ROW(),W$1)))</f>
        <v>-0.23657200643706275</v>
      </c>
      <c r="X44">
        <f>IF(INDEX(測定結果!$1:$1048576,ROW(),X$1)=0,"",LOG(INDEX(測定結果!$1:$1048576,ROW(),X$1)))</f>
        <v>-0.19382002601611281</v>
      </c>
      <c r="Y44">
        <f>IF(INDEX(測定結果!$1:$1048576,ROW(),Y$1)=0,"",LOG(INDEX(測定結果!$1:$1048576,ROW(),Y$1)))</f>
        <v>-0.23657200643706275</v>
      </c>
      <c r="Z44">
        <f>IF(INDEX(測定結果!$1:$1048576,ROW(),Z$1)=0,"",LOG(INDEX(測定結果!$1:$1048576,ROW(),Z$1)))</f>
        <v>-0.23657200643706275</v>
      </c>
      <c r="AA44">
        <f>IF(INDEX(測定結果!$1:$1048576,ROW(),AA$1)=0,"",LOG(INDEX(測定結果!$1:$1048576,ROW(),AA$1)))</f>
        <v>-0.25963731050575611</v>
      </c>
      <c r="AB44">
        <f>IF(INDEX(測定結果!$1:$1048576,ROW(),AB$1)=0,"",LOG(INDEX(測定結果!$1:$1048576,ROW(),AB$1)))</f>
        <v>-0.25963731050575611</v>
      </c>
      <c r="AC44">
        <f>IF(INDEX(測定結果!$1:$1048576,ROW(),AC$1)=0,"",LOG(INDEX(測定結果!$1:$1048576,ROW(),AC$1)))</f>
        <v>-0.27572413039921095</v>
      </c>
      <c r="AD44">
        <f>IF(INDEX(測定結果!$1:$1048576,ROW(),AD$1)=0,"",LOG(INDEX(測定結果!$1:$1048576,ROW(),AD$1)))</f>
        <v>-0.29242982390206362</v>
      </c>
      <c r="AE44">
        <f>IF(INDEX(測定結果!$1:$1048576,ROW(),AE$1)=0,"",LOG(INDEX(測定結果!$1:$1048576,ROW(),AE$1)))</f>
        <v>-0.32790214206428259</v>
      </c>
      <c r="AF44">
        <f>IF(INDEX(測定結果!$1:$1048576,ROW(),AF$1)=0,"",LOG(INDEX(測定結果!$1:$1048576,ROW(),AF$1)))</f>
        <v>-0.31875876262441277</v>
      </c>
      <c r="AG44">
        <f>IF(INDEX(測定結果!$1:$1048576,ROW(),AG$1)=0,"",LOG(INDEX(測定結果!$1:$1048576,ROW(),AG$1)))</f>
        <v>-0.32790214206428259</v>
      </c>
      <c r="AH44">
        <f>IF(INDEX(測定結果!$1:$1048576,ROW(),AH$1)=0,"",LOG(INDEX(測定結果!$1:$1048576,ROW(),AH$1)))</f>
        <v>-0.46852108295774486</v>
      </c>
      <c r="AI44">
        <f>IF(INDEX(測定結果!$1:$1048576,ROW(),AI$1)=0,"",LOG(INDEX(測定結果!$1:$1048576,ROW(),AI$1)))</f>
        <v>-0.38721614328026455</v>
      </c>
      <c r="AJ44">
        <f>IF(INDEX(測定結果!$1:$1048576,ROW(),AJ$1)=0,"",LOG(INDEX(測定結果!$1:$1048576,ROW(),AJ$1)))</f>
        <v>-0.3979400086720376</v>
      </c>
      <c r="AK44">
        <f>IF(INDEX(測定結果!$1:$1048576,ROW(),AK$1)=0,"",LOG(INDEX(測定結果!$1:$1048576,ROW(),AK$1)))</f>
        <v>-0.35654732351381258</v>
      </c>
      <c r="AL44">
        <f>IF(INDEX(測定結果!$1:$1048576,ROW(),AL$1)=0,"",LOG(INDEX(測定結果!$1:$1048576,ROW(),AL$1)))</f>
        <v>-0.37675070960209955</v>
      </c>
      <c r="AM44">
        <f>IF(INDEX(測定結果!$1:$1048576,ROW(),AM$1)=0,"",LOG(INDEX(測定結果!$1:$1048576,ROW(),AM$1)))</f>
        <v>-0.43179827593300502</v>
      </c>
      <c r="AN44">
        <f>IF(INDEX(測定結果!$1:$1048576,ROW(),AN$1)=0,"",LOG(INDEX(測定結果!$1:$1048576,ROW(),AN$1)))</f>
        <v>-0.49485002168009401</v>
      </c>
      <c r="AO44">
        <f>IF(INDEX(測定結果!$1:$1048576,ROW(),AO$1)=0,"",LOG(INDEX(測定結果!$1:$1048576,ROW(),AO$1)))</f>
        <v>-0.53760200210104392</v>
      </c>
      <c r="AP44">
        <f>IF(INDEX(測定結果!$1:$1048576,ROW(),AP$1)=0,"",LOG(INDEX(測定結果!$1:$1048576,ROW(),AP$1)))</f>
        <v>-0.49485002168009401</v>
      </c>
      <c r="AQ44">
        <f>IF(INDEX(測定結果!$1:$1048576,ROW(),AQ$1)=0,"",LOG(INDEX(測定結果!$1:$1048576,ROW(),AQ$1)))</f>
        <v>-0.50863830616572736</v>
      </c>
      <c r="AR44">
        <f>IF(INDEX(測定結果!$1:$1048576,ROW(),AR$1)=0,"",LOG(INDEX(測定結果!$1:$1048576,ROW(),AR$1)))</f>
        <v>-0.50863830616572736</v>
      </c>
      <c r="AS44">
        <f>IF(INDEX(測定結果!$1:$1048576,ROW(),AS$1)=0,"",LOG(INDEX(測定結果!$1:$1048576,ROW(),AS$1)))</f>
        <v>-0.56863623584101264</v>
      </c>
      <c r="AT44">
        <f>IF(INDEX(測定結果!$1:$1048576,ROW(),AT$1)=0,"",LOG(INDEX(測定結果!$1:$1048576,ROW(),AT$1)))</f>
        <v>-0.58502665202918203</v>
      </c>
      <c r="AU44">
        <f>IF(INDEX(測定結果!$1:$1048576,ROW(),AU$1)=0,"",LOG(INDEX(測定結果!$1:$1048576,ROW(),AU$1)))</f>
        <v>-0.79588001734407521</v>
      </c>
      <c r="AV44">
        <f>IF(INDEX(測定結果!$1:$1048576,ROW(),AV$1)=0,"",LOG(INDEX(測定結果!$1:$1048576,ROW(),AV$1)))</f>
        <v>-0.58502665202918203</v>
      </c>
      <c r="AW44">
        <f>IF(INDEX(測定結果!$1:$1048576,ROW(),AW$1)=0,"",LOG(INDEX(測定結果!$1:$1048576,ROW(),AW$1)))</f>
        <v>-0.58502665202918203</v>
      </c>
      <c r="AX44">
        <f>IF(INDEX(測定結果!$1:$1048576,ROW(),AX$1)=0,"",LOG(INDEX(測定結果!$1:$1048576,ROW(),AX$1)))</f>
        <v>-0.6020599913279624</v>
      </c>
      <c r="AY44">
        <f>IF(INDEX(測定結果!$1:$1048576,ROW(),AY$1)=0,"",LOG(INDEX(測定結果!$1:$1048576,ROW(),AY$1)))</f>
        <v>-0.61978875828839397</v>
      </c>
      <c r="AZ44">
        <f>IF(INDEX(測定結果!$1:$1048576,ROW(),AZ$1)=0,"",LOG(INDEX(測定結果!$1:$1048576,ROW(),AZ$1)))</f>
        <v>-0.6020599913279624</v>
      </c>
      <c r="BA44">
        <f>IF(INDEX(測定結果!$1:$1048576,ROW(),BA$1)=0,"",LOG(INDEX(測定結果!$1:$1048576,ROW(),BA$1)))</f>
        <v>-0.63827216398240705</v>
      </c>
      <c r="BB44">
        <f>IF(INDEX(測定結果!$1:$1048576,ROW(),BB$1)=0,"",LOG(INDEX(測定結果!$1:$1048576,ROW(),BB$1)))</f>
        <v>-0.61978875828839397</v>
      </c>
      <c r="BC44">
        <f>IF(INDEX(測定結果!$1:$1048576,ROW(),BC$1)=0,"",LOG(INDEX(測定結果!$1:$1048576,ROW(),BC$1)))</f>
        <v>-0.6020599913279624</v>
      </c>
      <c r="BD44">
        <f>IF(INDEX(測定結果!$1:$1048576,ROW(),BD$1)=0,"",LOG(INDEX(測定結果!$1:$1048576,ROW(),BD$1)))</f>
        <v>-0.65757731917779372</v>
      </c>
      <c r="BE44">
        <f>IF(INDEX(測定結果!$1:$1048576,ROW(),BE$1)=0,"",LOG(INDEX(測定結果!$1:$1048576,ROW(),BE$1)))</f>
        <v>-0.6777807052660807</v>
      </c>
      <c r="BF44">
        <f>IF(INDEX(測定結果!$1:$1048576,ROW(),BF$1)=0,"",LOG(INDEX(測定結果!$1:$1048576,ROW(),BF$1)))</f>
        <v>-0.769551078621726</v>
      </c>
      <c r="BG44">
        <f>IF(INDEX(測定結果!$1:$1048576,ROW(),BG$1)=0,"",LOG(INDEX(測定結果!$1:$1048576,ROW(),BG$1)))</f>
        <v>-0.65757731917779372</v>
      </c>
      <c r="BH44">
        <f>IF(INDEX(測定結果!$1:$1048576,ROW(),BH$1)=0,"",LOG(INDEX(測定結果!$1:$1048576,ROW(),BH$1)))</f>
        <v>-0.72124639904717103</v>
      </c>
      <c r="BI44">
        <f>IF(INDEX(測定結果!$1:$1048576,ROW(),BI$1)=0,"",LOG(INDEX(測定結果!$1:$1048576,ROW(),BI$1)))</f>
        <v>-0.65757731917779372</v>
      </c>
      <c r="BJ44">
        <f>IF(INDEX(測定結果!$1:$1048576,ROW(),BJ$1)=0,"",LOG(INDEX(測定結果!$1:$1048576,ROW(),BJ$1)))</f>
        <v>-0.63827216398240705</v>
      </c>
      <c r="BK44">
        <f>IF(INDEX(測定結果!$1:$1048576,ROW(),BK$1)=0,"",LOG(INDEX(測定結果!$1:$1048576,ROW(),BK$1)))</f>
        <v>-0.6777807052660807</v>
      </c>
      <c r="BL44">
        <f>IF(INDEX(測定結果!$1:$1048576,ROW(),BL$1)=0,"",LOG(INDEX(測定結果!$1:$1048576,ROW(),BL$1)))</f>
        <v>-0.63827216398240705</v>
      </c>
      <c r="BM44">
        <f>IF(INDEX(測定結果!$1:$1048576,ROW(),BM$1)=0,"",LOG(INDEX(測定結果!$1:$1048576,ROW(),BM$1)))</f>
        <v>-0.69897000433601875</v>
      </c>
      <c r="BN44">
        <f>IF(INDEX(測定結果!$1:$1048576,ROW(),BN$1)=0,"",LOG(INDEX(測定結果!$1:$1048576,ROW(),BN$1)))</f>
        <v>-0.65757731917779372</v>
      </c>
      <c r="BO44">
        <f>IF(INDEX(測定結果!$1:$1048576,ROW(),BO$1)=0,"",LOG(INDEX(測定結果!$1:$1048576,ROW(),BO$1)))</f>
        <v>-0.6777807052660807</v>
      </c>
      <c r="BP44">
        <f>IF(INDEX(測定結果!$1:$1048576,ROW(),BP$1)=0,"",LOG(INDEX(測定結果!$1:$1048576,ROW(),BP$1)))</f>
        <v>-0.72124639904717103</v>
      </c>
      <c r="BQ44">
        <f>IF(INDEX(測定結果!$1:$1048576,ROW(),BQ$1)=0,"",LOG(INDEX(測定結果!$1:$1048576,ROW(),BQ$1)))</f>
        <v>-0.74472749489669399</v>
      </c>
      <c r="BR44">
        <f>IF(INDEX(測定結果!$1:$1048576,ROW(),BR$1)=0,"",LOG(INDEX(測定結果!$1:$1048576,ROW(),BR$1)))</f>
        <v>-0.82390874094431876</v>
      </c>
      <c r="BS44">
        <f>IF(INDEX(測定結果!$1:$1048576,ROW(),BS$1)=0,"",LOG(INDEX(測定結果!$1:$1048576,ROW(),BS$1)))</f>
        <v>-0.72124639904717103</v>
      </c>
      <c r="BT44">
        <f>IF(INDEX(測定結果!$1:$1048576,ROW(),BT$1)=0,"",LOG(INDEX(測定結果!$1:$1048576,ROW(),BT$1)))</f>
        <v>-0.72124639904717103</v>
      </c>
      <c r="BU44">
        <f>IF(INDEX(測定結果!$1:$1048576,ROW(),BU$1)=0,"",LOG(INDEX(測定結果!$1:$1048576,ROW(),BU$1)))</f>
        <v>-0.769551078621726</v>
      </c>
      <c r="BV44">
        <f>IF(INDEX(測定結果!$1:$1048576,ROW(),BV$1)=0,"",LOG(INDEX(測定結果!$1:$1048576,ROW(),BV$1)))</f>
        <v>-0.69897000433601875</v>
      </c>
      <c r="BW44">
        <f>IF(INDEX(測定結果!$1:$1048576,ROW(),BW$1)=0,"",LOG(INDEX(測定結果!$1:$1048576,ROW(),BW$1)))</f>
        <v>-0.74472749489669399</v>
      </c>
      <c r="BX44">
        <f>IF(INDEX(測定結果!$1:$1048576,ROW(),BX$1)=0,"",LOG(INDEX(測定結果!$1:$1048576,ROW(),BX$1)))</f>
        <v>-0.69897000433601875</v>
      </c>
      <c r="BY44">
        <f>IF(INDEX(測定結果!$1:$1048576,ROW(),BY$1)=0,"",LOG(INDEX(測定結果!$1:$1048576,ROW(),BY$1)))</f>
        <v>-0.72124639904717103</v>
      </c>
      <c r="BZ44">
        <f>IF(INDEX(測定結果!$1:$1048576,ROW(),BZ$1)=0,"",LOG(INDEX(測定結果!$1:$1048576,ROW(),BZ$1)))</f>
        <v>-0.74472749489669399</v>
      </c>
      <c r="CA44">
        <f>IF(INDEX(測定結果!$1:$1048576,ROW(),CA$1)=0,"",LOG(INDEX(測定結果!$1:$1048576,ROW(),CA$1)))</f>
        <v>-0.74472749489669399</v>
      </c>
      <c r="CB44">
        <f>IF(INDEX(測定結果!$1:$1048576,ROW(),CB$1)=0,"",LOG(INDEX(測定結果!$1:$1048576,ROW(),CB$1)))</f>
        <v>-0.74472749489669399</v>
      </c>
      <c r="CC44">
        <f>IF(INDEX(測定結果!$1:$1048576,ROW(),CC$1)=0,"",LOG(INDEX(測定結果!$1:$1048576,ROW(),CC$1)))</f>
        <v>-0.769551078621726</v>
      </c>
      <c r="CD44">
        <f>IF(INDEX(測定結果!$1:$1048576,ROW(),CD$1)=0,"",LOG(INDEX(測定結果!$1:$1048576,ROW(),CD$1)))</f>
        <v>-0.79588001734407521</v>
      </c>
      <c r="CE44">
        <f>IF(INDEX(測定結果!$1:$1048576,ROW(),CE$1)=0,"",LOG(INDEX(測定結果!$1:$1048576,ROW(),CE$1)))</f>
        <v>-0.74472749489669399</v>
      </c>
      <c r="CF44">
        <f>IF(INDEX(測定結果!$1:$1048576,ROW(),CF$1)=0,"",LOG(INDEX(測定結果!$1:$1048576,ROW(),CF$1)))</f>
        <v>-0.79588001734407521</v>
      </c>
      <c r="CG44">
        <f>IF(INDEX(測定結果!$1:$1048576,ROW(),CG$1)=0,"",LOG(INDEX(測定結果!$1:$1048576,ROW(),CG$1)))</f>
        <v>-0.769551078621726</v>
      </c>
      <c r="CH44">
        <f>IF(INDEX(測定結果!$1:$1048576,ROW(),CH$1)=0,"",LOG(INDEX(測定結果!$1:$1048576,ROW(),CH$1)))</f>
        <v>-0.74472749489669399</v>
      </c>
      <c r="CI44">
        <f>IF(INDEX(測定結果!$1:$1048576,ROW(),CI$1)=0,"",LOG(INDEX(測定結果!$1:$1048576,ROW(),CI$1)))</f>
        <v>-0.74472749489669399</v>
      </c>
      <c r="CJ44">
        <f>IF(INDEX(測定結果!$1:$1048576,ROW(),CJ$1)=0,"",LOG(INDEX(測定結果!$1:$1048576,ROW(),CJ$1)))</f>
        <v>-0.74472749489669399</v>
      </c>
      <c r="CK44">
        <f>IF(INDEX(測定結果!$1:$1048576,ROW(),CK$1)=0,"",LOG(INDEX(測定結果!$1:$1048576,ROW(),CK$1)))</f>
        <v>-0.82390874094431876</v>
      </c>
      <c r="CL44">
        <f>IF(INDEX(測定結果!$1:$1048576,ROW(),CL$1)=0,"",LOG(INDEX(測定結果!$1:$1048576,ROW(),CL$1)))</f>
        <v>-0.769551078621726</v>
      </c>
      <c r="CM44">
        <f>IF(INDEX(測定結果!$1:$1048576,ROW(),CM$1)=0,"",LOG(INDEX(測定結果!$1:$1048576,ROW(),CM$1)))</f>
        <v>-0.82390874094431876</v>
      </c>
      <c r="CN44">
        <f>IF(INDEX(測定結果!$1:$1048576,ROW(),CN$1)=0,"",LOG(INDEX(測定結果!$1:$1048576,ROW(),CN$1)))</f>
        <v>-0.82390874094431876</v>
      </c>
      <c r="CO44">
        <f>IF(INDEX(測定結果!$1:$1048576,ROW(),CO$1)=0,"",LOG(INDEX(測定結果!$1:$1048576,ROW(),CO$1)))</f>
        <v>-0.769551078621726</v>
      </c>
      <c r="CP44">
        <f>IF(INDEX(測定結果!$1:$1048576,ROW(),CP$1)=0,"",LOG(INDEX(測定結果!$1:$1048576,ROW(),CP$1)))</f>
        <v>-0.85387196432176193</v>
      </c>
      <c r="CQ44">
        <f>IF(INDEX(測定結果!$1:$1048576,ROW(),CQ$1)=0,"",LOG(INDEX(測定結果!$1:$1048576,ROW(),CQ$1)))</f>
        <v>-0.79588001734407521</v>
      </c>
      <c r="CR44">
        <f>IF(INDEX(測定結果!$1:$1048576,ROW(),CR$1)=0,"",LOG(INDEX(測定結果!$1:$1048576,ROW(),CR$1)))</f>
        <v>-0.79588001734407521</v>
      </c>
      <c r="CS44">
        <f>IF(INDEX(測定結果!$1:$1048576,ROW(),CS$1)=0,"",LOG(INDEX(測定結果!$1:$1048576,ROW(),CS$1)))</f>
        <v>-0.769551078621726</v>
      </c>
      <c r="CT44">
        <f>IF(INDEX(測定結果!$1:$1048576,ROW(),CT$1)=0,"",LOG(INDEX(測定結果!$1:$1048576,ROW(),CT$1)))</f>
        <v>-0.85387196432176193</v>
      </c>
      <c r="CU44">
        <f>IF(INDEX(測定結果!$1:$1048576,ROW(),CU$1)=0,"",LOG(INDEX(測定結果!$1:$1048576,ROW(),CU$1)))</f>
        <v>-0.769551078621726</v>
      </c>
      <c r="CV44">
        <f>IF(INDEX(測定結果!$1:$1048576,ROW(),CV$1)=0,"",LOG(INDEX(測定結果!$1:$1048576,ROW(),CV$1)))</f>
        <v>-0.79588001734407521</v>
      </c>
      <c r="CW44">
        <f>IF(INDEX(測定結果!$1:$1048576,ROW(),CW$1)=0,"",LOG(INDEX(測定結果!$1:$1048576,ROW(),CW$1)))</f>
        <v>-0.82390874094431876</v>
      </c>
      <c r="CX44">
        <f>IF(INDEX(測定結果!$1:$1048576,ROW(),CX$1)=0,"",LOG(INDEX(測定結果!$1:$1048576,ROW(),CX$1)))</f>
        <v>-0.85387196432176193</v>
      </c>
      <c r="CY44">
        <f>IF(INDEX(測定結果!$1:$1048576,ROW(),CY$1)=0,"",LOG(INDEX(測定結果!$1:$1048576,ROW(),CY$1)))</f>
        <v>-0.85387196432176193</v>
      </c>
      <c r="CZ44">
        <f>IF(INDEX(測定結果!$1:$1048576,ROW(),CZ$1)=0,"",LOG(INDEX(測定結果!$1:$1048576,ROW(),CZ$1)))</f>
        <v>-0.82390874094431876</v>
      </c>
      <c r="DA44">
        <f>IF(INDEX(測定結果!$1:$1048576,ROW(),DA$1)=0,"",LOG(INDEX(測定結果!$1:$1048576,ROW(),DA$1)))</f>
        <v>-0.85387196432176193</v>
      </c>
      <c r="DB44">
        <f>IF(INDEX(測定結果!$1:$1048576,ROW(),DB$1)=0,"",LOG(INDEX(測定結果!$1:$1048576,ROW(),DB$1)))</f>
        <v>-0.82390874094431876</v>
      </c>
      <c r="DC44">
        <f>IF(INDEX(測定結果!$1:$1048576,ROW(),DC$1)=0,"",LOG(INDEX(測定結果!$1:$1048576,ROW(),DC$1)))</f>
        <v>-0.85387196432176193</v>
      </c>
      <c r="DD44">
        <f>IF(INDEX(測定結果!$1:$1048576,ROW(),DD$1)=0,"",LOG(INDEX(測定結果!$1:$1048576,ROW(),DD$1)))</f>
        <v>-0.88605664769316317</v>
      </c>
      <c r="DE44">
        <f>IF(INDEX(測定結果!$1:$1048576,ROW(),DE$1)=0,"",LOG(INDEX(測定結果!$1:$1048576,ROW(),DE$1)))</f>
        <v>-0.85387196432176193</v>
      </c>
      <c r="DF44">
        <f>IF(INDEX(測定結果!$1:$1048576,ROW(),DF$1)=0,"",LOG(INDEX(測定結果!$1:$1048576,ROW(),DF$1)))</f>
        <v>-0.88605664769316317</v>
      </c>
      <c r="DG44">
        <f>IF(INDEX(測定結果!$1:$1048576,ROW(),DG$1)=0,"",LOG(INDEX(測定結果!$1:$1048576,ROW(),DG$1)))</f>
        <v>-0.85387196432176193</v>
      </c>
      <c r="DH44">
        <f>IF(INDEX(測定結果!$1:$1048576,ROW(),DH$1)=0,"",LOG(INDEX(測定結果!$1:$1048576,ROW(),DH$1)))</f>
        <v>-0.82390874094431876</v>
      </c>
      <c r="DI44">
        <f>IF(INDEX(測定結果!$1:$1048576,ROW(),DI$1)=0,"",LOG(INDEX(測定結果!$1:$1048576,ROW(),DI$1)))</f>
        <v>-0.88605664769316317</v>
      </c>
      <c r="DJ44">
        <f>IF(INDEX(測定結果!$1:$1048576,ROW(),DJ$1)=0,"",LOG(INDEX(測定結果!$1:$1048576,ROW(),DJ$1)))</f>
        <v>-0.85387196432176193</v>
      </c>
      <c r="DK44">
        <f>IF(INDEX(測定結果!$1:$1048576,ROW(),DK$1)=0,"",LOG(INDEX(測定結果!$1:$1048576,ROW(),DK$1)))</f>
        <v>-0.85387196432176193</v>
      </c>
      <c r="DL44">
        <f>IF(INDEX(測定結果!$1:$1048576,ROW(),DL$1)=0,"",LOG(INDEX(測定結果!$1:$1048576,ROW(),DL$1)))</f>
        <v>-0.85387196432176193</v>
      </c>
      <c r="DM44">
        <f>IF(INDEX(測定結果!$1:$1048576,ROW(),DM$1)=0,"",LOG(INDEX(測定結果!$1:$1048576,ROW(),DM$1)))</f>
        <v>-0.85387196432176193</v>
      </c>
      <c r="DN44">
        <f>IF(INDEX(測定結果!$1:$1048576,ROW(),DN$1)=0,"",LOG(INDEX(測定結果!$1:$1048576,ROW(),DN$1)))</f>
        <v>-0.88605664769316317</v>
      </c>
      <c r="DO44">
        <f>IF(INDEX(測定結果!$1:$1048576,ROW(),DO$1)=0,"",LOG(INDEX(測定結果!$1:$1048576,ROW(),DO$1)))</f>
        <v>-0.88605664769316317</v>
      </c>
      <c r="DP44">
        <f>IF(OR(INDEX(測定結果!$1:$1048576,ROW(),DP$1)=0,INDEX(測定結果!$1:$1048576,ROW(),DP$1)=""),"",LOG(INDEX(測定結果!$1:$1048576,ROW(),DP$1)))</f>
        <v>-0.87614835903291421</v>
      </c>
      <c r="DQ44">
        <f>IF(OR(INDEX(測定結果!$1:$1048576,ROW(),DQ$1)=0,INDEX(測定結果!$1:$1048576,ROW(),DQ$1)=""),"",LOG(INDEX(測定結果!$1:$1048576,ROW(),DQ$1)))</f>
        <v>-0.84163750790475034</v>
      </c>
      <c r="DR44">
        <f>IF(OR(INDEX(測定結果!$1:$1048576,ROW(),DR$1)=0,INDEX(測定結果!$1:$1048576,ROW(),DR$1)=""),"",LOG(INDEX(測定結果!$1:$1048576,ROW(),DR$1)))</f>
        <v>-0.84466396253493825</v>
      </c>
      <c r="DS44">
        <f>IF(OR(INDEX(測定結果!$1:$1048576,ROW(),DS$1)=0,INDEX(測定結果!$1:$1048576,ROW(),DS$1)=""),"",LOG(INDEX(測定結果!$1:$1048576,ROW(),DS$1)))</f>
        <v>-0.86646109162978246</v>
      </c>
      <c r="DT44">
        <f>IF(OR(INDEX(測定結果!$1:$1048576,ROW(),DT$1)=0,INDEX(測定結果!$1:$1048576,ROW(),DT$1)=""),"",LOG(INDEX(測定結果!$1:$1048576,ROW(),DT$1)))</f>
        <v>-0.86012091359876341</v>
      </c>
      <c r="DU44">
        <f>IF(OR(INDEX(測定結果!$1:$1048576,ROW(),DU$1)=0,INDEX(測定結果!$1:$1048576,ROW(),DU$1)=""),"",LOG(INDEX(測定結果!$1:$1048576,ROW(),DU$1)))</f>
        <v>-0.86012091359876341</v>
      </c>
      <c r="DV44">
        <f>IF(OR(INDEX(測定結果!$1:$1048576,ROW(),DV$1)=0,INDEX(測定結果!$1:$1048576,ROW(),DV$1)=""),"",LOG(INDEX(測定結果!$1:$1048576,ROW(),DV$1)))</f>
        <v>-0.91009488856060206</v>
      </c>
      <c r="DW44">
        <f>IF(OR(INDEX(測定結果!$1:$1048576,ROW(),DW$1)=0,INDEX(測定結果!$1:$1048576,ROW(),DW$1)=""),"",LOG(INDEX(測定結果!$1:$1048576,ROW(),DW$1)))</f>
        <v>-0.90308998699194354</v>
      </c>
      <c r="DX44">
        <f>IF(OR(INDEX(測定結果!$1:$1048576,ROW(),DX$1)=0,INDEX(測定結果!$1:$1048576,ROW(),DX$1)=""),"",LOG(INDEX(測定結果!$1:$1048576,ROW(),DX$1)))</f>
        <v>-0.91009488856060206</v>
      </c>
      <c r="DY44">
        <f>IF(OR(INDEX(測定結果!$1:$1048576,ROW(),DY$1)=0,INDEX(測定結果!$1:$1048576,ROW(),DY$1)=""),"",LOG(INDEX(測定結果!$1:$1048576,ROW(),DY$1)))</f>
        <v>-0.86012091359876341</v>
      </c>
      <c r="DZ44">
        <f>IF(OR(INDEX(測定結果!$1:$1048576,ROW(),DZ$1)=0,INDEX(測定結果!$1:$1048576,ROW(),DZ$1)=""),"",LOG(INDEX(測定結果!$1:$1048576,ROW(),DZ$1)))</f>
        <v>-0.88941028970075098</v>
      </c>
      <c r="EA44">
        <f>IF(OR(INDEX(測定結果!$1:$1048576,ROW(),EA$1)=0,INDEX(測定結果!$1:$1048576,ROW(),EA$1)=""),"",LOG(INDEX(測定結果!$1:$1048576,ROW(),EA$1)))</f>
        <v>-0.88941028970075098</v>
      </c>
      <c r="EB44">
        <f>IF(OR(INDEX(測定結果!$1:$1048576,ROW(),EB$1)=0,INDEX(測定結果!$1:$1048576,ROW(),EB$1)=""),"",LOG(INDEX(測定結果!$1:$1048576,ROW(),EB$1)))</f>
        <v>-0.89962945488243706</v>
      </c>
      <c r="EC44">
        <f>IF(OR(INDEX(測定結果!$1:$1048576,ROW(),EC$1)=0,INDEX(測定結果!$1:$1048576,ROW(),EC$1)=""),"",LOG(INDEX(測定結果!$1:$1048576,ROW(),EC$1)))</f>
        <v>-0.9318141382538383</v>
      </c>
      <c r="ED44">
        <f>IF(OR(INDEX(測定結果!$1:$1048576,ROW(),ED$1)=0,INDEX(測定結果!$1:$1048576,ROW(),ED$1)=""),"",LOG(INDEX(測定結果!$1:$1048576,ROW(),ED$1)))</f>
        <v>-0.96257350205937642</v>
      </c>
    </row>
    <row r="45" spans="1:134">
      <c r="A45" t="str">
        <f>IF(INDEX(測定結果!$1:$1048576,ROW(),A$1)=0,A44,INDEX(測定結果!$1:$1048576,ROW(),A$1))</f>
        <v>都路町</v>
      </c>
      <c r="B45">
        <f>INDEX(測定結果!$1:$1048576,ROW(),B$1)</f>
        <v>35</v>
      </c>
      <c r="C45" t="str">
        <f>IF(INDEX(測定結果!$1:$1048576,ROW(),C$1)=0,C44,INDEX(測定結果!$1:$1048576,ROW(),C$1))</f>
        <v>第１区</v>
      </c>
      <c r="D45" t="str">
        <f>IF(INDEX(測定結果!$1:$1048576,ROW(),D$1)=0,"",INDEX(測定結果!$1:$1048576,ROW(),D$1))</f>
        <v>大槻地区生活改善センター</v>
      </c>
      <c r="E45">
        <f>IF(INDEX(測定結果!$1:$1048576,ROW(),E$1)=0,"",LOG(INDEX(測定結果!$1:$1048576,ROW(),E$1)))</f>
        <v>-0.13076828026902382</v>
      </c>
      <c r="F45">
        <f>IF(INDEX(測定結果!$1:$1048576,ROW(),F$1)=0,"",LOG(INDEX(測定結果!$1:$1048576,ROW(),F$1)))</f>
        <v>-0.18045606445813131</v>
      </c>
      <c r="G45">
        <f>IF(INDEX(測定結果!$1:$1048576,ROW(),G$1)=0,"",LOG(INDEX(測定結果!$1:$1048576,ROW(),G$1)))</f>
        <v>-0.28399665636520083</v>
      </c>
      <c r="H45">
        <f>IF(INDEX(測定結果!$1:$1048576,ROW(),H$1)=0,"",LOG(INDEX(測定結果!$1:$1048576,ROW(),H$1)))</f>
        <v>-0.21467016498923297</v>
      </c>
      <c r="I45">
        <f>IF(INDEX(測定結果!$1:$1048576,ROW(),I$1)=0,"",LOG(INDEX(測定結果!$1:$1048576,ROW(),I$1)))</f>
        <v>-0.20760831050174613</v>
      </c>
      <c r="J45">
        <f>IF(INDEX(測定結果!$1:$1048576,ROW(),J$1)=0,"",LOG(INDEX(測定結果!$1:$1048576,ROW(),J$1)))</f>
        <v>-0.28399665636520083</v>
      </c>
      <c r="K45">
        <f>IF(INDEX(測定結果!$1:$1048576,ROW(),K$1)=0,"",LOG(INDEX(測定結果!$1:$1048576,ROW(),K$1)))</f>
        <v>-0.16115090926274472</v>
      </c>
      <c r="L45">
        <f>IF(INDEX(測定結果!$1:$1048576,ROW(),L$1)=0,"",LOG(INDEX(測定結果!$1:$1048576,ROW(),L$1)))</f>
        <v>-0.25963731050575611</v>
      </c>
      <c r="M45">
        <f>IF(INDEX(測定結果!$1:$1048576,ROW(),M$1)=0,"",LOG(INDEX(測定結果!$1:$1048576,ROW(),M$1)))</f>
        <v>-0.20760831050174613</v>
      </c>
      <c r="N45">
        <f>IF(INDEX(測定結果!$1:$1048576,ROW(),N$1)=0,"",LOG(INDEX(測定結果!$1:$1048576,ROW(),N$1)))</f>
        <v>-0.22184874961635639</v>
      </c>
      <c r="O45">
        <f>IF(INDEX(測定結果!$1:$1048576,ROW(),O$1)=0,"",LOG(INDEX(測定結果!$1:$1048576,ROW(),O$1)))</f>
        <v>-0.25963731050575611</v>
      </c>
      <c r="P45">
        <f>IF(INDEX(測定結果!$1:$1048576,ROW(),P$1)=0,"",LOG(INDEX(測定結果!$1:$1048576,ROW(),P$1)))</f>
        <v>-0.25963731050575611</v>
      </c>
      <c r="Q45">
        <f>IF(INDEX(測定結果!$1:$1048576,ROW(),Q$1)=0,"",LOG(INDEX(測定結果!$1:$1048576,ROW(),Q$1)))</f>
        <v>-0.27572413039921095</v>
      </c>
      <c r="R45">
        <f>IF(INDEX(測定結果!$1:$1048576,ROW(),R$1)=0,"",LOG(INDEX(測定結果!$1:$1048576,ROW(),R$1)))</f>
        <v>-0.28399665636520083</v>
      </c>
      <c r="S45">
        <f>IF(INDEX(測定結果!$1:$1048576,ROW(),S$1)=0,"",LOG(INDEX(測定結果!$1:$1048576,ROW(),S$1)))</f>
        <v>-0.27572413039921095</v>
      </c>
      <c r="T45">
        <f>IF(INDEX(測定結果!$1:$1048576,ROW(),T$1)=0,"",LOG(INDEX(測定結果!$1:$1048576,ROW(),T$1)))</f>
        <v>-0.36653154442041347</v>
      </c>
      <c r="U45">
        <f>IF(INDEX(測定結果!$1:$1048576,ROW(),U$1)=0,"",LOG(INDEX(測定結果!$1:$1048576,ROW(),U$1)))</f>
        <v>-0.35654732351381258</v>
      </c>
      <c r="V45">
        <f>IF(INDEX(測定結果!$1:$1048576,ROW(),V$1)=0,"",LOG(INDEX(測定結果!$1:$1048576,ROW(),V$1)))</f>
        <v>-0.32790214206428259</v>
      </c>
      <c r="W45">
        <f>IF(INDEX(測定結果!$1:$1048576,ROW(),W$1)=0,"",LOG(INDEX(測定結果!$1:$1048576,ROW(),W$1)))</f>
        <v>-0.38721614328026455</v>
      </c>
      <c r="X45">
        <f>IF(INDEX(測定結果!$1:$1048576,ROW(),X$1)=0,"",LOG(INDEX(測定結果!$1:$1048576,ROW(),X$1)))</f>
        <v>-0.44369749923271273</v>
      </c>
      <c r="Y45">
        <f>IF(INDEX(測定結果!$1:$1048576,ROW(),Y$1)=0,"",LOG(INDEX(測定結果!$1:$1048576,ROW(),Y$1)))</f>
        <v>-0.45593195564972439</v>
      </c>
      <c r="Z45">
        <f>IF(INDEX(測定結果!$1:$1048576,ROW(),Z$1)=0,"",LOG(INDEX(測定結果!$1:$1048576,ROW(),Z$1)))</f>
        <v>-0.45593195564972439</v>
      </c>
      <c r="AA45">
        <f>IF(INDEX(測定結果!$1:$1048576,ROW(),AA$1)=0,"",LOG(INDEX(測定結果!$1:$1048576,ROW(),AA$1)))</f>
        <v>-0.48148606012211248</v>
      </c>
      <c r="AB45">
        <f>IF(INDEX(測定結果!$1:$1048576,ROW(),AB$1)=0,"",LOG(INDEX(測定結果!$1:$1048576,ROW(),AB$1)))</f>
        <v>-0.46852108295774486</v>
      </c>
      <c r="AC45">
        <f>IF(INDEX(測定結果!$1:$1048576,ROW(),AC$1)=0,"",LOG(INDEX(測定結果!$1:$1048576,ROW(),AC$1)))</f>
        <v>-0.50863830616572736</v>
      </c>
      <c r="AD45">
        <f>IF(INDEX(測定結果!$1:$1048576,ROW(),AD$1)=0,"",LOG(INDEX(測定結果!$1:$1048576,ROW(),AD$1)))</f>
        <v>-0.52287874528033762</v>
      </c>
      <c r="AE45">
        <f>IF(INDEX(測定結果!$1:$1048576,ROW(),AE$1)=0,"",LOG(INDEX(測定結果!$1:$1048576,ROW(),AE$1)))</f>
        <v>-0.53760200210104392</v>
      </c>
      <c r="AF45">
        <f>IF(INDEX(測定結果!$1:$1048576,ROW(),AF$1)=0,"",LOG(INDEX(測定結果!$1:$1048576,ROW(),AF$1)))</f>
        <v>-0.55284196865778079</v>
      </c>
      <c r="AG45">
        <f>IF(INDEX(測定結果!$1:$1048576,ROW(),AG$1)=0,"",LOG(INDEX(測定結果!$1:$1048576,ROW(),AG$1)))</f>
        <v>-0.6020599913279624</v>
      </c>
      <c r="AH45">
        <f>IF(INDEX(測定結果!$1:$1048576,ROW(),AH$1)=0,"",LOG(INDEX(測定結果!$1:$1048576,ROW(),AH$1)))</f>
        <v>-0.769551078621726</v>
      </c>
      <c r="AI45">
        <f>IF(INDEX(測定結果!$1:$1048576,ROW(),AI$1)=0,"",LOG(INDEX(測定結果!$1:$1048576,ROW(),AI$1)))</f>
        <v>-0.6020599913279624</v>
      </c>
      <c r="AJ45">
        <f>IF(INDEX(測定結果!$1:$1048576,ROW(),AJ$1)=0,"",LOG(INDEX(測定結果!$1:$1048576,ROW(),AJ$1)))</f>
        <v>-0.6020599913279624</v>
      </c>
      <c r="AK45">
        <f>IF(INDEX(測定結果!$1:$1048576,ROW(),AK$1)=0,"",LOG(INDEX(測定結果!$1:$1048576,ROW(),AK$1)))</f>
        <v>-0.61978875828839397</v>
      </c>
      <c r="AL45">
        <f>IF(INDEX(測定結果!$1:$1048576,ROW(),AL$1)=0,"",LOG(INDEX(測定結果!$1:$1048576,ROW(),AL$1)))</f>
        <v>-0.61978875828839397</v>
      </c>
      <c r="AM45">
        <f>IF(INDEX(測定結果!$1:$1048576,ROW(),AM$1)=0,"",LOG(INDEX(測定結果!$1:$1048576,ROW(),AM$1)))</f>
        <v>-0.65757731917779372</v>
      </c>
      <c r="AN45">
        <f>IF(INDEX(測定結果!$1:$1048576,ROW(),AN$1)=0,"",LOG(INDEX(測定結果!$1:$1048576,ROW(),AN$1)))</f>
        <v>-0.82390874094431876</v>
      </c>
      <c r="AO45">
        <f>IF(INDEX(測定結果!$1:$1048576,ROW(),AO$1)=0,"",LOG(INDEX(測定結果!$1:$1048576,ROW(),AO$1)))</f>
        <v>-0.85387196432176193</v>
      </c>
      <c r="AP45">
        <f>IF(INDEX(測定結果!$1:$1048576,ROW(),AP$1)=0,"",LOG(INDEX(測定結果!$1:$1048576,ROW(),AP$1)))</f>
        <v>-0.85387196432176193</v>
      </c>
      <c r="AQ45">
        <f>IF(INDEX(測定結果!$1:$1048576,ROW(),AQ$1)=0,"",LOG(INDEX(測定結果!$1:$1048576,ROW(),AQ$1)))</f>
        <v>-0.88605664769316317</v>
      </c>
      <c r="AR45">
        <f>IF(INDEX(測定結果!$1:$1048576,ROW(),AR$1)=0,"",LOG(INDEX(測定結果!$1:$1048576,ROW(),AR$1)))</f>
        <v>-0.88605664769316317</v>
      </c>
      <c r="AS45">
        <f>IF(INDEX(測定結果!$1:$1048576,ROW(),AS$1)=0,"",LOG(INDEX(測定結果!$1:$1048576,ROW(),AS$1)))</f>
        <v>-0.92081875395237522</v>
      </c>
      <c r="AT45">
        <f>IF(INDEX(測定結果!$1:$1048576,ROW(),AT$1)=0,"",LOG(INDEX(測定結果!$1:$1048576,ROW(),AT$1)))</f>
        <v>-0.95860731484177497</v>
      </c>
      <c r="AU45">
        <f>IF(INDEX(測定結果!$1:$1048576,ROW(),AU$1)=0,"",LOG(INDEX(測定結果!$1:$1048576,ROW(),AU$1)))</f>
        <v>-1.1549019599857431</v>
      </c>
      <c r="AV45">
        <f>IF(INDEX(測定結果!$1:$1048576,ROW(),AV$1)=0,"",LOG(INDEX(測定結果!$1:$1048576,ROW(),AV$1)))</f>
        <v>-0.92081875395237522</v>
      </c>
      <c r="AW45">
        <f>IF(INDEX(測定結果!$1:$1048576,ROW(),AW$1)=0,"",LOG(INDEX(測定結果!$1:$1048576,ROW(),AW$1)))</f>
        <v>-0.92081875395237522</v>
      </c>
      <c r="AX45">
        <f>IF(INDEX(測定結果!$1:$1048576,ROW(),AX$1)=0,"",LOG(INDEX(測定結果!$1:$1048576,ROW(),AX$1)))</f>
        <v>-0.92081875395237522</v>
      </c>
      <c r="AY45">
        <f>IF(INDEX(測定結果!$1:$1048576,ROW(),AY$1)=0,"",LOG(INDEX(測定結果!$1:$1048576,ROW(),AY$1)))</f>
        <v>-0.95860731484177497</v>
      </c>
      <c r="AZ45">
        <f>IF(INDEX(測定結果!$1:$1048576,ROW(),AZ$1)=0,"",LOG(INDEX(測定結果!$1:$1048576,ROW(),AZ$1)))</f>
        <v>-0.92081875395237522</v>
      </c>
      <c r="BA45">
        <f>IF(INDEX(測定結果!$1:$1048576,ROW(),BA$1)=0,"",LOG(INDEX(測定結果!$1:$1048576,ROW(),BA$1)))</f>
        <v>-0.95860731484177497</v>
      </c>
      <c r="BB45">
        <f>IF(INDEX(測定結果!$1:$1048576,ROW(),BB$1)=0,"",LOG(INDEX(測定結果!$1:$1048576,ROW(),BB$1)))</f>
        <v>-0.95860731484177497</v>
      </c>
      <c r="BC45">
        <f>IF(INDEX(測定結果!$1:$1048576,ROW(),BC$1)=0,"",LOG(INDEX(測定結果!$1:$1048576,ROW(),BC$1)))</f>
        <v>-1</v>
      </c>
      <c r="BD45">
        <f>IF(INDEX(測定結果!$1:$1048576,ROW(),BD$1)=0,"",LOG(INDEX(測定結果!$1:$1048576,ROW(),BD$1)))</f>
        <v>-0.95860731484177497</v>
      </c>
      <c r="BE45">
        <f>IF(INDEX(測定結果!$1:$1048576,ROW(),BE$1)=0,"",LOG(INDEX(測定結果!$1:$1048576,ROW(),BE$1)))</f>
        <v>-1</v>
      </c>
      <c r="BF45">
        <f>IF(INDEX(測定結果!$1:$1048576,ROW(),BF$1)=0,"",LOG(INDEX(測定結果!$1:$1048576,ROW(),BF$1)))</f>
        <v>-1.1549019599857431</v>
      </c>
      <c r="BG45">
        <f>IF(INDEX(測定結果!$1:$1048576,ROW(),BG$1)=0,"",LOG(INDEX(測定結果!$1:$1048576,ROW(),BG$1)))</f>
        <v>-1</v>
      </c>
      <c r="BH45">
        <f>IF(INDEX(測定結果!$1:$1048576,ROW(),BH$1)=0,"",LOG(INDEX(測定結果!$1:$1048576,ROW(),BH$1)))</f>
        <v>-1</v>
      </c>
      <c r="BI45">
        <f>IF(INDEX(測定結果!$1:$1048576,ROW(),BI$1)=0,"",LOG(INDEX(測定結果!$1:$1048576,ROW(),BI$1)))</f>
        <v>-0.95860731484177497</v>
      </c>
      <c r="BJ45">
        <f>IF(INDEX(測定結果!$1:$1048576,ROW(),BJ$1)=0,"",LOG(INDEX(測定結果!$1:$1048576,ROW(),BJ$1)))</f>
        <v>-0.95860731484177497</v>
      </c>
      <c r="BK45">
        <f>IF(INDEX(測定結果!$1:$1048576,ROW(),BK$1)=0,"",LOG(INDEX(測定結果!$1:$1048576,ROW(),BK$1)))</f>
        <v>-0.95860731484177497</v>
      </c>
      <c r="BL45">
        <f>IF(INDEX(測定結果!$1:$1048576,ROW(),BL$1)=0,"",LOG(INDEX(測定結果!$1:$1048576,ROW(),BL$1)))</f>
        <v>-0.95860731484177497</v>
      </c>
      <c r="BM45">
        <f>IF(INDEX(測定結果!$1:$1048576,ROW(),BM$1)=0,"",LOG(INDEX(測定結果!$1:$1048576,ROW(),BM$1)))</f>
        <v>-1</v>
      </c>
      <c r="BN45">
        <f>IF(INDEX(測定結果!$1:$1048576,ROW(),BN$1)=0,"",LOG(INDEX(測定結果!$1:$1048576,ROW(),BN$1)))</f>
        <v>-1</v>
      </c>
      <c r="BO45">
        <f>IF(INDEX(測定結果!$1:$1048576,ROW(),BO$1)=0,"",LOG(INDEX(測定結果!$1:$1048576,ROW(),BO$1)))</f>
        <v>-1</v>
      </c>
      <c r="BP45">
        <f>IF(INDEX(測定結果!$1:$1048576,ROW(),BP$1)=0,"",LOG(INDEX(測定結果!$1:$1048576,ROW(),BP$1)))</f>
        <v>-1.0457574905606752</v>
      </c>
      <c r="BQ45">
        <f>IF(INDEX(測定結果!$1:$1048576,ROW(),BQ$1)=0,"",LOG(INDEX(測定結果!$1:$1048576,ROW(),BQ$1)))</f>
        <v>-1.0457574905606752</v>
      </c>
      <c r="BR45">
        <f>IF(INDEX(測定結果!$1:$1048576,ROW(),BR$1)=0,"",LOG(INDEX(測定結果!$1:$1048576,ROW(),BR$1)))</f>
        <v>-1.2218487496163564</v>
      </c>
      <c r="BS45">
        <f>IF(INDEX(測定結果!$1:$1048576,ROW(),BS$1)=0,"",LOG(INDEX(測定結果!$1:$1048576,ROW(),BS$1)))</f>
        <v>-1.0457574905606752</v>
      </c>
      <c r="BT45">
        <f>IF(INDEX(測定結果!$1:$1048576,ROW(),BT$1)=0,"",LOG(INDEX(測定結果!$1:$1048576,ROW(),BT$1)))</f>
        <v>-1.0457574905606752</v>
      </c>
      <c r="BU45">
        <f>IF(INDEX(測定結果!$1:$1048576,ROW(),BU$1)=0,"",LOG(INDEX(測定結果!$1:$1048576,ROW(),BU$1)))</f>
        <v>-1.0457574905606752</v>
      </c>
      <c r="BV45">
        <f>IF(INDEX(測定結果!$1:$1048576,ROW(),BV$1)=0,"",LOG(INDEX(測定結果!$1:$1048576,ROW(),BV$1)))</f>
        <v>-1.0457574905606752</v>
      </c>
      <c r="BW45">
        <f>IF(INDEX(測定結果!$1:$1048576,ROW(),BW$1)=0,"",LOG(INDEX(測定結果!$1:$1048576,ROW(),BW$1)))</f>
        <v>-1.0457574905606752</v>
      </c>
      <c r="BX45">
        <f>IF(INDEX(測定結果!$1:$1048576,ROW(),BX$1)=0,"",LOG(INDEX(測定結果!$1:$1048576,ROW(),BX$1)))</f>
        <v>-1.0457574905606752</v>
      </c>
      <c r="BY45">
        <f>IF(INDEX(測定結果!$1:$1048576,ROW(),BY$1)=0,"",LOG(INDEX(測定結果!$1:$1048576,ROW(),BY$1)))</f>
        <v>-1.0457574905606752</v>
      </c>
      <c r="BZ45">
        <f>IF(INDEX(測定結果!$1:$1048576,ROW(),BZ$1)=0,"",LOG(INDEX(測定結果!$1:$1048576,ROW(),BZ$1)))</f>
        <v>-1.0457574905606752</v>
      </c>
      <c r="CA45">
        <f>IF(INDEX(測定結果!$1:$1048576,ROW(),CA$1)=0,"",LOG(INDEX(測定結果!$1:$1048576,ROW(),CA$1)))</f>
        <v>-1.0457574905606752</v>
      </c>
      <c r="CB45">
        <f>IF(INDEX(測定結果!$1:$1048576,ROW(),CB$1)=0,"",LOG(INDEX(測定結果!$1:$1048576,ROW(),CB$1)))</f>
        <v>-1.0969100130080565</v>
      </c>
      <c r="CC45">
        <f>IF(INDEX(測定結果!$1:$1048576,ROW(),CC$1)=0,"",LOG(INDEX(測定結果!$1:$1048576,ROW(),CC$1)))</f>
        <v>-1.0969100130080565</v>
      </c>
      <c r="CD45">
        <f>IF(INDEX(測定結果!$1:$1048576,ROW(),CD$1)=0,"",LOG(INDEX(測定結果!$1:$1048576,ROW(),CD$1)))</f>
        <v>-1.1549019599857431</v>
      </c>
      <c r="CE45">
        <f>IF(INDEX(測定結果!$1:$1048576,ROW(),CE$1)=0,"",LOG(INDEX(測定結果!$1:$1048576,ROW(),CE$1)))</f>
        <v>-1.0969100130080565</v>
      </c>
      <c r="CF45">
        <f>IF(INDEX(測定結果!$1:$1048576,ROW(),CF$1)=0,"",LOG(INDEX(測定結果!$1:$1048576,ROW(),CF$1)))</f>
        <v>-1.0969100130080565</v>
      </c>
      <c r="CG45">
        <f>IF(INDEX(測定結果!$1:$1048576,ROW(),CG$1)=0,"",LOG(INDEX(測定結果!$1:$1048576,ROW(),CG$1)))</f>
        <v>-1.0969100130080565</v>
      </c>
      <c r="CH45">
        <f>IF(INDEX(測定結果!$1:$1048576,ROW(),CH$1)=0,"",LOG(INDEX(測定結果!$1:$1048576,ROW(),CH$1)))</f>
        <v>-1.0969100130080565</v>
      </c>
      <c r="CI45">
        <f>IF(INDEX(測定結果!$1:$1048576,ROW(),CI$1)=0,"",LOG(INDEX(測定結果!$1:$1048576,ROW(),CI$1)))</f>
        <v>-1.0969100130080565</v>
      </c>
      <c r="CJ45">
        <f>IF(INDEX(測定結果!$1:$1048576,ROW(),CJ$1)=0,"",LOG(INDEX(測定結果!$1:$1048576,ROW(),CJ$1)))</f>
        <v>-1.0969100130080565</v>
      </c>
      <c r="CK45">
        <f>IF(INDEX(測定結果!$1:$1048576,ROW(),CK$1)=0,"",LOG(INDEX(測定結果!$1:$1048576,ROW(),CK$1)))</f>
        <v>-1.0969100130080565</v>
      </c>
      <c r="CL45">
        <f>IF(INDEX(測定結果!$1:$1048576,ROW(),CL$1)=0,"",LOG(INDEX(測定結果!$1:$1048576,ROW(),CL$1)))</f>
        <v>-1.0969100130080565</v>
      </c>
      <c r="CM45">
        <f>IF(INDEX(測定結果!$1:$1048576,ROW(),CM$1)=0,"",LOG(INDEX(測定結果!$1:$1048576,ROW(),CM$1)))</f>
        <v>-1.0969100130080565</v>
      </c>
      <c r="CN45">
        <f>IF(INDEX(測定結果!$1:$1048576,ROW(),CN$1)=0,"",LOG(INDEX(測定結果!$1:$1048576,ROW(),CN$1)))</f>
        <v>-1.0969100130080565</v>
      </c>
      <c r="CO45">
        <f>IF(INDEX(測定結果!$1:$1048576,ROW(),CO$1)=0,"",LOG(INDEX(測定結果!$1:$1048576,ROW(),CO$1)))</f>
        <v>-1.0969100130080565</v>
      </c>
      <c r="CP45">
        <f>IF(INDEX(測定結果!$1:$1048576,ROW(),CP$1)=0,"",LOG(INDEX(測定結果!$1:$1048576,ROW(),CP$1)))</f>
        <v>-1.2218487496163564</v>
      </c>
      <c r="CQ45">
        <f>IF(INDEX(測定結果!$1:$1048576,ROW(),CQ$1)=0,"",LOG(INDEX(測定結果!$1:$1048576,ROW(),CQ$1)))</f>
        <v>-1.0969100130080565</v>
      </c>
      <c r="CR45">
        <f>IF(INDEX(測定結果!$1:$1048576,ROW(),CR$1)=0,"",LOG(INDEX(測定結果!$1:$1048576,ROW(),CR$1)))</f>
        <v>-1.0969100130080565</v>
      </c>
      <c r="CS45">
        <f>IF(INDEX(測定結果!$1:$1048576,ROW(),CS$1)=0,"",LOG(INDEX(測定結果!$1:$1048576,ROW(),CS$1)))</f>
        <v>-1.0969100130080565</v>
      </c>
      <c r="CT45">
        <f>IF(INDEX(測定結果!$1:$1048576,ROW(),CT$1)=0,"",LOG(INDEX(測定結果!$1:$1048576,ROW(),CT$1)))</f>
        <v>-1.0969100130080565</v>
      </c>
      <c r="CU45">
        <f>IF(INDEX(測定結果!$1:$1048576,ROW(),CU$1)=0,"",LOG(INDEX(測定結果!$1:$1048576,ROW(),CU$1)))</f>
        <v>-1.0969100130080565</v>
      </c>
      <c r="CV45">
        <f>IF(INDEX(測定結果!$1:$1048576,ROW(),CV$1)=0,"",LOG(INDEX(測定結果!$1:$1048576,ROW(),CV$1)))</f>
        <v>-1.0969100130080565</v>
      </c>
      <c r="CW45">
        <f>IF(INDEX(測定結果!$1:$1048576,ROW(),CW$1)=0,"",LOG(INDEX(測定結果!$1:$1048576,ROW(),CW$1)))</f>
        <v>-1.0969100130080565</v>
      </c>
      <c r="CX45">
        <f>IF(INDEX(測定結果!$1:$1048576,ROW(),CX$1)=0,"",LOG(INDEX(測定結果!$1:$1048576,ROW(),CX$1)))</f>
        <v>-1.0969100130080565</v>
      </c>
      <c r="CY45">
        <f>IF(INDEX(測定結果!$1:$1048576,ROW(),CY$1)=0,"",LOG(INDEX(測定結果!$1:$1048576,ROW(),CY$1)))</f>
        <v>-1.0969100130080565</v>
      </c>
      <c r="CZ45">
        <f>IF(INDEX(測定結果!$1:$1048576,ROW(),CZ$1)=0,"",LOG(INDEX(測定結果!$1:$1048576,ROW(),CZ$1)))</f>
        <v>-1.0969100130080565</v>
      </c>
      <c r="DA45">
        <f>IF(INDEX(測定結果!$1:$1048576,ROW(),DA$1)=0,"",LOG(INDEX(測定結果!$1:$1048576,ROW(),DA$1)))</f>
        <v>-1.1549019599857431</v>
      </c>
      <c r="DB45">
        <f>IF(INDEX(測定結果!$1:$1048576,ROW(),DB$1)=0,"",LOG(INDEX(測定結果!$1:$1048576,ROW(),DB$1)))</f>
        <v>-1.1549019599857431</v>
      </c>
      <c r="DC45">
        <f>IF(INDEX(測定結果!$1:$1048576,ROW(),DC$1)=0,"",LOG(INDEX(測定結果!$1:$1048576,ROW(),DC$1)))</f>
        <v>-1.1549019599857431</v>
      </c>
      <c r="DD45">
        <f>IF(INDEX(測定結果!$1:$1048576,ROW(),DD$1)=0,"",LOG(INDEX(測定結果!$1:$1048576,ROW(),DD$1)))</f>
        <v>-1.1549019599857431</v>
      </c>
      <c r="DE45">
        <f>IF(INDEX(測定結果!$1:$1048576,ROW(),DE$1)=0,"",LOG(INDEX(測定結果!$1:$1048576,ROW(),DE$1)))</f>
        <v>-1.1549019599857431</v>
      </c>
      <c r="DF45">
        <f>IF(INDEX(測定結果!$1:$1048576,ROW(),DF$1)=0,"",LOG(INDEX(測定結果!$1:$1048576,ROW(),DF$1)))</f>
        <v>-1.1549019599857431</v>
      </c>
      <c r="DG45">
        <f>IF(INDEX(測定結果!$1:$1048576,ROW(),DG$1)=0,"",LOG(INDEX(測定結果!$1:$1048576,ROW(),DG$1)))</f>
        <v>-1.1549019599857431</v>
      </c>
      <c r="DH45">
        <f>IF(INDEX(測定結果!$1:$1048576,ROW(),DH$1)=0,"",LOG(INDEX(測定結果!$1:$1048576,ROW(),DH$1)))</f>
        <v>-1.1549019599857431</v>
      </c>
      <c r="DI45">
        <f>IF(INDEX(測定結果!$1:$1048576,ROW(),DI$1)=0,"",LOG(INDEX(測定結果!$1:$1048576,ROW(),DI$1)))</f>
        <v>-1.1549019599857431</v>
      </c>
      <c r="DJ45">
        <f>IF(INDEX(測定結果!$1:$1048576,ROW(),DJ$1)=0,"",LOG(INDEX(測定結果!$1:$1048576,ROW(),DJ$1)))</f>
        <v>-1.1549019599857431</v>
      </c>
      <c r="DK45">
        <f>IF(INDEX(測定結果!$1:$1048576,ROW(),DK$1)=0,"",LOG(INDEX(測定結果!$1:$1048576,ROW(),DK$1)))</f>
        <v>-1.1549019599857431</v>
      </c>
      <c r="DL45">
        <f>IF(INDEX(測定結果!$1:$1048576,ROW(),DL$1)=0,"",LOG(INDEX(測定結果!$1:$1048576,ROW(),DL$1)))</f>
        <v>-1.2218487496163564</v>
      </c>
      <c r="DM45">
        <f>IF(INDEX(測定結果!$1:$1048576,ROW(),DM$1)=0,"",LOG(INDEX(測定結果!$1:$1048576,ROW(),DM$1)))</f>
        <v>-1.2218487496163564</v>
      </c>
      <c r="DN45">
        <f>IF(INDEX(測定結果!$1:$1048576,ROW(),DN$1)=0,"",LOG(INDEX(測定結果!$1:$1048576,ROW(),DN$1)))</f>
        <v>-1.2218487496163564</v>
      </c>
      <c r="DO45">
        <f>IF(INDEX(測定結果!$1:$1048576,ROW(),DO$1)=0,"",LOG(INDEX(測定結果!$1:$1048576,ROW(),DO$1)))</f>
        <v>-1.2218487496163564</v>
      </c>
      <c r="DP45">
        <f>IF(OR(INDEX(測定結果!$1:$1048576,ROW(),DP$1)=0,INDEX(測定結果!$1:$1048576,ROW(),DP$1)=""),"",LOG(INDEX(測定結果!$1:$1048576,ROW(),DP$1)))</f>
        <v>-1.2146701649892331</v>
      </c>
      <c r="DQ45">
        <f>IF(OR(INDEX(測定結果!$1:$1048576,ROW(),DQ$1)=0,INDEX(測定結果!$1:$1048576,ROW(),DQ$1)=""),"",LOG(INDEX(測定結果!$1:$1048576,ROW(),DQ$1)))</f>
        <v>-1.2006594505464183</v>
      </c>
      <c r="DR45">
        <f>IF(OR(INDEX(測定結果!$1:$1048576,ROW(),DR$1)=0,INDEX(測定結果!$1:$1048576,ROW(),DR$1)=""),"",LOG(INDEX(測定結果!$1:$1048576,ROW(),DR$1)))</f>
        <v>-1.1674910872937636</v>
      </c>
      <c r="DS45">
        <f>IF(OR(INDEX(測定結果!$1:$1048576,ROW(),DS$1)=0,INDEX(測定結果!$1:$1048576,ROW(),DS$1)=""),"",LOG(INDEX(測定結果!$1:$1048576,ROW(),DS$1)))</f>
        <v>-1.1487416512809248</v>
      </c>
      <c r="DT45">
        <f>IF(OR(INDEX(測定結果!$1:$1048576,ROW(),DT$1)=0,INDEX(測定結果!$1:$1048576,ROW(),DT$1)=""),"",LOG(INDEX(測定結果!$1:$1048576,ROW(),DT$1)))</f>
        <v>-1.1739251972991736</v>
      </c>
      <c r="DU45" t="str">
        <f>IF(OR(INDEX(測定結果!$1:$1048576,ROW(),DU$1)=0,INDEX(測定結果!$1:$1048576,ROW(),DU$1)=""),"",LOG(INDEX(測定結果!$1:$1048576,ROW(),DU$1)))</f>
        <v/>
      </c>
      <c r="DV45" t="str">
        <f>IF(OR(INDEX(測定結果!$1:$1048576,ROW(),DV$1)=0,INDEX(測定結果!$1:$1048576,ROW(),DV$1)=""),"",LOG(INDEX(測定結果!$1:$1048576,ROW(),DV$1)))</f>
        <v/>
      </c>
      <c r="DW45" t="str">
        <f>IF(OR(INDEX(測定結果!$1:$1048576,ROW(),DW$1)=0,INDEX(測定結果!$1:$1048576,ROW(),DW$1)=""),"",LOG(INDEX(測定結果!$1:$1048576,ROW(),DW$1)))</f>
        <v/>
      </c>
      <c r="DX45" t="str">
        <f>IF(OR(INDEX(測定結果!$1:$1048576,ROW(),DX$1)=0,INDEX(測定結果!$1:$1048576,ROW(),DX$1)=""),"",LOG(INDEX(測定結果!$1:$1048576,ROW(),DX$1)))</f>
        <v/>
      </c>
      <c r="DY45" t="str">
        <f>IF(OR(INDEX(測定結果!$1:$1048576,ROW(),DY$1)=0,INDEX(測定結果!$1:$1048576,ROW(),DY$1)=""),"",LOG(INDEX(測定結果!$1:$1048576,ROW(),DY$1)))</f>
        <v/>
      </c>
      <c r="DZ45" t="str">
        <f>IF(OR(INDEX(測定結果!$1:$1048576,ROW(),DZ$1)=0,INDEX(測定結果!$1:$1048576,ROW(),DZ$1)=""),"",LOG(INDEX(測定結果!$1:$1048576,ROW(),DZ$1)))</f>
        <v/>
      </c>
      <c r="EA45" t="str">
        <f>IF(OR(INDEX(測定結果!$1:$1048576,ROW(),EA$1)=0,INDEX(測定結果!$1:$1048576,ROW(),EA$1)=""),"",LOG(INDEX(測定結果!$1:$1048576,ROW(),EA$1)))</f>
        <v/>
      </c>
      <c r="EB45" t="str">
        <f>IF(OR(INDEX(測定結果!$1:$1048576,ROW(),EB$1)=0,INDEX(測定結果!$1:$1048576,ROW(),EB$1)=""),"",LOG(INDEX(測定結果!$1:$1048576,ROW(),EB$1)))</f>
        <v/>
      </c>
      <c r="EC45" t="str">
        <f>IF(OR(INDEX(測定結果!$1:$1048576,ROW(),EC$1)=0,INDEX(測定結果!$1:$1048576,ROW(),EC$1)=""),"",LOG(INDEX(測定結果!$1:$1048576,ROW(),EC$1)))</f>
        <v/>
      </c>
      <c r="ED45">
        <f>IF(OR(INDEX(測定結果!$1:$1048576,ROW(),ED$1)=0,INDEX(測定結果!$1:$1048576,ROW(),ED$1)=""),"",LOG(INDEX(測定結果!$1:$1048576,ROW(),ED$1)))</f>
        <v>-1.0043648054024501</v>
      </c>
    </row>
    <row r="46" spans="1:134">
      <c r="A46" t="str">
        <f>IF(INDEX(測定結果!$1:$1048576,ROW(),A$1)=0,A45,INDEX(測定結果!$1:$1048576,ROW(),A$1))</f>
        <v>都路町</v>
      </c>
      <c r="B46">
        <f>INDEX(測定結果!$1:$1048576,ROW(),B$1)</f>
        <v>36</v>
      </c>
      <c r="C46" t="str">
        <f>IF(INDEX(測定結果!$1:$1048576,ROW(),C$1)=0,C45,INDEX(測定結果!$1:$1048576,ROW(),C$1))</f>
        <v>第２区</v>
      </c>
      <c r="D46" t="str">
        <f>IF(INDEX(測定結果!$1:$1048576,ROW(),D$1)=0,"",INDEX(測定結果!$1:$1048576,ROW(),D$1))</f>
        <v>岩井沢児童館・プール駐車場</v>
      </c>
      <c r="E46">
        <f>IF(INDEX(測定結果!$1:$1048576,ROW(),E$1)=0,"",LOG(INDEX(測定結果!$1:$1048576,ROW(),E$1)))</f>
        <v>7.554696139253074E-2</v>
      </c>
      <c r="F46">
        <f>IF(INDEX(測定結果!$1:$1048576,ROW(),F$1)=0,"",LOG(INDEX(測定結果!$1:$1048576,ROW(),F$1)))</f>
        <v>-3.1517051446064863E-2</v>
      </c>
      <c r="G46">
        <f>IF(INDEX(測定結果!$1:$1048576,ROW(),G$1)=0,"",LOG(INDEX(測定結果!$1:$1048576,ROW(),G$1)))</f>
        <v>-3.6212172654444715E-2</v>
      </c>
      <c r="H46">
        <f>IF(INDEX(測定結果!$1:$1048576,ROW(),H$1)=0,"",LOG(INDEX(測定結果!$1:$1048576,ROW(),H$1)))</f>
        <v>-8.6186147616283335E-2</v>
      </c>
      <c r="I46">
        <f>IF(INDEX(測定結果!$1:$1048576,ROW(),I$1)=0,"",LOG(INDEX(測定結果!$1:$1048576,ROW(),I$1)))</f>
        <v>-4.0958607678906384E-2</v>
      </c>
      <c r="J46">
        <f>IF(INDEX(測定結果!$1:$1048576,ROW(),J$1)=0,"",LOG(INDEX(測定結果!$1:$1048576,ROW(),J$1)))</f>
        <v>-4.5757490560675115E-2</v>
      </c>
      <c r="K46">
        <f>IF(INDEX(測定結果!$1:$1048576,ROW(),K$1)=0,"",LOG(INDEX(測定結果!$1:$1048576,ROW(),K$1)))</f>
        <v>-8.6186147616283335E-2</v>
      </c>
      <c r="L46">
        <f>IF(INDEX(測定結果!$1:$1048576,ROW(),L$1)=0,"",LOG(INDEX(測定結果!$1:$1048576,ROW(),L$1)))</f>
        <v>-7.0581074285707285E-2</v>
      </c>
      <c r="M46">
        <f>IF(INDEX(測定結果!$1:$1048576,ROW(),M$1)=0,"",LOG(INDEX(測定結果!$1:$1048576,ROW(),M$1)))</f>
        <v>-8.092190762392612E-2</v>
      </c>
      <c r="N46">
        <f>IF(INDEX(測定結果!$1:$1048576,ROW(),N$1)=0,"",LOG(INDEX(測定結果!$1:$1048576,ROW(),N$1)))</f>
        <v>-6.5501548756432285E-2</v>
      </c>
      <c r="O46">
        <f>IF(INDEX(測定結果!$1:$1048576,ROW(),O$1)=0,"",LOG(INDEX(測定結果!$1:$1048576,ROW(),O$1)))</f>
        <v>-8.092190762392612E-2</v>
      </c>
      <c r="P46">
        <f>IF(INDEX(測定結果!$1:$1048576,ROW(),P$1)=0,"",LOG(INDEX(測定結果!$1:$1048576,ROW(),P$1)))</f>
        <v>-8.6186147616283335E-2</v>
      </c>
      <c r="Q46">
        <f>IF(INDEX(測定結果!$1:$1048576,ROW(),Q$1)=0,"",LOG(INDEX(測定結果!$1:$1048576,ROW(),Q$1)))</f>
        <v>-8.092190762392612E-2</v>
      </c>
      <c r="R46">
        <f>IF(INDEX(測定結果!$1:$1048576,ROW(),R$1)=0,"",LOG(INDEX(測定結果!$1:$1048576,ROW(),R$1)))</f>
        <v>-0.11350927482751812</v>
      </c>
      <c r="S46">
        <f>IF(INDEX(測定結果!$1:$1048576,ROW(),S$1)=0,"",LOG(INDEX(測定結果!$1:$1048576,ROW(),S$1)))</f>
        <v>-8.6186147616283335E-2</v>
      </c>
      <c r="T46">
        <f>IF(INDEX(測定結果!$1:$1048576,ROW(),T$1)=0,"",LOG(INDEX(測定結果!$1:$1048576,ROW(),T$1)))</f>
        <v>-0.27572413039921095</v>
      </c>
      <c r="U46">
        <f>IF(INDEX(測定結果!$1:$1048576,ROW(),U$1)=0,"",LOG(INDEX(測定結果!$1:$1048576,ROW(),U$1)))</f>
        <v>-0.22914798835785583</v>
      </c>
      <c r="V46">
        <f>IF(INDEX(測定結果!$1:$1048576,ROW(),V$1)=0,"",LOG(INDEX(測定結果!$1:$1048576,ROW(),V$1)))</f>
        <v>-0.15490195998574319</v>
      </c>
      <c r="W46">
        <f>IF(INDEX(測定結果!$1:$1048576,ROW(),W$1)=0,"",LOG(INDEX(測定結果!$1:$1048576,ROW(),W$1)))</f>
        <v>-0.14874165128092473</v>
      </c>
      <c r="X46">
        <f>IF(INDEX(測定結果!$1:$1048576,ROW(),X$1)=0,"",LOG(INDEX(測定結果!$1:$1048576,ROW(),X$1)))</f>
        <v>-0.29242982390206362</v>
      </c>
      <c r="Y46">
        <f>IF(INDEX(測定結果!$1:$1048576,ROW(),Y$1)=0,"",LOG(INDEX(測定結果!$1:$1048576,ROW(),Y$1)))</f>
        <v>-0.32790214206428259</v>
      </c>
      <c r="Z46">
        <f>IF(INDEX(測定結果!$1:$1048576,ROW(),Z$1)=0,"",LOG(INDEX(測定結果!$1:$1048576,ROW(),Z$1)))</f>
        <v>-0.30980391997148632</v>
      </c>
      <c r="AA46">
        <f>IF(INDEX(測定結果!$1:$1048576,ROW(),AA$1)=0,"",LOG(INDEX(測定結果!$1:$1048576,ROW(),AA$1)))</f>
        <v>-0.38721614328026455</v>
      </c>
      <c r="AB46">
        <f>IF(INDEX(測定結果!$1:$1048576,ROW(),AB$1)=0,"",LOG(INDEX(測定結果!$1:$1048576,ROW(),AB$1)))</f>
        <v>-0.35654732351381258</v>
      </c>
      <c r="AC46">
        <f>IF(INDEX(測定結果!$1:$1048576,ROW(),AC$1)=0,"",LOG(INDEX(測定結果!$1:$1048576,ROW(),AC$1)))</f>
        <v>-0.36653154442041347</v>
      </c>
      <c r="AD46">
        <f>IF(INDEX(測定結果!$1:$1048576,ROW(),AD$1)=0,"",LOG(INDEX(測定結果!$1:$1048576,ROW(),AD$1)))</f>
        <v>-0.3979400086720376</v>
      </c>
      <c r="AE46">
        <f>IF(INDEX(測定結果!$1:$1048576,ROW(),AE$1)=0,"",LOG(INDEX(測定結果!$1:$1048576,ROW(),AE$1)))</f>
        <v>-0.43179827593300502</v>
      </c>
      <c r="AF46">
        <f>IF(INDEX(測定結果!$1:$1048576,ROW(),AF$1)=0,"",LOG(INDEX(測定結果!$1:$1048576,ROW(),AF$1)))</f>
        <v>-0.45593195564972439</v>
      </c>
      <c r="AG46">
        <f>IF(INDEX(測定結果!$1:$1048576,ROW(),AG$1)=0,"",LOG(INDEX(測定結果!$1:$1048576,ROW(),AG$1)))</f>
        <v>-0.48148606012211248</v>
      </c>
      <c r="AH46">
        <f>IF(INDEX(測定結果!$1:$1048576,ROW(),AH$1)=0,"",LOG(INDEX(測定結果!$1:$1048576,ROW(),AH$1)))</f>
        <v>-0.56863623584101264</v>
      </c>
      <c r="AI46">
        <f>IF(INDEX(測定結果!$1:$1048576,ROW(),AI$1)=0,"",LOG(INDEX(測定結果!$1:$1048576,ROW(),AI$1)))</f>
        <v>-0.45593195564972439</v>
      </c>
      <c r="AJ46">
        <f>IF(INDEX(測定結果!$1:$1048576,ROW(),AJ$1)=0,"",LOG(INDEX(測定結果!$1:$1048576,ROW(),AJ$1)))</f>
        <v>-0.49485002168009401</v>
      </c>
      <c r="AK46">
        <f>IF(INDEX(測定結果!$1:$1048576,ROW(),AK$1)=0,"",LOG(INDEX(測定結果!$1:$1048576,ROW(),AK$1)))</f>
        <v>-0.48148606012211248</v>
      </c>
      <c r="AL46">
        <f>IF(INDEX(測定結果!$1:$1048576,ROW(),AL$1)=0,"",LOG(INDEX(測定結果!$1:$1048576,ROW(),AL$1)))</f>
        <v>-0.50863830616572736</v>
      </c>
      <c r="AM46">
        <f>IF(INDEX(測定結果!$1:$1048576,ROW(),AM$1)=0,"",LOG(INDEX(測定結果!$1:$1048576,ROW(),AM$1)))</f>
        <v>-0.53760200210104392</v>
      </c>
      <c r="AN46">
        <f>IF(INDEX(測定結果!$1:$1048576,ROW(),AN$1)=0,"",LOG(INDEX(測定結果!$1:$1048576,ROW(),AN$1)))</f>
        <v>-0.55284196865778079</v>
      </c>
      <c r="AO46">
        <f>IF(INDEX(測定結果!$1:$1048576,ROW(),AO$1)=0,"",LOG(INDEX(測定結果!$1:$1048576,ROW(),AO$1)))</f>
        <v>-0.55284196865778079</v>
      </c>
      <c r="AP46">
        <f>IF(INDEX(測定結果!$1:$1048576,ROW(),AP$1)=0,"",LOG(INDEX(測定結果!$1:$1048576,ROW(),AP$1)))</f>
        <v>-0.55284196865778079</v>
      </c>
      <c r="AQ46">
        <f>IF(INDEX(測定結果!$1:$1048576,ROW(),AQ$1)=0,"",LOG(INDEX(測定結果!$1:$1048576,ROW(),AQ$1)))</f>
        <v>-0.56863623584101264</v>
      </c>
      <c r="AR46">
        <f>IF(INDEX(測定結果!$1:$1048576,ROW(),AR$1)=0,"",LOG(INDEX(測定結果!$1:$1048576,ROW(),AR$1)))</f>
        <v>-0.56863623584101264</v>
      </c>
      <c r="AS46">
        <f>IF(INDEX(測定結果!$1:$1048576,ROW(),AS$1)=0,"",LOG(INDEX(測定結果!$1:$1048576,ROW(),AS$1)))</f>
        <v>-0.6020599913279624</v>
      </c>
      <c r="AT46">
        <f>IF(INDEX(測定結果!$1:$1048576,ROW(),AT$1)=0,"",LOG(INDEX(測定結果!$1:$1048576,ROW(),AT$1)))</f>
        <v>-0.61978875828839397</v>
      </c>
      <c r="AU46">
        <f>IF(INDEX(測定結果!$1:$1048576,ROW(),AU$1)=0,"",LOG(INDEX(測定結果!$1:$1048576,ROW(),AU$1)))</f>
        <v>-0.79588001734407521</v>
      </c>
      <c r="AV46">
        <f>IF(INDEX(測定結果!$1:$1048576,ROW(),AV$1)=0,"",LOG(INDEX(測定結果!$1:$1048576,ROW(),AV$1)))</f>
        <v>-0.61978875828839397</v>
      </c>
      <c r="AW46">
        <f>IF(INDEX(測定結果!$1:$1048576,ROW(),AW$1)=0,"",LOG(INDEX(測定結果!$1:$1048576,ROW(),AW$1)))</f>
        <v>-0.6020599913279624</v>
      </c>
      <c r="AX46">
        <f>IF(INDEX(測定結果!$1:$1048576,ROW(),AX$1)=0,"",LOG(INDEX(測定結果!$1:$1048576,ROW(),AX$1)))</f>
        <v>-0.63827216398240705</v>
      </c>
      <c r="AY46">
        <f>IF(INDEX(測定結果!$1:$1048576,ROW(),AY$1)=0,"",LOG(INDEX(測定結果!$1:$1048576,ROW(),AY$1)))</f>
        <v>-0.65757731917779372</v>
      </c>
      <c r="AZ46">
        <f>IF(INDEX(測定結果!$1:$1048576,ROW(),AZ$1)=0,"",LOG(INDEX(測定結果!$1:$1048576,ROW(),AZ$1)))</f>
        <v>-0.65757731917779372</v>
      </c>
      <c r="BA46">
        <f>IF(INDEX(測定結果!$1:$1048576,ROW(),BA$1)=0,"",LOG(INDEX(測定結果!$1:$1048576,ROW(),BA$1)))</f>
        <v>-0.65757731917779372</v>
      </c>
      <c r="BB46">
        <f>IF(INDEX(測定結果!$1:$1048576,ROW(),BB$1)=0,"",LOG(INDEX(測定結果!$1:$1048576,ROW(),BB$1)))</f>
        <v>-0.6777807052660807</v>
      </c>
      <c r="BC46">
        <f>IF(INDEX(測定結果!$1:$1048576,ROW(),BC$1)=0,"",LOG(INDEX(測定結果!$1:$1048576,ROW(),BC$1)))</f>
        <v>-0.65757731917779372</v>
      </c>
      <c r="BD46">
        <f>IF(INDEX(測定結果!$1:$1048576,ROW(),BD$1)=0,"",LOG(INDEX(測定結果!$1:$1048576,ROW(),BD$1)))</f>
        <v>-0.69897000433601875</v>
      </c>
      <c r="BE46">
        <f>IF(INDEX(測定結果!$1:$1048576,ROW(),BE$1)=0,"",LOG(INDEX(測定結果!$1:$1048576,ROW(),BE$1)))</f>
        <v>-0.72124639904717103</v>
      </c>
      <c r="BF46">
        <f>IF(INDEX(測定結果!$1:$1048576,ROW(),BF$1)=0,"",LOG(INDEX(測定結果!$1:$1048576,ROW(),BF$1)))</f>
        <v>-0.85387196432176193</v>
      </c>
      <c r="BG46">
        <f>IF(INDEX(測定結果!$1:$1048576,ROW(),BG$1)=0,"",LOG(INDEX(測定結果!$1:$1048576,ROW(),BG$1)))</f>
        <v>-0.74472749489669399</v>
      </c>
      <c r="BH46">
        <f>IF(INDEX(測定結果!$1:$1048576,ROW(),BH$1)=0,"",LOG(INDEX(測定結果!$1:$1048576,ROW(),BH$1)))</f>
        <v>-0.74472749489669399</v>
      </c>
      <c r="BI46">
        <f>IF(INDEX(測定結果!$1:$1048576,ROW(),BI$1)=0,"",LOG(INDEX(測定結果!$1:$1048576,ROW(),BI$1)))</f>
        <v>-0.72124639904717103</v>
      </c>
      <c r="BJ46">
        <f>IF(INDEX(測定結果!$1:$1048576,ROW(),BJ$1)=0,"",LOG(INDEX(測定結果!$1:$1048576,ROW(),BJ$1)))</f>
        <v>-0.769551078621726</v>
      </c>
      <c r="BK46">
        <f>IF(INDEX(測定結果!$1:$1048576,ROW(),BK$1)=0,"",LOG(INDEX(測定結果!$1:$1048576,ROW(),BK$1)))</f>
        <v>-0.769551078621726</v>
      </c>
      <c r="BL46">
        <f>IF(INDEX(測定結果!$1:$1048576,ROW(),BL$1)=0,"",LOG(INDEX(測定結果!$1:$1048576,ROW(),BL$1)))</f>
        <v>-0.74472749489669399</v>
      </c>
      <c r="BM46">
        <f>IF(INDEX(測定結果!$1:$1048576,ROW(),BM$1)=0,"",LOG(INDEX(測定結果!$1:$1048576,ROW(),BM$1)))</f>
        <v>-0.79588001734407521</v>
      </c>
      <c r="BN46">
        <f>IF(INDEX(測定結果!$1:$1048576,ROW(),BN$1)=0,"",LOG(INDEX(測定結果!$1:$1048576,ROW(),BN$1)))</f>
        <v>-0.769551078621726</v>
      </c>
      <c r="BO46">
        <f>IF(INDEX(測定結果!$1:$1048576,ROW(),BO$1)=0,"",LOG(INDEX(測定結果!$1:$1048576,ROW(),BO$1)))</f>
        <v>-0.769551078621726</v>
      </c>
      <c r="BP46">
        <f>IF(INDEX(測定結果!$1:$1048576,ROW(),BP$1)=0,"",LOG(INDEX(測定結果!$1:$1048576,ROW(),BP$1)))</f>
        <v>-0.79588001734407521</v>
      </c>
      <c r="BQ46">
        <f>IF(INDEX(測定結果!$1:$1048576,ROW(),BQ$1)=0,"",LOG(INDEX(測定結果!$1:$1048576,ROW(),BQ$1)))</f>
        <v>-0.79588001734407521</v>
      </c>
      <c r="BR46">
        <f>IF(INDEX(測定結果!$1:$1048576,ROW(),BR$1)=0,"",LOG(INDEX(測定結果!$1:$1048576,ROW(),BR$1)))</f>
        <v>-0.95860731484177497</v>
      </c>
      <c r="BS46">
        <f>IF(INDEX(測定結果!$1:$1048576,ROW(),BS$1)=0,"",LOG(INDEX(測定結果!$1:$1048576,ROW(),BS$1)))</f>
        <v>-0.79588001734407521</v>
      </c>
      <c r="BT46">
        <f>IF(INDEX(測定結果!$1:$1048576,ROW(),BT$1)=0,"",LOG(INDEX(測定結果!$1:$1048576,ROW(),BT$1)))</f>
        <v>-0.82390874094431876</v>
      </c>
      <c r="BU46">
        <f>IF(INDEX(測定結果!$1:$1048576,ROW(),BU$1)=0,"",LOG(INDEX(測定結果!$1:$1048576,ROW(),BU$1)))</f>
        <v>-0.79588001734407521</v>
      </c>
      <c r="BV46">
        <f>IF(INDEX(測定結果!$1:$1048576,ROW(),BV$1)=0,"",LOG(INDEX(測定結果!$1:$1048576,ROW(),BV$1)))</f>
        <v>-0.82390874094431876</v>
      </c>
      <c r="BW46">
        <f>IF(INDEX(測定結果!$1:$1048576,ROW(),BW$1)=0,"",LOG(INDEX(測定結果!$1:$1048576,ROW(),BW$1)))</f>
        <v>-0.85387196432176193</v>
      </c>
      <c r="BX46">
        <f>IF(INDEX(測定結果!$1:$1048576,ROW(),BX$1)=0,"",LOG(INDEX(測定結果!$1:$1048576,ROW(),BX$1)))</f>
        <v>-0.85387196432176193</v>
      </c>
      <c r="BY46">
        <f>IF(INDEX(測定結果!$1:$1048576,ROW(),BY$1)=0,"",LOG(INDEX(測定結果!$1:$1048576,ROW(),BY$1)))</f>
        <v>-0.85387196432176193</v>
      </c>
      <c r="BZ46">
        <f>IF(INDEX(測定結果!$1:$1048576,ROW(),BZ$1)=0,"",LOG(INDEX(測定結果!$1:$1048576,ROW(),BZ$1)))</f>
        <v>-0.85387196432176193</v>
      </c>
      <c r="CA46">
        <f>IF(INDEX(測定結果!$1:$1048576,ROW(),CA$1)=0,"",LOG(INDEX(測定結果!$1:$1048576,ROW(),CA$1)))</f>
        <v>-0.85387196432176193</v>
      </c>
      <c r="CB46">
        <f>IF(INDEX(測定結果!$1:$1048576,ROW(),CB$1)=0,"",LOG(INDEX(測定結果!$1:$1048576,ROW(),CB$1)))</f>
        <v>-0.85387196432176193</v>
      </c>
      <c r="CC46">
        <f>IF(INDEX(測定結果!$1:$1048576,ROW(),CC$1)=0,"",LOG(INDEX(測定結果!$1:$1048576,ROW(),CC$1)))</f>
        <v>-0.88605664769316317</v>
      </c>
      <c r="CD46">
        <f>IF(INDEX(測定結果!$1:$1048576,ROW(),CD$1)=0,"",LOG(INDEX(測定結果!$1:$1048576,ROW(),CD$1)))</f>
        <v>-0.92081875395237522</v>
      </c>
      <c r="CE46">
        <f>IF(INDEX(測定結果!$1:$1048576,ROW(),CE$1)=0,"",LOG(INDEX(測定結果!$1:$1048576,ROW(),CE$1)))</f>
        <v>-0.85387196432176193</v>
      </c>
      <c r="CF46">
        <f>IF(INDEX(測定結果!$1:$1048576,ROW(),CF$1)=0,"",LOG(INDEX(測定結果!$1:$1048576,ROW(),CF$1)))</f>
        <v>-0.85387196432176193</v>
      </c>
      <c r="CG46">
        <f>IF(INDEX(測定結果!$1:$1048576,ROW(),CG$1)=0,"",LOG(INDEX(測定結果!$1:$1048576,ROW(),CG$1)))</f>
        <v>-0.88605664769316317</v>
      </c>
      <c r="CH46">
        <f>IF(INDEX(測定結果!$1:$1048576,ROW(),CH$1)=0,"",LOG(INDEX(測定結果!$1:$1048576,ROW(),CH$1)))</f>
        <v>-0.88605664769316317</v>
      </c>
      <c r="CI46">
        <f>IF(INDEX(測定結果!$1:$1048576,ROW(),CI$1)=0,"",LOG(INDEX(測定結果!$1:$1048576,ROW(),CI$1)))</f>
        <v>-0.88605664769316317</v>
      </c>
      <c r="CJ46">
        <f>IF(INDEX(測定結果!$1:$1048576,ROW(),CJ$1)=0,"",LOG(INDEX(測定結果!$1:$1048576,ROW(),CJ$1)))</f>
        <v>-0.92081875395237522</v>
      </c>
      <c r="CK46">
        <f>IF(INDEX(測定結果!$1:$1048576,ROW(),CK$1)=0,"",LOG(INDEX(測定結果!$1:$1048576,ROW(),CK$1)))</f>
        <v>-0.92081875395237522</v>
      </c>
      <c r="CL46">
        <f>IF(INDEX(測定結果!$1:$1048576,ROW(),CL$1)=0,"",LOG(INDEX(測定結果!$1:$1048576,ROW(),CL$1)))</f>
        <v>-0.88605664769316317</v>
      </c>
      <c r="CM46">
        <f>IF(INDEX(測定結果!$1:$1048576,ROW(),CM$1)=0,"",LOG(INDEX(測定結果!$1:$1048576,ROW(),CM$1)))</f>
        <v>-0.92081875395237522</v>
      </c>
      <c r="CN46">
        <f>IF(INDEX(測定結果!$1:$1048576,ROW(),CN$1)=0,"",LOG(INDEX(測定結果!$1:$1048576,ROW(),CN$1)))</f>
        <v>-0.92081875395237522</v>
      </c>
      <c r="CO46">
        <f>IF(INDEX(測定結果!$1:$1048576,ROW(),CO$1)=0,"",LOG(INDEX(測定結果!$1:$1048576,ROW(),CO$1)))</f>
        <v>-0.92081875395237522</v>
      </c>
      <c r="CP46">
        <f>IF(INDEX(測定結果!$1:$1048576,ROW(),CP$1)=0,"",LOG(INDEX(測定結果!$1:$1048576,ROW(),CP$1)))</f>
        <v>-1</v>
      </c>
      <c r="CQ46">
        <f>IF(INDEX(測定結果!$1:$1048576,ROW(),CQ$1)=0,"",LOG(INDEX(測定結果!$1:$1048576,ROW(),CQ$1)))</f>
        <v>-0.92081875395237522</v>
      </c>
      <c r="CR46">
        <f>IF(INDEX(測定結果!$1:$1048576,ROW(),CR$1)=0,"",LOG(INDEX(測定結果!$1:$1048576,ROW(),CR$1)))</f>
        <v>-0.92081875395237522</v>
      </c>
      <c r="CS46">
        <f>IF(INDEX(測定結果!$1:$1048576,ROW(),CS$1)=0,"",LOG(INDEX(測定結果!$1:$1048576,ROW(),CS$1)))</f>
        <v>-0.92081875395237522</v>
      </c>
      <c r="CT46">
        <f>IF(INDEX(測定結果!$1:$1048576,ROW(),CT$1)=0,"",LOG(INDEX(測定結果!$1:$1048576,ROW(),CT$1)))</f>
        <v>-0.95860731484177497</v>
      </c>
      <c r="CU46">
        <f>IF(INDEX(測定結果!$1:$1048576,ROW(),CU$1)=0,"",LOG(INDEX(測定結果!$1:$1048576,ROW(),CU$1)))</f>
        <v>-0.92081875395237522</v>
      </c>
      <c r="CV46">
        <f>IF(INDEX(測定結果!$1:$1048576,ROW(),CV$1)=0,"",LOG(INDEX(測定結果!$1:$1048576,ROW(),CV$1)))</f>
        <v>-0.95860731484177497</v>
      </c>
      <c r="CW46">
        <f>IF(INDEX(測定結果!$1:$1048576,ROW(),CW$1)=0,"",LOG(INDEX(測定結果!$1:$1048576,ROW(),CW$1)))</f>
        <v>-0.95860731484177497</v>
      </c>
      <c r="CX46">
        <f>IF(INDEX(測定結果!$1:$1048576,ROW(),CX$1)=0,"",LOG(INDEX(測定結果!$1:$1048576,ROW(),CX$1)))</f>
        <v>-0.95860731484177497</v>
      </c>
      <c r="CY46">
        <f>IF(INDEX(測定結果!$1:$1048576,ROW(),CY$1)=0,"",LOG(INDEX(測定結果!$1:$1048576,ROW(),CY$1)))</f>
        <v>-0.95860731484177497</v>
      </c>
      <c r="CZ46">
        <f>IF(INDEX(測定結果!$1:$1048576,ROW(),CZ$1)=0,"",LOG(INDEX(測定結果!$1:$1048576,ROW(),CZ$1)))</f>
        <v>-0.92081875395237522</v>
      </c>
      <c r="DA46">
        <f>IF(INDEX(測定結果!$1:$1048576,ROW(),DA$1)=0,"",LOG(INDEX(測定結果!$1:$1048576,ROW(),DA$1)))</f>
        <v>-0.95860731484177497</v>
      </c>
      <c r="DB46">
        <f>IF(INDEX(測定結果!$1:$1048576,ROW(),DB$1)=0,"",LOG(INDEX(測定結果!$1:$1048576,ROW(),DB$1)))</f>
        <v>-0.95860731484177497</v>
      </c>
      <c r="DC46">
        <f>IF(INDEX(測定結果!$1:$1048576,ROW(),DC$1)=0,"",LOG(INDEX(測定結果!$1:$1048576,ROW(),DC$1)))</f>
        <v>-0.95860731484177497</v>
      </c>
      <c r="DD46">
        <f>IF(INDEX(測定結果!$1:$1048576,ROW(),DD$1)=0,"",LOG(INDEX(測定結果!$1:$1048576,ROW(),DD$1)))</f>
        <v>-0.95860731484177497</v>
      </c>
      <c r="DE46">
        <f>IF(INDEX(測定結果!$1:$1048576,ROW(),DE$1)=0,"",LOG(INDEX(測定結果!$1:$1048576,ROW(),DE$1)))</f>
        <v>-0.95860731484177497</v>
      </c>
      <c r="DF46">
        <f>IF(INDEX(測定結果!$1:$1048576,ROW(),DF$1)=0,"",LOG(INDEX(測定結果!$1:$1048576,ROW(),DF$1)))</f>
        <v>-1</v>
      </c>
      <c r="DG46">
        <f>IF(INDEX(測定結果!$1:$1048576,ROW(),DG$1)=0,"",LOG(INDEX(測定結果!$1:$1048576,ROW(),DG$1)))</f>
        <v>-1</v>
      </c>
      <c r="DH46">
        <f>IF(INDEX(測定結果!$1:$1048576,ROW(),DH$1)=0,"",LOG(INDEX(測定結果!$1:$1048576,ROW(),DH$1)))</f>
        <v>-1</v>
      </c>
      <c r="DI46">
        <f>IF(INDEX(測定結果!$1:$1048576,ROW(),DI$1)=0,"",LOG(INDEX(測定結果!$1:$1048576,ROW(),DI$1)))</f>
        <v>-1</v>
      </c>
      <c r="DJ46">
        <f>IF(INDEX(測定結果!$1:$1048576,ROW(),DJ$1)=0,"",LOG(INDEX(測定結果!$1:$1048576,ROW(),DJ$1)))</f>
        <v>-1</v>
      </c>
      <c r="DK46">
        <f>IF(INDEX(測定結果!$1:$1048576,ROW(),DK$1)=0,"",LOG(INDEX(測定結果!$1:$1048576,ROW(),DK$1)))</f>
        <v>-1</v>
      </c>
      <c r="DL46">
        <f>IF(INDEX(測定結果!$1:$1048576,ROW(),DL$1)=0,"",LOG(INDEX(測定結果!$1:$1048576,ROW(),DL$1)))</f>
        <v>-1</v>
      </c>
      <c r="DM46">
        <f>IF(INDEX(測定結果!$1:$1048576,ROW(),DM$1)=0,"",LOG(INDEX(測定結果!$1:$1048576,ROW(),DM$1)))</f>
        <v>-1</v>
      </c>
      <c r="DN46">
        <f>IF(INDEX(測定結果!$1:$1048576,ROW(),DN$1)=0,"",LOG(INDEX(測定結果!$1:$1048576,ROW(),DN$1)))</f>
        <v>-1</v>
      </c>
      <c r="DO46">
        <f>IF(INDEX(測定結果!$1:$1048576,ROW(),DO$1)=0,"",LOG(INDEX(測定結果!$1:$1048576,ROW(),DO$1)))</f>
        <v>-1.0087739243075051</v>
      </c>
      <c r="DP46">
        <f>IF(OR(INDEX(測定結果!$1:$1048576,ROW(),DP$1)=0,INDEX(測定結果!$1:$1048576,ROW(),DP$1)=""),"",LOG(INDEX(測定結果!$1:$1048576,ROW(),DP$1)))</f>
        <v>-1.0222763947111522</v>
      </c>
      <c r="DQ46">
        <f>IF(OR(INDEX(測定結果!$1:$1048576,ROW(),DQ$1)=0,INDEX(測定結果!$1:$1048576,ROW(),DQ$1)=""),"",LOG(INDEX(測定結果!$1:$1048576,ROW(),DQ$1)))</f>
        <v>-0.99139982823808248</v>
      </c>
      <c r="DR46">
        <f>IF(OR(INDEX(測定結果!$1:$1048576,ROW(),DR$1)=0,INDEX(測定結果!$1:$1048576,ROW(),DR$1)=""),"",LOG(INDEX(測定結果!$1:$1048576,ROW(),DR$1)))</f>
        <v>-1.0362121726544447</v>
      </c>
      <c r="DS46">
        <f>IF(OR(INDEX(測定結果!$1:$1048576,ROW(),DS$1)=0,INDEX(測定結果!$1:$1048576,ROW(),DS$1)=""),"",LOG(INDEX(測定結果!$1:$1048576,ROW(),DS$1)))</f>
        <v>-1.0222763947111522</v>
      </c>
      <c r="DT46">
        <f>IF(OR(INDEX(測定結果!$1:$1048576,ROW(),DT$1)=0,INDEX(測定結果!$1:$1048576,ROW(),DT$1)=""),"",LOG(INDEX(測定結果!$1:$1048576,ROW(),DT$1)))</f>
        <v>-1.031517051446065</v>
      </c>
      <c r="DU46">
        <f>IF(OR(INDEX(測定結果!$1:$1048576,ROW(),DU$1)=0,INDEX(測定結果!$1:$1048576,ROW(),DU$1)=""),"",LOG(INDEX(測定結果!$1:$1048576,ROW(),DU$1)))</f>
        <v>-1.0457574905606752</v>
      </c>
      <c r="DV46">
        <f>IF(OR(INDEX(測定結果!$1:$1048576,ROW(),DV$1)=0,INDEX(測定結果!$1:$1048576,ROW(),DV$1)=""),"",LOG(INDEX(測定結果!$1:$1048576,ROW(),DV$1)))</f>
        <v>-1.0268721464003014</v>
      </c>
      <c r="DW46">
        <f>IF(OR(INDEX(測定結果!$1:$1048576,ROW(),DW$1)=0,INDEX(測定結果!$1:$1048576,ROW(),DW$1)=""),"",LOG(INDEX(測定結果!$1:$1048576,ROW(),DW$1)))</f>
        <v>-1.0362121726544447</v>
      </c>
      <c r="DX46">
        <f>IF(OR(INDEX(測定結果!$1:$1048576,ROW(),DX$1)=0,INDEX(測定結果!$1:$1048576,ROW(),DX$1)=""),"",LOG(INDEX(測定結果!$1:$1048576,ROW(),DX$1)))</f>
        <v>-1.0132282657337552</v>
      </c>
      <c r="DY46">
        <f>IF(OR(INDEX(測定結果!$1:$1048576,ROW(),DY$1)=0,INDEX(測定結果!$1:$1048576,ROW(),DY$1)=""),"",LOG(INDEX(測定結果!$1:$1048576,ROW(),DY$1)))</f>
        <v>-1.0043648054024501</v>
      </c>
      <c r="DZ46">
        <f>IF(OR(INDEX(測定結果!$1:$1048576,ROW(),DZ$1)=0,INDEX(測定結果!$1:$1048576,ROW(),DZ$1)=""),"",LOG(INDEX(測定結果!$1:$1048576,ROW(),DZ$1)))</f>
        <v>-1.0222763947111522</v>
      </c>
      <c r="EA46">
        <f>IF(OR(INDEX(測定結果!$1:$1048576,ROW(),EA$1)=0,INDEX(測定結果!$1:$1048576,ROW(),EA$1)=""),"",LOG(INDEX(測定結果!$1:$1048576,ROW(),EA$1)))</f>
        <v>-1.0222763947111522</v>
      </c>
      <c r="EB46">
        <f>IF(OR(INDEX(測定結果!$1:$1048576,ROW(),EB$1)=0,INDEX(測定結果!$1:$1048576,ROW(),EB$1)=""),"",LOG(INDEX(測定結果!$1:$1048576,ROW(),EB$1)))</f>
        <v>-1.080921907623926</v>
      </c>
      <c r="EC46">
        <f>IF(OR(INDEX(測定結果!$1:$1048576,ROW(),EC$1)=0,INDEX(測定結果!$1:$1048576,ROW(),EC$1)=""),"",LOG(INDEX(測定結果!$1:$1048576,ROW(),EC$1)))</f>
        <v>-1.1079053973095196</v>
      </c>
      <c r="ED46" t="str">
        <f>IF(OR(INDEX(測定結果!$1:$1048576,ROW(),ED$1)=0,INDEX(測定結果!$1:$1048576,ROW(),ED$1)=""),"",LOG(INDEX(測定結果!$1:$1048576,ROW(),ED$1)))</f>
        <v/>
      </c>
    </row>
    <row r="47" spans="1:134">
      <c r="A47" t="str">
        <f>IF(INDEX(測定結果!$1:$1048576,ROW(),A$1)=0,A46,INDEX(測定結果!$1:$1048576,ROW(),A$1))</f>
        <v>都路町</v>
      </c>
      <c r="B47">
        <f>INDEX(測定結果!$1:$1048576,ROW(),B$1)</f>
        <v>37</v>
      </c>
      <c r="C47" t="str">
        <f>IF(INDEX(測定結果!$1:$1048576,ROW(),C$1)=0,C46,INDEX(測定結果!$1:$1048576,ROW(),C$1))</f>
        <v>第３区</v>
      </c>
      <c r="D47" t="str">
        <f>IF(INDEX(測定結果!$1:$1048576,ROW(),D$1)=0,"",INDEX(測定結果!$1:$1048576,ROW(),D$1))</f>
        <v>岩井沢北部生活改善センター</v>
      </c>
      <c r="E47">
        <f>IF(INDEX(測定結果!$1:$1048576,ROW(),E$1)=0,"",LOG(INDEX(測定結果!$1:$1048576,ROW(),E$1)))</f>
        <v>-3.1517051446064863E-2</v>
      </c>
      <c r="F47">
        <f>IF(INDEX(測定結果!$1:$1048576,ROW(),F$1)=0,"",LOG(INDEX(測定結果!$1:$1048576,ROW(),F$1)))</f>
        <v>-9.6910013008056392E-2</v>
      </c>
      <c r="G47">
        <f>IF(INDEX(測定結果!$1:$1048576,ROW(),G$1)=0,"",LOG(INDEX(測定結果!$1:$1048576,ROW(),G$1)))</f>
        <v>-0.14266750356873156</v>
      </c>
      <c r="H47">
        <f>IF(INDEX(測定結果!$1:$1048576,ROW(),H$1)=0,"",LOG(INDEX(測定結果!$1:$1048576,ROW(),H$1)))</f>
        <v>-0.20065945054641829</v>
      </c>
      <c r="I47">
        <f>IF(INDEX(測定結果!$1:$1048576,ROW(),I$1)=0,"",LOG(INDEX(測定結果!$1:$1048576,ROW(),I$1)))</f>
        <v>-0.16115090926274472</v>
      </c>
      <c r="J47">
        <f>IF(INDEX(測定結果!$1:$1048576,ROW(),J$1)=0,"",LOG(INDEX(測定結果!$1:$1048576,ROW(),J$1)))</f>
        <v>-0.13076828026902382</v>
      </c>
      <c r="K47">
        <f>IF(INDEX(測定結果!$1:$1048576,ROW(),K$1)=0,"",LOG(INDEX(測定結果!$1:$1048576,ROW(),K$1)))</f>
        <v>-0.19382002601611281</v>
      </c>
      <c r="L47">
        <f>IF(INDEX(測定結果!$1:$1048576,ROW(),L$1)=0,"",LOG(INDEX(測定結果!$1:$1048576,ROW(),L$1)))</f>
        <v>-0.26760624017703144</v>
      </c>
      <c r="M47">
        <f>IF(INDEX(測定結果!$1:$1048576,ROW(),M$1)=0,"",LOG(INDEX(測定結果!$1:$1048576,ROW(),M$1)))</f>
        <v>-0.16749108729376366</v>
      </c>
      <c r="N47">
        <f>IF(INDEX(測定結果!$1:$1048576,ROW(),N$1)=0,"",LOG(INDEX(測定結果!$1:$1048576,ROW(),N$1)))</f>
        <v>-0.22184874961635639</v>
      </c>
      <c r="O47">
        <f>IF(INDEX(測定結果!$1:$1048576,ROW(),O$1)=0,"",LOG(INDEX(測定結果!$1:$1048576,ROW(),O$1)))</f>
        <v>-0.27572413039921095</v>
      </c>
      <c r="P47">
        <f>IF(INDEX(測定結果!$1:$1048576,ROW(),P$1)=0,"",LOG(INDEX(測定結果!$1:$1048576,ROW(),P$1)))</f>
        <v>-0.31875876262441277</v>
      </c>
      <c r="Q47">
        <f>IF(INDEX(測定結果!$1:$1048576,ROW(),Q$1)=0,"",LOG(INDEX(測定結果!$1:$1048576,ROW(),Q$1)))</f>
        <v>-0.27572413039921095</v>
      </c>
      <c r="R47">
        <f>IF(INDEX(測定結果!$1:$1048576,ROW(),R$1)=0,"",LOG(INDEX(測定結果!$1:$1048576,ROW(),R$1)))</f>
        <v>-0.26760624017703144</v>
      </c>
      <c r="S47">
        <f>IF(INDEX(測定結果!$1:$1048576,ROW(),S$1)=0,"",LOG(INDEX(測定結果!$1:$1048576,ROW(),S$1)))</f>
        <v>-0.25181197299379954</v>
      </c>
      <c r="T47">
        <f>IF(INDEX(測定結果!$1:$1048576,ROW(),T$1)=0,"",LOG(INDEX(測定結果!$1:$1048576,ROW(),T$1)))</f>
        <v>-0.37675070960209955</v>
      </c>
      <c r="U47">
        <f>IF(INDEX(測定結果!$1:$1048576,ROW(),U$1)=0,"",LOG(INDEX(測定結果!$1:$1048576,ROW(),U$1)))</f>
        <v>-0.36653154442041347</v>
      </c>
      <c r="V47">
        <f>IF(INDEX(測定結果!$1:$1048576,ROW(),V$1)=0,"",LOG(INDEX(測定結果!$1:$1048576,ROW(),V$1)))</f>
        <v>-0.31875876262441277</v>
      </c>
      <c r="W47">
        <f>IF(INDEX(測定結果!$1:$1048576,ROW(),W$1)=0,"",LOG(INDEX(測定結果!$1:$1048576,ROW(),W$1)))</f>
        <v>-0.31875876262441277</v>
      </c>
      <c r="X47">
        <f>IF(INDEX(測定結果!$1:$1048576,ROW(),X$1)=0,"",LOG(INDEX(測定結果!$1:$1048576,ROW(),X$1)))</f>
        <v>-0.3010299956639812</v>
      </c>
      <c r="Y47">
        <f>IF(INDEX(測定結果!$1:$1048576,ROW(),Y$1)=0,"",LOG(INDEX(測定結果!$1:$1048576,ROW(),Y$1)))</f>
        <v>-0.36653154442041347</v>
      </c>
      <c r="Z47">
        <f>IF(INDEX(測定結果!$1:$1048576,ROW(),Z$1)=0,"",LOG(INDEX(測定結果!$1:$1048576,ROW(),Z$1)))</f>
        <v>-0.3979400086720376</v>
      </c>
      <c r="AA47">
        <f>IF(INDEX(測定結果!$1:$1048576,ROW(),AA$1)=0,"",LOG(INDEX(測定結果!$1:$1048576,ROW(),AA$1)))</f>
        <v>-0.40893539297350079</v>
      </c>
      <c r="AB47">
        <f>IF(INDEX(測定結果!$1:$1048576,ROW(),AB$1)=0,"",LOG(INDEX(測定結果!$1:$1048576,ROW(),AB$1)))</f>
        <v>-0.37675070960209955</v>
      </c>
      <c r="AC47">
        <f>IF(INDEX(測定結果!$1:$1048576,ROW(),AC$1)=0,"",LOG(INDEX(測定結果!$1:$1048576,ROW(),AC$1)))</f>
        <v>-0.42021640338318983</v>
      </c>
      <c r="AD47">
        <f>IF(INDEX(測定結果!$1:$1048576,ROW(),AD$1)=0,"",LOG(INDEX(測定結果!$1:$1048576,ROW(),AD$1)))</f>
        <v>-0.46852108295774486</v>
      </c>
      <c r="AE47">
        <f>IF(INDEX(測定結果!$1:$1048576,ROW(),AE$1)=0,"",LOG(INDEX(測定結果!$1:$1048576,ROW(),AE$1)))</f>
        <v>-0.43179827593300502</v>
      </c>
      <c r="AF47">
        <f>IF(INDEX(測定結果!$1:$1048576,ROW(),AF$1)=0,"",LOG(INDEX(測定結果!$1:$1048576,ROW(),AF$1)))</f>
        <v>-0.46852108295774486</v>
      </c>
      <c r="AG47">
        <f>IF(INDEX(測定結果!$1:$1048576,ROW(),AG$1)=0,"",LOG(INDEX(測定結果!$1:$1048576,ROW(),AG$1)))</f>
        <v>-0.49485002168009401</v>
      </c>
      <c r="AH47">
        <f>IF(INDEX(測定結果!$1:$1048576,ROW(),AH$1)=0,"",LOG(INDEX(測定結果!$1:$1048576,ROW(),AH$1)))</f>
        <v>-0.61978875828839397</v>
      </c>
      <c r="AI47">
        <f>IF(INDEX(測定結果!$1:$1048576,ROW(),AI$1)=0,"",LOG(INDEX(測定結果!$1:$1048576,ROW(),AI$1)))</f>
        <v>-0.58502665202918203</v>
      </c>
      <c r="AJ47">
        <f>IF(INDEX(測定結果!$1:$1048576,ROW(),AJ$1)=0,"",LOG(INDEX(測定結果!$1:$1048576,ROW(),AJ$1)))</f>
        <v>-0.61978875828839397</v>
      </c>
      <c r="AK47">
        <f>IF(INDEX(測定結果!$1:$1048576,ROW(),AK$1)=0,"",LOG(INDEX(測定結果!$1:$1048576,ROW(),AK$1)))</f>
        <v>-0.58502665202918203</v>
      </c>
      <c r="AL47">
        <f>IF(INDEX(測定結果!$1:$1048576,ROW(),AL$1)=0,"",LOG(INDEX(測定結果!$1:$1048576,ROW(),AL$1)))</f>
        <v>-0.63827216398240705</v>
      </c>
      <c r="AM47">
        <f>IF(INDEX(測定結果!$1:$1048576,ROW(),AM$1)=0,"",LOG(INDEX(測定結果!$1:$1048576,ROW(),AM$1)))</f>
        <v>-0.61978875828839397</v>
      </c>
      <c r="AN47">
        <f>IF(INDEX(測定結果!$1:$1048576,ROW(),AN$1)=0,"",LOG(INDEX(測定結果!$1:$1048576,ROW(),AN$1)))</f>
        <v>-0.65757731917779372</v>
      </c>
      <c r="AO47">
        <f>IF(INDEX(測定結果!$1:$1048576,ROW(),AO$1)=0,"",LOG(INDEX(測定結果!$1:$1048576,ROW(),AO$1)))</f>
        <v>-0.65757731917779372</v>
      </c>
      <c r="AP47">
        <f>IF(INDEX(測定結果!$1:$1048576,ROW(),AP$1)=0,"",LOG(INDEX(測定結果!$1:$1048576,ROW(),AP$1)))</f>
        <v>-0.72124639904717103</v>
      </c>
      <c r="AQ47">
        <f>IF(INDEX(測定結果!$1:$1048576,ROW(),AQ$1)=0,"",LOG(INDEX(測定結果!$1:$1048576,ROW(),AQ$1)))</f>
        <v>-0.69897000433601875</v>
      </c>
      <c r="AR47">
        <f>IF(INDEX(測定結果!$1:$1048576,ROW(),AR$1)=0,"",LOG(INDEX(測定結果!$1:$1048576,ROW(),AR$1)))</f>
        <v>-0.6777807052660807</v>
      </c>
      <c r="AS47">
        <f>IF(INDEX(測定結果!$1:$1048576,ROW(),AS$1)=0,"",LOG(INDEX(測定結果!$1:$1048576,ROW(),AS$1)))</f>
        <v>-0.74472749489669399</v>
      </c>
      <c r="AT47">
        <f>IF(INDEX(測定結果!$1:$1048576,ROW(),AT$1)=0,"",LOG(INDEX(測定結果!$1:$1048576,ROW(),AT$1)))</f>
        <v>-0.79588001734407521</v>
      </c>
      <c r="AU47">
        <f>IF(INDEX(測定結果!$1:$1048576,ROW(),AU$1)=0,"",LOG(INDEX(測定結果!$1:$1048576,ROW(),AU$1)))</f>
        <v>-0.95860731484177497</v>
      </c>
      <c r="AV47">
        <f>IF(INDEX(測定結果!$1:$1048576,ROW(),AV$1)=0,"",LOG(INDEX(測定結果!$1:$1048576,ROW(),AV$1)))</f>
        <v>-0.82390874094431876</v>
      </c>
      <c r="AW47">
        <f>IF(INDEX(測定結果!$1:$1048576,ROW(),AW$1)=0,"",LOG(INDEX(測定結果!$1:$1048576,ROW(),AW$1)))</f>
        <v>-0.82390874094431876</v>
      </c>
      <c r="AX47">
        <f>IF(INDEX(測定結果!$1:$1048576,ROW(),AX$1)=0,"",LOG(INDEX(測定結果!$1:$1048576,ROW(),AX$1)))</f>
        <v>-0.85387196432176193</v>
      </c>
      <c r="AY47">
        <f>IF(INDEX(測定結果!$1:$1048576,ROW(),AY$1)=0,"",LOG(INDEX(測定結果!$1:$1048576,ROW(),AY$1)))</f>
        <v>-0.85387196432176193</v>
      </c>
      <c r="AZ47">
        <f>IF(INDEX(測定結果!$1:$1048576,ROW(),AZ$1)=0,"",LOG(INDEX(測定結果!$1:$1048576,ROW(),AZ$1)))</f>
        <v>-0.85387196432176193</v>
      </c>
      <c r="BA47">
        <f>IF(INDEX(測定結果!$1:$1048576,ROW(),BA$1)=0,"",LOG(INDEX(測定結果!$1:$1048576,ROW(),BA$1)))</f>
        <v>-0.88605664769316317</v>
      </c>
      <c r="BB47">
        <f>IF(INDEX(測定結果!$1:$1048576,ROW(),BB$1)=0,"",LOG(INDEX(測定結果!$1:$1048576,ROW(),BB$1)))</f>
        <v>-0.85387196432176193</v>
      </c>
      <c r="BC47">
        <f>IF(INDEX(測定結果!$1:$1048576,ROW(),BC$1)=0,"",LOG(INDEX(測定結果!$1:$1048576,ROW(),BC$1)))</f>
        <v>-0.82390874094431876</v>
      </c>
      <c r="BD47">
        <f>IF(INDEX(測定結果!$1:$1048576,ROW(),BD$1)=0,"",LOG(INDEX(測定結果!$1:$1048576,ROW(),BD$1)))</f>
        <v>-0.82390874094431876</v>
      </c>
      <c r="BE47">
        <f>IF(INDEX(測定結果!$1:$1048576,ROW(),BE$1)=0,"",LOG(INDEX(測定結果!$1:$1048576,ROW(),BE$1)))</f>
        <v>-0.82390874094431876</v>
      </c>
      <c r="BF47">
        <f>IF(INDEX(測定結果!$1:$1048576,ROW(),BF$1)=0,"",LOG(INDEX(測定結果!$1:$1048576,ROW(),BF$1)))</f>
        <v>-0.92081875395237522</v>
      </c>
      <c r="BG47">
        <f>IF(INDEX(測定結果!$1:$1048576,ROW(),BG$1)=0,"",LOG(INDEX(測定結果!$1:$1048576,ROW(),BG$1)))</f>
        <v>-0.82390874094431876</v>
      </c>
      <c r="BH47">
        <f>IF(INDEX(測定結果!$1:$1048576,ROW(),BH$1)=0,"",LOG(INDEX(測定結果!$1:$1048576,ROW(),BH$1)))</f>
        <v>-0.82390874094431876</v>
      </c>
      <c r="BI47">
        <f>IF(INDEX(測定結果!$1:$1048576,ROW(),BI$1)=0,"",LOG(INDEX(測定結果!$1:$1048576,ROW(),BI$1)))</f>
        <v>-0.85387196432176193</v>
      </c>
      <c r="BJ47">
        <f>IF(INDEX(測定結果!$1:$1048576,ROW(),BJ$1)=0,"",LOG(INDEX(測定結果!$1:$1048576,ROW(),BJ$1)))</f>
        <v>-0.85387196432176193</v>
      </c>
      <c r="BK47">
        <f>IF(INDEX(測定結果!$1:$1048576,ROW(),BK$1)=0,"",LOG(INDEX(測定結果!$1:$1048576,ROW(),BK$1)))</f>
        <v>-0.85387196432176193</v>
      </c>
      <c r="BL47">
        <f>IF(INDEX(測定結果!$1:$1048576,ROW(),BL$1)=0,"",LOG(INDEX(測定結果!$1:$1048576,ROW(),BL$1)))</f>
        <v>-0.85387196432176193</v>
      </c>
      <c r="BM47">
        <f>IF(INDEX(測定結果!$1:$1048576,ROW(),BM$1)=0,"",LOG(INDEX(測定結果!$1:$1048576,ROW(),BM$1)))</f>
        <v>-0.88605664769316317</v>
      </c>
      <c r="BN47">
        <f>IF(INDEX(測定結果!$1:$1048576,ROW(),BN$1)=0,"",LOG(INDEX(測定結果!$1:$1048576,ROW(),BN$1)))</f>
        <v>-0.88605664769316317</v>
      </c>
      <c r="BO47">
        <f>IF(INDEX(測定結果!$1:$1048576,ROW(),BO$1)=0,"",LOG(INDEX(測定結果!$1:$1048576,ROW(),BO$1)))</f>
        <v>-0.88605664769316317</v>
      </c>
      <c r="BP47">
        <f>IF(INDEX(測定結果!$1:$1048576,ROW(),BP$1)=0,"",LOG(INDEX(測定結果!$1:$1048576,ROW(),BP$1)))</f>
        <v>-0.85387196432176193</v>
      </c>
      <c r="BQ47">
        <f>IF(INDEX(測定結果!$1:$1048576,ROW(),BQ$1)=0,"",LOG(INDEX(測定結果!$1:$1048576,ROW(),BQ$1)))</f>
        <v>-0.88605664769316317</v>
      </c>
      <c r="BR47">
        <f>IF(INDEX(測定結果!$1:$1048576,ROW(),BR$1)=0,"",LOG(INDEX(測定結果!$1:$1048576,ROW(),BR$1)))</f>
        <v>-0.92081875395237522</v>
      </c>
      <c r="BS47">
        <f>IF(INDEX(測定結果!$1:$1048576,ROW(),BS$1)=0,"",LOG(INDEX(測定結果!$1:$1048576,ROW(),BS$1)))</f>
        <v>-0.88605664769316317</v>
      </c>
      <c r="BT47">
        <f>IF(INDEX(測定結果!$1:$1048576,ROW(),BT$1)=0,"",LOG(INDEX(測定結果!$1:$1048576,ROW(),BT$1)))</f>
        <v>-0.88605664769316317</v>
      </c>
      <c r="BU47">
        <f>IF(INDEX(測定結果!$1:$1048576,ROW(),BU$1)=0,"",LOG(INDEX(測定結果!$1:$1048576,ROW(),BU$1)))</f>
        <v>-0.88605664769316317</v>
      </c>
      <c r="BV47" t="str">
        <f>IF(INDEX(測定結果!$1:$1048576,ROW(),BV$1)=0,"",LOG(INDEX(測定結果!$1:$1048576,ROW(),BV$1)))</f>
        <v/>
      </c>
      <c r="BW47" t="str">
        <f>IF(INDEX(測定結果!$1:$1048576,ROW(),BW$1)=0,"",LOG(INDEX(測定結果!$1:$1048576,ROW(),BW$1)))</f>
        <v/>
      </c>
      <c r="BX47" t="str">
        <f>IF(INDEX(測定結果!$1:$1048576,ROW(),BX$1)=0,"",LOG(INDEX(測定結果!$1:$1048576,ROW(),BX$1)))</f>
        <v/>
      </c>
      <c r="BY47" t="str">
        <f>IF(INDEX(測定結果!$1:$1048576,ROW(),BY$1)=0,"",LOG(INDEX(測定結果!$1:$1048576,ROW(),BY$1)))</f>
        <v/>
      </c>
      <c r="BZ47" t="str">
        <f>IF(INDEX(測定結果!$1:$1048576,ROW(),BZ$1)=0,"",LOG(INDEX(測定結果!$1:$1048576,ROW(),BZ$1)))</f>
        <v/>
      </c>
      <c r="CA47" t="str">
        <f>IF(INDEX(測定結果!$1:$1048576,ROW(),CA$1)=0,"",LOG(INDEX(測定結果!$1:$1048576,ROW(),CA$1)))</f>
        <v/>
      </c>
      <c r="CB47" t="str">
        <f>IF(INDEX(測定結果!$1:$1048576,ROW(),CB$1)=0,"",LOG(INDEX(測定結果!$1:$1048576,ROW(),CB$1)))</f>
        <v/>
      </c>
      <c r="CC47" t="str">
        <f>IF(INDEX(測定結果!$1:$1048576,ROW(),CC$1)=0,"",LOG(INDEX(測定結果!$1:$1048576,ROW(),CC$1)))</f>
        <v/>
      </c>
      <c r="CD47" t="str">
        <f>IF(INDEX(測定結果!$1:$1048576,ROW(),CD$1)=0,"",LOG(INDEX(測定結果!$1:$1048576,ROW(),CD$1)))</f>
        <v/>
      </c>
      <c r="CE47" t="str">
        <f>IF(INDEX(測定結果!$1:$1048576,ROW(),CE$1)=0,"",LOG(INDEX(測定結果!$1:$1048576,ROW(),CE$1)))</f>
        <v/>
      </c>
      <c r="CF47">
        <f>IF(INDEX(測定結果!$1:$1048576,ROW(),CF$1)=0,"",LOG(INDEX(測定結果!$1:$1048576,ROW(),CF$1)))</f>
        <v>-0.95860731484177497</v>
      </c>
      <c r="CG47">
        <f>IF(INDEX(測定結果!$1:$1048576,ROW(),CG$1)=0,"",LOG(INDEX(測定結果!$1:$1048576,ROW(),CG$1)))</f>
        <v>-0.95860731484177497</v>
      </c>
      <c r="CH47">
        <f>IF(INDEX(測定結果!$1:$1048576,ROW(),CH$1)=0,"",LOG(INDEX(測定結果!$1:$1048576,ROW(),CH$1)))</f>
        <v>-0.95860731484177497</v>
      </c>
      <c r="CI47">
        <f>IF(INDEX(測定結果!$1:$1048576,ROW(),CI$1)=0,"",LOG(INDEX(測定結果!$1:$1048576,ROW(),CI$1)))</f>
        <v>-0.95860731484177497</v>
      </c>
      <c r="CJ47">
        <f>IF(INDEX(測定結果!$1:$1048576,ROW(),CJ$1)=0,"",LOG(INDEX(測定結果!$1:$1048576,ROW(),CJ$1)))</f>
        <v>-0.95860731484177497</v>
      </c>
      <c r="CK47">
        <f>IF(INDEX(測定結果!$1:$1048576,ROW(),CK$1)=0,"",LOG(INDEX(測定結果!$1:$1048576,ROW(),CK$1)))</f>
        <v>-0.95860731484177497</v>
      </c>
      <c r="CL47">
        <f>IF(INDEX(測定結果!$1:$1048576,ROW(),CL$1)=0,"",LOG(INDEX(測定結果!$1:$1048576,ROW(),CL$1)))</f>
        <v>-1</v>
      </c>
      <c r="CM47">
        <f>IF(INDEX(測定結果!$1:$1048576,ROW(),CM$1)=0,"",LOG(INDEX(測定結果!$1:$1048576,ROW(),CM$1)))</f>
        <v>-1</v>
      </c>
      <c r="CN47">
        <f>IF(INDEX(測定結果!$1:$1048576,ROW(),CN$1)=0,"",LOG(INDEX(測定結果!$1:$1048576,ROW(),CN$1)))</f>
        <v>-1</v>
      </c>
      <c r="CO47">
        <f>IF(INDEX(測定結果!$1:$1048576,ROW(),CO$1)=0,"",LOG(INDEX(測定結果!$1:$1048576,ROW(),CO$1)))</f>
        <v>-1</v>
      </c>
      <c r="CP47">
        <f>IF(INDEX(測定結果!$1:$1048576,ROW(),CP$1)=0,"",LOG(INDEX(測定結果!$1:$1048576,ROW(),CP$1)))</f>
        <v>-1</v>
      </c>
      <c r="CQ47">
        <f>IF(INDEX(測定結果!$1:$1048576,ROW(),CQ$1)=0,"",LOG(INDEX(測定結果!$1:$1048576,ROW(),CQ$1)))</f>
        <v>-1</v>
      </c>
      <c r="CR47" t="str">
        <f>IF(INDEX(測定結果!$1:$1048576,ROW(),CR$1)=0,"",LOG(INDEX(測定結果!$1:$1048576,ROW(),CR$1)))</f>
        <v/>
      </c>
      <c r="CS47" t="str">
        <f>IF(INDEX(測定結果!$1:$1048576,ROW(),CS$1)=0,"",LOG(INDEX(測定結果!$1:$1048576,ROW(),CS$1)))</f>
        <v/>
      </c>
      <c r="CT47" t="str">
        <f>IF(INDEX(測定結果!$1:$1048576,ROW(),CT$1)=0,"",LOG(INDEX(測定結果!$1:$1048576,ROW(),CT$1)))</f>
        <v/>
      </c>
      <c r="CU47" t="str">
        <f>IF(INDEX(測定結果!$1:$1048576,ROW(),CU$1)=0,"",LOG(INDEX(測定結果!$1:$1048576,ROW(),CU$1)))</f>
        <v/>
      </c>
      <c r="CV47" t="str">
        <f>IF(INDEX(測定結果!$1:$1048576,ROW(),CV$1)=0,"",LOG(INDEX(測定結果!$1:$1048576,ROW(),CV$1)))</f>
        <v/>
      </c>
      <c r="CW47" t="str">
        <f>IF(INDEX(測定結果!$1:$1048576,ROW(),CW$1)=0,"",LOG(INDEX(測定結果!$1:$1048576,ROW(),CW$1)))</f>
        <v/>
      </c>
      <c r="CX47" t="str">
        <f>IF(INDEX(測定結果!$1:$1048576,ROW(),CX$1)=0,"",LOG(INDEX(測定結果!$1:$1048576,ROW(),CX$1)))</f>
        <v/>
      </c>
      <c r="CY47" t="str">
        <f>IF(INDEX(測定結果!$1:$1048576,ROW(),CY$1)=0,"",LOG(INDEX(測定結果!$1:$1048576,ROW(),CY$1)))</f>
        <v/>
      </c>
      <c r="CZ47" t="str">
        <f>IF(INDEX(測定結果!$1:$1048576,ROW(),CZ$1)=0,"",LOG(INDEX(測定結果!$1:$1048576,ROW(),CZ$1)))</f>
        <v/>
      </c>
      <c r="DA47" t="str">
        <f>IF(INDEX(測定結果!$1:$1048576,ROW(),DA$1)=0,"",LOG(INDEX(測定結果!$1:$1048576,ROW(),DA$1)))</f>
        <v/>
      </c>
      <c r="DB47" t="str">
        <f>IF(INDEX(測定結果!$1:$1048576,ROW(),DB$1)=0,"",LOG(INDEX(測定結果!$1:$1048576,ROW(),DB$1)))</f>
        <v/>
      </c>
      <c r="DC47" t="str">
        <f>IF(INDEX(測定結果!$1:$1048576,ROW(),DC$1)=0,"",LOG(INDEX(測定結果!$1:$1048576,ROW(),DC$1)))</f>
        <v/>
      </c>
      <c r="DD47" t="str">
        <f>IF(INDEX(測定結果!$1:$1048576,ROW(),DD$1)=0,"",LOG(INDEX(測定結果!$1:$1048576,ROW(),DD$1)))</f>
        <v/>
      </c>
      <c r="DE47" t="str">
        <f>IF(INDEX(測定結果!$1:$1048576,ROW(),DE$1)=0,"",LOG(INDEX(測定結果!$1:$1048576,ROW(),DE$1)))</f>
        <v/>
      </c>
      <c r="DF47" t="str">
        <f>IF(INDEX(測定結果!$1:$1048576,ROW(),DF$1)=0,"",LOG(INDEX(測定結果!$1:$1048576,ROW(),DF$1)))</f>
        <v/>
      </c>
      <c r="DG47" t="str">
        <f>IF(INDEX(測定結果!$1:$1048576,ROW(),DG$1)=0,"",LOG(INDEX(測定結果!$1:$1048576,ROW(),DG$1)))</f>
        <v/>
      </c>
      <c r="DH47" t="str">
        <f>IF(INDEX(測定結果!$1:$1048576,ROW(),DH$1)=0,"",LOG(INDEX(測定結果!$1:$1048576,ROW(),DH$1)))</f>
        <v/>
      </c>
      <c r="DI47" t="str">
        <f>IF(INDEX(測定結果!$1:$1048576,ROW(),DI$1)=0,"",LOG(INDEX(測定結果!$1:$1048576,ROW(),DI$1)))</f>
        <v/>
      </c>
      <c r="DJ47" t="str">
        <f>IF(INDEX(測定結果!$1:$1048576,ROW(),DJ$1)=0,"",LOG(INDEX(測定結果!$1:$1048576,ROW(),DJ$1)))</f>
        <v/>
      </c>
      <c r="DK47" t="str">
        <f>IF(INDEX(測定結果!$1:$1048576,ROW(),DK$1)=0,"",LOG(INDEX(測定結果!$1:$1048576,ROW(),DK$1)))</f>
        <v/>
      </c>
      <c r="DL47" t="str">
        <f>IF(INDEX(測定結果!$1:$1048576,ROW(),DL$1)=0,"",LOG(INDEX(測定結果!$1:$1048576,ROW(),DL$1)))</f>
        <v/>
      </c>
      <c r="DM47" t="str">
        <f>IF(INDEX(測定結果!$1:$1048576,ROW(),DM$1)=0,"",LOG(INDEX(測定結果!$1:$1048576,ROW(),DM$1)))</f>
        <v/>
      </c>
      <c r="DN47" t="str">
        <f>IF(INDEX(測定結果!$1:$1048576,ROW(),DN$1)=0,"",LOG(INDEX(測定結果!$1:$1048576,ROW(),DN$1)))</f>
        <v/>
      </c>
      <c r="DO47" t="str">
        <f>IF(INDEX(測定結果!$1:$1048576,ROW(),DO$1)=0,"",LOG(INDEX(測定結果!$1:$1048576,ROW(),DO$1)))</f>
        <v/>
      </c>
      <c r="DP47" t="str">
        <f>IF(OR(INDEX(測定結果!$1:$1048576,ROW(),DP$1)=0,INDEX(測定結果!$1:$1048576,ROW(),DP$1)=""),"",LOG(INDEX(測定結果!$1:$1048576,ROW(),DP$1)))</f>
        <v/>
      </c>
      <c r="DQ47" t="str">
        <f>IF(OR(INDEX(測定結果!$1:$1048576,ROW(),DQ$1)=0,INDEX(測定結果!$1:$1048576,ROW(),DQ$1)=""),"",LOG(INDEX(測定結果!$1:$1048576,ROW(),DQ$1)))</f>
        <v/>
      </c>
      <c r="DR47" t="str">
        <f>IF(OR(INDEX(測定結果!$1:$1048576,ROW(),DR$1)=0,INDEX(測定結果!$1:$1048576,ROW(),DR$1)=""),"",LOG(INDEX(測定結果!$1:$1048576,ROW(),DR$1)))</f>
        <v/>
      </c>
      <c r="DS47" t="str">
        <f>IF(OR(INDEX(測定結果!$1:$1048576,ROW(),DS$1)=0,INDEX(測定結果!$1:$1048576,ROW(),DS$1)=""),"",LOG(INDEX(測定結果!$1:$1048576,ROW(),DS$1)))</f>
        <v/>
      </c>
      <c r="DT47" t="str">
        <f>IF(OR(INDEX(測定結果!$1:$1048576,ROW(),DT$1)=0,INDEX(測定結果!$1:$1048576,ROW(),DT$1)=""),"",LOG(INDEX(測定結果!$1:$1048576,ROW(),DT$1)))</f>
        <v/>
      </c>
      <c r="DU47" t="str">
        <f>IF(OR(INDEX(測定結果!$1:$1048576,ROW(),DU$1)=0,INDEX(測定結果!$1:$1048576,ROW(),DU$1)=""),"",LOG(INDEX(測定結果!$1:$1048576,ROW(),DU$1)))</f>
        <v/>
      </c>
      <c r="DV47" t="str">
        <f>IF(OR(INDEX(測定結果!$1:$1048576,ROW(),DV$1)=0,INDEX(測定結果!$1:$1048576,ROW(),DV$1)=""),"",LOG(INDEX(測定結果!$1:$1048576,ROW(),DV$1)))</f>
        <v/>
      </c>
      <c r="DW47" t="str">
        <f>IF(OR(INDEX(測定結果!$1:$1048576,ROW(),DW$1)=0,INDEX(測定結果!$1:$1048576,ROW(),DW$1)=""),"",LOG(INDEX(測定結果!$1:$1048576,ROW(),DW$1)))</f>
        <v/>
      </c>
      <c r="DX47" t="str">
        <f>IF(OR(INDEX(測定結果!$1:$1048576,ROW(),DX$1)=0,INDEX(測定結果!$1:$1048576,ROW(),DX$1)=""),"",LOG(INDEX(測定結果!$1:$1048576,ROW(),DX$1)))</f>
        <v/>
      </c>
      <c r="DY47" t="str">
        <f>IF(OR(INDEX(測定結果!$1:$1048576,ROW(),DY$1)=0,INDEX(測定結果!$1:$1048576,ROW(),DY$1)=""),"",LOG(INDEX(測定結果!$1:$1048576,ROW(),DY$1)))</f>
        <v/>
      </c>
      <c r="DZ47" t="str">
        <f>IF(OR(INDEX(測定結果!$1:$1048576,ROW(),DZ$1)=0,INDEX(測定結果!$1:$1048576,ROW(),DZ$1)=""),"",LOG(INDEX(測定結果!$1:$1048576,ROW(),DZ$1)))</f>
        <v/>
      </c>
      <c r="EA47" t="str">
        <f>IF(OR(INDEX(測定結果!$1:$1048576,ROW(),EA$1)=0,INDEX(測定結果!$1:$1048576,ROW(),EA$1)=""),"",LOG(INDEX(測定結果!$1:$1048576,ROW(),EA$1)))</f>
        <v/>
      </c>
      <c r="EB47" t="str">
        <f>IF(OR(INDEX(測定結果!$1:$1048576,ROW(),EB$1)=0,INDEX(測定結果!$1:$1048576,ROW(),EB$1)=""),"",LOG(INDEX(測定結果!$1:$1048576,ROW(),EB$1)))</f>
        <v/>
      </c>
      <c r="EC47" t="str">
        <f>IF(OR(INDEX(測定結果!$1:$1048576,ROW(),EC$1)=0,INDEX(測定結果!$1:$1048576,ROW(),EC$1)=""),"",LOG(INDEX(測定結果!$1:$1048576,ROW(),EC$1)))</f>
        <v/>
      </c>
      <c r="ED47" t="str">
        <f>IF(OR(INDEX(測定結果!$1:$1048576,ROW(),ED$1)=0,INDEX(測定結果!$1:$1048576,ROW(),ED$1)=""),"",LOG(INDEX(測定結果!$1:$1048576,ROW(),ED$1)))</f>
        <v/>
      </c>
    </row>
    <row r="48" spans="1:134">
      <c r="A48" t="str">
        <f>IF(INDEX(測定結果!$1:$1048576,ROW(),A$1)=0,A47,INDEX(測定結果!$1:$1048576,ROW(),A$1))</f>
        <v>都路町</v>
      </c>
      <c r="B48">
        <f>INDEX(測定結果!$1:$1048576,ROW(),B$1)</f>
        <v>38</v>
      </c>
      <c r="C48" t="str">
        <f>IF(INDEX(測定結果!$1:$1048576,ROW(),C$1)=0,C47,INDEX(測定結果!$1:$1048576,ROW(),C$1))</f>
        <v>第４区</v>
      </c>
      <c r="D48" t="str">
        <f>IF(INDEX(測定結果!$1:$1048576,ROW(),D$1)=0,"",INDEX(測定結果!$1:$1048576,ROW(),D$1))</f>
        <v>持藤田繭集出荷所</v>
      </c>
      <c r="E48">
        <f>IF(INDEX(測定結果!$1:$1048576,ROW(),E$1)=0,"",LOG(INDEX(測定結果!$1:$1048576,ROW(),E$1)))</f>
        <v>-1.7728766960431602E-2</v>
      </c>
      <c r="F48">
        <f>IF(INDEX(測定結果!$1:$1048576,ROW(),F$1)=0,"",LOG(INDEX(測定結果!$1:$1048576,ROW(),F$1)))</f>
        <v>3.342375548694973E-2</v>
      </c>
      <c r="G48">
        <f>IF(INDEX(測定結果!$1:$1048576,ROW(),G$1)=0,"",LOG(INDEX(測定結果!$1:$1048576,ROW(),G$1)))</f>
        <v>-4.5757490560675115E-2</v>
      </c>
      <c r="H48">
        <f>IF(INDEX(測定結果!$1:$1048576,ROW(),H$1)=0,"",LOG(INDEX(測定結果!$1:$1048576,ROW(),H$1)))</f>
        <v>4.5322978786657475E-2</v>
      </c>
      <c r="I48">
        <f>IF(INDEX(測定結果!$1:$1048576,ROW(),I$1)=0,"",LOG(INDEX(測定結果!$1:$1048576,ROW(),I$1)))</f>
        <v>-3.1517051446064863E-2</v>
      </c>
      <c r="J48">
        <f>IF(INDEX(測定結果!$1:$1048576,ROW(),J$1)=0,"",LOG(INDEX(測定結果!$1:$1048576,ROW(),J$1)))</f>
        <v>-7.0581074285707285E-2</v>
      </c>
      <c r="K48">
        <f>IF(INDEX(測定結果!$1:$1048576,ROW(),K$1)=0,"",LOG(INDEX(測定結果!$1:$1048576,ROW(),K$1)))</f>
        <v>2.9383777685209667E-2</v>
      </c>
      <c r="L48">
        <f>IF(INDEX(測定結果!$1:$1048576,ROW(),L$1)=0,"",LOG(INDEX(測定結果!$1:$1048576,ROW(),L$1)))</f>
        <v>-5.551732784983137E-2</v>
      </c>
      <c r="M48">
        <f>IF(INDEX(測定結果!$1:$1048576,ROW(),M$1)=0,"",LOG(INDEX(測定結果!$1:$1048576,ROW(),M$1)))</f>
        <v>-8.092190762392612E-2</v>
      </c>
      <c r="N48">
        <f>IF(INDEX(測定結果!$1:$1048576,ROW(),N$1)=0,"",LOG(INDEX(測定結果!$1:$1048576,ROW(),N$1)))</f>
        <v>-0.12493873660829995</v>
      </c>
      <c r="O48">
        <f>IF(INDEX(測定結果!$1:$1048576,ROW(),O$1)=0,"",LOG(INDEX(測定結果!$1:$1048576,ROW(),O$1)))</f>
        <v>-0.14874165128092473</v>
      </c>
      <c r="P48">
        <f>IF(INDEX(測定結果!$1:$1048576,ROW(),P$1)=0,"",LOG(INDEX(測定結果!$1:$1048576,ROW(),P$1)))</f>
        <v>-0.18045606445813131</v>
      </c>
      <c r="Q48">
        <f>IF(INDEX(測定結果!$1:$1048576,ROW(),Q$1)=0,"",LOG(INDEX(測定結果!$1:$1048576,ROW(),Q$1)))</f>
        <v>-0.12493873660829995</v>
      </c>
      <c r="R48">
        <f>IF(INDEX(測定結果!$1:$1048576,ROW(),R$1)=0,"",LOG(INDEX(測定結果!$1:$1048576,ROW(),R$1)))</f>
        <v>-0.10237290870955855</v>
      </c>
      <c r="S48">
        <f>IF(INDEX(測定結果!$1:$1048576,ROW(),S$1)=0,"",LOG(INDEX(測定結果!$1:$1048576,ROW(),S$1)))</f>
        <v>-8.092190762392612E-2</v>
      </c>
      <c r="T48">
        <f>IF(INDEX(測定結果!$1:$1048576,ROW(),T$1)=0,"",LOG(INDEX(測定結果!$1:$1048576,ROW(),T$1)))</f>
        <v>-0.22914798835785583</v>
      </c>
      <c r="U48">
        <f>IF(INDEX(測定結果!$1:$1048576,ROW(),U$1)=0,"",LOG(INDEX(測定結果!$1:$1048576,ROW(),U$1)))</f>
        <v>-0.17392519729917355</v>
      </c>
      <c r="V48">
        <f>IF(INDEX(測定結果!$1:$1048576,ROW(),V$1)=0,"",LOG(INDEX(測定結果!$1:$1048576,ROW(),V$1)))</f>
        <v>-0.13667713987954411</v>
      </c>
      <c r="W48">
        <f>IF(INDEX(測定結果!$1:$1048576,ROW(),W$1)=0,"",LOG(INDEX(測定結果!$1:$1048576,ROW(),W$1)))</f>
        <v>-0.13076828026902382</v>
      </c>
      <c r="X48">
        <f>IF(INDEX(測定結果!$1:$1048576,ROW(),X$1)=0,"",LOG(INDEX(測定結果!$1:$1048576,ROW(),X$1)))</f>
        <v>-0.11918640771920865</v>
      </c>
      <c r="Y48">
        <f>IF(INDEX(測定結果!$1:$1048576,ROW(),Y$1)=0,"",LOG(INDEX(測定結果!$1:$1048576,ROW(),Y$1)))</f>
        <v>-0.12493873660829995</v>
      </c>
      <c r="Z48">
        <f>IF(INDEX(測定結果!$1:$1048576,ROW(),Z$1)=0,"",LOG(INDEX(測定結果!$1:$1048576,ROW(),Z$1)))</f>
        <v>-0.13667713987954411</v>
      </c>
      <c r="AA48">
        <f>IF(INDEX(測定結果!$1:$1048576,ROW(),AA$1)=0,"",LOG(INDEX(測定結果!$1:$1048576,ROW(),AA$1)))</f>
        <v>-0.14874165128092473</v>
      </c>
      <c r="AB48">
        <f>IF(INDEX(測定結果!$1:$1048576,ROW(),AB$1)=0,"",LOG(INDEX(測定結果!$1:$1048576,ROW(),AB$1)))</f>
        <v>-0.13076828026902382</v>
      </c>
      <c r="AC48">
        <f>IF(INDEX(測定結果!$1:$1048576,ROW(),AC$1)=0,"",LOG(INDEX(測定結果!$1:$1048576,ROW(),AC$1)))</f>
        <v>-0.14266750356873156</v>
      </c>
      <c r="AD48">
        <f>IF(INDEX(測定結果!$1:$1048576,ROW(),AD$1)=0,"",LOG(INDEX(測定結果!$1:$1048576,ROW(),AD$1)))</f>
        <v>-0.16749108729376366</v>
      </c>
      <c r="AE48">
        <f>IF(INDEX(測定結果!$1:$1048576,ROW(),AE$1)=0,"",LOG(INDEX(測定結果!$1:$1048576,ROW(),AE$1)))</f>
        <v>-0.20065945054641829</v>
      </c>
      <c r="AF48">
        <f>IF(INDEX(測定結果!$1:$1048576,ROW(),AF$1)=0,"",LOG(INDEX(測定結果!$1:$1048576,ROW(),AF$1)))</f>
        <v>-0.18045606445813131</v>
      </c>
      <c r="AG48">
        <f>IF(INDEX(測定結果!$1:$1048576,ROW(),AG$1)=0,"",LOG(INDEX(測定結果!$1:$1048576,ROW(),AG$1)))</f>
        <v>-0.20760831050174613</v>
      </c>
      <c r="AH48">
        <f>IF(INDEX(測定結果!$1:$1048576,ROW(),AH$1)=0,"",LOG(INDEX(測定結果!$1:$1048576,ROW(),AH$1)))</f>
        <v>-0.3010299956639812</v>
      </c>
      <c r="AI48">
        <f>IF(INDEX(測定結果!$1:$1048576,ROW(),AI$1)=0,"",LOG(INDEX(測定結果!$1:$1048576,ROW(),AI$1)))</f>
        <v>-0.20760831050174613</v>
      </c>
      <c r="AJ48">
        <f>IF(INDEX(測定結果!$1:$1048576,ROW(),AJ$1)=0,"",LOG(INDEX(測定結果!$1:$1048576,ROW(),AJ$1)))</f>
        <v>-0.52287874528033762</v>
      </c>
      <c r="AK48">
        <f>IF(INDEX(測定結果!$1:$1048576,ROW(),AK$1)=0,"",LOG(INDEX(測定結果!$1:$1048576,ROW(),AK$1)))</f>
        <v>-0.53760200210104392</v>
      </c>
      <c r="AL48">
        <f>IF(INDEX(測定結果!$1:$1048576,ROW(),AL$1)=0,"",LOG(INDEX(測定結果!$1:$1048576,ROW(),AL$1)))</f>
        <v>-0.52287874528033762</v>
      </c>
      <c r="AM48">
        <f>IF(INDEX(測定結果!$1:$1048576,ROW(),AM$1)=0,"",LOG(INDEX(測定結果!$1:$1048576,ROW(),AM$1)))</f>
        <v>-0.55284196865778079</v>
      </c>
      <c r="AN48">
        <f>IF(INDEX(測定結果!$1:$1048576,ROW(),AN$1)=0,"",LOG(INDEX(測定結果!$1:$1048576,ROW(),AN$1)))</f>
        <v>-0.55284196865778079</v>
      </c>
      <c r="AO48">
        <f>IF(INDEX(測定結果!$1:$1048576,ROW(),AO$1)=0,"",LOG(INDEX(測定結果!$1:$1048576,ROW(),AO$1)))</f>
        <v>-0.55284196865778079</v>
      </c>
      <c r="AP48">
        <f>IF(INDEX(測定結果!$1:$1048576,ROW(),AP$1)=0,"",LOG(INDEX(測定結果!$1:$1048576,ROW(),AP$1)))</f>
        <v>-0.53760200210104392</v>
      </c>
      <c r="AQ48">
        <f>IF(INDEX(測定結果!$1:$1048576,ROW(),AQ$1)=0,"",LOG(INDEX(測定結果!$1:$1048576,ROW(),AQ$1)))</f>
        <v>-0.6020599913279624</v>
      </c>
      <c r="AR48">
        <f>IF(INDEX(測定結果!$1:$1048576,ROW(),AR$1)=0,"",LOG(INDEX(測定結果!$1:$1048576,ROW(),AR$1)))</f>
        <v>-0.55284196865778079</v>
      </c>
      <c r="AS48">
        <f>IF(INDEX(測定結果!$1:$1048576,ROW(),AS$1)=0,"",LOG(INDEX(測定結果!$1:$1048576,ROW(),AS$1)))</f>
        <v>-0.6020599913279624</v>
      </c>
      <c r="AT48">
        <f>IF(INDEX(測定結果!$1:$1048576,ROW(),AT$1)=0,"",LOG(INDEX(測定結果!$1:$1048576,ROW(),AT$1)))</f>
        <v>-0.6020599913279624</v>
      </c>
      <c r="AU48">
        <f>IF(INDEX(測定結果!$1:$1048576,ROW(),AU$1)=0,"",LOG(INDEX(測定結果!$1:$1048576,ROW(),AU$1)))</f>
        <v>-0.79588001734407521</v>
      </c>
      <c r="AV48">
        <f>IF(INDEX(測定結果!$1:$1048576,ROW(),AV$1)=0,"",LOG(INDEX(測定結果!$1:$1048576,ROW(),AV$1)))</f>
        <v>-0.6020599913279624</v>
      </c>
      <c r="AW48">
        <f>IF(INDEX(測定結果!$1:$1048576,ROW(),AW$1)=0,"",LOG(INDEX(測定結果!$1:$1048576,ROW(),AW$1)))</f>
        <v>-0.61978875828839397</v>
      </c>
      <c r="AX48">
        <f>IF(INDEX(測定結果!$1:$1048576,ROW(),AX$1)=0,"",LOG(INDEX(測定結果!$1:$1048576,ROW(),AX$1)))</f>
        <v>-0.63827216398240705</v>
      </c>
      <c r="AY48">
        <f>IF(INDEX(測定結果!$1:$1048576,ROW(),AY$1)=0,"",LOG(INDEX(測定結果!$1:$1048576,ROW(),AY$1)))</f>
        <v>-0.61978875828839397</v>
      </c>
      <c r="AZ48">
        <f>IF(INDEX(測定結果!$1:$1048576,ROW(),AZ$1)=0,"",LOG(INDEX(測定結果!$1:$1048576,ROW(),AZ$1)))</f>
        <v>-0.65757731917779372</v>
      </c>
      <c r="BA48">
        <f>IF(INDEX(測定結果!$1:$1048576,ROW(),BA$1)=0,"",LOG(INDEX(測定結果!$1:$1048576,ROW(),BA$1)))</f>
        <v>-0.65757731917779372</v>
      </c>
      <c r="BB48">
        <f>IF(INDEX(測定結果!$1:$1048576,ROW(),BB$1)=0,"",LOG(INDEX(測定結果!$1:$1048576,ROW(),BB$1)))</f>
        <v>-0.6777807052660807</v>
      </c>
      <c r="BC48">
        <f>IF(INDEX(測定結果!$1:$1048576,ROW(),BC$1)=0,"",LOG(INDEX(測定結果!$1:$1048576,ROW(),BC$1)))</f>
        <v>-0.6777807052660807</v>
      </c>
      <c r="BD48">
        <f>IF(INDEX(測定結果!$1:$1048576,ROW(),BD$1)=0,"",LOG(INDEX(測定結果!$1:$1048576,ROW(),BD$1)))</f>
        <v>-0.69897000433601875</v>
      </c>
      <c r="BE48">
        <f>IF(INDEX(測定結果!$1:$1048576,ROW(),BE$1)=0,"",LOG(INDEX(測定結果!$1:$1048576,ROW(),BE$1)))</f>
        <v>-0.65757731917779372</v>
      </c>
      <c r="BF48">
        <f>IF(INDEX(測定結果!$1:$1048576,ROW(),BF$1)=0,"",LOG(INDEX(測定結果!$1:$1048576,ROW(),BF$1)))</f>
        <v>-0.82390874094431876</v>
      </c>
      <c r="BG48">
        <f>IF(INDEX(測定結果!$1:$1048576,ROW(),BG$1)=0,"",LOG(INDEX(測定結果!$1:$1048576,ROW(),BG$1)))</f>
        <v>-0.72124639904717103</v>
      </c>
      <c r="BH48">
        <f>IF(INDEX(測定結果!$1:$1048576,ROW(),BH$1)=0,"",LOG(INDEX(測定結果!$1:$1048576,ROW(),BH$1)))</f>
        <v>-0.65757731917779372</v>
      </c>
      <c r="BI48">
        <f>IF(INDEX(測定結果!$1:$1048576,ROW(),BI$1)=0,"",LOG(INDEX(測定結果!$1:$1048576,ROW(),BI$1)))</f>
        <v>-0.6777807052660807</v>
      </c>
      <c r="BJ48">
        <f>IF(INDEX(測定結果!$1:$1048576,ROW(),BJ$1)=0,"",LOG(INDEX(測定結果!$1:$1048576,ROW(),BJ$1)))</f>
        <v>-0.65757731917779372</v>
      </c>
      <c r="BK48">
        <f>IF(INDEX(測定結果!$1:$1048576,ROW(),BK$1)=0,"",LOG(INDEX(測定結果!$1:$1048576,ROW(),BK$1)))</f>
        <v>-0.65757731917779372</v>
      </c>
      <c r="BL48">
        <f>IF(INDEX(測定結果!$1:$1048576,ROW(),BL$1)=0,"",LOG(INDEX(測定結果!$1:$1048576,ROW(),BL$1)))</f>
        <v>-0.6777807052660807</v>
      </c>
      <c r="BM48">
        <f>IF(INDEX(測定結果!$1:$1048576,ROW(),BM$1)=0,"",LOG(INDEX(測定結果!$1:$1048576,ROW(),BM$1)))</f>
        <v>-0.72124639904717103</v>
      </c>
      <c r="BN48">
        <f>IF(INDEX(測定結果!$1:$1048576,ROW(),BN$1)=0,"",LOG(INDEX(測定結果!$1:$1048576,ROW(),BN$1)))</f>
        <v>-0.72124639904717103</v>
      </c>
      <c r="BO48">
        <f>IF(INDEX(測定結果!$1:$1048576,ROW(),BO$1)=0,"",LOG(INDEX(測定結果!$1:$1048576,ROW(),BO$1)))</f>
        <v>-0.74472749489669399</v>
      </c>
      <c r="BP48">
        <f>IF(INDEX(測定結果!$1:$1048576,ROW(),BP$1)=0,"",LOG(INDEX(測定結果!$1:$1048576,ROW(),BP$1)))</f>
        <v>-0.72124639904717103</v>
      </c>
      <c r="BQ48">
        <f>IF(INDEX(測定結果!$1:$1048576,ROW(),BQ$1)=0,"",LOG(INDEX(測定結果!$1:$1048576,ROW(),BQ$1)))</f>
        <v>-0.72124639904717103</v>
      </c>
      <c r="BR48">
        <f>IF(INDEX(測定結果!$1:$1048576,ROW(),BR$1)=0,"",LOG(INDEX(測定結果!$1:$1048576,ROW(),BR$1)))</f>
        <v>-0.85387196432176193</v>
      </c>
      <c r="BS48">
        <f>IF(INDEX(測定結果!$1:$1048576,ROW(),BS$1)=0,"",LOG(INDEX(測定結果!$1:$1048576,ROW(),BS$1)))</f>
        <v>-0.72124639904717103</v>
      </c>
      <c r="BT48">
        <f>IF(INDEX(測定結果!$1:$1048576,ROW(),BT$1)=0,"",LOG(INDEX(測定結果!$1:$1048576,ROW(),BT$1)))</f>
        <v>-0.72124639904717103</v>
      </c>
      <c r="BU48">
        <f>IF(INDEX(測定結果!$1:$1048576,ROW(),BU$1)=0,"",LOG(INDEX(測定結果!$1:$1048576,ROW(),BU$1)))</f>
        <v>-0.769551078621726</v>
      </c>
      <c r="BV48">
        <f>IF(INDEX(測定結果!$1:$1048576,ROW(),BV$1)=0,"",LOG(INDEX(測定結果!$1:$1048576,ROW(),BV$1)))</f>
        <v>-0.69897000433601875</v>
      </c>
      <c r="BW48">
        <f>IF(INDEX(測定結果!$1:$1048576,ROW(),BW$1)=0,"",LOG(INDEX(測定結果!$1:$1048576,ROW(),BW$1)))</f>
        <v>-0.74472749489669399</v>
      </c>
      <c r="BX48">
        <f>IF(INDEX(測定結果!$1:$1048576,ROW(),BX$1)=0,"",LOG(INDEX(測定結果!$1:$1048576,ROW(),BX$1)))</f>
        <v>-0.79588001734407521</v>
      </c>
      <c r="BY48">
        <f>IF(INDEX(測定結果!$1:$1048576,ROW(),BY$1)=0,"",LOG(INDEX(測定結果!$1:$1048576,ROW(),BY$1)))</f>
        <v>-0.74472749489669399</v>
      </c>
      <c r="BZ48">
        <f>IF(INDEX(測定結果!$1:$1048576,ROW(),BZ$1)=0,"",LOG(INDEX(測定結果!$1:$1048576,ROW(),BZ$1)))</f>
        <v>-0.79588001734407521</v>
      </c>
      <c r="CA48">
        <f>IF(INDEX(測定結果!$1:$1048576,ROW(),CA$1)=0,"",LOG(INDEX(測定結果!$1:$1048576,ROW(),CA$1)))</f>
        <v>-0.769551078621726</v>
      </c>
      <c r="CB48">
        <f>IF(INDEX(測定結果!$1:$1048576,ROW(),CB$1)=0,"",LOG(INDEX(測定結果!$1:$1048576,ROW(),CB$1)))</f>
        <v>-0.79588001734407521</v>
      </c>
      <c r="CC48">
        <f>IF(INDEX(測定結果!$1:$1048576,ROW(),CC$1)=0,"",LOG(INDEX(測定結果!$1:$1048576,ROW(),CC$1)))</f>
        <v>-0.79588001734407521</v>
      </c>
      <c r="CD48">
        <f>IF(INDEX(測定結果!$1:$1048576,ROW(),CD$1)=0,"",LOG(INDEX(測定結果!$1:$1048576,ROW(),CD$1)))</f>
        <v>-0.79588001734407521</v>
      </c>
      <c r="CE48">
        <f>IF(INDEX(測定結果!$1:$1048576,ROW(),CE$1)=0,"",LOG(INDEX(測定結果!$1:$1048576,ROW(),CE$1)))</f>
        <v>-0.74472749489669399</v>
      </c>
      <c r="CF48">
        <f>IF(INDEX(測定結果!$1:$1048576,ROW(),CF$1)=0,"",LOG(INDEX(測定結果!$1:$1048576,ROW(),CF$1)))</f>
        <v>-0.769551078621726</v>
      </c>
      <c r="CG48">
        <f>IF(INDEX(測定結果!$1:$1048576,ROW(),CG$1)=0,"",LOG(INDEX(測定結果!$1:$1048576,ROW(),CG$1)))</f>
        <v>-0.74472749489669399</v>
      </c>
      <c r="CH48">
        <f>IF(INDEX(測定結果!$1:$1048576,ROW(),CH$1)=0,"",LOG(INDEX(測定結果!$1:$1048576,ROW(),CH$1)))</f>
        <v>-0.79588001734407521</v>
      </c>
      <c r="CI48">
        <f>IF(INDEX(測定結果!$1:$1048576,ROW(),CI$1)=0,"",LOG(INDEX(測定結果!$1:$1048576,ROW(),CI$1)))</f>
        <v>-0.74472749489669399</v>
      </c>
      <c r="CJ48">
        <f>IF(INDEX(測定結果!$1:$1048576,ROW(),CJ$1)=0,"",LOG(INDEX(測定結果!$1:$1048576,ROW(),CJ$1)))</f>
        <v>-0.79588001734407521</v>
      </c>
      <c r="CK48">
        <f>IF(INDEX(測定結果!$1:$1048576,ROW(),CK$1)=0,"",LOG(INDEX(測定結果!$1:$1048576,ROW(),CK$1)))</f>
        <v>-0.74472749489669399</v>
      </c>
      <c r="CL48">
        <f>IF(INDEX(測定結果!$1:$1048576,ROW(),CL$1)=0,"",LOG(INDEX(測定結果!$1:$1048576,ROW(),CL$1)))</f>
        <v>-0.79588001734407521</v>
      </c>
      <c r="CM48">
        <f>IF(INDEX(測定結果!$1:$1048576,ROW(),CM$1)=0,"",LOG(INDEX(測定結果!$1:$1048576,ROW(),CM$1)))</f>
        <v>-0.74472749489669399</v>
      </c>
      <c r="CN48">
        <f>IF(INDEX(測定結果!$1:$1048576,ROW(),CN$1)=0,"",LOG(INDEX(測定結果!$1:$1048576,ROW(),CN$1)))</f>
        <v>-0.79588001734407521</v>
      </c>
      <c r="CO48">
        <f>IF(INDEX(測定結果!$1:$1048576,ROW(),CO$1)=0,"",LOG(INDEX(測定結果!$1:$1048576,ROW(),CO$1)))</f>
        <v>-0.82390874094431876</v>
      </c>
      <c r="CP48">
        <f>IF(INDEX(測定結果!$1:$1048576,ROW(),CP$1)=0,"",LOG(INDEX(測定結果!$1:$1048576,ROW(),CP$1)))</f>
        <v>-0.85387196432176193</v>
      </c>
      <c r="CQ48">
        <f>IF(INDEX(測定結果!$1:$1048576,ROW(),CQ$1)=0,"",LOG(INDEX(測定結果!$1:$1048576,ROW(),CQ$1)))</f>
        <v>-0.82390874094431876</v>
      </c>
      <c r="CR48">
        <f>IF(INDEX(測定結果!$1:$1048576,ROW(),CR$1)=0,"",LOG(INDEX(測定結果!$1:$1048576,ROW(),CR$1)))</f>
        <v>-0.769551078621726</v>
      </c>
      <c r="CS48">
        <f>IF(INDEX(測定結果!$1:$1048576,ROW(),CS$1)=0,"",LOG(INDEX(測定結果!$1:$1048576,ROW(),CS$1)))</f>
        <v>-0.79588001734407521</v>
      </c>
      <c r="CT48">
        <f>IF(INDEX(測定結果!$1:$1048576,ROW(),CT$1)=0,"",LOG(INDEX(測定結果!$1:$1048576,ROW(),CT$1)))</f>
        <v>-0.79588001734407521</v>
      </c>
      <c r="CU48">
        <f>IF(INDEX(測定結果!$1:$1048576,ROW(),CU$1)=0,"",LOG(INDEX(測定結果!$1:$1048576,ROW(),CU$1)))</f>
        <v>-0.79588001734407521</v>
      </c>
      <c r="CV48">
        <f>IF(INDEX(測定結果!$1:$1048576,ROW(),CV$1)=0,"",LOG(INDEX(測定結果!$1:$1048576,ROW(),CV$1)))</f>
        <v>-0.79588001734407521</v>
      </c>
      <c r="CW48">
        <f>IF(INDEX(測定結果!$1:$1048576,ROW(),CW$1)=0,"",LOG(INDEX(測定結果!$1:$1048576,ROW(),CW$1)))</f>
        <v>-0.85387196432176193</v>
      </c>
      <c r="CX48">
        <f>IF(INDEX(測定結果!$1:$1048576,ROW(),CX$1)=0,"",LOG(INDEX(測定結果!$1:$1048576,ROW(),CX$1)))</f>
        <v>-0.79588001734407521</v>
      </c>
      <c r="CY48">
        <f>IF(INDEX(測定結果!$1:$1048576,ROW(),CY$1)=0,"",LOG(INDEX(測定結果!$1:$1048576,ROW(),CY$1)))</f>
        <v>-0.85387196432176193</v>
      </c>
      <c r="CZ48">
        <f>IF(INDEX(測定結果!$1:$1048576,ROW(),CZ$1)=0,"",LOG(INDEX(測定結果!$1:$1048576,ROW(),CZ$1)))</f>
        <v>-0.79588001734407521</v>
      </c>
      <c r="DA48">
        <f>IF(INDEX(測定結果!$1:$1048576,ROW(),DA$1)=0,"",LOG(INDEX(測定結果!$1:$1048576,ROW(),DA$1)))</f>
        <v>-0.79588001734407521</v>
      </c>
      <c r="DB48">
        <f>IF(INDEX(測定結果!$1:$1048576,ROW(),DB$1)=0,"",LOG(INDEX(測定結果!$1:$1048576,ROW(),DB$1)))</f>
        <v>-0.82390874094431876</v>
      </c>
      <c r="DC48">
        <f>IF(INDEX(測定結果!$1:$1048576,ROW(),DC$1)=0,"",LOG(INDEX(測定結果!$1:$1048576,ROW(),DC$1)))</f>
        <v>-0.79588001734407521</v>
      </c>
      <c r="DD48">
        <f>IF(INDEX(測定結果!$1:$1048576,ROW(),DD$1)=0,"",LOG(INDEX(測定結果!$1:$1048576,ROW(),DD$1)))</f>
        <v>-0.79588001734407521</v>
      </c>
      <c r="DE48">
        <f>IF(INDEX(測定結果!$1:$1048576,ROW(),DE$1)=0,"",LOG(INDEX(測定結果!$1:$1048576,ROW(),DE$1)))</f>
        <v>-0.79588001734407521</v>
      </c>
      <c r="DF48">
        <f>IF(INDEX(測定結果!$1:$1048576,ROW(),DF$1)=0,"",LOG(INDEX(測定結果!$1:$1048576,ROW(),DF$1)))</f>
        <v>-0.82390874094431876</v>
      </c>
      <c r="DG48">
        <f>IF(INDEX(測定結果!$1:$1048576,ROW(),DG$1)=0,"",LOG(INDEX(測定結果!$1:$1048576,ROW(),DG$1)))</f>
        <v>-0.82390874094431876</v>
      </c>
      <c r="DH48">
        <f>IF(INDEX(測定結果!$1:$1048576,ROW(),DH$1)=0,"",LOG(INDEX(測定結果!$1:$1048576,ROW(),DH$1)))</f>
        <v>-0.79588001734407521</v>
      </c>
      <c r="DI48">
        <f>IF(INDEX(測定結果!$1:$1048576,ROW(),DI$1)=0,"",LOG(INDEX(測定結果!$1:$1048576,ROW(),DI$1)))</f>
        <v>-0.79588001734407521</v>
      </c>
      <c r="DJ48">
        <f>IF(INDEX(測定結果!$1:$1048576,ROW(),DJ$1)=0,"",LOG(INDEX(測定結果!$1:$1048576,ROW(),DJ$1)))</f>
        <v>-0.79588001734407521</v>
      </c>
      <c r="DK48">
        <f>IF(INDEX(測定結果!$1:$1048576,ROW(),DK$1)=0,"",LOG(INDEX(測定結果!$1:$1048576,ROW(),DK$1)))</f>
        <v>-0.85387196432176193</v>
      </c>
      <c r="DL48">
        <f>IF(INDEX(測定結果!$1:$1048576,ROW(),DL$1)=0,"",LOG(INDEX(測定結果!$1:$1048576,ROW(),DL$1)))</f>
        <v>-0.88605664769316317</v>
      </c>
      <c r="DM48">
        <f>IF(INDEX(測定結果!$1:$1048576,ROW(),DM$1)=0,"",LOG(INDEX(測定結果!$1:$1048576,ROW(),DM$1)))</f>
        <v>-0.88605664769316317</v>
      </c>
      <c r="DN48">
        <f>IF(INDEX(測定結果!$1:$1048576,ROW(),DN$1)=0,"",LOG(INDEX(測定結果!$1:$1048576,ROW(),DN$1)))</f>
        <v>-0.88605664769316317</v>
      </c>
      <c r="DO48">
        <f>IF(INDEX(測定結果!$1:$1048576,ROW(),DO$1)=0,"",LOG(INDEX(測定結果!$1:$1048576,ROW(),DO$1)))</f>
        <v>-0.85387196432176193</v>
      </c>
      <c r="DP48">
        <f>IF(OR(INDEX(測定結果!$1:$1048576,ROW(),DP$1)=0,INDEX(測定結果!$1:$1048576,ROW(),DP$1)=""),"",LOG(INDEX(測定結果!$1:$1048576,ROW(),DP$1)))</f>
        <v>-0.86646109162978246</v>
      </c>
      <c r="DQ48">
        <f>IF(OR(INDEX(測定結果!$1:$1048576,ROW(),DQ$1)=0,INDEX(測定結果!$1:$1048576,ROW(),DQ$1)=""),"",LOG(INDEX(測定結果!$1:$1048576,ROW(),DQ$1)))</f>
        <v>-0.8507808873446201</v>
      </c>
      <c r="DR48">
        <f>IF(OR(INDEX(測定結果!$1:$1048576,ROW(),DR$1)=0,INDEX(測定結果!$1:$1048576,ROW(),DR$1)=""),"",LOG(INDEX(測定結果!$1:$1048576,ROW(),DR$1)))</f>
        <v>-0.82973828460504262</v>
      </c>
      <c r="DS48">
        <f>IF(OR(INDEX(測定結果!$1:$1048576,ROW(),DS$1)=0,INDEX(測定結果!$1:$1048576,ROW(),DS$1)=""),"",LOG(INDEX(測定結果!$1:$1048576,ROW(),DS$1)))</f>
        <v>-0.86646109162978246</v>
      </c>
      <c r="DT48">
        <f>IF(OR(INDEX(測定結果!$1:$1048576,ROW(),DT$1)=0,INDEX(測定結果!$1:$1048576,ROW(),DT$1)=""),"",LOG(INDEX(測定結果!$1:$1048576,ROW(),DT$1)))</f>
        <v>-0.85387196432176193</v>
      </c>
      <c r="DU48">
        <f>IF(OR(INDEX(測定結果!$1:$1048576,ROW(),DU$1)=0,INDEX(測定結果!$1:$1048576,ROW(),DU$1)=""),"",LOG(INDEX(測定結果!$1:$1048576,ROW(),DU$1)))</f>
        <v>-0.85698519974590492</v>
      </c>
      <c r="DV48">
        <f>IF(OR(INDEX(測定結果!$1:$1048576,ROW(),DV$1)=0,INDEX(測定結果!$1:$1048576,ROW(),DV$1)=""),"",LOG(INDEX(測定結果!$1:$1048576,ROW(),DV$1)))</f>
        <v>-0.83564714421556296</v>
      </c>
      <c r="DW48">
        <f>IF(OR(INDEX(測定結果!$1:$1048576,ROW(),DW$1)=0,INDEX(測定結果!$1:$1048576,ROW(),DW$1)=""),"",LOG(INDEX(測定結果!$1:$1048576,ROW(),DW$1)))</f>
        <v>-0.84163750790475034</v>
      </c>
      <c r="DX48">
        <f>IF(OR(INDEX(測定結果!$1:$1048576,ROW(),DX$1)=0,INDEX(測定結果!$1:$1048576,ROW(),DX$1)=""),"",LOG(INDEX(測定結果!$1:$1048576,ROW(),DX$1)))</f>
        <v>-0.83863199776502517</v>
      </c>
      <c r="DY48">
        <f>IF(OR(INDEX(測定結果!$1:$1048576,ROW(),DY$1)=0,INDEX(測定結果!$1:$1048576,ROW(),DY$1)=""),"",LOG(INDEX(測定結果!$1:$1048576,ROW(),DY$1)))</f>
        <v>-0.86646109162978246</v>
      </c>
      <c r="DZ48">
        <f>IF(OR(INDEX(測定結果!$1:$1048576,ROW(),DZ$1)=0,INDEX(測定結果!$1:$1048576,ROW(),DZ$1)=""),"",LOG(INDEX(測定結果!$1:$1048576,ROW(),DZ$1)))</f>
        <v>-0.88941028970075098</v>
      </c>
      <c r="EA48">
        <f>IF(OR(INDEX(測定結果!$1:$1048576,ROW(),EA$1)=0,INDEX(測定結果!$1:$1048576,ROW(),EA$1)=""),"",LOG(INDEX(測定結果!$1:$1048576,ROW(),EA$1)))</f>
        <v>-0.85698519974590492</v>
      </c>
      <c r="EB48">
        <f>IF(OR(INDEX(測定結果!$1:$1048576,ROW(),EB$1)=0,INDEX(測定結果!$1:$1048576,ROW(),EB$1)=""),"",LOG(INDEX(測定結果!$1:$1048576,ROW(),EB$1)))</f>
        <v>-0.85387196432176193</v>
      </c>
      <c r="EC48">
        <f>IF(OR(INDEX(測定結果!$1:$1048576,ROW(),EC$1)=0,INDEX(測定結果!$1:$1048576,ROW(),EC$1)=""),"",LOG(INDEX(測定結果!$1:$1048576,ROW(),EC$1)))</f>
        <v>-0.82390874094431876</v>
      </c>
      <c r="ED48">
        <f>IF(OR(INDEX(測定結果!$1:$1048576,ROW(),ED$1)=0,INDEX(測定結果!$1:$1048576,ROW(),ED$1)=""),"",LOG(INDEX(測定結果!$1:$1048576,ROW(),ED$1)))</f>
        <v>-0.89279003035213167</v>
      </c>
    </row>
    <row r="49" spans="1:134">
      <c r="A49" t="str">
        <f>IF(INDEX(測定結果!$1:$1048576,ROW(),A$1)=0,A48,INDEX(測定結果!$1:$1048576,ROW(),A$1))</f>
        <v>都路町</v>
      </c>
      <c r="B49">
        <f>INDEX(測定結果!$1:$1048576,ROW(),B$1)</f>
        <v>39</v>
      </c>
      <c r="C49" t="str">
        <f>IF(INDEX(測定結果!$1:$1048576,ROW(),C$1)=0,C48,INDEX(測定結果!$1:$1048576,ROW(),C$1))</f>
        <v>第５区</v>
      </c>
      <c r="D49" t="str">
        <f>IF(INDEX(測定結果!$1:$1048576,ROW(),D$1)=0,"",INDEX(測定結果!$1:$1048576,ROW(),D$1))</f>
        <v>道之内繭集出荷所</v>
      </c>
      <c r="E49">
        <f>IF(INDEX(測定結果!$1:$1048576,ROW(),E$1)=0,"",LOG(INDEX(測定結果!$1:$1048576,ROW(),E$1)))</f>
        <v>-1.322826573375516E-2</v>
      </c>
      <c r="F49">
        <f>IF(INDEX(測定結果!$1:$1048576,ROW(),F$1)=0,"",LOG(INDEX(測定結果!$1:$1048576,ROW(),F$1)))</f>
        <v>4.9218022670181653E-2</v>
      </c>
      <c r="G49">
        <f>IF(INDEX(測定結果!$1:$1048576,ROW(),G$1)=0,"",LOG(INDEX(測定結果!$1:$1048576,ROW(),G$1)))</f>
        <v>3.342375548694973E-2</v>
      </c>
      <c r="H49">
        <f>IF(INDEX(測定結果!$1:$1048576,ROW(),H$1)=0,"",LOG(INDEX(測定結果!$1:$1048576,ROW(),H$1)))</f>
        <v>1.2837224705172217E-2</v>
      </c>
      <c r="I49">
        <f>IF(INDEX(測定結果!$1:$1048576,ROW(),I$1)=0,"",LOG(INDEX(測定結果!$1:$1048576,ROW(),I$1)))</f>
        <v>-3.1517051446064863E-2</v>
      </c>
      <c r="J49">
        <f>IF(INDEX(測定結果!$1:$1048576,ROW(),J$1)=0,"",LOG(INDEX(測定結果!$1:$1048576,ROW(),J$1)))</f>
        <v>-8.6186147616283335E-2</v>
      </c>
      <c r="K49">
        <f>IF(INDEX(測定結果!$1:$1048576,ROW(),K$1)=0,"",LOG(INDEX(測定結果!$1:$1048576,ROW(),K$1)))</f>
        <v>8.6001717619175692E-3</v>
      </c>
      <c r="L49">
        <f>IF(INDEX(測定結果!$1:$1048576,ROW(),L$1)=0,"",LOG(INDEX(測定結果!$1:$1048576,ROW(),L$1)))</f>
        <v>-7.5720713938118356E-2</v>
      </c>
      <c r="M49">
        <f>IF(INDEX(測定結果!$1:$1048576,ROW(),M$1)=0,"",LOG(INDEX(測定結果!$1:$1048576,ROW(),M$1)))</f>
        <v>8.6001717619175692E-3</v>
      </c>
      <c r="N49">
        <f>IF(INDEX(測定結果!$1:$1048576,ROW(),N$1)=0,"",LOG(INDEX(測定結果!$1:$1048576,ROW(),N$1)))</f>
        <v>-0.10237290870955855</v>
      </c>
      <c r="O49">
        <f>IF(INDEX(測定結果!$1:$1048576,ROW(),O$1)=0,"",LOG(INDEX(測定結果!$1:$1048576,ROW(),O$1)))</f>
        <v>-3.1517051446064863E-2</v>
      </c>
      <c r="P49">
        <f>IF(INDEX(測定結果!$1:$1048576,ROW(),P$1)=0,"",LOG(INDEX(測定結果!$1:$1048576,ROW(),P$1)))</f>
        <v>-9.6910013008056392E-2</v>
      </c>
      <c r="Q49">
        <f>IF(INDEX(測定結果!$1:$1048576,ROW(),Q$1)=0,"",LOG(INDEX(測定結果!$1:$1048576,ROW(),Q$1)))</f>
        <v>-6.0480747381381476E-2</v>
      </c>
      <c r="R49">
        <f>IF(INDEX(測定結果!$1:$1048576,ROW(),R$1)=0,"",LOG(INDEX(測定結果!$1:$1048576,ROW(),R$1)))</f>
        <v>-8.6186147616283335E-2</v>
      </c>
      <c r="S49">
        <f>IF(INDEX(測定結果!$1:$1048576,ROW(),S$1)=0,"",LOG(INDEX(測定結果!$1:$1048576,ROW(),S$1)))</f>
        <v>-5.551732784983137E-2</v>
      </c>
      <c r="T49">
        <f>IF(INDEX(測定結果!$1:$1048576,ROW(),T$1)=0,"",LOG(INDEX(測定結果!$1:$1048576,ROW(),T$1)))</f>
        <v>-0.22184874961635639</v>
      </c>
      <c r="U49">
        <f>IF(INDEX(測定結果!$1:$1048576,ROW(),U$1)=0,"",LOG(INDEX(測定結果!$1:$1048576,ROW(),U$1)))</f>
        <v>-0.18045606445813131</v>
      </c>
      <c r="V49">
        <f>IF(INDEX(測定結果!$1:$1048576,ROW(),V$1)=0,"",LOG(INDEX(測定結果!$1:$1048576,ROW(),V$1)))</f>
        <v>-0.11918640771920865</v>
      </c>
      <c r="W49">
        <f>IF(INDEX(測定結果!$1:$1048576,ROW(),W$1)=0,"",LOG(INDEX(測定結果!$1:$1048576,ROW(),W$1)))</f>
        <v>-0.10790539730951958</v>
      </c>
      <c r="X49">
        <f>IF(INDEX(測定結果!$1:$1048576,ROW(),X$1)=0,"",LOG(INDEX(測定結果!$1:$1048576,ROW(),X$1)))</f>
        <v>-0.16115090926274472</v>
      </c>
      <c r="Y49">
        <f>IF(INDEX(測定結果!$1:$1048576,ROW(),Y$1)=0,"",LOG(INDEX(測定結果!$1:$1048576,ROW(),Y$1)))</f>
        <v>-0.18708664335714442</v>
      </c>
      <c r="Z49">
        <f>IF(INDEX(測定結果!$1:$1048576,ROW(),Z$1)=0,"",LOG(INDEX(測定結果!$1:$1048576,ROW(),Z$1)))</f>
        <v>-0.18045606445813131</v>
      </c>
      <c r="AA49">
        <f>IF(INDEX(測定結果!$1:$1048576,ROW(),AA$1)=0,"",LOG(INDEX(測定結果!$1:$1048576,ROW(),AA$1)))</f>
        <v>-0.20760831050174613</v>
      </c>
      <c r="AB49">
        <f>IF(INDEX(測定結果!$1:$1048576,ROW(),AB$1)=0,"",LOG(INDEX(測定結果!$1:$1048576,ROW(),AB$1)))</f>
        <v>-0.22184874961635639</v>
      </c>
      <c r="AC49">
        <f>IF(INDEX(測定結果!$1:$1048576,ROW(),AC$1)=0,"",LOG(INDEX(測定結果!$1:$1048576,ROW(),AC$1)))</f>
        <v>-0.22914798835785583</v>
      </c>
      <c r="AD49">
        <f>IF(INDEX(測定結果!$1:$1048576,ROW(),AD$1)=0,"",LOG(INDEX(測定結果!$1:$1048576,ROW(),AD$1)))</f>
        <v>-0.24412514432750865</v>
      </c>
      <c r="AE49">
        <f>IF(INDEX(測定結果!$1:$1048576,ROW(),AE$1)=0,"",LOG(INDEX(測定結果!$1:$1048576,ROW(),AE$1)))</f>
        <v>-0.25963731050575611</v>
      </c>
      <c r="AF49">
        <f>IF(INDEX(測定結果!$1:$1048576,ROW(),AF$1)=0,"",LOG(INDEX(測定結果!$1:$1048576,ROW(),AF$1)))</f>
        <v>-0.26760624017703144</v>
      </c>
      <c r="AG49">
        <f>IF(INDEX(測定結果!$1:$1048576,ROW(),AG$1)=0,"",LOG(INDEX(測定結果!$1:$1048576,ROW(),AG$1)))</f>
        <v>-0.31875876262441277</v>
      </c>
      <c r="AH49">
        <f>IF(INDEX(測定結果!$1:$1048576,ROW(),AH$1)=0,"",LOG(INDEX(測定結果!$1:$1048576,ROW(),AH$1)))</f>
        <v>-0.35654732351381258</v>
      </c>
      <c r="AI49">
        <f>IF(INDEX(測定結果!$1:$1048576,ROW(),AI$1)=0,"",LOG(INDEX(測定結果!$1:$1048576,ROW(),AI$1)))</f>
        <v>-0.27572413039921095</v>
      </c>
      <c r="AJ49">
        <f>IF(INDEX(測定結果!$1:$1048576,ROW(),AJ$1)=0,"",LOG(INDEX(測定結果!$1:$1048576,ROW(),AJ$1)))</f>
        <v>-0.30980391997148632</v>
      </c>
      <c r="AK49">
        <f>IF(INDEX(測定結果!$1:$1048576,ROW(),AK$1)=0,"",LOG(INDEX(測定結果!$1:$1048576,ROW(),AK$1)))</f>
        <v>-0.34678748622465633</v>
      </c>
      <c r="AL49">
        <f>IF(INDEX(測定結果!$1:$1048576,ROW(),AL$1)=0,"",LOG(INDEX(測定結果!$1:$1048576,ROW(),AL$1)))</f>
        <v>-0.33724216831842591</v>
      </c>
      <c r="AM49">
        <f>IF(INDEX(測定結果!$1:$1048576,ROW(),AM$1)=0,"",LOG(INDEX(測定結果!$1:$1048576,ROW(),AM$1)))</f>
        <v>-0.37675070960209955</v>
      </c>
      <c r="AN49">
        <f>IF(INDEX(測定結果!$1:$1048576,ROW(),AN$1)=0,"",LOG(INDEX(測定結果!$1:$1048576,ROW(),AN$1)))</f>
        <v>-0.42021640338318983</v>
      </c>
      <c r="AO49">
        <f>IF(INDEX(測定結果!$1:$1048576,ROW(),AO$1)=0,"",LOG(INDEX(測定結果!$1:$1048576,ROW(),AO$1)))</f>
        <v>-0.37675070960209955</v>
      </c>
      <c r="AP49">
        <f>IF(INDEX(測定結果!$1:$1048576,ROW(),AP$1)=0,"",LOG(INDEX(測定結果!$1:$1048576,ROW(),AP$1)))</f>
        <v>-0.40893539297350079</v>
      </c>
      <c r="AQ49">
        <f>IF(INDEX(測定結果!$1:$1048576,ROW(),AQ$1)=0,"",LOG(INDEX(測定結果!$1:$1048576,ROW(),AQ$1)))</f>
        <v>-0.40893539297350079</v>
      </c>
      <c r="AR49">
        <f>IF(INDEX(測定結果!$1:$1048576,ROW(),AR$1)=0,"",LOG(INDEX(測定結果!$1:$1048576,ROW(),AR$1)))</f>
        <v>-0.43179827593300502</v>
      </c>
      <c r="AS49">
        <f>IF(INDEX(測定結果!$1:$1048576,ROW(),AS$1)=0,"",LOG(INDEX(測定結果!$1:$1048576,ROW(),AS$1)))</f>
        <v>-0.43179827593300502</v>
      </c>
      <c r="AT49">
        <f>IF(INDEX(測定結果!$1:$1048576,ROW(),AT$1)=0,"",LOG(INDEX(測定結果!$1:$1048576,ROW(),AT$1)))</f>
        <v>-0.45593195564972439</v>
      </c>
      <c r="AU49">
        <f>IF(INDEX(測定結果!$1:$1048576,ROW(),AU$1)=0,"",LOG(INDEX(測定結果!$1:$1048576,ROW(),AU$1)))</f>
        <v>-0.58502665202918203</v>
      </c>
      <c r="AV49">
        <f>IF(INDEX(測定結果!$1:$1048576,ROW(),AV$1)=0,"",LOG(INDEX(測定結果!$1:$1048576,ROW(),AV$1)))</f>
        <v>-0.44369749923271273</v>
      </c>
      <c r="AW49">
        <f>IF(INDEX(測定結果!$1:$1048576,ROW(),AW$1)=0,"",LOG(INDEX(測定結果!$1:$1048576,ROW(),AW$1)))</f>
        <v>-0.42021640338318983</v>
      </c>
      <c r="AX49">
        <f>IF(INDEX(測定結果!$1:$1048576,ROW(),AX$1)=0,"",LOG(INDEX(測定結果!$1:$1048576,ROW(),AX$1)))</f>
        <v>-0.45593195564972439</v>
      </c>
      <c r="AY49">
        <f>IF(INDEX(測定結果!$1:$1048576,ROW(),AY$1)=0,"",LOG(INDEX(測定結果!$1:$1048576,ROW(),AY$1)))</f>
        <v>-0.44369749923271273</v>
      </c>
      <c r="AZ49">
        <f>IF(INDEX(測定結果!$1:$1048576,ROW(),AZ$1)=0,"",LOG(INDEX(測定結果!$1:$1048576,ROW(),AZ$1)))</f>
        <v>-0.44369749923271273</v>
      </c>
      <c r="BA49">
        <f>IF(INDEX(測定結果!$1:$1048576,ROW(),BA$1)=0,"",LOG(INDEX(測定結果!$1:$1048576,ROW(),BA$1)))</f>
        <v>-0.46852108295774486</v>
      </c>
      <c r="BB49">
        <f>IF(INDEX(測定結果!$1:$1048576,ROW(),BB$1)=0,"",LOG(INDEX(測定結果!$1:$1048576,ROW(),BB$1)))</f>
        <v>-0.49485002168009401</v>
      </c>
      <c r="BC49">
        <f>IF(INDEX(測定結果!$1:$1048576,ROW(),BC$1)=0,"",LOG(INDEX(測定結果!$1:$1048576,ROW(),BC$1)))</f>
        <v>-0.48148606012211248</v>
      </c>
      <c r="BD49">
        <f>IF(INDEX(測定結果!$1:$1048576,ROW(),BD$1)=0,"",LOG(INDEX(測定結果!$1:$1048576,ROW(),BD$1)))</f>
        <v>-0.50863830616572736</v>
      </c>
      <c r="BE49">
        <f>IF(INDEX(測定結果!$1:$1048576,ROW(),BE$1)=0,"",LOG(INDEX(測定結果!$1:$1048576,ROW(),BE$1)))</f>
        <v>-0.49485002168009401</v>
      </c>
      <c r="BF49">
        <f>IF(INDEX(測定結果!$1:$1048576,ROW(),BF$1)=0,"",LOG(INDEX(測定結果!$1:$1048576,ROW(),BF$1)))</f>
        <v>-0.61978875828839397</v>
      </c>
      <c r="BG49">
        <f>IF(INDEX(測定結果!$1:$1048576,ROW(),BG$1)=0,"",LOG(INDEX(測定結果!$1:$1048576,ROW(),BG$1)))</f>
        <v>-0.50863830616572736</v>
      </c>
      <c r="BH49">
        <f>IF(INDEX(測定結果!$1:$1048576,ROW(),BH$1)=0,"",LOG(INDEX(測定結果!$1:$1048576,ROW(),BH$1)))</f>
        <v>-0.52287874528033762</v>
      </c>
      <c r="BI49">
        <f>IF(INDEX(測定結果!$1:$1048576,ROW(),BI$1)=0,"",LOG(INDEX(測定結果!$1:$1048576,ROW(),BI$1)))</f>
        <v>-0.46852108295774486</v>
      </c>
      <c r="BJ49">
        <f>IF(INDEX(測定結果!$1:$1048576,ROW(),BJ$1)=0,"",LOG(INDEX(測定結果!$1:$1048576,ROW(),BJ$1)))</f>
        <v>-0.48148606012211248</v>
      </c>
      <c r="BK49">
        <f>IF(INDEX(測定結果!$1:$1048576,ROW(),BK$1)=0,"",LOG(INDEX(測定結果!$1:$1048576,ROW(),BK$1)))</f>
        <v>-0.52287874528033762</v>
      </c>
      <c r="BL49">
        <f>IF(INDEX(測定結果!$1:$1048576,ROW(),BL$1)=0,"",LOG(INDEX(測定結果!$1:$1048576,ROW(),BL$1)))</f>
        <v>-0.50863830616572736</v>
      </c>
      <c r="BM49">
        <f>IF(INDEX(測定結果!$1:$1048576,ROW(),BM$1)=0,"",LOG(INDEX(測定結果!$1:$1048576,ROW(),BM$1)))</f>
        <v>-0.56863623584101264</v>
      </c>
      <c r="BN49">
        <f>IF(INDEX(測定結果!$1:$1048576,ROW(),BN$1)=0,"",LOG(INDEX(測定結果!$1:$1048576,ROW(),BN$1)))</f>
        <v>-0.56863623584101264</v>
      </c>
      <c r="BO49">
        <f>IF(INDEX(測定結果!$1:$1048576,ROW(),BO$1)=0,"",LOG(INDEX(測定結果!$1:$1048576,ROW(),BO$1)))</f>
        <v>-0.55284196865778079</v>
      </c>
      <c r="BP49">
        <f>IF(INDEX(測定結果!$1:$1048576,ROW(),BP$1)=0,"",LOG(INDEX(測定結果!$1:$1048576,ROW(),BP$1)))</f>
        <v>-0.55284196865778079</v>
      </c>
      <c r="BQ49">
        <f>IF(INDEX(測定結果!$1:$1048576,ROW(),BQ$1)=0,"",LOG(INDEX(測定結果!$1:$1048576,ROW(),BQ$1)))</f>
        <v>-0.58502665202918203</v>
      </c>
      <c r="BR49">
        <f>IF(INDEX(測定結果!$1:$1048576,ROW(),BR$1)=0,"",LOG(INDEX(測定結果!$1:$1048576,ROW(),BR$1)))</f>
        <v>-0.65757731917779372</v>
      </c>
      <c r="BS49">
        <f>IF(INDEX(測定結果!$1:$1048576,ROW(),BS$1)=0,"",LOG(INDEX(測定結果!$1:$1048576,ROW(),BS$1)))</f>
        <v>-0.6020599913279624</v>
      </c>
      <c r="BT49">
        <f>IF(INDEX(測定結果!$1:$1048576,ROW(),BT$1)=0,"",LOG(INDEX(測定結果!$1:$1048576,ROW(),BT$1)))</f>
        <v>-0.58502665202918203</v>
      </c>
      <c r="BU49">
        <f>IF(INDEX(測定結果!$1:$1048576,ROW(),BU$1)=0,"",LOG(INDEX(測定結果!$1:$1048576,ROW(),BU$1)))</f>
        <v>-0.56863623584101264</v>
      </c>
      <c r="BV49">
        <f>IF(INDEX(測定結果!$1:$1048576,ROW(),BV$1)=0,"",LOG(INDEX(測定結果!$1:$1048576,ROW(),BV$1)))</f>
        <v>-0.58502665202918203</v>
      </c>
      <c r="BW49">
        <f>IF(INDEX(測定結果!$1:$1048576,ROW(),BW$1)=0,"",LOG(INDEX(測定結果!$1:$1048576,ROW(),BW$1)))</f>
        <v>-0.58502665202918203</v>
      </c>
      <c r="BX49">
        <f>IF(INDEX(測定結果!$1:$1048576,ROW(),BX$1)=0,"",LOG(INDEX(測定結果!$1:$1048576,ROW(),BX$1)))</f>
        <v>-0.6020599913279624</v>
      </c>
      <c r="BY49">
        <f>IF(INDEX(測定結果!$1:$1048576,ROW(),BY$1)=0,"",LOG(INDEX(測定結果!$1:$1048576,ROW(),BY$1)))</f>
        <v>-0.6020599913279624</v>
      </c>
      <c r="BZ49">
        <f>IF(INDEX(測定結果!$1:$1048576,ROW(),BZ$1)=0,"",LOG(INDEX(測定結果!$1:$1048576,ROW(),BZ$1)))</f>
        <v>-0.6020599913279624</v>
      </c>
      <c r="CA49">
        <f>IF(INDEX(測定結果!$1:$1048576,ROW(),CA$1)=0,"",LOG(INDEX(測定結果!$1:$1048576,ROW(),CA$1)))</f>
        <v>-0.61978875828839397</v>
      </c>
      <c r="CB49">
        <f>IF(INDEX(測定結果!$1:$1048576,ROW(),CB$1)=0,"",LOG(INDEX(測定結果!$1:$1048576,ROW(),CB$1)))</f>
        <v>-0.61978875828839397</v>
      </c>
      <c r="CC49">
        <f>IF(INDEX(測定結果!$1:$1048576,ROW(),CC$1)=0,"",LOG(INDEX(測定結果!$1:$1048576,ROW(),CC$1)))</f>
        <v>-0.58502665202918203</v>
      </c>
      <c r="CD49">
        <f>IF(INDEX(測定結果!$1:$1048576,ROW(),CD$1)=0,"",LOG(INDEX(測定結果!$1:$1048576,ROW(),CD$1)))</f>
        <v>-0.65757731917779372</v>
      </c>
      <c r="CE49">
        <f>IF(INDEX(測定結果!$1:$1048576,ROW(),CE$1)=0,"",LOG(INDEX(測定結果!$1:$1048576,ROW(),CE$1)))</f>
        <v>-0.63827216398240705</v>
      </c>
      <c r="CF49">
        <f>IF(INDEX(測定結果!$1:$1048576,ROW(),CF$1)=0,"",LOG(INDEX(測定結果!$1:$1048576,ROW(),CF$1)))</f>
        <v>-0.61978875828839397</v>
      </c>
      <c r="CG49">
        <f>IF(INDEX(測定結果!$1:$1048576,ROW(),CG$1)=0,"",LOG(INDEX(測定結果!$1:$1048576,ROW(),CG$1)))</f>
        <v>-0.63827216398240705</v>
      </c>
      <c r="CH49">
        <f>IF(INDEX(測定結果!$1:$1048576,ROW(),CH$1)=0,"",LOG(INDEX(測定結果!$1:$1048576,ROW(),CH$1)))</f>
        <v>-0.6020599913279624</v>
      </c>
      <c r="CI49">
        <f>IF(INDEX(測定結果!$1:$1048576,ROW(),CI$1)=0,"",LOG(INDEX(測定結果!$1:$1048576,ROW(),CI$1)))</f>
        <v>-0.61978875828839397</v>
      </c>
      <c r="CJ49">
        <f>IF(INDEX(測定結果!$1:$1048576,ROW(),CJ$1)=0,"",LOG(INDEX(測定結果!$1:$1048576,ROW(),CJ$1)))</f>
        <v>-0.61978875828839397</v>
      </c>
      <c r="CK49">
        <f>IF(INDEX(測定結果!$1:$1048576,ROW(),CK$1)=0,"",LOG(INDEX(測定結果!$1:$1048576,ROW(),CK$1)))</f>
        <v>-0.63827216398240705</v>
      </c>
      <c r="CL49">
        <f>IF(INDEX(測定結果!$1:$1048576,ROW(),CL$1)=0,"",LOG(INDEX(測定結果!$1:$1048576,ROW(),CL$1)))</f>
        <v>-0.63827216398240705</v>
      </c>
      <c r="CM49">
        <f>IF(INDEX(測定結果!$1:$1048576,ROW(),CM$1)=0,"",LOG(INDEX(測定結果!$1:$1048576,ROW(),CM$1)))</f>
        <v>-0.61978875828839397</v>
      </c>
      <c r="CN49">
        <f>IF(INDEX(測定結果!$1:$1048576,ROW(),CN$1)=0,"",LOG(INDEX(測定結果!$1:$1048576,ROW(),CN$1)))</f>
        <v>-0.65757731917779372</v>
      </c>
      <c r="CO49">
        <f>IF(INDEX(測定結果!$1:$1048576,ROW(),CO$1)=0,"",LOG(INDEX(測定結果!$1:$1048576,ROW(),CO$1)))</f>
        <v>-0.69897000433601875</v>
      </c>
      <c r="CP49">
        <f>IF(INDEX(測定結果!$1:$1048576,ROW(),CP$1)=0,"",LOG(INDEX(測定結果!$1:$1048576,ROW(),CP$1)))</f>
        <v>-0.6777807052660807</v>
      </c>
      <c r="CQ49">
        <f>IF(INDEX(測定結果!$1:$1048576,ROW(),CQ$1)=0,"",LOG(INDEX(測定結果!$1:$1048576,ROW(),CQ$1)))</f>
        <v>-0.6777807052660807</v>
      </c>
      <c r="CR49">
        <f>IF(INDEX(測定結果!$1:$1048576,ROW(),CR$1)=0,"",LOG(INDEX(測定結果!$1:$1048576,ROW(),CR$1)))</f>
        <v>-0.69897000433601875</v>
      </c>
      <c r="CS49">
        <f>IF(INDEX(測定結果!$1:$1048576,ROW(),CS$1)=0,"",LOG(INDEX(測定結果!$1:$1048576,ROW(),CS$1)))</f>
        <v>-0.63827216398240705</v>
      </c>
      <c r="CT49">
        <f>IF(INDEX(測定結果!$1:$1048576,ROW(),CT$1)=0,"",LOG(INDEX(測定結果!$1:$1048576,ROW(),CT$1)))</f>
        <v>-0.65757731917779372</v>
      </c>
      <c r="CU49">
        <f>IF(INDEX(測定結果!$1:$1048576,ROW(),CU$1)=0,"",LOG(INDEX(測定結果!$1:$1048576,ROW(),CU$1)))</f>
        <v>-0.63827216398240705</v>
      </c>
      <c r="CV49">
        <f>IF(INDEX(測定結果!$1:$1048576,ROW(),CV$1)=0,"",LOG(INDEX(測定結果!$1:$1048576,ROW(),CV$1)))</f>
        <v>-0.6777807052660807</v>
      </c>
      <c r="CW49">
        <f>IF(INDEX(測定結果!$1:$1048576,ROW(),CW$1)=0,"",LOG(INDEX(測定結果!$1:$1048576,ROW(),CW$1)))</f>
        <v>-0.6777807052660807</v>
      </c>
      <c r="CX49">
        <f>IF(INDEX(測定結果!$1:$1048576,ROW(),CX$1)=0,"",LOG(INDEX(測定結果!$1:$1048576,ROW(),CX$1)))</f>
        <v>-0.69897000433601875</v>
      </c>
      <c r="CY49">
        <f>IF(INDEX(測定結果!$1:$1048576,ROW(),CY$1)=0,"",LOG(INDEX(測定結果!$1:$1048576,ROW(),CY$1)))</f>
        <v>-0.63827216398240705</v>
      </c>
      <c r="CZ49">
        <f>IF(INDEX(測定結果!$1:$1048576,ROW(),CZ$1)=0,"",LOG(INDEX(測定結果!$1:$1048576,ROW(),CZ$1)))</f>
        <v>-0.69897000433601875</v>
      </c>
      <c r="DA49">
        <f>IF(INDEX(測定結果!$1:$1048576,ROW(),DA$1)=0,"",LOG(INDEX(測定結果!$1:$1048576,ROW(),DA$1)))</f>
        <v>-0.69897000433601875</v>
      </c>
      <c r="DB49">
        <f>IF(INDEX(測定結果!$1:$1048576,ROW(),DB$1)=0,"",LOG(INDEX(測定結果!$1:$1048576,ROW(),DB$1)))</f>
        <v>-0.69897000433601875</v>
      </c>
      <c r="DC49">
        <f>IF(INDEX(測定結果!$1:$1048576,ROW(),DC$1)=0,"",LOG(INDEX(測定結果!$1:$1048576,ROW(),DC$1)))</f>
        <v>-0.72124639904717103</v>
      </c>
      <c r="DD49">
        <f>IF(INDEX(測定結果!$1:$1048576,ROW(),DD$1)=0,"",LOG(INDEX(測定結果!$1:$1048576,ROW(),DD$1)))</f>
        <v>-0.72124639904717103</v>
      </c>
      <c r="DE49">
        <f>IF(INDEX(測定結果!$1:$1048576,ROW(),DE$1)=0,"",LOG(INDEX(測定結果!$1:$1048576,ROW(),DE$1)))</f>
        <v>-0.72124639904717103</v>
      </c>
      <c r="DF49">
        <f>IF(INDEX(測定結果!$1:$1048576,ROW(),DF$1)=0,"",LOG(INDEX(測定結果!$1:$1048576,ROW(),DF$1)))</f>
        <v>-0.74472749489669399</v>
      </c>
      <c r="DG49">
        <f>IF(INDEX(測定結果!$1:$1048576,ROW(),DG$1)=0,"",LOG(INDEX(測定結果!$1:$1048576,ROW(),DG$1)))</f>
        <v>-0.69897000433601875</v>
      </c>
      <c r="DH49">
        <f>IF(INDEX(測定結果!$1:$1048576,ROW(),DH$1)=0,"",LOG(INDEX(測定結果!$1:$1048576,ROW(),DH$1)))</f>
        <v>-0.72124639904717103</v>
      </c>
      <c r="DI49">
        <f>IF(INDEX(測定結果!$1:$1048576,ROW(),DI$1)=0,"",LOG(INDEX(測定結果!$1:$1048576,ROW(),DI$1)))</f>
        <v>-0.69897000433601875</v>
      </c>
      <c r="DJ49">
        <f>IF(INDEX(測定結果!$1:$1048576,ROW(),DJ$1)=0,"",LOG(INDEX(測定結果!$1:$1048576,ROW(),DJ$1)))</f>
        <v>-0.6777807052660807</v>
      </c>
      <c r="DK49">
        <f>IF(INDEX(測定結果!$1:$1048576,ROW(),DK$1)=0,"",LOG(INDEX(測定結果!$1:$1048576,ROW(),DK$1)))</f>
        <v>-0.72124639904717103</v>
      </c>
      <c r="DL49">
        <f>IF(INDEX(測定結果!$1:$1048576,ROW(),DL$1)=0,"",LOG(INDEX(測定結果!$1:$1048576,ROW(),DL$1)))</f>
        <v>-0.769551078621726</v>
      </c>
      <c r="DM49">
        <f>IF(INDEX(測定結果!$1:$1048576,ROW(),DM$1)=0,"",LOG(INDEX(測定結果!$1:$1048576,ROW(),DM$1)))</f>
        <v>-0.769551078621726</v>
      </c>
      <c r="DN49">
        <f>IF(INDEX(測定結果!$1:$1048576,ROW(),DN$1)=0,"",LOG(INDEX(測定結果!$1:$1048576,ROW(),DN$1)))</f>
        <v>-0.74472749489669399</v>
      </c>
      <c r="DO49">
        <f>IF(INDEX(測定結果!$1:$1048576,ROW(),DO$1)=0,"",LOG(INDEX(測定結果!$1:$1048576,ROW(),DO$1)))</f>
        <v>-0.74472749489669399</v>
      </c>
      <c r="DP49">
        <f>IF(OR(INDEX(測定結果!$1:$1048576,ROW(),DP$1)=0,INDEX(測定結果!$1:$1048576,ROW(),DP$1)=""),"",LOG(INDEX(測定結果!$1:$1048576,ROW(),DP$1)))</f>
        <v>-0.8728952016351923</v>
      </c>
      <c r="DQ49">
        <f>IF(OR(INDEX(測定結果!$1:$1048576,ROW(),DQ$1)=0,INDEX(測定結果!$1:$1048576,ROW(),DQ$1)=""),"",LOG(INDEX(測定結果!$1:$1048576,ROW(),DQ$1)))</f>
        <v>-0.82102305270683062</v>
      </c>
      <c r="DR49">
        <f>IF(OR(INDEX(測定結果!$1:$1048576,ROW(),DR$1)=0,INDEX(測定結果!$1:$1048576,ROW(),DR$1)=""),"",LOG(INDEX(測定結果!$1:$1048576,ROW(),DR$1)))</f>
        <v>-0.86327943284359321</v>
      </c>
      <c r="DS49">
        <f>IF(OR(INDEX(測定結果!$1:$1048576,ROW(),DS$1)=0,INDEX(測定結果!$1:$1048576,ROW(),DS$1)=""),"",LOG(INDEX(測定結果!$1:$1048576,ROW(),DS$1)))</f>
        <v>-0.84466396253493825</v>
      </c>
      <c r="DT49">
        <f>IF(OR(INDEX(測定結果!$1:$1048576,ROW(),DT$1)=0,INDEX(測定結果!$1:$1048576,ROW(),DT$1)=""),"",LOG(INDEX(測定結果!$1:$1048576,ROW(),DT$1)))</f>
        <v>-0.89962945488243706</v>
      </c>
      <c r="DU49">
        <f>IF(OR(INDEX(測定結果!$1:$1048576,ROW(),DU$1)=0,INDEX(測定結果!$1:$1048576,ROW(),DU$1)=""),"",LOG(INDEX(測定結果!$1:$1048576,ROW(),DU$1)))</f>
        <v>-0.8728952016351923</v>
      </c>
      <c r="DV49">
        <f>IF(OR(INDEX(測定結果!$1:$1048576,ROW(),DV$1)=0,INDEX(測定結果!$1:$1048576,ROW(),DV$1)=""),"",LOG(INDEX(測定結果!$1:$1048576,ROW(),DV$1)))</f>
        <v>-0.87614835903291421</v>
      </c>
      <c r="DW49">
        <f>IF(OR(INDEX(測定結果!$1:$1048576,ROW(),DW$1)=0,INDEX(測定結果!$1:$1048576,ROW(),DW$1)=""),"",LOG(INDEX(測定結果!$1:$1048576,ROW(),DW$1)))</f>
        <v>-0.86966623150499389</v>
      </c>
      <c r="DX49">
        <f>IF(OR(INDEX(測定結果!$1:$1048576,ROW(),DX$1)=0,INDEX(測定結果!$1:$1048576,ROW(),DX$1)=""),"",LOG(INDEX(測定結果!$1:$1048576,ROW(),DX$1)))</f>
        <v>-0.88272870434423567</v>
      </c>
      <c r="DY49">
        <f>IF(OR(INDEX(測定結果!$1:$1048576,ROW(),DY$1)=0,INDEX(測定結果!$1:$1048576,ROW(),DY$1)=""),"",LOG(INDEX(測定結果!$1:$1048576,ROW(),DY$1)))</f>
        <v>-0.91721462968354994</v>
      </c>
      <c r="DZ49">
        <f>IF(OR(INDEX(測定結果!$1:$1048576,ROW(),DZ$1)=0,INDEX(測定結果!$1:$1048576,ROW(),DZ$1)=""),"",LOG(INDEX(測定結果!$1:$1048576,ROW(),DZ$1)))</f>
        <v>-0.91721462968354994</v>
      </c>
      <c r="EA49">
        <f>IF(OR(INDEX(測定結果!$1:$1048576,ROW(),EA$1)=0,INDEX(測定結果!$1:$1048576,ROW(),EA$1)=""),"",LOG(INDEX(測定結果!$1:$1048576,ROW(),EA$1)))</f>
        <v>-0.90657831483776496</v>
      </c>
      <c r="EB49">
        <f>IF(OR(INDEX(測定結果!$1:$1048576,ROW(),EB$1)=0,INDEX(測定結果!$1:$1048576,ROW(),EB$1)=""),"",LOG(INDEX(測定結果!$1:$1048576,ROW(),EB$1)))</f>
        <v>-0.9318141382538383</v>
      </c>
      <c r="EC49">
        <f>IF(OR(INDEX(測定結果!$1:$1048576,ROW(),EC$1)=0,INDEX(測定結果!$1:$1048576,ROW(),EC$1)=""),"",LOG(INDEX(測定結果!$1:$1048576,ROW(),EC$1)))</f>
        <v>-0.89279003035213167</v>
      </c>
      <c r="ED49">
        <f>IF(OR(INDEX(測定結果!$1:$1048576,ROW(),ED$1)=0,INDEX(測定結果!$1:$1048576,ROW(),ED$1)=""),"",LOG(INDEX(測定結果!$1:$1048576,ROW(),ED$1)))</f>
        <v>-0.90308998699194354</v>
      </c>
    </row>
    <row r="50" spans="1:134">
      <c r="A50" t="str">
        <f>IF(INDEX(測定結果!$1:$1048576,ROW(),A$1)=0,A49,INDEX(測定結果!$1:$1048576,ROW(),A$1))</f>
        <v>都路町</v>
      </c>
      <c r="B50">
        <f>INDEX(測定結果!$1:$1048576,ROW(),B$1)</f>
        <v>40</v>
      </c>
      <c r="C50" t="str">
        <f>IF(INDEX(測定結果!$1:$1048576,ROW(),C$1)=0,C49,INDEX(測定結果!$1:$1048576,ROW(),C$1))</f>
        <v>第５区</v>
      </c>
      <c r="D50" t="str">
        <f>IF(INDEX(測定結果!$1:$1048576,ROW(),D$1)=0,"",INDEX(測定結果!$1:$1048576,ROW(),D$1))</f>
        <v>国道399号掛札地内(釣堀前待避所)</v>
      </c>
      <c r="E50">
        <f>IF(INDEX(測定結果!$1:$1048576,ROW(),E$1)=0,"",LOG(INDEX(測定結果!$1:$1048576,ROW(),E$1)))</f>
        <v>0.12385164096708581</v>
      </c>
      <c r="F50">
        <f>IF(INDEX(測定結果!$1:$1048576,ROW(),F$1)=0,"",LOG(INDEX(測定結果!$1:$1048576,ROW(),F$1)))</f>
        <v>0.13672056715640679</v>
      </c>
      <c r="G50">
        <f>IF(INDEX(測定結果!$1:$1048576,ROW(),G$1)=0,"",LOG(INDEX(測定結果!$1:$1048576,ROW(),G$1)))</f>
        <v>0.11058971029924898</v>
      </c>
      <c r="H50">
        <f>IF(INDEX(測定結果!$1:$1048576,ROW(),H$1)=0,"",LOG(INDEX(測定結果!$1:$1048576,ROW(),H$1)))</f>
        <v>1.703333929878037E-2</v>
      </c>
      <c r="I50">
        <f>IF(INDEX(測定結果!$1:$1048576,ROW(),I$1)=0,"",LOG(INDEX(測定結果!$1:$1048576,ROW(),I$1)))</f>
        <v>5.6904851336472557E-2</v>
      </c>
      <c r="J50">
        <f>IF(INDEX(測定結果!$1:$1048576,ROW(),J$1)=0,"",LOG(INDEX(測定結果!$1:$1048576,ROW(),J$1)))</f>
        <v>9.691001300805642E-2</v>
      </c>
      <c r="K50">
        <f>IF(INDEX(測定結果!$1:$1048576,ROW(),K$1)=0,"",LOG(INDEX(測定結果!$1:$1048576,ROW(),K$1)))</f>
        <v>8.2785370316450071E-2</v>
      </c>
      <c r="L50">
        <f>IF(INDEX(測定結果!$1:$1048576,ROW(),L$1)=0,"",LOG(INDEX(測定結果!$1:$1048576,ROW(),L$1)))</f>
        <v>4.1392685158225077E-2</v>
      </c>
      <c r="M50">
        <f>IF(INDEX(測定結果!$1:$1048576,ROW(),M$1)=0,"",LOG(INDEX(測定結果!$1:$1048576,ROW(),M$1)))</f>
        <v>2.5305865264770262E-2</v>
      </c>
      <c r="N50">
        <f>IF(INDEX(測定結果!$1:$1048576,ROW(),N$1)=0,"",LOG(INDEX(測定結果!$1:$1048576,ROW(),N$1)))</f>
        <v>6.8185861746161619E-2</v>
      </c>
      <c r="O50">
        <f>IF(INDEX(測定結果!$1:$1048576,ROW(),O$1)=0,"",LOG(INDEX(測定結果!$1:$1048576,ROW(),O$1)))</f>
        <v>7.9181246047624818E-2</v>
      </c>
      <c r="P50">
        <f>IF(INDEX(測定結果!$1:$1048576,ROW(),P$1)=0,"",LOG(INDEX(測定結果!$1:$1048576,ROW(),P$1)))</f>
        <v>5.3078443483419682E-2</v>
      </c>
      <c r="Q50">
        <f>IF(INDEX(測定結果!$1:$1048576,ROW(),Q$1)=0,"",LOG(INDEX(測定結果!$1:$1048576,ROW(),Q$1)))</f>
        <v>6.445798922691845E-2</v>
      </c>
      <c r="R50">
        <f>IF(INDEX(測定結果!$1:$1048576,ROW(),R$1)=0,"",LOG(INDEX(測定結果!$1:$1048576,ROW(),R$1)))</f>
        <v>6.8185861746161619E-2</v>
      </c>
      <c r="S50">
        <f>IF(INDEX(測定結果!$1:$1048576,ROW(),S$1)=0,"",LOG(INDEX(測定結果!$1:$1048576,ROW(),S$1)))</f>
        <v>7.1882007306125359E-2</v>
      </c>
      <c r="T50">
        <f>IF(INDEX(測定結果!$1:$1048576,ROW(),T$1)=0,"",LOG(INDEX(測定結果!$1:$1048576,ROW(),T$1)))</f>
        <v>0</v>
      </c>
      <c r="U50">
        <f>IF(INDEX(測定結果!$1:$1048576,ROW(),U$1)=0,"",LOG(INDEX(測定結果!$1:$1048576,ROW(),U$1)))</f>
        <v>-3.1517051446064863E-2</v>
      </c>
      <c r="V50">
        <f>IF(INDEX(測定結果!$1:$1048576,ROW(),V$1)=0,"",LOG(INDEX(測定結果!$1:$1048576,ROW(),V$1)))</f>
        <v>1.703333929878037E-2</v>
      </c>
      <c r="W50">
        <f>IF(INDEX(測定結果!$1:$1048576,ROW(),W$1)=0,"",LOG(INDEX(測定結果!$1:$1048576,ROW(),W$1)))</f>
        <v>1.703333929878037E-2</v>
      </c>
      <c r="X50">
        <f>IF(INDEX(測定結果!$1:$1048576,ROW(),X$1)=0,"",LOG(INDEX(測定結果!$1:$1048576,ROW(),X$1)))</f>
        <v>4.9218022670181653E-2</v>
      </c>
      <c r="Y50">
        <f>IF(INDEX(測定結果!$1:$1048576,ROW(),Y$1)=0,"",LOG(INDEX(測定結果!$1:$1048576,ROW(),Y$1)))</f>
        <v>1.2837224705172217E-2</v>
      </c>
      <c r="Z50">
        <f>IF(INDEX(測定結果!$1:$1048576,ROW(),Z$1)=0,"",LOG(INDEX(測定結果!$1:$1048576,ROW(),Z$1)))</f>
        <v>-1.322826573375516E-2</v>
      </c>
      <c r="AA50">
        <f>IF(INDEX(測定結果!$1:$1048576,ROW(),AA$1)=0,"",LOG(INDEX(測定結果!$1:$1048576,ROW(),AA$1)))</f>
        <v>-8.7739243075051505E-3</v>
      </c>
      <c r="AB50">
        <f>IF(INDEX(測定結果!$1:$1048576,ROW(),AB$1)=0,"",LOG(INDEX(測定結果!$1:$1048576,ROW(),AB$1)))</f>
        <v>-1.322826573375516E-2</v>
      </c>
      <c r="AC50">
        <f>IF(INDEX(測定結果!$1:$1048576,ROW(),AC$1)=0,"",LOG(INDEX(測定結果!$1:$1048576,ROW(),AC$1)))</f>
        <v>-4.5757490560675115E-2</v>
      </c>
      <c r="AD50">
        <f>IF(INDEX(測定結果!$1:$1048576,ROW(),AD$1)=0,"",LOG(INDEX(測定結果!$1:$1048576,ROW(),AD$1)))</f>
        <v>-8.092190762392612E-2</v>
      </c>
      <c r="AE50">
        <f>IF(INDEX(測定結果!$1:$1048576,ROW(),AE$1)=0,"",LOG(INDEX(測定結果!$1:$1048576,ROW(),AE$1)))</f>
        <v>-6.5501548756432285E-2</v>
      </c>
      <c r="AF50">
        <f>IF(INDEX(測定結果!$1:$1048576,ROW(),AF$1)=0,"",LOG(INDEX(測定結果!$1:$1048576,ROW(),AF$1)))</f>
        <v>-7.0581074285707285E-2</v>
      </c>
      <c r="AG50">
        <f>IF(INDEX(測定結果!$1:$1048576,ROW(),AG$1)=0,"",LOG(INDEX(測定結果!$1:$1048576,ROW(),AG$1)))</f>
        <v>-9.6910013008056392E-2</v>
      </c>
      <c r="AH50">
        <f>IF(INDEX(測定結果!$1:$1048576,ROW(),AH$1)=0,"",LOG(INDEX(測定結果!$1:$1048576,ROW(),AH$1)))</f>
        <v>-0.21467016498923297</v>
      </c>
      <c r="AI50">
        <f>IF(INDEX(測定結果!$1:$1048576,ROW(),AI$1)=0,"",LOG(INDEX(測定結果!$1:$1048576,ROW(),AI$1)))</f>
        <v>-0.19382002601611281</v>
      </c>
      <c r="AJ50">
        <f>IF(INDEX(測定結果!$1:$1048576,ROW(),AJ$1)=0,"",LOG(INDEX(測定結果!$1:$1048576,ROW(),AJ$1)))</f>
        <v>-0.18045606445813131</v>
      </c>
      <c r="AK50">
        <f>IF(INDEX(測定結果!$1:$1048576,ROW(),AK$1)=0,"",LOG(INDEX(測定結果!$1:$1048576,ROW(),AK$1)))</f>
        <v>-0.14874165128092473</v>
      </c>
      <c r="AL50">
        <f>IF(INDEX(測定結果!$1:$1048576,ROW(),AL$1)=0,"",LOG(INDEX(測定結果!$1:$1048576,ROW(),AL$1)))</f>
        <v>-0.19382002601611281</v>
      </c>
      <c r="AM50">
        <f>IF(INDEX(測定結果!$1:$1048576,ROW(),AM$1)=0,"",LOG(INDEX(測定結果!$1:$1048576,ROW(),AM$1)))</f>
        <v>-0.21467016498923297</v>
      </c>
      <c r="AN50">
        <f>IF(INDEX(測定結果!$1:$1048576,ROW(),AN$1)=0,"",LOG(INDEX(測定結果!$1:$1048576,ROW(),AN$1)))</f>
        <v>-0.26760624017703144</v>
      </c>
      <c r="AO50">
        <f>IF(INDEX(測定結果!$1:$1048576,ROW(),AO$1)=0,"",LOG(INDEX(測定結果!$1:$1048576,ROW(),AO$1)))</f>
        <v>-0.29242982390206362</v>
      </c>
      <c r="AP50">
        <f>IF(INDEX(測定結果!$1:$1048576,ROW(),AP$1)=0,"",LOG(INDEX(測定結果!$1:$1048576,ROW(),AP$1)))</f>
        <v>-0.30980391997148632</v>
      </c>
      <c r="AQ50">
        <f>IF(INDEX(測定結果!$1:$1048576,ROW(),AQ$1)=0,"",LOG(INDEX(測定結果!$1:$1048576,ROW(),AQ$1)))</f>
        <v>-0.35654732351381258</v>
      </c>
      <c r="AR50">
        <f>IF(INDEX(測定結果!$1:$1048576,ROW(),AR$1)=0,"",LOG(INDEX(測定結果!$1:$1048576,ROW(),AR$1)))</f>
        <v>-0.44369749923271273</v>
      </c>
      <c r="AS50">
        <f>IF(INDEX(測定結果!$1:$1048576,ROW(),AS$1)=0,"",LOG(INDEX(測定結果!$1:$1048576,ROW(),AS$1)))</f>
        <v>-0.42021640338318983</v>
      </c>
      <c r="AT50">
        <f>IF(INDEX(測定結果!$1:$1048576,ROW(),AT$1)=0,"",LOG(INDEX(測定結果!$1:$1048576,ROW(),AT$1)))</f>
        <v>-0.42021640338318983</v>
      </c>
      <c r="AU50">
        <f>IF(INDEX(測定結果!$1:$1048576,ROW(),AU$1)=0,"",LOG(INDEX(測定結果!$1:$1048576,ROW(),AU$1)))</f>
        <v>-0.69897000433601875</v>
      </c>
      <c r="AV50">
        <f>IF(INDEX(測定結果!$1:$1048576,ROW(),AV$1)=0,"",LOG(INDEX(測定結果!$1:$1048576,ROW(),AV$1)))</f>
        <v>-0.45593195564972439</v>
      </c>
      <c r="AW50">
        <f>IF(INDEX(測定結果!$1:$1048576,ROW(),AW$1)=0,"",LOG(INDEX(測定結果!$1:$1048576,ROW(),AW$1)))</f>
        <v>-0.52287874528033762</v>
      </c>
      <c r="AX50">
        <f>IF(INDEX(測定結果!$1:$1048576,ROW(),AX$1)=0,"",LOG(INDEX(測定結果!$1:$1048576,ROW(),AX$1)))</f>
        <v>-0.50863830616572736</v>
      </c>
      <c r="AY50">
        <f>IF(INDEX(測定結果!$1:$1048576,ROW(),AY$1)=0,"",LOG(INDEX(測定結果!$1:$1048576,ROW(),AY$1)))</f>
        <v>-0.6020599913279624</v>
      </c>
      <c r="AZ50">
        <f>IF(INDEX(測定結果!$1:$1048576,ROW(),AZ$1)=0,"",LOG(INDEX(測定結果!$1:$1048576,ROW(),AZ$1)))</f>
        <v>-0.58502665202918203</v>
      </c>
      <c r="BA50">
        <f>IF(INDEX(測定結果!$1:$1048576,ROW(),BA$1)=0,"",LOG(INDEX(測定結果!$1:$1048576,ROW(),BA$1)))</f>
        <v>-0.61978875828839397</v>
      </c>
      <c r="BB50">
        <f>IF(INDEX(測定結果!$1:$1048576,ROW(),BB$1)=0,"",LOG(INDEX(測定結果!$1:$1048576,ROW(),BB$1)))</f>
        <v>-0.58502665202918203</v>
      </c>
      <c r="BC50">
        <f>IF(INDEX(測定結果!$1:$1048576,ROW(),BC$1)=0,"",LOG(INDEX(測定結果!$1:$1048576,ROW(),BC$1)))</f>
        <v>-0.56863623584101264</v>
      </c>
      <c r="BD50">
        <f>IF(INDEX(測定結果!$1:$1048576,ROW(),BD$1)=0,"",LOG(INDEX(測定結果!$1:$1048576,ROW(),BD$1)))</f>
        <v>-0.56863623584101264</v>
      </c>
      <c r="BE50">
        <f>IF(INDEX(測定結果!$1:$1048576,ROW(),BE$1)=0,"",LOG(INDEX(測定結果!$1:$1048576,ROW(),BE$1)))</f>
        <v>-0.52287874528033762</v>
      </c>
      <c r="BF50">
        <f>IF(INDEX(測定結果!$1:$1048576,ROW(),BF$1)=0,"",LOG(INDEX(測定結果!$1:$1048576,ROW(),BF$1)))</f>
        <v>-0.61978875828839397</v>
      </c>
      <c r="BG50">
        <f>IF(INDEX(測定結果!$1:$1048576,ROW(),BG$1)=0,"",LOG(INDEX(測定結果!$1:$1048576,ROW(),BG$1)))</f>
        <v>-0.58502665202918203</v>
      </c>
      <c r="BH50">
        <f>IF(INDEX(測定結果!$1:$1048576,ROW(),BH$1)=0,"",LOG(INDEX(測定結果!$1:$1048576,ROW(),BH$1)))</f>
        <v>-0.56863623584101264</v>
      </c>
      <c r="BI50">
        <f>IF(INDEX(測定結果!$1:$1048576,ROW(),BI$1)=0,"",LOG(INDEX(測定結果!$1:$1048576,ROW(),BI$1)))</f>
        <v>-0.6020599913279624</v>
      </c>
      <c r="BJ50">
        <f>IF(INDEX(測定結果!$1:$1048576,ROW(),BJ$1)=0,"",LOG(INDEX(測定結果!$1:$1048576,ROW(),BJ$1)))</f>
        <v>-0.56863623584101264</v>
      </c>
      <c r="BK50">
        <f>IF(INDEX(測定結果!$1:$1048576,ROW(),BK$1)=0,"",LOG(INDEX(測定結果!$1:$1048576,ROW(),BK$1)))</f>
        <v>-0.58502665202918203</v>
      </c>
      <c r="BL50">
        <f>IF(INDEX(測定結果!$1:$1048576,ROW(),BL$1)=0,"",LOG(INDEX(測定結果!$1:$1048576,ROW(),BL$1)))</f>
        <v>-0.58502665202918203</v>
      </c>
      <c r="BM50">
        <f>IF(INDEX(測定結果!$1:$1048576,ROW(),BM$1)=0,"",LOG(INDEX(測定結果!$1:$1048576,ROW(),BM$1)))</f>
        <v>-0.6020599913279624</v>
      </c>
      <c r="BN50">
        <f>IF(INDEX(測定結果!$1:$1048576,ROW(),BN$1)=0,"",LOG(INDEX(測定結果!$1:$1048576,ROW(),BN$1)))</f>
        <v>-0.56863623584101264</v>
      </c>
      <c r="BO50">
        <f>IF(INDEX(測定結果!$1:$1048576,ROW(),BO$1)=0,"",LOG(INDEX(測定結果!$1:$1048576,ROW(),BO$1)))</f>
        <v>-0.6020599913279624</v>
      </c>
      <c r="BP50">
        <f>IF(INDEX(測定結果!$1:$1048576,ROW(),BP$1)=0,"",LOG(INDEX(測定結果!$1:$1048576,ROW(),BP$1)))</f>
        <v>-0.6020599913279624</v>
      </c>
      <c r="BQ50">
        <f>IF(INDEX(測定結果!$1:$1048576,ROW(),BQ$1)=0,"",LOG(INDEX(測定結果!$1:$1048576,ROW(),BQ$1)))</f>
        <v>-0.61978875828839397</v>
      </c>
      <c r="BR50">
        <f>IF(INDEX(測定結果!$1:$1048576,ROW(),BR$1)=0,"",LOG(INDEX(測定結果!$1:$1048576,ROW(),BR$1)))</f>
        <v>-0.6777807052660807</v>
      </c>
      <c r="BS50">
        <f>IF(INDEX(測定結果!$1:$1048576,ROW(),BS$1)=0,"",LOG(INDEX(測定結果!$1:$1048576,ROW(),BS$1)))</f>
        <v>-0.61978875828839397</v>
      </c>
      <c r="BT50">
        <f>IF(INDEX(測定結果!$1:$1048576,ROW(),BT$1)=0,"",LOG(INDEX(測定結果!$1:$1048576,ROW(),BT$1)))</f>
        <v>-0.61978875828839397</v>
      </c>
      <c r="BU50">
        <f>IF(INDEX(測定結果!$1:$1048576,ROW(),BU$1)=0,"",LOG(INDEX(測定結果!$1:$1048576,ROW(),BU$1)))</f>
        <v>-0.63827216398240705</v>
      </c>
      <c r="BV50">
        <f>IF(INDEX(測定結果!$1:$1048576,ROW(),BV$1)=0,"",LOG(INDEX(測定結果!$1:$1048576,ROW(),BV$1)))</f>
        <v>-0.65757731917779372</v>
      </c>
      <c r="BW50">
        <f>IF(INDEX(測定結果!$1:$1048576,ROW(),BW$1)=0,"",LOG(INDEX(測定結果!$1:$1048576,ROW(),BW$1)))</f>
        <v>-0.65757731917779372</v>
      </c>
      <c r="BX50">
        <f>IF(INDEX(測定結果!$1:$1048576,ROW(),BX$1)=0,"",LOG(INDEX(測定結果!$1:$1048576,ROW(),BX$1)))</f>
        <v>-0.6777807052660807</v>
      </c>
      <c r="BY50">
        <f>IF(INDEX(測定結果!$1:$1048576,ROW(),BY$1)=0,"",LOG(INDEX(測定結果!$1:$1048576,ROW(),BY$1)))</f>
        <v>-0.69897000433601875</v>
      </c>
      <c r="BZ50">
        <f>IF(INDEX(測定結果!$1:$1048576,ROW(),BZ$1)=0,"",LOG(INDEX(測定結果!$1:$1048576,ROW(),BZ$1)))</f>
        <v>-0.6777807052660807</v>
      </c>
      <c r="CA50">
        <f>IF(INDEX(測定結果!$1:$1048576,ROW(),CA$1)=0,"",LOG(INDEX(測定結果!$1:$1048576,ROW(),CA$1)))</f>
        <v>-0.69897000433601875</v>
      </c>
      <c r="CB50">
        <f>IF(INDEX(測定結果!$1:$1048576,ROW(),CB$1)=0,"",LOG(INDEX(測定結果!$1:$1048576,ROW(),CB$1)))</f>
        <v>-0.6777807052660807</v>
      </c>
      <c r="CC50">
        <f>IF(INDEX(測定結果!$1:$1048576,ROW(),CC$1)=0,"",LOG(INDEX(測定結果!$1:$1048576,ROW(),CC$1)))</f>
        <v>-0.6777807052660807</v>
      </c>
      <c r="CD50">
        <f>IF(INDEX(測定結果!$1:$1048576,ROW(),CD$1)=0,"",LOG(INDEX(測定結果!$1:$1048576,ROW(),CD$1)))</f>
        <v>-0.69897000433601875</v>
      </c>
      <c r="CE50">
        <f>IF(INDEX(測定結果!$1:$1048576,ROW(),CE$1)=0,"",LOG(INDEX(測定結果!$1:$1048576,ROW(),CE$1)))</f>
        <v>-0.6777807052660807</v>
      </c>
      <c r="CF50">
        <f>IF(INDEX(測定結果!$1:$1048576,ROW(),CF$1)=0,"",LOG(INDEX(測定結果!$1:$1048576,ROW(),CF$1)))</f>
        <v>-0.69897000433601875</v>
      </c>
      <c r="CG50">
        <f>IF(INDEX(測定結果!$1:$1048576,ROW(),CG$1)=0,"",LOG(INDEX(測定結果!$1:$1048576,ROW(),CG$1)))</f>
        <v>-0.69897000433601875</v>
      </c>
      <c r="CH50">
        <f>IF(INDEX(測定結果!$1:$1048576,ROW(),CH$1)=0,"",LOG(INDEX(測定結果!$1:$1048576,ROW(),CH$1)))</f>
        <v>-0.69897000433601875</v>
      </c>
      <c r="CI50">
        <f>IF(INDEX(測定結果!$1:$1048576,ROW(),CI$1)=0,"",LOG(INDEX(測定結果!$1:$1048576,ROW(),CI$1)))</f>
        <v>-0.69897000433601875</v>
      </c>
      <c r="CJ50">
        <f>IF(INDEX(測定結果!$1:$1048576,ROW(),CJ$1)=0,"",LOG(INDEX(測定結果!$1:$1048576,ROW(),CJ$1)))</f>
        <v>-0.69897000433601875</v>
      </c>
      <c r="CK50">
        <f>IF(INDEX(測定結果!$1:$1048576,ROW(),CK$1)=0,"",LOG(INDEX(測定結果!$1:$1048576,ROW(),CK$1)))</f>
        <v>-0.72124639904717103</v>
      </c>
      <c r="CL50">
        <f>IF(INDEX(測定結果!$1:$1048576,ROW(),CL$1)=0,"",LOG(INDEX(測定結果!$1:$1048576,ROW(),CL$1)))</f>
        <v>-0.72124639904717103</v>
      </c>
      <c r="CM50">
        <f>IF(INDEX(測定結果!$1:$1048576,ROW(),CM$1)=0,"",LOG(INDEX(測定結果!$1:$1048576,ROW(),CM$1)))</f>
        <v>-0.72124639904717103</v>
      </c>
      <c r="CN50">
        <f>IF(INDEX(測定結果!$1:$1048576,ROW(),CN$1)=0,"",LOG(INDEX(測定結果!$1:$1048576,ROW(),CN$1)))</f>
        <v>-0.74472749489669399</v>
      </c>
      <c r="CO50">
        <f>IF(INDEX(測定結果!$1:$1048576,ROW(),CO$1)=0,"",LOG(INDEX(測定結果!$1:$1048576,ROW(),CO$1)))</f>
        <v>-0.74472749489669399</v>
      </c>
      <c r="CP50">
        <f>IF(INDEX(測定結果!$1:$1048576,ROW(),CP$1)=0,"",LOG(INDEX(測定結果!$1:$1048576,ROW(),CP$1)))</f>
        <v>-0.74472749489669399</v>
      </c>
      <c r="CQ50">
        <f>IF(INDEX(測定結果!$1:$1048576,ROW(),CQ$1)=0,"",LOG(INDEX(測定結果!$1:$1048576,ROW(),CQ$1)))</f>
        <v>-0.82390874094431876</v>
      </c>
      <c r="CR50" t="str">
        <f>IF(INDEX(測定結果!$1:$1048576,ROW(),CR$1)=0,"",LOG(INDEX(測定結果!$1:$1048576,ROW(),CR$1)))</f>
        <v/>
      </c>
      <c r="CS50" t="str">
        <f>IF(INDEX(測定結果!$1:$1048576,ROW(),CS$1)=0,"",LOG(INDEX(測定結果!$1:$1048576,ROW(),CS$1)))</f>
        <v/>
      </c>
      <c r="CT50" t="str">
        <f>IF(INDEX(測定結果!$1:$1048576,ROW(),CT$1)=0,"",LOG(INDEX(測定結果!$1:$1048576,ROW(),CT$1)))</f>
        <v/>
      </c>
      <c r="CU50" t="str">
        <f>IF(INDEX(測定結果!$1:$1048576,ROW(),CU$1)=0,"",LOG(INDEX(測定結果!$1:$1048576,ROW(),CU$1)))</f>
        <v/>
      </c>
      <c r="CV50" t="str">
        <f>IF(INDEX(測定結果!$1:$1048576,ROW(),CV$1)=0,"",LOG(INDEX(測定結果!$1:$1048576,ROW(),CV$1)))</f>
        <v/>
      </c>
      <c r="CW50" t="str">
        <f>IF(INDEX(測定結果!$1:$1048576,ROW(),CW$1)=0,"",LOG(INDEX(測定結果!$1:$1048576,ROW(),CW$1)))</f>
        <v/>
      </c>
      <c r="CX50" t="str">
        <f>IF(INDEX(測定結果!$1:$1048576,ROW(),CX$1)=0,"",LOG(INDEX(測定結果!$1:$1048576,ROW(),CX$1)))</f>
        <v/>
      </c>
      <c r="CY50" t="str">
        <f>IF(INDEX(測定結果!$1:$1048576,ROW(),CY$1)=0,"",LOG(INDEX(測定結果!$1:$1048576,ROW(),CY$1)))</f>
        <v/>
      </c>
      <c r="CZ50" t="str">
        <f>IF(INDEX(測定結果!$1:$1048576,ROW(),CZ$1)=0,"",LOG(INDEX(測定結果!$1:$1048576,ROW(),CZ$1)))</f>
        <v/>
      </c>
      <c r="DA50" t="str">
        <f>IF(INDEX(測定結果!$1:$1048576,ROW(),DA$1)=0,"",LOG(INDEX(測定結果!$1:$1048576,ROW(),DA$1)))</f>
        <v/>
      </c>
      <c r="DB50" t="str">
        <f>IF(INDEX(測定結果!$1:$1048576,ROW(),DB$1)=0,"",LOG(INDEX(測定結果!$1:$1048576,ROW(),DB$1)))</f>
        <v/>
      </c>
      <c r="DC50" t="str">
        <f>IF(INDEX(測定結果!$1:$1048576,ROW(),DC$1)=0,"",LOG(INDEX(測定結果!$1:$1048576,ROW(),DC$1)))</f>
        <v/>
      </c>
      <c r="DD50" t="str">
        <f>IF(INDEX(測定結果!$1:$1048576,ROW(),DD$1)=0,"",LOG(INDEX(測定結果!$1:$1048576,ROW(),DD$1)))</f>
        <v/>
      </c>
      <c r="DE50" t="str">
        <f>IF(INDEX(測定結果!$1:$1048576,ROW(),DE$1)=0,"",LOG(INDEX(測定結果!$1:$1048576,ROW(),DE$1)))</f>
        <v/>
      </c>
      <c r="DF50" t="str">
        <f>IF(INDEX(測定結果!$1:$1048576,ROW(),DF$1)=0,"",LOG(INDEX(測定結果!$1:$1048576,ROW(),DF$1)))</f>
        <v/>
      </c>
      <c r="DG50" t="str">
        <f>IF(INDEX(測定結果!$1:$1048576,ROW(),DG$1)=0,"",LOG(INDEX(測定結果!$1:$1048576,ROW(),DG$1)))</f>
        <v/>
      </c>
      <c r="DH50" t="str">
        <f>IF(INDEX(測定結果!$1:$1048576,ROW(),DH$1)=0,"",LOG(INDEX(測定結果!$1:$1048576,ROW(),DH$1)))</f>
        <v/>
      </c>
      <c r="DI50" t="str">
        <f>IF(INDEX(測定結果!$1:$1048576,ROW(),DI$1)=0,"",LOG(INDEX(測定結果!$1:$1048576,ROW(),DI$1)))</f>
        <v/>
      </c>
      <c r="DJ50" t="str">
        <f>IF(INDEX(測定結果!$1:$1048576,ROW(),DJ$1)=0,"",LOG(INDEX(測定結果!$1:$1048576,ROW(),DJ$1)))</f>
        <v/>
      </c>
      <c r="DK50" t="str">
        <f>IF(INDEX(測定結果!$1:$1048576,ROW(),DK$1)=0,"",LOG(INDEX(測定結果!$1:$1048576,ROW(),DK$1)))</f>
        <v/>
      </c>
      <c r="DL50" t="str">
        <f>IF(INDEX(測定結果!$1:$1048576,ROW(),DL$1)=0,"",LOG(INDEX(測定結果!$1:$1048576,ROW(),DL$1)))</f>
        <v/>
      </c>
      <c r="DM50" t="str">
        <f>IF(INDEX(測定結果!$1:$1048576,ROW(),DM$1)=0,"",LOG(INDEX(測定結果!$1:$1048576,ROW(),DM$1)))</f>
        <v/>
      </c>
      <c r="DN50" t="str">
        <f>IF(INDEX(測定結果!$1:$1048576,ROW(),DN$1)=0,"",LOG(INDEX(測定結果!$1:$1048576,ROW(),DN$1)))</f>
        <v/>
      </c>
      <c r="DO50" t="str">
        <f>IF(INDEX(測定結果!$1:$1048576,ROW(),DO$1)=0,"",LOG(INDEX(測定結果!$1:$1048576,ROW(),DO$1)))</f>
        <v/>
      </c>
      <c r="DP50" t="str">
        <f>IF(OR(INDEX(測定結果!$1:$1048576,ROW(),DP$1)=0,INDEX(測定結果!$1:$1048576,ROW(),DP$1)=""),"",LOG(INDEX(測定結果!$1:$1048576,ROW(),DP$1)))</f>
        <v/>
      </c>
      <c r="DQ50" t="str">
        <f>IF(OR(INDEX(測定結果!$1:$1048576,ROW(),DQ$1)=0,INDEX(測定結果!$1:$1048576,ROW(),DQ$1)=""),"",LOG(INDEX(測定結果!$1:$1048576,ROW(),DQ$1)))</f>
        <v/>
      </c>
      <c r="DR50" t="str">
        <f>IF(OR(INDEX(測定結果!$1:$1048576,ROW(),DR$1)=0,INDEX(測定結果!$1:$1048576,ROW(),DR$1)=""),"",LOG(INDEX(測定結果!$1:$1048576,ROW(),DR$1)))</f>
        <v/>
      </c>
      <c r="DS50" t="str">
        <f>IF(OR(INDEX(測定結果!$1:$1048576,ROW(),DS$1)=0,INDEX(測定結果!$1:$1048576,ROW(),DS$1)=""),"",LOG(INDEX(測定結果!$1:$1048576,ROW(),DS$1)))</f>
        <v/>
      </c>
      <c r="DT50" t="str">
        <f>IF(OR(INDEX(測定結果!$1:$1048576,ROW(),DT$1)=0,INDEX(測定結果!$1:$1048576,ROW(),DT$1)=""),"",LOG(INDEX(測定結果!$1:$1048576,ROW(),DT$1)))</f>
        <v/>
      </c>
      <c r="DU50" t="str">
        <f>IF(OR(INDEX(測定結果!$1:$1048576,ROW(),DU$1)=0,INDEX(測定結果!$1:$1048576,ROW(),DU$1)=""),"",LOG(INDEX(測定結果!$1:$1048576,ROW(),DU$1)))</f>
        <v/>
      </c>
      <c r="DV50" t="str">
        <f>IF(OR(INDEX(測定結果!$1:$1048576,ROW(),DV$1)=0,INDEX(測定結果!$1:$1048576,ROW(),DV$1)=""),"",LOG(INDEX(測定結果!$1:$1048576,ROW(),DV$1)))</f>
        <v/>
      </c>
      <c r="DW50" t="str">
        <f>IF(OR(INDEX(測定結果!$1:$1048576,ROW(),DW$1)=0,INDEX(測定結果!$1:$1048576,ROW(),DW$1)=""),"",LOG(INDEX(測定結果!$1:$1048576,ROW(),DW$1)))</f>
        <v/>
      </c>
      <c r="DX50" t="str">
        <f>IF(OR(INDEX(測定結果!$1:$1048576,ROW(),DX$1)=0,INDEX(測定結果!$1:$1048576,ROW(),DX$1)=""),"",LOG(INDEX(測定結果!$1:$1048576,ROW(),DX$1)))</f>
        <v/>
      </c>
      <c r="DY50" t="str">
        <f>IF(OR(INDEX(測定結果!$1:$1048576,ROW(),DY$1)=0,INDEX(測定結果!$1:$1048576,ROW(),DY$1)=""),"",LOG(INDEX(測定結果!$1:$1048576,ROW(),DY$1)))</f>
        <v/>
      </c>
      <c r="DZ50" t="str">
        <f>IF(OR(INDEX(測定結果!$1:$1048576,ROW(),DZ$1)=0,INDEX(測定結果!$1:$1048576,ROW(),DZ$1)=""),"",LOG(INDEX(測定結果!$1:$1048576,ROW(),DZ$1)))</f>
        <v/>
      </c>
      <c r="EA50" t="str">
        <f>IF(OR(INDEX(測定結果!$1:$1048576,ROW(),EA$1)=0,INDEX(測定結果!$1:$1048576,ROW(),EA$1)=""),"",LOG(INDEX(測定結果!$1:$1048576,ROW(),EA$1)))</f>
        <v/>
      </c>
      <c r="EB50" t="str">
        <f>IF(OR(INDEX(測定結果!$1:$1048576,ROW(),EB$1)=0,INDEX(測定結果!$1:$1048576,ROW(),EB$1)=""),"",LOG(INDEX(測定結果!$1:$1048576,ROW(),EB$1)))</f>
        <v/>
      </c>
      <c r="EC50" t="str">
        <f>IF(OR(INDEX(測定結果!$1:$1048576,ROW(),EC$1)=0,INDEX(測定結果!$1:$1048576,ROW(),EC$1)=""),"",LOG(INDEX(測定結果!$1:$1048576,ROW(),EC$1)))</f>
        <v/>
      </c>
      <c r="ED50" t="str">
        <f>IF(OR(INDEX(測定結果!$1:$1048576,ROW(),ED$1)=0,INDEX(測定結果!$1:$1048576,ROW(),ED$1)=""),"",LOG(INDEX(測定結果!$1:$1048576,ROW(),ED$1)))</f>
        <v/>
      </c>
    </row>
    <row r="51" spans="1:134">
      <c r="A51" t="str">
        <f>IF(INDEX(測定結果!$1:$1048576,ROW(),A$1)=0,A50,INDEX(測定結果!$1:$1048576,ROW(),A$1))</f>
        <v>都路町</v>
      </c>
      <c r="B51">
        <f>INDEX(測定結果!$1:$1048576,ROW(),B$1)</f>
        <v>41</v>
      </c>
      <c r="C51" t="str">
        <f>IF(INDEX(測定結果!$1:$1048576,ROW(),C$1)=0,C50,INDEX(測定結果!$1:$1048576,ROW(),C$1))</f>
        <v>第６区</v>
      </c>
      <c r="D51" t="str">
        <f>IF(INDEX(測定結果!$1:$1048576,ROW(),D$1)=0,"",INDEX(測定結果!$1:$1048576,ROW(),D$1))</f>
        <v>石黒集落センター</v>
      </c>
      <c r="E51">
        <f>IF(INDEX(測定結果!$1:$1048576,ROW(),E$1)=0,"",LOG(INDEX(測定結果!$1:$1048576,ROW(),E$1)))</f>
        <v>-0.14874165128092473</v>
      </c>
      <c r="F51">
        <f>IF(INDEX(測定結果!$1:$1048576,ROW(),F$1)=0,"",LOG(INDEX(測定結果!$1:$1048576,ROW(),F$1)))</f>
        <v>-0.11350927482751812</v>
      </c>
      <c r="G51">
        <f>IF(INDEX(測定結果!$1:$1048576,ROW(),G$1)=0,"",LOG(INDEX(測定結果!$1:$1048576,ROW(),G$1)))</f>
        <v>-0.20065945054641829</v>
      </c>
      <c r="H51">
        <f>IF(INDEX(測定結果!$1:$1048576,ROW(),H$1)=0,"",LOG(INDEX(測定結果!$1:$1048576,ROW(),H$1)))</f>
        <v>-0.13667713987954411</v>
      </c>
      <c r="I51">
        <f>IF(INDEX(測定結果!$1:$1048576,ROW(),I$1)=0,"",LOG(INDEX(測定結果!$1:$1048576,ROW(),I$1)))</f>
        <v>-0.22184874961635639</v>
      </c>
      <c r="J51">
        <f>IF(INDEX(測定結果!$1:$1048576,ROW(),J$1)=0,"",LOG(INDEX(測定結果!$1:$1048576,ROW(),J$1)))</f>
        <v>-0.18045606445813131</v>
      </c>
      <c r="K51">
        <f>IF(INDEX(測定結果!$1:$1048576,ROW(),K$1)=0,"",LOG(INDEX(測定結果!$1:$1048576,ROW(),K$1)))</f>
        <v>-0.13667713987954411</v>
      </c>
      <c r="L51">
        <f>IF(INDEX(測定結果!$1:$1048576,ROW(),L$1)=0,"",LOG(INDEX(測定結果!$1:$1048576,ROW(),L$1)))</f>
        <v>-0.14874165128092473</v>
      </c>
      <c r="M51">
        <f>IF(INDEX(測定結果!$1:$1048576,ROW(),M$1)=0,"",LOG(INDEX(測定結果!$1:$1048576,ROW(),M$1)))</f>
        <v>-0.19382002601611281</v>
      </c>
      <c r="N51">
        <f>IF(INDEX(測定結果!$1:$1048576,ROW(),N$1)=0,"",LOG(INDEX(測定結果!$1:$1048576,ROW(),N$1)))</f>
        <v>-0.18708664335714442</v>
      </c>
      <c r="O51">
        <f>IF(INDEX(測定結果!$1:$1048576,ROW(),O$1)=0,"",LOG(INDEX(測定結果!$1:$1048576,ROW(),O$1)))</f>
        <v>-0.13667713987954411</v>
      </c>
      <c r="P51">
        <f>IF(INDEX(測定結果!$1:$1048576,ROW(),P$1)=0,"",LOG(INDEX(測定結果!$1:$1048576,ROW(),P$1)))</f>
        <v>-0.18045606445813131</v>
      </c>
      <c r="Q51">
        <f>IF(INDEX(測定結果!$1:$1048576,ROW(),Q$1)=0,"",LOG(INDEX(測定結果!$1:$1048576,ROW(),Q$1)))</f>
        <v>-0.20065945054641829</v>
      </c>
      <c r="R51">
        <f>IF(INDEX(測定結果!$1:$1048576,ROW(),R$1)=0,"",LOG(INDEX(測定結果!$1:$1048576,ROW(),R$1)))</f>
        <v>-0.20760831050174613</v>
      </c>
      <c r="S51">
        <f>IF(INDEX(測定結果!$1:$1048576,ROW(),S$1)=0,"",LOG(INDEX(測定結果!$1:$1048576,ROW(),S$1)))</f>
        <v>-0.18708664335714442</v>
      </c>
      <c r="T51">
        <f>IF(INDEX(測定結果!$1:$1048576,ROW(),T$1)=0,"",LOG(INDEX(測定結果!$1:$1048576,ROW(),T$1)))</f>
        <v>-0.3010299956639812</v>
      </c>
      <c r="U51">
        <f>IF(INDEX(測定結果!$1:$1048576,ROW(),U$1)=0,"",LOG(INDEX(測定結果!$1:$1048576,ROW(),U$1)))</f>
        <v>-0.25181197299379954</v>
      </c>
      <c r="V51">
        <f>IF(INDEX(測定結果!$1:$1048576,ROW(),V$1)=0,"",LOG(INDEX(測定結果!$1:$1048576,ROW(),V$1)))</f>
        <v>-0.22184874961635639</v>
      </c>
      <c r="W51">
        <f>IF(INDEX(測定結果!$1:$1048576,ROW(),W$1)=0,"",LOG(INDEX(測定結果!$1:$1048576,ROW(),W$1)))</f>
        <v>-0.22914798835785583</v>
      </c>
      <c r="X51">
        <f>IF(INDEX(測定結果!$1:$1048576,ROW(),X$1)=0,"",LOG(INDEX(測定結果!$1:$1048576,ROW(),X$1)))</f>
        <v>-0.32790214206428259</v>
      </c>
      <c r="Y51">
        <f>IF(INDEX(測定結果!$1:$1048576,ROW(),Y$1)=0,"",LOG(INDEX(測定結果!$1:$1048576,ROW(),Y$1)))</f>
        <v>-0.33724216831842591</v>
      </c>
      <c r="Z51">
        <f>IF(INDEX(測定結果!$1:$1048576,ROW(),Z$1)=0,"",LOG(INDEX(測定結果!$1:$1048576,ROW(),Z$1)))</f>
        <v>-0.33724216831842591</v>
      </c>
      <c r="AA51">
        <f>IF(INDEX(測定結果!$1:$1048576,ROW(),AA$1)=0,"",LOG(INDEX(測定結果!$1:$1048576,ROW(),AA$1)))</f>
        <v>-0.35654732351381258</v>
      </c>
      <c r="AB51">
        <f>IF(INDEX(測定結果!$1:$1048576,ROW(),AB$1)=0,"",LOG(INDEX(測定結果!$1:$1048576,ROW(),AB$1)))</f>
        <v>-0.35654732351381258</v>
      </c>
      <c r="AC51">
        <f>IF(INDEX(測定結果!$1:$1048576,ROW(),AC$1)=0,"",LOG(INDEX(測定結果!$1:$1048576,ROW(),AC$1)))</f>
        <v>-0.37675070960209955</v>
      </c>
      <c r="AD51">
        <f>IF(INDEX(測定結果!$1:$1048576,ROW(),AD$1)=0,"",LOG(INDEX(測定結果!$1:$1048576,ROW(),AD$1)))</f>
        <v>-0.40893539297350079</v>
      </c>
      <c r="AE51">
        <f>IF(INDEX(測定結果!$1:$1048576,ROW(),AE$1)=0,"",LOG(INDEX(測定結果!$1:$1048576,ROW(),AE$1)))</f>
        <v>-0.43179827593300502</v>
      </c>
      <c r="AF51">
        <f>IF(INDEX(測定結果!$1:$1048576,ROW(),AF$1)=0,"",LOG(INDEX(測定結果!$1:$1048576,ROW(),AF$1)))</f>
        <v>-0.45593195564972439</v>
      </c>
      <c r="AG51">
        <f>IF(INDEX(測定結果!$1:$1048576,ROW(),AG$1)=0,"",LOG(INDEX(測定結果!$1:$1048576,ROW(),AG$1)))</f>
        <v>-0.48148606012211248</v>
      </c>
      <c r="AH51">
        <f>IF(INDEX(測定結果!$1:$1048576,ROW(),AH$1)=0,"",LOG(INDEX(測定結果!$1:$1048576,ROW(),AH$1)))</f>
        <v>-0.58502665202918203</v>
      </c>
      <c r="AI51">
        <f>IF(INDEX(測定結果!$1:$1048576,ROW(),AI$1)=0,"",LOG(INDEX(測定結果!$1:$1048576,ROW(),AI$1)))</f>
        <v>-0.61978875828839397</v>
      </c>
      <c r="AJ51">
        <f>IF(INDEX(測定結果!$1:$1048576,ROW(),AJ$1)=0,"",LOG(INDEX(測定結果!$1:$1048576,ROW(),AJ$1)))</f>
        <v>-0.63827216398240705</v>
      </c>
      <c r="AK51">
        <f>IF(INDEX(測定結果!$1:$1048576,ROW(),AK$1)=0,"",LOG(INDEX(測定結果!$1:$1048576,ROW(),AK$1)))</f>
        <v>-0.61978875828839397</v>
      </c>
      <c r="AL51">
        <f>IF(INDEX(測定結果!$1:$1048576,ROW(),AL$1)=0,"",LOG(INDEX(測定結果!$1:$1048576,ROW(),AL$1)))</f>
        <v>-0.61978875828839397</v>
      </c>
      <c r="AM51">
        <f>IF(INDEX(測定結果!$1:$1048576,ROW(),AM$1)=0,"",LOG(INDEX(測定結果!$1:$1048576,ROW(),AM$1)))</f>
        <v>-0.65757731917779372</v>
      </c>
      <c r="AN51">
        <f>IF(INDEX(測定結果!$1:$1048576,ROW(),AN$1)=0,"",LOG(INDEX(測定結果!$1:$1048576,ROW(),AN$1)))</f>
        <v>-0.69897000433601875</v>
      </c>
      <c r="AO51">
        <f>IF(INDEX(測定結果!$1:$1048576,ROW(),AO$1)=0,"",LOG(INDEX(測定結果!$1:$1048576,ROW(),AO$1)))</f>
        <v>-0.6777807052660807</v>
      </c>
      <c r="AP51">
        <f>IF(INDEX(測定結果!$1:$1048576,ROW(),AP$1)=0,"",LOG(INDEX(測定結果!$1:$1048576,ROW(),AP$1)))</f>
        <v>-0.69897000433601875</v>
      </c>
      <c r="AQ51">
        <f>IF(INDEX(測定結果!$1:$1048576,ROW(),AQ$1)=0,"",LOG(INDEX(測定結果!$1:$1048576,ROW(),AQ$1)))</f>
        <v>-0.69897000433601875</v>
      </c>
      <c r="AR51">
        <f>IF(INDEX(測定結果!$1:$1048576,ROW(),AR$1)=0,"",LOG(INDEX(測定結果!$1:$1048576,ROW(),AR$1)))</f>
        <v>-0.69897000433601875</v>
      </c>
      <c r="AS51">
        <f>IF(INDEX(測定結果!$1:$1048576,ROW(),AS$1)=0,"",LOG(INDEX(測定結果!$1:$1048576,ROW(),AS$1)))</f>
        <v>-0.72124639904717103</v>
      </c>
      <c r="AT51">
        <f>IF(INDEX(測定結果!$1:$1048576,ROW(),AT$1)=0,"",LOG(INDEX(測定結果!$1:$1048576,ROW(),AT$1)))</f>
        <v>-0.74472749489669399</v>
      </c>
      <c r="AU51">
        <f>IF(INDEX(測定結果!$1:$1048576,ROW(),AU$1)=0,"",LOG(INDEX(測定結果!$1:$1048576,ROW(),AU$1)))</f>
        <v>-1</v>
      </c>
      <c r="AV51">
        <f>IF(INDEX(測定結果!$1:$1048576,ROW(),AV$1)=0,"",LOG(INDEX(測定結果!$1:$1048576,ROW(),AV$1)))</f>
        <v>-0.74472749489669399</v>
      </c>
      <c r="AW51">
        <f>IF(INDEX(測定結果!$1:$1048576,ROW(),AW$1)=0,"",LOG(INDEX(測定結果!$1:$1048576,ROW(),AW$1)))</f>
        <v>-0.72124639904717103</v>
      </c>
      <c r="AX51">
        <f>IF(INDEX(測定結果!$1:$1048576,ROW(),AX$1)=0,"",LOG(INDEX(測定結果!$1:$1048576,ROW(),AX$1)))</f>
        <v>-0.74472749489669399</v>
      </c>
      <c r="AY51">
        <f>IF(INDEX(測定結果!$1:$1048576,ROW(),AY$1)=0,"",LOG(INDEX(測定結果!$1:$1048576,ROW(),AY$1)))</f>
        <v>-0.74472749489669399</v>
      </c>
      <c r="AZ51">
        <f>IF(INDEX(測定結果!$1:$1048576,ROW(),AZ$1)=0,"",LOG(INDEX(測定結果!$1:$1048576,ROW(),AZ$1)))</f>
        <v>-0.769551078621726</v>
      </c>
      <c r="BA51">
        <f>IF(INDEX(測定結果!$1:$1048576,ROW(),BA$1)=0,"",LOG(INDEX(測定結果!$1:$1048576,ROW(),BA$1)))</f>
        <v>-0.769551078621726</v>
      </c>
      <c r="BB51">
        <f>IF(INDEX(測定結果!$1:$1048576,ROW(),BB$1)=0,"",LOG(INDEX(測定結果!$1:$1048576,ROW(),BB$1)))</f>
        <v>-0.79588001734407521</v>
      </c>
      <c r="BC51">
        <f>IF(INDEX(測定結果!$1:$1048576,ROW(),BC$1)=0,"",LOG(INDEX(測定結果!$1:$1048576,ROW(),BC$1)))</f>
        <v>-0.79588001734407521</v>
      </c>
      <c r="BD51">
        <f>IF(INDEX(測定結果!$1:$1048576,ROW(),BD$1)=0,"",LOG(INDEX(測定結果!$1:$1048576,ROW(),BD$1)))</f>
        <v>-0.82390874094431876</v>
      </c>
      <c r="BE51">
        <f>IF(INDEX(測定結果!$1:$1048576,ROW(),BE$1)=0,"",LOG(INDEX(測定結果!$1:$1048576,ROW(),BE$1)))</f>
        <v>-0.82390874094431876</v>
      </c>
      <c r="BF51">
        <f>IF(INDEX(測定結果!$1:$1048576,ROW(),BF$1)=0,"",LOG(INDEX(測定結果!$1:$1048576,ROW(),BF$1)))</f>
        <v>-0.92081875395237522</v>
      </c>
      <c r="BG51">
        <f>IF(INDEX(測定結果!$1:$1048576,ROW(),BG$1)=0,"",LOG(INDEX(測定結果!$1:$1048576,ROW(),BG$1)))</f>
        <v>-0.85387196432176193</v>
      </c>
      <c r="BH51">
        <f>IF(INDEX(測定結果!$1:$1048576,ROW(),BH$1)=0,"",LOG(INDEX(測定結果!$1:$1048576,ROW(),BH$1)))</f>
        <v>-0.85387196432176193</v>
      </c>
      <c r="BI51">
        <f>IF(INDEX(測定結果!$1:$1048576,ROW(),BI$1)=0,"",LOG(INDEX(測定結果!$1:$1048576,ROW(),BI$1)))</f>
        <v>-0.79588001734407521</v>
      </c>
      <c r="BJ51">
        <f>IF(INDEX(測定結果!$1:$1048576,ROW(),BJ$1)=0,"",LOG(INDEX(測定結果!$1:$1048576,ROW(),BJ$1)))</f>
        <v>-0.82390874094431876</v>
      </c>
      <c r="BK51">
        <f>IF(INDEX(測定結果!$1:$1048576,ROW(),BK$1)=0,"",LOG(INDEX(測定結果!$1:$1048576,ROW(),BK$1)))</f>
        <v>-0.85387196432176193</v>
      </c>
      <c r="BL51">
        <f>IF(INDEX(測定結果!$1:$1048576,ROW(),BL$1)=0,"",LOG(INDEX(測定結果!$1:$1048576,ROW(),BL$1)))</f>
        <v>-0.82390874094431876</v>
      </c>
      <c r="BM51">
        <f>IF(INDEX(測定結果!$1:$1048576,ROW(),BM$1)=0,"",LOG(INDEX(測定結果!$1:$1048576,ROW(),BM$1)))</f>
        <v>-0.88605664769316317</v>
      </c>
      <c r="BN51">
        <f>IF(INDEX(測定結果!$1:$1048576,ROW(),BN$1)=0,"",LOG(INDEX(測定結果!$1:$1048576,ROW(),BN$1)))</f>
        <v>-0.88605664769316317</v>
      </c>
      <c r="BO51">
        <f>IF(INDEX(測定結果!$1:$1048576,ROW(),BO$1)=0,"",LOG(INDEX(測定結果!$1:$1048576,ROW(),BO$1)))</f>
        <v>-0.88605664769316317</v>
      </c>
      <c r="BP51">
        <f>IF(INDEX(測定結果!$1:$1048576,ROW(),BP$1)=0,"",LOG(INDEX(測定結果!$1:$1048576,ROW(),BP$1)))</f>
        <v>-0.88605664769316317</v>
      </c>
      <c r="BQ51">
        <f>IF(INDEX(測定結果!$1:$1048576,ROW(),BQ$1)=0,"",LOG(INDEX(測定結果!$1:$1048576,ROW(),BQ$1)))</f>
        <v>-0.88605664769316317</v>
      </c>
      <c r="BR51">
        <f>IF(INDEX(測定結果!$1:$1048576,ROW(),BR$1)=0,"",LOG(INDEX(測定結果!$1:$1048576,ROW(),BR$1)))</f>
        <v>-0.95860731484177497</v>
      </c>
      <c r="BS51">
        <f>IF(INDEX(測定結果!$1:$1048576,ROW(),BS$1)=0,"",LOG(INDEX(測定結果!$1:$1048576,ROW(),BS$1)))</f>
        <v>-0.92081875395237522</v>
      </c>
      <c r="BT51">
        <f>IF(INDEX(測定結果!$1:$1048576,ROW(),BT$1)=0,"",LOG(INDEX(測定結果!$1:$1048576,ROW(),BT$1)))</f>
        <v>-0.92081875395237522</v>
      </c>
      <c r="BU51">
        <f>IF(INDEX(測定結果!$1:$1048576,ROW(),BU$1)=0,"",LOG(INDEX(測定結果!$1:$1048576,ROW(),BU$1)))</f>
        <v>-0.92081875395237522</v>
      </c>
      <c r="BV51">
        <f>IF(INDEX(測定結果!$1:$1048576,ROW(),BV$1)=0,"",LOG(INDEX(測定結果!$1:$1048576,ROW(),BV$1)))</f>
        <v>-0.88605664769316317</v>
      </c>
      <c r="BW51">
        <f>IF(INDEX(測定結果!$1:$1048576,ROW(),BW$1)=0,"",LOG(INDEX(測定結果!$1:$1048576,ROW(),BW$1)))</f>
        <v>-0.92081875395237522</v>
      </c>
      <c r="BX51">
        <f>IF(INDEX(測定結果!$1:$1048576,ROW(),BX$1)=0,"",LOG(INDEX(測定結果!$1:$1048576,ROW(),BX$1)))</f>
        <v>-0.92081875395237522</v>
      </c>
      <c r="BY51">
        <f>IF(INDEX(測定結果!$1:$1048576,ROW(),BY$1)=0,"",LOG(INDEX(測定結果!$1:$1048576,ROW(),BY$1)))</f>
        <v>-0.95860731484177497</v>
      </c>
      <c r="BZ51">
        <f>IF(INDEX(測定結果!$1:$1048576,ROW(),BZ$1)=0,"",LOG(INDEX(測定結果!$1:$1048576,ROW(),BZ$1)))</f>
        <v>-0.95860731484177497</v>
      </c>
      <c r="CA51">
        <f>IF(INDEX(測定結果!$1:$1048576,ROW(),CA$1)=0,"",LOG(INDEX(測定結果!$1:$1048576,ROW(),CA$1)))</f>
        <v>-0.92081875395237522</v>
      </c>
      <c r="CB51">
        <f>IF(INDEX(測定結果!$1:$1048576,ROW(),CB$1)=0,"",LOG(INDEX(測定結果!$1:$1048576,ROW(),CB$1)))</f>
        <v>-0.95860731484177497</v>
      </c>
      <c r="CC51">
        <f>IF(INDEX(測定結果!$1:$1048576,ROW(),CC$1)=0,"",LOG(INDEX(測定結果!$1:$1048576,ROW(),CC$1)))</f>
        <v>-0.95860731484177497</v>
      </c>
      <c r="CD51">
        <f>IF(INDEX(測定結果!$1:$1048576,ROW(),CD$1)=0,"",LOG(INDEX(測定結果!$1:$1048576,ROW(),CD$1)))</f>
        <v>-0.95860731484177497</v>
      </c>
      <c r="CE51">
        <f>IF(INDEX(測定結果!$1:$1048576,ROW(),CE$1)=0,"",LOG(INDEX(測定結果!$1:$1048576,ROW(),CE$1)))</f>
        <v>-0.95860731484177497</v>
      </c>
      <c r="CF51">
        <f>IF(INDEX(測定結果!$1:$1048576,ROW(),CF$1)=0,"",LOG(INDEX(測定結果!$1:$1048576,ROW(),CF$1)))</f>
        <v>-0.95860731484177497</v>
      </c>
      <c r="CG51">
        <f>IF(INDEX(測定結果!$1:$1048576,ROW(),CG$1)=0,"",LOG(INDEX(測定結果!$1:$1048576,ROW(),CG$1)))</f>
        <v>-0.92081875395237522</v>
      </c>
      <c r="CH51">
        <f>IF(INDEX(測定結果!$1:$1048576,ROW(),CH$1)=0,"",LOG(INDEX(測定結果!$1:$1048576,ROW(),CH$1)))</f>
        <v>-0.95860731484177497</v>
      </c>
      <c r="CI51">
        <f>IF(INDEX(測定結果!$1:$1048576,ROW(),CI$1)=0,"",LOG(INDEX(測定結果!$1:$1048576,ROW(),CI$1)))</f>
        <v>-0.95860731484177497</v>
      </c>
      <c r="CJ51">
        <f>IF(INDEX(測定結果!$1:$1048576,ROW(),CJ$1)=0,"",LOG(INDEX(測定結果!$1:$1048576,ROW(),CJ$1)))</f>
        <v>-0.95860731484177497</v>
      </c>
      <c r="CK51">
        <f>IF(INDEX(測定結果!$1:$1048576,ROW(),CK$1)=0,"",LOG(INDEX(測定結果!$1:$1048576,ROW(),CK$1)))</f>
        <v>-1</v>
      </c>
      <c r="CL51">
        <f>IF(INDEX(測定結果!$1:$1048576,ROW(),CL$1)=0,"",LOG(INDEX(測定結果!$1:$1048576,ROW(),CL$1)))</f>
        <v>-0.95860731484177497</v>
      </c>
      <c r="CM51">
        <f>IF(INDEX(測定結果!$1:$1048576,ROW(),CM$1)=0,"",LOG(INDEX(測定結果!$1:$1048576,ROW(),CM$1)))</f>
        <v>-1</v>
      </c>
      <c r="CN51">
        <f>IF(INDEX(測定結果!$1:$1048576,ROW(),CN$1)=0,"",LOG(INDEX(測定結果!$1:$1048576,ROW(),CN$1)))</f>
        <v>-1</v>
      </c>
      <c r="CO51">
        <f>IF(INDEX(測定結果!$1:$1048576,ROW(),CO$1)=0,"",LOG(INDEX(測定結果!$1:$1048576,ROW(),CO$1)))</f>
        <v>-1</v>
      </c>
      <c r="CP51">
        <f>IF(INDEX(測定結果!$1:$1048576,ROW(),CP$1)=0,"",LOG(INDEX(測定結果!$1:$1048576,ROW(),CP$1)))</f>
        <v>-1.0457574905606752</v>
      </c>
      <c r="CQ51">
        <f>IF(INDEX(測定結果!$1:$1048576,ROW(),CQ$1)=0,"",LOG(INDEX(測定結果!$1:$1048576,ROW(),CQ$1)))</f>
        <v>-1.0457574905606752</v>
      </c>
      <c r="CR51">
        <f>IF(INDEX(測定結果!$1:$1048576,ROW(),CR$1)=0,"",LOG(INDEX(測定結果!$1:$1048576,ROW(),CR$1)))</f>
        <v>-1.0457574905606752</v>
      </c>
      <c r="CS51">
        <f>IF(INDEX(測定結果!$1:$1048576,ROW(),CS$1)=0,"",LOG(INDEX(測定結果!$1:$1048576,ROW(),CS$1)))</f>
        <v>-1</v>
      </c>
      <c r="CT51">
        <f>IF(INDEX(測定結果!$1:$1048576,ROW(),CT$1)=0,"",LOG(INDEX(測定結果!$1:$1048576,ROW(),CT$1)))</f>
        <v>-1</v>
      </c>
      <c r="CU51">
        <f>IF(INDEX(測定結果!$1:$1048576,ROW(),CU$1)=0,"",LOG(INDEX(測定結果!$1:$1048576,ROW(),CU$1)))</f>
        <v>-1</v>
      </c>
      <c r="CV51">
        <f>IF(INDEX(測定結果!$1:$1048576,ROW(),CV$1)=0,"",LOG(INDEX(測定結果!$1:$1048576,ROW(),CV$1)))</f>
        <v>-1</v>
      </c>
      <c r="CW51">
        <f>IF(INDEX(測定結果!$1:$1048576,ROW(),CW$1)=0,"",LOG(INDEX(測定結果!$1:$1048576,ROW(),CW$1)))</f>
        <v>-1</v>
      </c>
      <c r="CX51">
        <f>IF(INDEX(測定結果!$1:$1048576,ROW(),CX$1)=0,"",LOG(INDEX(測定結果!$1:$1048576,ROW(),CX$1)))</f>
        <v>-1</v>
      </c>
      <c r="CY51">
        <f>IF(INDEX(測定結果!$1:$1048576,ROW(),CY$1)=0,"",LOG(INDEX(測定結果!$1:$1048576,ROW(),CY$1)))</f>
        <v>-1.0457574905606752</v>
      </c>
      <c r="CZ51">
        <f>IF(INDEX(測定結果!$1:$1048576,ROW(),CZ$1)=0,"",LOG(INDEX(測定結果!$1:$1048576,ROW(),CZ$1)))</f>
        <v>-1.0457574905606752</v>
      </c>
      <c r="DA51">
        <f>IF(INDEX(測定結果!$1:$1048576,ROW(),DA$1)=0,"",LOG(INDEX(測定結果!$1:$1048576,ROW(),DA$1)))</f>
        <v>-1.0457574905606752</v>
      </c>
      <c r="DB51">
        <f>IF(INDEX(測定結果!$1:$1048576,ROW(),DB$1)=0,"",LOG(INDEX(測定結果!$1:$1048576,ROW(),DB$1)))</f>
        <v>-1.0457574905606752</v>
      </c>
      <c r="DC51">
        <f>IF(INDEX(測定結果!$1:$1048576,ROW(),DC$1)=0,"",LOG(INDEX(測定結果!$1:$1048576,ROW(),DC$1)))</f>
        <v>-1.0457574905606752</v>
      </c>
      <c r="DD51">
        <f>IF(INDEX(測定結果!$1:$1048576,ROW(),DD$1)=0,"",LOG(INDEX(測定結果!$1:$1048576,ROW(),DD$1)))</f>
        <v>-1.0457574905606752</v>
      </c>
      <c r="DE51">
        <f>IF(INDEX(測定結果!$1:$1048576,ROW(),DE$1)=0,"",LOG(INDEX(測定結果!$1:$1048576,ROW(),DE$1)))</f>
        <v>-1.0457574905606752</v>
      </c>
      <c r="DF51">
        <f>IF(INDEX(測定結果!$1:$1048576,ROW(),DF$1)=0,"",LOG(INDEX(測定結果!$1:$1048576,ROW(),DF$1)))</f>
        <v>-1.0457574905606752</v>
      </c>
      <c r="DG51" t="str">
        <f>IF(INDEX(測定結果!$1:$1048576,ROW(),DG$1)=0,"",LOG(INDEX(測定結果!$1:$1048576,ROW(),DG$1)))</f>
        <v/>
      </c>
      <c r="DH51" t="str">
        <f>IF(INDEX(測定結果!$1:$1048576,ROW(),DH$1)=0,"",LOG(INDEX(測定結果!$1:$1048576,ROW(),DH$1)))</f>
        <v/>
      </c>
      <c r="DI51" t="str">
        <f>IF(INDEX(測定結果!$1:$1048576,ROW(),DI$1)=0,"",LOG(INDEX(測定結果!$1:$1048576,ROW(),DI$1)))</f>
        <v/>
      </c>
      <c r="DJ51" t="str">
        <f>IF(INDEX(測定結果!$1:$1048576,ROW(),DJ$1)=0,"",LOG(INDEX(測定結果!$1:$1048576,ROW(),DJ$1)))</f>
        <v/>
      </c>
      <c r="DK51" t="str">
        <f>IF(INDEX(測定結果!$1:$1048576,ROW(),DK$1)=0,"",LOG(INDEX(測定結果!$1:$1048576,ROW(),DK$1)))</f>
        <v/>
      </c>
      <c r="DL51" t="str">
        <f>IF(INDEX(測定結果!$1:$1048576,ROW(),DL$1)=0,"",LOG(INDEX(測定結果!$1:$1048576,ROW(),DL$1)))</f>
        <v/>
      </c>
      <c r="DM51" t="str">
        <f>IF(INDEX(測定結果!$1:$1048576,ROW(),DM$1)=0,"",LOG(INDEX(測定結果!$1:$1048576,ROW(),DM$1)))</f>
        <v/>
      </c>
      <c r="DN51" t="str">
        <f>IF(INDEX(測定結果!$1:$1048576,ROW(),DN$1)=0,"",LOG(INDEX(測定結果!$1:$1048576,ROW(),DN$1)))</f>
        <v/>
      </c>
      <c r="DO51" t="str">
        <f>IF(INDEX(測定結果!$1:$1048576,ROW(),DO$1)=0,"",LOG(INDEX(測定結果!$1:$1048576,ROW(),DO$1)))</f>
        <v/>
      </c>
      <c r="DP51">
        <f>IF(OR(INDEX(測定結果!$1:$1048576,ROW(),DP$1)=0,INDEX(測定結果!$1:$1048576,ROW(),DP$1)=""),"",LOG(INDEX(測定結果!$1:$1048576,ROW(),DP$1)))</f>
        <v>-1.0655015487564323</v>
      </c>
      <c r="DQ51">
        <f>IF(OR(INDEX(測定結果!$1:$1048576,ROW(),DQ$1)=0,INDEX(測定結果!$1:$1048576,ROW(),DQ$1)=""),"",LOG(INDEX(測定結果!$1:$1048576,ROW(),DQ$1)))</f>
        <v>-1.0555173278498313</v>
      </c>
      <c r="DR51">
        <f>IF(OR(INDEX(測定結果!$1:$1048576,ROW(),DR$1)=0,INDEX(測定結果!$1:$1048576,ROW(),DR$1)=""),"",LOG(INDEX(測定結果!$1:$1048576,ROW(),DR$1)))</f>
        <v>-1.0506099933550872</v>
      </c>
      <c r="DS51">
        <f>IF(OR(INDEX(測定結果!$1:$1048576,ROW(),DS$1)=0,INDEX(測定結果!$1:$1048576,ROW(),DS$1)=""),"",LOG(INDEX(測定結果!$1:$1048576,ROW(),DS$1)))</f>
        <v>-1.0457574905606752</v>
      </c>
      <c r="DT51" t="str">
        <f>IF(OR(INDEX(測定結果!$1:$1048576,ROW(),DT$1)=0,INDEX(測定結果!$1:$1048576,ROW(),DT$1)=""),"",LOG(INDEX(測定結果!$1:$1048576,ROW(),DT$1)))</f>
        <v/>
      </c>
      <c r="DU51">
        <f>IF(OR(INDEX(測定結果!$1:$1048576,ROW(),DU$1)=0,INDEX(測定結果!$1:$1048576,ROW(),DU$1)=""),"",LOG(INDEX(測定結果!$1:$1048576,ROW(),DU$1)))</f>
        <v>-1.0506099933550872</v>
      </c>
      <c r="DV51">
        <f>IF(OR(INDEX(測定結果!$1:$1048576,ROW(),DV$1)=0,INDEX(測定結果!$1:$1048576,ROW(),DV$1)=""),"",LOG(INDEX(測定結果!$1:$1048576,ROW(),DV$1)))</f>
        <v>-1.0555173278498313</v>
      </c>
      <c r="DW51">
        <f>IF(OR(INDEX(測定結果!$1:$1048576,ROW(),DW$1)=0,INDEX(測定結果!$1:$1048576,ROW(),DW$1)=""),"",LOG(INDEX(測定結果!$1:$1048576,ROW(),DW$1)))</f>
        <v>-1.0655015487564323</v>
      </c>
      <c r="DX51">
        <f>IF(OR(INDEX(測定結果!$1:$1048576,ROW(),DX$1)=0,INDEX(測定結果!$1:$1048576,ROW(),DX$1)=""),"",LOG(INDEX(測定結果!$1:$1048576,ROW(),DX$1)))</f>
        <v>-1.0604807473813815</v>
      </c>
      <c r="DY51">
        <f>IF(OR(INDEX(測定結果!$1:$1048576,ROW(),DY$1)=0,INDEX(測定結果!$1:$1048576,ROW(),DY$1)=""),"",LOG(INDEX(測定結果!$1:$1048576,ROW(),DY$1)))</f>
        <v>-1.080921907623926</v>
      </c>
      <c r="DZ51">
        <f>IF(OR(INDEX(測定結果!$1:$1048576,ROW(),DZ$1)=0,INDEX(測定結果!$1:$1048576,ROW(),DZ$1)=""),"",LOG(INDEX(測定結果!$1:$1048576,ROW(),DZ$1)))</f>
        <v>-1.0969100130080565</v>
      </c>
      <c r="EA51">
        <f>IF(OR(INDEX(測定結果!$1:$1048576,ROW(),EA$1)=0,INDEX(測定結果!$1:$1048576,ROW(),EA$1)=""),"",LOG(INDEX(測定結果!$1:$1048576,ROW(),EA$1)))</f>
        <v>-1.0757207139381184</v>
      </c>
      <c r="EB51" t="str">
        <f>IF(OR(INDEX(測定結果!$1:$1048576,ROW(),EB$1)=0,INDEX(測定結果!$1:$1048576,ROW(),EB$1)=""),"",LOG(INDEX(測定結果!$1:$1048576,ROW(),EB$1)))</f>
        <v/>
      </c>
      <c r="EC51">
        <f>IF(OR(INDEX(測定結果!$1:$1048576,ROW(),EC$1)=0,INDEX(測定結果!$1:$1048576,ROW(),EC$1)=""),"",LOG(INDEX(測定結果!$1:$1048576,ROW(),EC$1)))</f>
        <v>-1.1135092748275182</v>
      </c>
      <c r="ED51" t="str">
        <f>IF(OR(INDEX(測定結果!$1:$1048576,ROW(),ED$1)=0,INDEX(測定結果!$1:$1048576,ROW(),ED$1)=""),"",LOG(INDEX(測定結果!$1:$1048576,ROW(),ED$1)))</f>
        <v/>
      </c>
    </row>
    <row r="52" spans="1:134">
      <c r="A52" t="str">
        <f>IF(INDEX(測定結果!$1:$1048576,ROW(),A$1)=0,A51,INDEX(測定結果!$1:$1048576,ROW(),A$1))</f>
        <v>都路町</v>
      </c>
      <c r="B52">
        <f>INDEX(測定結果!$1:$1048576,ROW(),B$1)</f>
        <v>42</v>
      </c>
      <c r="C52" t="str">
        <f>IF(INDEX(測定結果!$1:$1048576,ROW(),C$1)=0,C51,INDEX(測定結果!$1:$1048576,ROW(),C$1))</f>
        <v>第６区</v>
      </c>
      <c r="D52" t="str">
        <f>IF(INDEX(測定結果!$1:$1048576,ROW(),D$1)=0,"",INDEX(測定結果!$1:$1048576,ROW(),D$1))</f>
        <v>国道288号芹ケ沢地内自販機前</v>
      </c>
      <c r="E52">
        <f>IF(INDEX(測定結果!$1:$1048576,ROW(),E$1)=0,"",LOG(INDEX(測定結果!$1:$1048576,ROW(),E$1)))</f>
        <v>-0.19382002601611281</v>
      </c>
      <c r="F52">
        <f>IF(INDEX(測定結果!$1:$1048576,ROW(),F$1)=0,"",LOG(INDEX(測定結果!$1:$1048576,ROW(),F$1)))</f>
        <v>-0.29242982390206362</v>
      </c>
      <c r="G52">
        <f>IF(INDEX(測定結果!$1:$1048576,ROW(),G$1)=0,"",LOG(INDEX(測定結果!$1:$1048576,ROW(),G$1)))</f>
        <v>-0.24412514432750865</v>
      </c>
      <c r="H52">
        <f>IF(INDEX(測定結果!$1:$1048576,ROW(),H$1)=0,"",LOG(INDEX(測定結果!$1:$1048576,ROW(),H$1)))</f>
        <v>-0.30980391997148632</v>
      </c>
      <c r="I52">
        <f>IF(INDEX(測定結果!$1:$1048576,ROW(),I$1)=0,"",LOG(INDEX(測定結果!$1:$1048576,ROW(),I$1)))</f>
        <v>-0.27572413039921095</v>
      </c>
      <c r="J52">
        <f>IF(INDEX(測定結果!$1:$1048576,ROW(),J$1)=0,"",LOG(INDEX(測定結果!$1:$1048576,ROW(),J$1)))</f>
        <v>-0.37675070960209955</v>
      </c>
      <c r="K52">
        <f>IF(INDEX(測定結果!$1:$1048576,ROW(),K$1)=0,"",LOG(INDEX(測定結果!$1:$1048576,ROW(),K$1)))</f>
        <v>-0.26760624017703144</v>
      </c>
      <c r="L52">
        <f>IF(INDEX(測定結果!$1:$1048576,ROW(),L$1)=0,"",LOG(INDEX(測定結果!$1:$1048576,ROW(),L$1)))</f>
        <v>-0.25963731050575611</v>
      </c>
      <c r="M52">
        <f>IF(INDEX(測定結果!$1:$1048576,ROW(),M$1)=0,"",LOG(INDEX(測定結果!$1:$1048576,ROW(),M$1)))</f>
        <v>-0.27572413039921095</v>
      </c>
      <c r="N52">
        <f>IF(INDEX(測定結果!$1:$1048576,ROW(),N$1)=0,"",LOG(INDEX(測定結果!$1:$1048576,ROW(),N$1)))</f>
        <v>-0.28399665636520083</v>
      </c>
      <c r="O52">
        <f>IF(INDEX(測定結果!$1:$1048576,ROW(),O$1)=0,"",LOG(INDEX(測定結果!$1:$1048576,ROW(),O$1)))</f>
        <v>-0.23657200643706275</v>
      </c>
      <c r="P52">
        <f>IF(INDEX(測定結果!$1:$1048576,ROW(),P$1)=0,"",LOG(INDEX(測定結果!$1:$1048576,ROW(),P$1)))</f>
        <v>-0.26760624017703144</v>
      </c>
      <c r="Q52">
        <f>IF(INDEX(測定結果!$1:$1048576,ROW(),Q$1)=0,"",LOG(INDEX(測定結果!$1:$1048576,ROW(),Q$1)))</f>
        <v>-0.33724216831842591</v>
      </c>
      <c r="R52">
        <f>IF(INDEX(測定結果!$1:$1048576,ROW(),R$1)=0,"",LOG(INDEX(測定結果!$1:$1048576,ROW(),R$1)))</f>
        <v>-0.30980391997148632</v>
      </c>
      <c r="S52">
        <f>IF(INDEX(測定結果!$1:$1048576,ROW(),S$1)=0,"",LOG(INDEX(測定結果!$1:$1048576,ROW(),S$1)))</f>
        <v>-0.31875876262441277</v>
      </c>
      <c r="T52">
        <f>IF(INDEX(測定結果!$1:$1048576,ROW(),T$1)=0,"",LOG(INDEX(測定結果!$1:$1048576,ROW(),T$1)))</f>
        <v>-0.45593195564972439</v>
      </c>
      <c r="U52">
        <f>IF(INDEX(測定結果!$1:$1048576,ROW(),U$1)=0,"",LOG(INDEX(測定結果!$1:$1048576,ROW(),U$1)))</f>
        <v>-0.40893539297350079</v>
      </c>
      <c r="V52">
        <f>IF(INDEX(測定結果!$1:$1048576,ROW(),V$1)=0,"",LOG(INDEX(測定結果!$1:$1048576,ROW(),V$1)))</f>
        <v>-0.32790214206428259</v>
      </c>
      <c r="W52">
        <f>IF(INDEX(測定結果!$1:$1048576,ROW(),W$1)=0,"",LOG(INDEX(測定結果!$1:$1048576,ROW(),W$1)))</f>
        <v>-0.34678748622465633</v>
      </c>
      <c r="X52">
        <f>IF(INDEX(測定結果!$1:$1048576,ROW(),X$1)=0,"",LOG(INDEX(測定結果!$1:$1048576,ROW(),X$1)))</f>
        <v>-0.33724216831842591</v>
      </c>
      <c r="Y52">
        <f>IF(INDEX(測定結果!$1:$1048576,ROW(),Y$1)=0,"",LOG(INDEX(測定結果!$1:$1048576,ROW(),Y$1)))</f>
        <v>-0.36653154442041347</v>
      </c>
      <c r="Z52">
        <f>IF(INDEX(測定結果!$1:$1048576,ROW(),Z$1)=0,"",LOG(INDEX(測定結果!$1:$1048576,ROW(),Z$1)))</f>
        <v>-0.38721614328026455</v>
      </c>
      <c r="AA52">
        <f>IF(INDEX(測定結果!$1:$1048576,ROW(),AA$1)=0,"",LOG(INDEX(測定結果!$1:$1048576,ROW(),AA$1)))</f>
        <v>-0.37675070960209955</v>
      </c>
      <c r="AB52">
        <f>IF(INDEX(測定結果!$1:$1048576,ROW(),AB$1)=0,"",LOG(INDEX(測定結果!$1:$1048576,ROW(),AB$1)))</f>
        <v>-0.3979400086720376</v>
      </c>
      <c r="AC52">
        <f>IF(INDEX(測定結果!$1:$1048576,ROW(),AC$1)=0,"",LOG(INDEX(測定結果!$1:$1048576,ROW(),AC$1)))</f>
        <v>-0.42021640338318983</v>
      </c>
      <c r="AD52">
        <f>IF(INDEX(測定結果!$1:$1048576,ROW(),AD$1)=0,"",LOG(INDEX(測定結果!$1:$1048576,ROW(),AD$1)))</f>
        <v>-0.46852108295774486</v>
      </c>
      <c r="AE52">
        <f>IF(INDEX(測定結果!$1:$1048576,ROW(),AE$1)=0,"",LOG(INDEX(測定結果!$1:$1048576,ROW(),AE$1)))</f>
        <v>-0.44369749923271273</v>
      </c>
      <c r="AF52">
        <f>IF(INDEX(測定結果!$1:$1048576,ROW(),AF$1)=0,"",LOG(INDEX(測定結果!$1:$1048576,ROW(),AF$1)))</f>
        <v>-0.46852108295774486</v>
      </c>
      <c r="AG52">
        <f>IF(INDEX(測定結果!$1:$1048576,ROW(),AG$1)=0,"",LOG(INDEX(測定結果!$1:$1048576,ROW(),AG$1)))</f>
        <v>-0.46852108295774486</v>
      </c>
      <c r="AH52">
        <f>IF(INDEX(測定結果!$1:$1048576,ROW(),AH$1)=0,"",LOG(INDEX(測定結果!$1:$1048576,ROW(),AH$1)))</f>
        <v>-0.6020599913279624</v>
      </c>
      <c r="AI52">
        <f>IF(INDEX(測定結果!$1:$1048576,ROW(),AI$1)=0,"",LOG(INDEX(測定結果!$1:$1048576,ROW(),AI$1)))</f>
        <v>-0.56863623584101264</v>
      </c>
      <c r="AJ52">
        <f>IF(INDEX(測定結果!$1:$1048576,ROW(),AJ$1)=0,"",LOG(INDEX(測定結果!$1:$1048576,ROW(),AJ$1)))</f>
        <v>-0.58502665202918203</v>
      </c>
      <c r="AK52">
        <f>IF(INDEX(測定結果!$1:$1048576,ROW(),AK$1)=0,"",LOG(INDEX(測定結果!$1:$1048576,ROW(),AK$1)))</f>
        <v>-0.55284196865778079</v>
      </c>
      <c r="AL52">
        <f>IF(INDEX(測定結果!$1:$1048576,ROW(),AL$1)=0,"",LOG(INDEX(測定結果!$1:$1048576,ROW(),AL$1)))</f>
        <v>-0.56863623584101264</v>
      </c>
      <c r="AM52">
        <f>IF(INDEX(測定結果!$1:$1048576,ROW(),AM$1)=0,"",LOG(INDEX(測定結果!$1:$1048576,ROW(),AM$1)))</f>
        <v>-0.58502665202918203</v>
      </c>
      <c r="AN52">
        <f>IF(INDEX(測定結果!$1:$1048576,ROW(),AN$1)=0,"",LOG(INDEX(測定結果!$1:$1048576,ROW(),AN$1)))</f>
        <v>-0.63827216398240705</v>
      </c>
      <c r="AO52">
        <f>IF(INDEX(測定結果!$1:$1048576,ROW(),AO$1)=0,"",LOG(INDEX(測定結果!$1:$1048576,ROW(),AO$1)))</f>
        <v>-0.61978875828839397</v>
      </c>
      <c r="AP52">
        <f>IF(INDEX(測定結果!$1:$1048576,ROW(),AP$1)=0,"",LOG(INDEX(測定結果!$1:$1048576,ROW(),AP$1)))</f>
        <v>-0.69897000433601875</v>
      </c>
      <c r="AQ52">
        <f>IF(INDEX(測定結果!$1:$1048576,ROW(),AQ$1)=0,"",LOG(INDEX(測定結果!$1:$1048576,ROW(),AQ$1)))</f>
        <v>-0.6777807052660807</v>
      </c>
      <c r="AR52">
        <f>IF(INDEX(測定結果!$1:$1048576,ROW(),AR$1)=0,"",LOG(INDEX(測定結果!$1:$1048576,ROW(),AR$1)))</f>
        <v>-0.65757731917779372</v>
      </c>
      <c r="AS52">
        <f>IF(INDEX(測定結果!$1:$1048576,ROW(),AS$1)=0,"",LOG(INDEX(測定結果!$1:$1048576,ROW(),AS$1)))</f>
        <v>-0.72124639904717103</v>
      </c>
      <c r="AT52">
        <f>IF(INDEX(測定結果!$1:$1048576,ROW(),AT$1)=0,"",LOG(INDEX(測定結果!$1:$1048576,ROW(),AT$1)))</f>
        <v>-0.72124639904717103</v>
      </c>
      <c r="AU52">
        <f>IF(INDEX(測定結果!$1:$1048576,ROW(),AU$1)=0,"",LOG(INDEX(測定結果!$1:$1048576,ROW(),AU$1)))</f>
        <v>-0.92081875395237522</v>
      </c>
      <c r="AV52">
        <f>IF(INDEX(測定結果!$1:$1048576,ROW(),AV$1)=0,"",LOG(INDEX(測定結果!$1:$1048576,ROW(),AV$1)))</f>
        <v>-0.74472749489669399</v>
      </c>
      <c r="AW52">
        <f>IF(INDEX(測定結果!$1:$1048576,ROW(),AW$1)=0,"",LOG(INDEX(測定結果!$1:$1048576,ROW(),AW$1)))</f>
        <v>-0.79588001734407521</v>
      </c>
      <c r="AX52">
        <f>IF(INDEX(測定結果!$1:$1048576,ROW(),AX$1)=0,"",LOG(INDEX(測定結果!$1:$1048576,ROW(),AX$1)))</f>
        <v>-0.769551078621726</v>
      </c>
      <c r="AY52">
        <f>IF(INDEX(測定結果!$1:$1048576,ROW(),AY$1)=0,"",LOG(INDEX(測定結果!$1:$1048576,ROW(),AY$1)))</f>
        <v>-0.79588001734407521</v>
      </c>
      <c r="AZ52">
        <f>IF(INDEX(測定結果!$1:$1048576,ROW(),AZ$1)=0,"",LOG(INDEX(測定結果!$1:$1048576,ROW(),AZ$1)))</f>
        <v>-0.82390874094431876</v>
      </c>
      <c r="BA52">
        <f>IF(INDEX(測定結果!$1:$1048576,ROW(),BA$1)=0,"",LOG(INDEX(測定結果!$1:$1048576,ROW(),BA$1)))</f>
        <v>-0.85387196432176193</v>
      </c>
      <c r="BB52">
        <f>IF(INDEX(測定結果!$1:$1048576,ROW(),BB$1)=0,"",LOG(INDEX(測定結果!$1:$1048576,ROW(),BB$1)))</f>
        <v>-0.79588001734407521</v>
      </c>
      <c r="BC52">
        <f>IF(INDEX(測定結果!$1:$1048576,ROW(),BC$1)=0,"",LOG(INDEX(測定結果!$1:$1048576,ROW(),BC$1)))</f>
        <v>-0.82390874094431876</v>
      </c>
      <c r="BD52">
        <f>IF(INDEX(測定結果!$1:$1048576,ROW(),BD$1)=0,"",LOG(INDEX(測定結果!$1:$1048576,ROW(),BD$1)))</f>
        <v>-0.85387196432176193</v>
      </c>
      <c r="BE52">
        <f>IF(INDEX(測定結果!$1:$1048576,ROW(),BE$1)=0,"",LOG(INDEX(測定結果!$1:$1048576,ROW(),BE$1)))</f>
        <v>-0.769551078621726</v>
      </c>
      <c r="BF52">
        <f>IF(INDEX(測定結果!$1:$1048576,ROW(),BF$1)=0,"",LOG(INDEX(測定結果!$1:$1048576,ROW(),BF$1)))</f>
        <v>-0.85387196432176193</v>
      </c>
      <c r="BG52">
        <f>IF(INDEX(測定結果!$1:$1048576,ROW(),BG$1)=0,"",LOG(INDEX(測定結果!$1:$1048576,ROW(),BG$1)))</f>
        <v>-0.74472749489669399</v>
      </c>
      <c r="BH52">
        <f>IF(INDEX(測定結果!$1:$1048576,ROW(),BH$1)=0,"",LOG(INDEX(測定結果!$1:$1048576,ROW(),BH$1)))</f>
        <v>-0.82390874094431876</v>
      </c>
      <c r="BI52">
        <f>IF(INDEX(測定結果!$1:$1048576,ROW(),BI$1)=0,"",LOG(INDEX(測定結果!$1:$1048576,ROW(),BI$1)))</f>
        <v>-0.82390874094431876</v>
      </c>
      <c r="BJ52">
        <f>IF(INDEX(測定結果!$1:$1048576,ROW(),BJ$1)=0,"",LOG(INDEX(測定結果!$1:$1048576,ROW(),BJ$1)))</f>
        <v>-0.79588001734407521</v>
      </c>
      <c r="BK52">
        <f>IF(INDEX(測定結果!$1:$1048576,ROW(),BK$1)=0,"",LOG(INDEX(測定結果!$1:$1048576,ROW(),BK$1)))</f>
        <v>-0.85387196432176193</v>
      </c>
      <c r="BL52">
        <f>IF(INDEX(測定結果!$1:$1048576,ROW(),BL$1)=0,"",LOG(INDEX(測定結果!$1:$1048576,ROW(),BL$1)))</f>
        <v>-0.82390874094431876</v>
      </c>
      <c r="BM52">
        <f>IF(INDEX(測定結果!$1:$1048576,ROW(),BM$1)=0,"",LOG(INDEX(測定結果!$1:$1048576,ROW(),BM$1)))</f>
        <v>-0.79588001734407521</v>
      </c>
      <c r="BN52">
        <f>IF(INDEX(測定結果!$1:$1048576,ROW(),BN$1)=0,"",LOG(INDEX(測定結果!$1:$1048576,ROW(),BN$1)))</f>
        <v>-0.82390874094431876</v>
      </c>
      <c r="BO52">
        <f>IF(INDEX(測定結果!$1:$1048576,ROW(),BO$1)=0,"",LOG(INDEX(測定結果!$1:$1048576,ROW(),BO$1)))</f>
        <v>-0.79588001734407521</v>
      </c>
      <c r="BP52">
        <f>IF(INDEX(測定結果!$1:$1048576,ROW(),BP$1)=0,"",LOG(INDEX(測定結果!$1:$1048576,ROW(),BP$1)))</f>
        <v>-0.82390874094431876</v>
      </c>
      <c r="BQ52">
        <f>IF(INDEX(測定結果!$1:$1048576,ROW(),BQ$1)=0,"",LOG(INDEX(測定結果!$1:$1048576,ROW(),BQ$1)))</f>
        <v>-0.82390874094431876</v>
      </c>
      <c r="BR52">
        <f>IF(INDEX(測定結果!$1:$1048576,ROW(),BR$1)=0,"",LOG(INDEX(測定結果!$1:$1048576,ROW(),BR$1)))</f>
        <v>-0.85387196432176193</v>
      </c>
      <c r="BS52">
        <f>IF(INDEX(測定結果!$1:$1048576,ROW(),BS$1)=0,"",LOG(INDEX(測定結果!$1:$1048576,ROW(),BS$1)))</f>
        <v>-0.82390874094431876</v>
      </c>
      <c r="BT52">
        <f>IF(INDEX(測定結果!$1:$1048576,ROW(),BT$1)=0,"",LOG(INDEX(測定結果!$1:$1048576,ROW(),BT$1)))</f>
        <v>-0.82390874094431876</v>
      </c>
      <c r="BU52">
        <f>IF(INDEX(測定結果!$1:$1048576,ROW(),BU$1)=0,"",LOG(INDEX(測定結果!$1:$1048576,ROW(),BU$1)))</f>
        <v>-0.82390874094431876</v>
      </c>
      <c r="BV52" t="str">
        <f>IF(INDEX(測定結果!$1:$1048576,ROW(),BV$1)=0,"",LOG(INDEX(測定結果!$1:$1048576,ROW(),BV$1)))</f>
        <v/>
      </c>
      <c r="BW52" t="str">
        <f>IF(INDEX(測定結果!$1:$1048576,ROW(),BW$1)=0,"",LOG(INDEX(測定結果!$1:$1048576,ROW(),BW$1)))</f>
        <v/>
      </c>
      <c r="BX52" t="str">
        <f>IF(INDEX(測定結果!$1:$1048576,ROW(),BX$1)=0,"",LOG(INDEX(測定結果!$1:$1048576,ROW(),BX$1)))</f>
        <v/>
      </c>
      <c r="BY52" t="str">
        <f>IF(INDEX(測定結果!$1:$1048576,ROW(),BY$1)=0,"",LOG(INDEX(測定結果!$1:$1048576,ROW(),BY$1)))</f>
        <v/>
      </c>
      <c r="BZ52" t="str">
        <f>IF(INDEX(測定結果!$1:$1048576,ROW(),BZ$1)=0,"",LOG(INDEX(測定結果!$1:$1048576,ROW(),BZ$1)))</f>
        <v/>
      </c>
      <c r="CA52" t="str">
        <f>IF(INDEX(測定結果!$1:$1048576,ROW(),CA$1)=0,"",LOG(INDEX(測定結果!$1:$1048576,ROW(),CA$1)))</f>
        <v/>
      </c>
      <c r="CB52" t="str">
        <f>IF(INDEX(測定結果!$1:$1048576,ROW(),CB$1)=0,"",LOG(INDEX(測定結果!$1:$1048576,ROW(),CB$1)))</f>
        <v/>
      </c>
      <c r="CC52" t="str">
        <f>IF(INDEX(測定結果!$1:$1048576,ROW(),CC$1)=0,"",LOG(INDEX(測定結果!$1:$1048576,ROW(),CC$1)))</f>
        <v/>
      </c>
      <c r="CD52" t="str">
        <f>IF(INDEX(測定結果!$1:$1048576,ROW(),CD$1)=0,"",LOG(INDEX(測定結果!$1:$1048576,ROW(),CD$1)))</f>
        <v/>
      </c>
      <c r="CE52" t="str">
        <f>IF(INDEX(測定結果!$1:$1048576,ROW(),CE$1)=0,"",LOG(INDEX(測定結果!$1:$1048576,ROW(),CE$1)))</f>
        <v/>
      </c>
      <c r="CF52">
        <f>IF(INDEX(測定結果!$1:$1048576,ROW(),CF$1)=0,"",LOG(INDEX(測定結果!$1:$1048576,ROW(),CF$1)))</f>
        <v>-0.92081875395237522</v>
      </c>
      <c r="CG52">
        <f>IF(INDEX(測定結果!$1:$1048576,ROW(),CG$1)=0,"",LOG(INDEX(測定結果!$1:$1048576,ROW(),CG$1)))</f>
        <v>-0.88605664769316317</v>
      </c>
      <c r="CH52">
        <f>IF(INDEX(測定結果!$1:$1048576,ROW(),CH$1)=0,"",LOG(INDEX(測定結果!$1:$1048576,ROW(),CH$1)))</f>
        <v>-0.92081875395237522</v>
      </c>
      <c r="CI52">
        <f>IF(INDEX(測定結果!$1:$1048576,ROW(),CI$1)=0,"",LOG(INDEX(測定結果!$1:$1048576,ROW(),CI$1)))</f>
        <v>-0.92081875395237522</v>
      </c>
      <c r="CJ52">
        <f>IF(INDEX(測定結果!$1:$1048576,ROW(),CJ$1)=0,"",LOG(INDEX(測定結果!$1:$1048576,ROW(),CJ$1)))</f>
        <v>-0.92081875395237522</v>
      </c>
      <c r="CK52">
        <f>IF(INDEX(測定結果!$1:$1048576,ROW(),CK$1)=0,"",LOG(INDEX(測定結果!$1:$1048576,ROW(),CK$1)))</f>
        <v>-0.92081875395237522</v>
      </c>
      <c r="CL52">
        <f>IF(INDEX(測定結果!$1:$1048576,ROW(),CL$1)=0,"",LOG(INDEX(測定結果!$1:$1048576,ROW(),CL$1)))</f>
        <v>-0.92081875395237522</v>
      </c>
      <c r="CM52">
        <f>IF(INDEX(測定結果!$1:$1048576,ROW(),CM$1)=0,"",LOG(INDEX(測定結果!$1:$1048576,ROW(),CM$1)))</f>
        <v>-0.92081875395237522</v>
      </c>
      <c r="CN52">
        <f>IF(INDEX(測定結果!$1:$1048576,ROW(),CN$1)=0,"",LOG(INDEX(測定結果!$1:$1048576,ROW(),CN$1)))</f>
        <v>-0.92081875395237522</v>
      </c>
      <c r="CO52">
        <f>IF(INDEX(測定結果!$1:$1048576,ROW(),CO$1)=0,"",LOG(INDEX(測定結果!$1:$1048576,ROW(),CO$1)))</f>
        <v>-0.95860731484177497</v>
      </c>
      <c r="CP52">
        <f>IF(INDEX(測定結果!$1:$1048576,ROW(),CP$1)=0,"",LOG(INDEX(測定結果!$1:$1048576,ROW(),CP$1)))</f>
        <v>-0.95860731484177497</v>
      </c>
      <c r="CQ52">
        <f>IF(INDEX(測定結果!$1:$1048576,ROW(),CQ$1)=0,"",LOG(INDEX(測定結果!$1:$1048576,ROW(),CQ$1)))</f>
        <v>-0.95860731484177497</v>
      </c>
      <c r="CR52" t="str">
        <f>IF(INDEX(測定結果!$1:$1048576,ROW(),CR$1)=0,"",LOG(INDEX(測定結果!$1:$1048576,ROW(),CR$1)))</f>
        <v/>
      </c>
      <c r="CS52" t="str">
        <f>IF(INDEX(測定結果!$1:$1048576,ROW(),CS$1)=0,"",LOG(INDEX(測定結果!$1:$1048576,ROW(),CS$1)))</f>
        <v/>
      </c>
      <c r="CT52" t="str">
        <f>IF(INDEX(測定結果!$1:$1048576,ROW(),CT$1)=0,"",LOG(INDEX(測定結果!$1:$1048576,ROW(),CT$1)))</f>
        <v/>
      </c>
      <c r="CU52" t="str">
        <f>IF(INDEX(測定結果!$1:$1048576,ROW(),CU$1)=0,"",LOG(INDEX(測定結果!$1:$1048576,ROW(),CU$1)))</f>
        <v/>
      </c>
      <c r="CV52" t="str">
        <f>IF(INDEX(測定結果!$1:$1048576,ROW(),CV$1)=0,"",LOG(INDEX(測定結果!$1:$1048576,ROW(),CV$1)))</f>
        <v/>
      </c>
      <c r="CW52" t="str">
        <f>IF(INDEX(測定結果!$1:$1048576,ROW(),CW$1)=0,"",LOG(INDEX(測定結果!$1:$1048576,ROW(),CW$1)))</f>
        <v/>
      </c>
      <c r="CX52" t="str">
        <f>IF(INDEX(測定結果!$1:$1048576,ROW(),CX$1)=0,"",LOG(INDEX(測定結果!$1:$1048576,ROW(),CX$1)))</f>
        <v/>
      </c>
      <c r="CY52" t="str">
        <f>IF(INDEX(測定結果!$1:$1048576,ROW(),CY$1)=0,"",LOG(INDEX(測定結果!$1:$1048576,ROW(),CY$1)))</f>
        <v/>
      </c>
      <c r="CZ52" t="str">
        <f>IF(INDEX(測定結果!$1:$1048576,ROW(),CZ$1)=0,"",LOG(INDEX(測定結果!$1:$1048576,ROW(),CZ$1)))</f>
        <v/>
      </c>
      <c r="DA52" t="str">
        <f>IF(INDEX(測定結果!$1:$1048576,ROW(),DA$1)=0,"",LOG(INDEX(測定結果!$1:$1048576,ROW(),DA$1)))</f>
        <v/>
      </c>
      <c r="DB52" t="str">
        <f>IF(INDEX(測定結果!$1:$1048576,ROW(),DB$1)=0,"",LOG(INDEX(測定結果!$1:$1048576,ROW(),DB$1)))</f>
        <v/>
      </c>
      <c r="DC52" t="str">
        <f>IF(INDEX(測定結果!$1:$1048576,ROW(),DC$1)=0,"",LOG(INDEX(測定結果!$1:$1048576,ROW(),DC$1)))</f>
        <v/>
      </c>
      <c r="DD52" t="str">
        <f>IF(INDEX(測定結果!$1:$1048576,ROW(),DD$1)=0,"",LOG(INDEX(測定結果!$1:$1048576,ROW(),DD$1)))</f>
        <v/>
      </c>
      <c r="DE52" t="str">
        <f>IF(INDEX(測定結果!$1:$1048576,ROW(),DE$1)=0,"",LOG(INDEX(測定結果!$1:$1048576,ROW(),DE$1)))</f>
        <v/>
      </c>
      <c r="DF52" t="str">
        <f>IF(INDEX(測定結果!$1:$1048576,ROW(),DF$1)=0,"",LOG(INDEX(測定結果!$1:$1048576,ROW(),DF$1)))</f>
        <v/>
      </c>
      <c r="DG52" t="str">
        <f>IF(INDEX(測定結果!$1:$1048576,ROW(),DG$1)=0,"",LOG(INDEX(測定結果!$1:$1048576,ROW(),DG$1)))</f>
        <v/>
      </c>
      <c r="DH52" t="str">
        <f>IF(INDEX(測定結果!$1:$1048576,ROW(),DH$1)=0,"",LOG(INDEX(測定結果!$1:$1048576,ROW(),DH$1)))</f>
        <v/>
      </c>
      <c r="DI52" t="str">
        <f>IF(INDEX(測定結果!$1:$1048576,ROW(),DI$1)=0,"",LOG(INDEX(測定結果!$1:$1048576,ROW(),DI$1)))</f>
        <v/>
      </c>
      <c r="DJ52" t="str">
        <f>IF(INDEX(測定結果!$1:$1048576,ROW(),DJ$1)=0,"",LOG(INDEX(測定結果!$1:$1048576,ROW(),DJ$1)))</f>
        <v/>
      </c>
      <c r="DK52" t="str">
        <f>IF(INDEX(測定結果!$1:$1048576,ROW(),DK$1)=0,"",LOG(INDEX(測定結果!$1:$1048576,ROW(),DK$1)))</f>
        <v/>
      </c>
      <c r="DL52" t="str">
        <f>IF(INDEX(測定結果!$1:$1048576,ROW(),DL$1)=0,"",LOG(INDEX(測定結果!$1:$1048576,ROW(),DL$1)))</f>
        <v/>
      </c>
      <c r="DM52" t="str">
        <f>IF(INDEX(測定結果!$1:$1048576,ROW(),DM$1)=0,"",LOG(INDEX(測定結果!$1:$1048576,ROW(),DM$1)))</f>
        <v/>
      </c>
      <c r="DN52" t="str">
        <f>IF(INDEX(測定結果!$1:$1048576,ROW(),DN$1)=0,"",LOG(INDEX(測定結果!$1:$1048576,ROW(),DN$1)))</f>
        <v/>
      </c>
      <c r="DO52" t="str">
        <f>IF(INDEX(測定結果!$1:$1048576,ROW(),DO$1)=0,"",LOG(INDEX(測定結果!$1:$1048576,ROW(),DO$1)))</f>
        <v/>
      </c>
      <c r="DP52" t="str">
        <f>IF(OR(INDEX(測定結果!$1:$1048576,ROW(),DP$1)=0,INDEX(測定結果!$1:$1048576,ROW(),DP$1)=""),"",LOG(INDEX(測定結果!$1:$1048576,ROW(),DP$1)))</f>
        <v/>
      </c>
      <c r="DQ52" t="str">
        <f>IF(OR(INDEX(測定結果!$1:$1048576,ROW(),DQ$1)=0,INDEX(測定結果!$1:$1048576,ROW(),DQ$1)=""),"",LOG(INDEX(測定結果!$1:$1048576,ROW(),DQ$1)))</f>
        <v/>
      </c>
      <c r="DR52" t="str">
        <f>IF(OR(INDEX(測定結果!$1:$1048576,ROW(),DR$1)=0,INDEX(測定結果!$1:$1048576,ROW(),DR$1)=""),"",LOG(INDEX(測定結果!$1:$1048576,ROW(),DR$1)))</f>
        <v/>
      </c>
      <c r="DS52" t="str">
        <f>IF(OR(INDEX(測定結果!$1:$1048576,ROW(),DS$1)=0,INDEX(測定結果!$1:$1048576,ROW(),DS$1)=""),"",LOG(INDEX(測定結果!$1:$1048576,ROW(),DS$1)))</f>
        <v/>
      </c>
      <c r="DT52" t="str">
        <f>IF(OR(INDEX(測定結果!$1:$1048576,ROW(),DT$1)=0,INDEX(測定結果!$1:$1048576,ROW(),DT$1)=""),"",LOG(INDEX(測定結果!$1:$1048576,ROW(),DT$1)))</f>
        <v/>
      </c>
      <c r="DU52" t="str">
        <f>IF(OR(INDEX(測定結果!$1:$1048576,ROW(),DU$1)=0,INDEX(測定結果!$1:$1048576,ROW(),DU$1)=""),"",LOG(INDEX(測定結果!$1:$1048576,ROW(),DU$1)))</f>
        <v/>
      </c>
      <c r="DV52" t="str">
        <f>IF(OR(INDEX(測定結果!$1:$1048576,ROW(),DV$1)=0,INDEX(測定結果!$1:$1048576,ROW(),DV$1)=""),"",LOG(INDEX(測定結果!$1:$1048576,ROW(),DV$1)))</f>
        <v/>
      </c>
      <c r="DW52" t="str">
        <f>IF(OR(INDEX(測定結果!$1:$1048576,ROW(),DW$1)=0,INDEX(測定結果!$1:$1048576,ROW(),DW$1)=""),"",LOG(INDEX(測定結果!$1:$1048576,ROW(),DW$1)))</f>
        <v/>
      </c>
      <c r="DX52" t="str">
        <f>IF(OR(INDEX(測定結果!$1:$1048576,ROW(),DX$1)=0,INDEX(測定結果!$1:$1048576,ROW(),DX$1)=""),"",LOG(INDEX(測定結果!$1:$1048576,ROW(),DX$1)))</f>
        <v/>
      </c>
      <c r="DY52" t="str">
        <f>IF(OR(INDEX(測定結果!$1:$1048576,ROW(),DY$1)=0,INDEX(測定結果!$1:$1048576,ROW(),DY$1)=""),"",LOG(INDEX(測定結果!$1:$1048576,ROW(),DY$1)))</f>
        <v/>
      </c>
      <c r="DZ52" t="str">
        <f>IF(OR(INDEX(測定結果!$1:$1048576,ROW(),DZ$1)=0,INDEX(測定結果!$1:$1048576,ROW(),DZ$1)=""),"",LOG(INDEX(測定結果!$1:$1048576,ROW(),DZ$1)))</f>
        <v/>
      </c>
      <c r="EA52" t="str">
        <f>IF(OR(INDEX(測定結果!$1:$1048576,ROW(),EA$1)=0,INDEX(測定結果!$1:$1048576,ROW(),EA$1)=""),"",LOG(INDEX(測定結果!$1:$1048576,ROW(),EA$1)))</f>
        <v/>
      </c>
      <c r="EB52" t="str">
        <f>IF(OR(INDEX(測定結果!$1:$1048576,ROW(),EB$1)=0,INDEX(測定結果!$1:$1048576,ROW(),EB$1)=""),"",LOG(INDEX(測定結果!$1:$1048576,ROW(),EB$1)))</f>
        <v/>
      </c>
      <c r="EC52" t="str">
        <f>IF(OR(INDEX(測定結果!$1:$1048576,ROW(),EC$1)=0,INDEX(測定結果!$1:$1048576,ROW(),EC$1)=""),"",LOG(INDEX(測定結果!$1:$1048576,ROW(),EC$1)))</f>
        <v/>
      </c>
      <c r="ED52" t="str">
        <f>IF(OR(INDEX(測定結果!$1:$1048576,ROW(),ED$1)=0,INDEX(測定結果!$1:$1048576,ROW(),ED$1)=""),"",LOG(INDEX(測定結果!$1:$1048576,ROW(),ED$1)))</f>
        <v/>
      </c>
    </row>
    <row r="53" spans="1:134">
      <c r="A53" t="str">
        <f>IF(INDEX(測定結果!$1:$1048576,ROW(),A$1)=0,A52,INDEX(測定結果!$1:$1048576,ROW(),A$1))</f>
        <v>都路町</v>
      </c>
      <c r="B53">
        <f>INDEX(測定結果!$1:$1048576,ROW(),B$1)</f>
        <v>43</v>
      </c>
      <c r="C53" t="str">
        <f>IF(INDEX(測定結果!$1:$1048576,ROW(),C$1)=0,C52,INDEX(測定結果!$1:$1048576,ROW(),C$1))</f>
        <v>第７区</v>
      </c>
      <c r="D53" t="str">
        <f>IF(INDEX(測定結果!$1:$1048576,ROW(),D$1)=0,"",INDEX(測定結果!$1:$1048576,ROW(),D$1))</f>
        <v>都路行政局</v>
      </c>
      <c r="E53">
        <f>IF(INDEX(測定結果!$1:$1048576,ROW(),E$1)=0,"",LOG(INDEX(測定結果!$1:$1048576,ROW(),E$1)))</f>
        <v>-0.28399665636520083</v>
      </c>
      <c r="F53">
        <f>IF(INDEX(測定結果!$1:$1048576,ROW(),F$1)=0,"",LOG(INDEX(測定結果!$1:$1048576,ROW(),F$1)))</f>
        <v>-0.3010299956639812</v>
      </c>
      <c r="G53">
        <f>IF(INDEX(測定結果!$1:$1048576,ROW(),G$1)=0,"",LOG(INDEX(測定結果!$1:$1048576,ROW(),G$1)))</f>
        <v>-0.36653154442041347</v>
      </c>
      <c r="H53">
        <f>IF(INDEX(測定結果!$1:$1048576,ROW(),H$1)=0,"",LOG(INDEX(測定結果!$1:$1048576,ROW(),H$1)))</f>
        <v>-0.34678748622465633</v>
      </c>
      <c r="I53">
        <f>IF(INDEX(測定結果!$1:$1048576,ROW(),I$1)=0,"",LOG(INDEX(測定結果!$1:$1048576,ROW(),I$1)))</f>
        <v>-0.30980391997148632</v>
      </c>
      <c r="J53">
        <f>IF(INDEX(測定結果!$1:$1048576,ROW(),J$1)=0,"",LOG(INDEX(測定結果!$1:$1048576,ROW(),J$1)))</f>
        <v>-0.28399665636520083</v>
      </c>
      <c r="K53">
        <f>IF(INDEX(測定結果!$1:$1048576,ROW(),K$1)=0,"",LOG(INDEX(測定結果!$1:$1048576,ROW(),K$1)))</f>
        <v>-0.31875876262441277</v>
      </c>
      <c r="L53">
        <f>IF(INDEX(測定結果!$1:$1048576,ROW(),L$1)=0,"",LOG(INDEX(測定結果!$1:$1048576,ROW(),L$1)))</f>
        <v>-0.38721614328026455</v>
      </c>
      <c r="M53">
        <f>IF(INDEX(測定結果!$1:$1048576,ROW(),M$1)=0,"",LOG(INDEX(測定結果!$1:$1048576,ROW(),M$1)))</f>
        <v>-0.40893539297350079</v>
      </c>
      <c r="N53">
        <f>IF(INDEX(測定結果!$1:$1048576,ROW(),N$1)=0,"",LOG(INDEX(測定結果!$1:$1048576,ROW(),N$1)))</f>
        <v>-0.46852108295774486</v>
      </c>
      <c r="O53">
        <f>IF(INDEX(測定結果!$1:$1048576,ROW(),O$1)=0,"",LOG(INDEX(測定結果!$1:$1048576,ROW(),O$1)))</f>
        <v>-0.49485002168009401</v>
      </c>
      <c r="P53">
        <f>IF(INDEX(測定結果!$1:$1048576,ROW(),P$1)=0,"",LOG(INDEX(測定結果!$1:$1048576,ROW(),P$1)))</f>
        <v>-0.50863830616572736</v>
      </c>
      <c r="Q53">
        <f>IF(INDEX(測定結果!$1:$1048576,ROW(),Q$1)=0,"",LOG(INDEX(測定結果!$1:$1048576,ROW(),Q$1)))</f>
        <v>-0.46852108295774486</v>
      </c>
      <c r="R53">
        <f>IF(INDEX(測定結果!$1:$1048576,ROW(),R$1)=0,"",LOG(INDEX(測定結果!$1:$1048576,ROW(),R$1)))</f>
        <v>-0.46852108295774486</v>
      </c>
      <c r="S53">
        <f>IF(INDEX(測定結果!$1:$1048576,ROW(),S$1)=0,"",LOG(INDEX(測定結果!$1:$1048576,ROW(),S$1)))</f>
        <v>-0.44369749923271273</v>
      </c>
      <c r="T53">
        <f>IF(INDEX(測定結果!$1:$1048576,ROW(),T$1)=0,"",LOG(INDEX(測定結果!$1:$1048576,ROW(),T$1)))</f>
        <v>-0.56863623584101264</v>
      </c>
      <c r="U53">
        <f>IF(INDEX(測定結果!$1:$1048576,ROW(),U$1)=0,"",LOG(INDEX(測定結果!$1:$1048576,ROW(),U$1)))</f>
        <v>-0.55284196865778079</v>
      </c>
      <c r="V53">
        <f>IF(INDEX(測定結果!$1:$1048576,ROW(),V$1)=0,"",LOG(INDEX(測定結果!$1:$1048576,ROW(),V$1)))</f>
        <v>-0.48148606012211248</v>
      </c>
      <c r="W53">
        <f>IF(INDEX(測定結果!$1:$1048576,ROW(),W$1)=0,"",LOG(INDEX(測定結果!$1:$1048576,ROW(),W$1)))</f>
        <v>-0.49485002168009401</v>
      </c>
      <c r="X53">
        <f>IF(INDEX(測定結果!$1:$1048576,ROW(),X$1)=0,"",LOG(INDEX(測定結果!$1:$1048576,ROW(),X$1)))</f>
        <v>-0.6020599913279624</v>
      </c>
      <c r="Y53">
        <f>IF(INDEX(測定結果!$1:$1048576,ROW(),Y$1)=0,"",LOG(INDEX(測定結果!$1:$1048576,ROW(),Y$1)))</f>
        <v>-0.63827216398240705</v>
      </c>
      <c r="Z53">
        <f>IF(INDEX(測定結果!$1:$1048576,ROW(),Z$1)=0,"",LOG(INDEX(測定結果!$1:$1048576,ROW(),Z$1)))</f>
        <v>-0.61978875828839397</v>
      </c>
      <c r="AA53">
        <f>IF(INDEX(測定結果!$1:$1048576,ROW(),AA$1)=0,"",LOG(INDEX(測定結果!$1:$1048576,ROW(),AA$1)))</f>
        <v>-0.63827216398240705</v>
      </c>
      <c r="AB53">
        <f>IF(INDEX(測定結果!$1:$1048576,ROW(),AB$1)=0,"",LOG(INDEX(測定結果!$1:$1048576,ROW(),AB$1)))</f>
        <v>-0.65757731917779372</v>
      </c>
      <c r="AC53">
        <f>IF(INDEX(測定結果!$1:$1048576,ROW(),AC$1)=0,"",LOG(INDEX(測定結果!$1:$1048576,ROW(),AC$1)))</f>
        <v>-0.69897000433601875</v>
      </c>
      <c r="AD53">
        <f>IF(INDEX(測定結果!$1:$1048576,ROW(),AD$1)=0,"",LOG(INDEX(測定結果!$1:$1048576,ROW(),AD$1)))</f>
        <v>-0.6777807052660807</v>
      </c>
      <c r="AE53">
        <f>IF(INDEX(測定結果!$1:$1048576,ROW(),AE$1)=0,"",LOG(INDEX(測定結果!$1:$1048576,ROW(),AE$1)))</f>
        <v>-0.6777807052660807</v>
      </c>
      <c r="AF53">
        <f>IF(INDEX(測定結果!$1:$1048576,ROW(),AF$1)=0,"",LOG(INDEX(測定結果!$1:$1048576,ROW(),AF$1)))</f>
        <v>-0.69897000433601875</v>
      </c>
      <c r="AG53">
        <f>IF(INDEX(測定結果!$1:$1048576,ROW(),AG$1)=0,"",LOG(INDEX(測定結果!$1:$1048576,ROW(),AG$1)))</f>
        <v>-0.6777807052660807</v>
      </c>
      <c r="AH53">
        <f>IF(INDEX(測定結果!$1:$1048576,ROW(),AH$1)=0,"",LOG(INDEX(測定結果!$1:$1048576,ROW(),AH$1)))</f>
        <v>-0.769551078621726</v>
      </c>
      <c r="AI53">
        <f>IF(INDEX(測定結果!$1:$1048576,ROW(),AI$1)=0,"",LOG(INDEX(測定結果!$1:$1048576,ROW(),AI$1)))</f>
        <v>-0.72124639904717103</v>
      </c>
      <c r="AJ53">
        <f>IF(INDEX(測定結果!$1:$1048576,ROW(),AJ$1)=0,"",LOG(INDEX(測定結果!$1:$1048576,ROW(),AJ$1)))</f>
        <v>-0.72124639904717103</v>
      </c>
      <c r="AK53">
        <f>IF(INDEX(測定結果!$1:$1048576,ROW(),AK$1)=0,"",LOG(INDEX(測定結果!$1:$1048576,ROW(),AK$1)))</f>
        <v>-0.72124639904717103</v>
      </c>
      <c r="AL53">
        <f>IF(INDEX(測定結果!$1:$1048576,ROW(),AL$1)=0,"",LOG(INDEX(測定結果!$1:$1048576,ROW(),AL$1)))</f>
        <v>-0.74472749489669399</v>
      </c>
      <c r="AM53">
        <f>IF(INDEX(測定結果!$1:$1048576,ROW(),AM$1)=0,"",LOG(INDEX(測定結果!$1:$1048576,ROW(),AM$1)))</f>
        <v>-0.74472749489669399</v>
      </c>
      <c r="AN53">
        <f>IF(INDEX(測定結果!$1:$1048576,ROW(),AN$1)=0,"",LOG(INDEX(測定結果!$1:$1048576,ROW(),AN$1)))</f>
        <v>-0.74472749489669399</v>
      </c>
      <c r="AO53">
        <f>IF(INDEX(測定結果!$1:$1048576,ROW(),AO$1)=0,"",LOG(INDEX(測定結果!$1:$1048576,ROW(),AO$1)))</f>
        <v>-0.74472749489669399</v>
      </c>
      <c r="AP53">
        <f>IF(INDEX(測定結果!$1:$1048576,ROW(),AP$1)=0,"",LOG(INDEX(測定結果!$1:$1048576,ROW(),AP$1)))</f>
        <v>-0.74472749489669399</v>
      </c>
      <c r="AQ53">
        <f>IF(INDEX(測定結果!$1:$1048576,ROW(),AQ$1)=0,"",LOG(INDEX(測定結果!$1:$1048576,ROW(),AQ$1)))</f>
        <v>-0.74472749489669399</v>
      </c>
      <c r="AR53">
        <f>IF(INDEX(測定結果!$1:$1048576,ROW(),AR$1)=0,"",LOG(INDEX(測定結果!$1:$1048576,ROW(),AR$1)))</f>
        <v>-0.82390874094431876</v>
      </c>
      <c r="AS53">
        <f>IF(INDEX(測定結果!$1:$1048576,ROW(),AS$1)=0,"",LOG(INDEX(測定結果!$1:$1048576,ROW(),AS$1)))</f>
        <v>-0.82390874094431876</v>
      </c>
      <c r="AT53">
        <f>IF(INDEX(測定結果!$1:$1048576,ROW(),AT$1)=0,"",LOG(INDEX(測定結果!$1:$1048576,ROW(),AT$1)))</f>
        <v>-0.88605664769316317</v>
      </c>
      <c r="AU53">
        <f>IF(INDEX(測定結果!$1:$1048576,ROW(),AU$1)=0,"",LOG(INDEX(測定結果!$1:$1048576,ROW(),AU$1)))</f>
        <v>-1</v>
      </c>
      <c r="AV53">
        <f>IF(INDEX(測定結果!$1:$1048576,ROW(),AV$1)=0,"",LOG(INDEX(測定結果!$1:$1048576,ROW(),AV$1)))</f>
        <v>-0.88605664769316317</v>
      </c>
      <c r="AW53">
        <f>IF(INDEX(測定結果!$1:$1048576,ROW(),AW$1)=0,"",LOG(INDEX(測定結果!$1:$1048576,ROW(),AW$1)))</f>
        <v>-0.88605664769316317</v>
      </c>
      <c r="AX53">
        <f>IF(INDEX(測定結果!$1:$1048576,ROW(),AX$1)=0,"",LOG(INDEX(測定結果!$1:$1048576,ROW(),AX$1)))</f>
        <v>-0.88605664769316317</v>
      </c>
      <c r="AY53">
        <f>IF(INDEX(測定結果!$1:$1048576,ROW(),AY$1)=0,"",LOG(INDEX(測定結果!$1:$1048576,ROW(),AY$1)))</f>
        <v>-0.88605664769316317</v>
      </c>
      <c r="AZ53">
        <f>IF(INDEX(測定結果!$1:$1048576,ROW(),AZ$1)=0,"",LOG(INDEX(測定結果!$1:$1048576,ROW(),AZ$1)))</f>
        <v>-0.88605664769316317</v>
      </c>
      <c r="BA53">
        <f>IF(INDEX(測定結果!$1:$1048576,ROW(),BA$1)=0,"",LOG(INDEX(測定結果!$1:$1048576,ROW(),BA$1)))</f>
        <v>-0.88605664769316317</v>
      </c>
      <c r="BB53">
        <f>IF(INDEX(測定結果!$1:$1048576,ROW(),BB$1)=0,"",LOG(INDEX(測定結果!$1:$1048576,ROW(),BB$1)))</f>
        <v>-0.88605664769316317</v>
      </c>
      <c r="BC53">
        <f>IF(INDEX(測定結果!$1:$1048576,ROW(),BC$1)=0,"",LOG(INDEX(測定結果!$1:$1048576,ROW(),BC$1)))</f>
        <v>-0.88605664769316317</v>
      </c>
      <c r="BD53">
        <f>IF(INDEX(測定結果!$1:$1048576,ROW(),BD$1)=0,"",LOG(INDEX(測定結果!$1:$1048576,ROW(),BD$1)))</f>
        <v>-0.92081875395237522</v>
      </c>
      <c r="BE53">
        <f>IF(INDEX(測定結果!$1:$1048576,ROW(),BE$1)=0,"",LOG(INDEX(測定結果!$1:$1048576,ROW(),BE$1)))</f>
        <v>-0.95860731484177497</v>
      </c>
      <c r="BF53">
        <f>IF(INDEX(測定結果!$1:$1048576,ROW(),BF$1)=0,"",LOG(INDEX(測定結果!$1:$1048576,ROW(),BF$1)))</f>
        <v>-1</v>
      </c>
      <c r="BG53">
        <f>IF(INDEX(測定結果!$1:$1048576,ROW(),BG$1)=0,"",LOG(INDEX(測定結果!$1:$1048576,ROW(),BG$1)))</f>
        <v>-0.95860731484177497</v>
      </c>
      <c r="BH53">
        <f>IF(INDEX(測定結果!$1:$1048576,ROW(),BH$1)=0,"",LOG(INDEX(測定結果!$1:$1048576,ROW(),BH$1)))</f>
        <v>-0.95860731484177497</v>
      </c>
      <c r="BI53">
        <f>IF(INDEX(測定結果!$1:$1048576,ROW(),BI$1)=0,"",LOG(INDEX(測定結果!$1:$1048576,ROW(),BI$1)))</f>
        <v>-0.95860731484177497</v>
      </c>
      <c r="BJ53">
        <f>IF(INDEX(測定結果!$1:$1048576,ROW(),BJ$1)=0,"",LOG(INDEX(測定結果!$1:$1048576,ROW(),BJ$1)))</f>
        <v>-0.95860731484177497</v>
      </c>
      <c r="BK53">
        <f>IF(INDEX(測定結果!$1:$1048576,ROW(),BK$1)=0,"",LOG(INDEX(測定結果!$1:$1048576,ROW(),BK$1)))</f>
        <v>-0.92081875395237522</v>
      </c>
      <c r="BL53">
        <f>IF(INDEX(測定結果!$1:$1048576,ROW(),BL$1)=0,"",LOG(INDEX(測定結果!$1:$1048576,ROW(),BL$1)))</f>
        <v>-0.95860731484177497</v>
      </c>
      <c r="BM53">
        <f>IF(INDEX(測定結果!$1:$1048576,ROW(),BM$1)=0,"",LOG(INDEX(測定結果!$1:$1048576,ROW(),BM$1)))</f>
        <v>-0.95860731484177497</v>
      </c>
      <c r="BN53">
        <f>IF(INDEX(測定結果!$1:$1048576,ROW(),BN$1)=0,"",LOG(INDEX(測定結果!$1:$1048576,ROW(),BN$1)))</f>
        <v>-0.95860731484177497</v>
      </c>
      <c r="BO53">
        <f>IF(INDEX(測定結果!$1:$1048576,ROW(),BO$1)=0,"",LOG(INDEX(測定結果!$1:$1048576,ROW(),BO$1)))</f>
        <v>-0.95860731484177497</v>
      </c>
      <c r="BP53">
        <f>IF(INDEX(測定結果!$1:$1048576,ROW(),BP$1)=0,"",LOG(INDEX(測定結果!$1:$1048576,ROW(),BP$1)))</f>
        <v>-0.95860731484177497</v>
      </c>
      <c r="BQ53">
        <f>IF(INDEX(測定結果!$1:$1048576,ROW(),BQ$1)=0,"",LOG(INDEX(測定結果!$1:$1048576,ROW(),BQ$1)))</f>
        <v>-0.95860731484177497</v>
      </c>
      <c r="BR53">
        <f>IF(INDEX(測定結果!$1:$1048576,ROW(),BR$1)=0,"",LOG(INDEX(測定結果!$1:$1048576,ROW(),BR$1)))</f>
        <v>-1.0457574905606752</v>
      </c>
      <c r="BS53">
        <f>IF(INDEX(測定結果!$1:$1048576,ROW(),BS$1)=0,"",LOG(INDEX(測定結果!$1:$1048576,ROW(),BS$1)))</f>
        <v>-1</v>
      </c>
      <c r="BT53">
        <f>IF(INDEX(測定結果!$1:$1048576,ROW(),BT$1)=0,"",LOG(INDEX(測定結果!$1:$1048576,ROW(),BT$1)))</f>
        <v>-1</v>
      </c>
      <c r="BU53">
        <f>IF(INDEX(測定結果!$1:$1048576,ROW(),BU$1)=0,"",LOG(INDEX(測定結果!$1:$1048576,ROW(),BU$1)))</f>
        <v>-1</v>
      </c>
      <c r="BV53">
        <f>IF(INDEX(測定結果!$1:$1048576,ROW(),BV$1)=0,"",LOG(INDEX(測定結果!$1:$1048576,ROW(),BV$1)))</f>
        <v>-1</v>
      </c>
      <c r="BW53">
        <f>IF(INDEX(測定結果!$1:$1048576,ROW(),BW$1)=0,"",LOG(INDEX(測定結果!$1:$1048576,ROW(),BW$1)))</f>
        <v>-1</v>
      </c>
      <c r="BX53">
        <f>IF(INDEX(測定結果!$1:$1048576,ROW(),BX$1)=0,"",LOG(INDEX(測定結果!$1:$1048576,ROW(),BX$1)))</f>
        <v>-1</v>
      </c>
      <c r="BY53">
        <f>IF(INDEX(測定結果!$1:$1048576,ROW(),BY$1)=0,"",LOG(INDEX(測定結果!$1:$1048576,ROW(),BY$1)))</f>
        <v>-1</v>
      </c>
      <c r="BZ53">
        <f>IF(INDEX(測定結果!$1:$1048576,ROW(),BZ$1)=0,"",LOG(INDEX(測定結果!$1:$1048576,ROW(),BZ$1)))</f>
        <v>-1</v>
      </c>
      <c r="CA53">
        <f>IF(INDEX(測定結果!$1:$1048576,ROW(),CA$1)=0,"",LOG(INDEX(測定結果!$1:$1048576,ROW(),CA$1)))</f>
        <v>-1</v>
      </c>
      <c r="CB53">
        <f>IF(INDEX(測定結果!$1:$1048576,ROW(),CB$1)=0,"",LOG(INDEX(測定結果!$1:$1048576,ROW(),CB$1)))</f>
        <v>-1</v>
      </c>
      <c r="CC53">
        <f>IF(INDEX(測定結果!$1:$1048576,ROW(),CC$1)=0,"",LOG(INDEX(測定結果!$1:$1048576,ROW(),CC$1)))</f>
        <v>-1</v>
      </c>
      <c r="CD53">
        <f>IF(INDEX(測定結果!$1:$1048576,ROW(),CD$1)=0,"",LOG(INDEX(測定結果!$1:$1048576,ROW(),CD$1)))</f>
        <v>-1.0457574905606752</v>
      </c>
      <c r="CE53">
        <f>IF(INDEX(測定結果!$1:$1048576,ROW(),CE$1)=0,"",LOG(INDEX(測定結果!$1:$1048576,ROW(),CE$1)))</f>
        <v>-1</v>
      </c>
      <c r="CF53">
        <f>IF(INDEX(測定結果!$1:$1048576,ROW(),CF$1)=0,"",LOG(INDEX(測定結果!$1:$1048576,ROW(),CF$1)))</f>
        <v>-1</v>
      </c>
      <c r="CG53">
        <f>IF(INDEX(測定結果!$1:$1048576,ROW(),CG$1)=0,"",LOG(INDEX(測定結果!$1:$1048576,ROW(),CG$1)))</f>
        <v>-1</v>
      </c>
      <c r="CH53">
        <f>IF(INDEX(測定結果!$1:$1048576,ROW(),CH$1)=0,"",LOG(INDEX(測定結果!$1:$1048576,ROW(),CH$1)))</f>
        <v>-1</v>
      </c>
      <c r="CI53">
        <f>IF(INDEX(測定結果!$1:$1048576,ROW(),CI$1)=0,"",LOG(INDEX(測定結果!$1:$1048576,ROW(),CI$1)))</f>
        <v>-1</v>
      </c>
      <c r="CJ53">
        <f>IF(INDEX(測定結果!$1:$1048576,ROW(),CJ$1)=0,"",LOG(INDEX(測定結果!$1:$1048576,ROW(),CJ$1)))</f>
        <v>-1</v>
      </c>
      <c r="CK53">
        <f>IF(INDEX(測定結果!$1:$1048576,ROW(),CK$1)=0,"",LOG(INDEX(測定結果!$1:$1048576,ROW(),CK$1)))</f>
        <v>-1.0457574905606752</v>
      </c>
      <c r="CL53">
        <f>IF(INDEX(測定結果!$1:$1048576,ROW(),CL$1)=0,"",LOG(INDEX(測定結果!$1:$1048576,ROW(),CL$1)))</f>
        <v>-1.0457574905606752</v>
      </c>
      <c r="CM53">
        <f>IF(INDEX(測定結果!$1:$1048576,ROW(),CM$1)=0,"",LOG(INDEX(測定結果!$1:$1048576,ROW(),CM$1)))</f>
        <v>-1.0457574905606752</v>
      </c>
      <c r="CN53">
        <f>IF(INDEX(測定結果!$1:$1048576,ROW(),CN$1)=0,"",LOG(INDEX(測定結果!$1:$1048576,ROW(),CN$1)))</f>
        <v>-1</v>
      </c>
      <c r="CO53">
        <f>IF(INDEX(測定結果!$1:$1048576,ROW(),CO$1)=0,"",LOG(INDEX(測定結果!$1:$1048576,ROW(),CO$1)))</f>
        <v>-1</v>
      </c>
      <c r="CP53">
        <f>IF(INDEX(測定結果!$1:$1048576,ROW(),CP$1)=0,"",LOG(INDEX(測定結果!$1:$1048576,ROW(),CP$1)))</f>
        <v>-1.0457574905606752</v>
      </c>
      <c r="CQ53">
        <f>IF(INDEX(測定結果!$1:$1048576,ROW(),CQ$1)=0,"",LOG(INDEX(測定結果!$1:$1048576,ROW(),CQ$1)))</f>
        <v>-1</v>
      </c>
      <c r="CR53">
        <f>IF(INDEX(測定結果!$1:$1048576,ROW(),CR$1)=0,"",LOG(INDEX(測定結果!$1:$1048576,ROW(),CR$1)))</f>
        <v>-1</v>
      </c>
      <c r="CS53">
        <f>IF(INDEX(測定結果!$1:$1048576,ROW(),CS$1)=0,"",LOG(INDEX(測定結果!$1:$1048576,ROW(),CS$1)))</f>
        <v>-1</v>
      </c>
      <c r="CT53">
        <f>IF(INDEX(測定結果!$1:$1048576,ROW(),CT$1)=0,"",LOG(INDEX(測定結果!$1:$1048576,ROW(),CT$1)))</f>
        <v>-1</v>
      </c>
      <c r="CU53">
        <f>IF(INDEX(測定結果!$1:$1048576,ROW(),CU$1)=0,"",LOG(INDEX(測定結果!$1:$1048576,ROW(),CU$1)))</f>
        <v>-1</v>
      </c>
      <c r="CV53">
        <f>IF(INDEX(測定結果!$1:$1048576,ROW(),CV$1)=0,"",LOG(INDEX(測定結果!$1:$1048576,ROW(),CV$1)))</f>
        <v>-1.0457574905606752</v>
      </c>
      <c r="CW53">
        <f>IF(INDEX(測定結果!$1:$1048576,ROW(),CW$1)=0,"",LOG(INDEX(測定結果!$1:$1048576,ROW(),CW$1)))</f>
        <v>-1.0457574905606752</v>
      </c>
      <c r="CX53">
        <f>IF(INDEX(測定結果!$1:$1048576,ROW(),CX$1)=0,"",LOG(INDEX(測定結果!$1:$1048576,ROW(),CX$1)))</f>
        <v>-1.0457574905606752</v>
      </c>
      <c r="CY53">
        <f>IF(INDEX(測定結果!$1:$1048576,ROW(),CY$1)=0,"",LOG(INDEX(測定結果!$1:$1048576,ROW(),CY$1)))</f>
        <v>-1.0457574905606752</v>
      </c>
      <c r="CZ53">
        <f>IF(INDEX(測定結果!$1:$1048576,ROW(),CZ$1)=0,"",LOG(INDEX(測定結果!$1:$1048576,ROW(),CZ$1)))</f>
        <v>-1</v>
      </c>
      <c r="DA53">
        <f>IF(INDEX(測定結果!$1:$1048576,ROW(),DA$1)=0,"",LOG(INDEX(測定結果!$1:$1048576,ROW(),DA$1)))</f>
        <v>-1.0457574905606752</v>
      </c>
      <c r="DB53">
        <f>IF(INDEX(測定結果!$1:$1048576,ROW(),DB$1)=0,"",LOG(INDEX(測定結果!$1:$1048576,ROW(),DB$1)))</f>
        <v>-1.0457574905606752</v>
      </c>
      <c r="DC53">
        <f>IF(INDEX(測定結果!$1:$1048576,ROW(),DC$1)=0,"",LOG(INDEX(測定結果!$1:$1048576,ROW(),DC$1)))</f>
        <v>-1.0457574905606752</v>
      </c>
      <c r="DD53">
        <f>IF(INDEX(測定結果!$1:$1048576,ROW(),DD$1)=0,"",LOG(INDEX(測定結果!$1:$1048576,ROW(),DD$1)))</f>
        <v>-1.0457574905606752</v>
      </c>
      <c r="DE53">
        <f>IF(INDEX(測定結果!$1:$1048576,ROW(),DE$1)=0,"",LOG(INDEX(測定結果!$1:$1048576,ROW(),DE$1)))</f>
        <v>-1.0457574905606752</v>
      </c>
      <c r="DF53">
        <f>IF(INDEX(測定結果!$1:$1048576,ROW(),DF$1)=0,"",LOG(INDEX(測定結果!$1:$1048576,ROW(),DF$1)))</f>
        <v>-1.0457574905606752</v>
      </c>
      <c r="DG53">
        <f>IF(INDEX(測定結果!$1:$1048576,ROW(),DG$1)=0,"",LOG(INDEX(測定結果!$1:$1048576,ROW(),DG$1)))</f>
        <v>-1.0457574905606752</v>
      </c>
      <c r="DH53">
        <f>IF(INDEX(測定結果!$1:$1048576,ROW(),DH$1)=0,"",LOG(INDEX(測定結果!$1:$1048576,ROW(),DH$1)))</f>
        <v>-1.0457574905606752</v>
      </c>
      <c r="DI53">
        <f>IF(INDEX(測定結果!$1:$1048576,ROW(),DI$1)=0,"",LOG(INDEX(測定結果!$1:$1048576,ROW(),DI$1)))</f>
        <v>-1.0457574905606752</v>
      </c>
      <c r="DJ53">
        <f>IF(INDEX(測定結果!$1:$1048576,ROW(),DJ$1)=0,"",LOG(INDEX(測定結果!$1:$1048576,ROW(),DJ$1)))</f>
        <v>-1.0457574905606752</v>
      </c>
      <c r="DK53">
        <f>IF(INDEX(測定結果!$1:$1048576,ROW(),DK$1)=0,"",LOG(INDEX(測定結果!$1:$1048576,ROW(),DK$1)))</f>
        <v>-1.0457574905606752</v>
      </c>
      <c r="DL53">
        <f>IF(INDEX(測定結果!$1:$1048576,ROW(),DL$1)=0,"",LOG(INDEX(測定結果!$1:$1048576,ROW(),DL$1)))</f>
        <v>-1.0457574905606752</v>
      </c>
      <c r="DM53" t="str">
        <f>IF(INDEX(測定結果!$1:$1048576,ROW(),DM$1)=0,"",LOG(INDEX(測定結果!$1:$1048576,ROW(),DM$1)))</f>
        <v/>
      </c>
      <c r="DN53">
        <f>IF(INDEX(測定結果!$1:$1048576,ROW(),DN$1)=0,"",LOG(INDEX(測定結果!$1:$1048576,ROW(),DN$1)))</f>
        <v>-1.0457574905606752</v>
      </c>
      <c r="DO53">
        <f>IF(INDEX(測定結果!$1:$1048576,ROW(),DO$1)=0,"",LOG(INDEX(測定結果!$1:$1048576,ROW(),DO$1)))</f>
        <v>-1.0457574905606752</v>
      </c>
      <c r="DP53">
        <f>IF(OR(INDEX(測定結果!$1:$1048576,ROW(),DP$1)=0,INDEX(測定結果!$1:$1048576,ROW(),DP$1)=""),"",LOG(INDEX(測定結果!$1:$1048576,ROW(),DP$1)))</f>
        <v>-1.0555173278498313</v>
      </c>
      <c r="DQ53">
        <f>IF(OR(INDEX(測定結果!$1:$1048576,ROW(),DQ$1)=0,INDEX(測定結果!$1:$1048576,ROW(),DQ$1)=""),"",LOG(INDEX(測定結果!$1:$1048576,ROW(),DQ$1)))</f>
        <v>-1.0362121726544447</v>
      </c>
      <c r="DR53">
        <f>IF(OR(INDEX(測定結果!$1:$1048576,ROW(),DR$1)=0,INDEX(測定結果!$1:$1048576,ROW(),DR$1)=""),"",LOG(INDEX(測定結果!$1:$1048576,ROW(),DR$1)))</f>
        <v>-1.0555173278498313</v>
      </c>
      <c r="DS53">
        <f>IF(OR(INDEX(測定結果!$1:$1048576,ROW(),DS$1)=0,INDEX(測定結果!$1:$1048576,ROW(),DS$1)=""),"",LOG(INDEX(測定結果!$1:$1048576,ROW(),DS$1)))</f>
        <v>-1.0506099933550872</v>
      </c>
      <c r="DT53">
        <f>IF(OR(INDEX(測定結果!$1:$1048576,ROW(),DT$1)=0,INDEX(測定結果!$1:$1048576,ROW(),DT$1)=""),"",LOG(INDEX(測定結果!$1:$1048576,ROW(),DT$1)))</f>
        <v>-1.0705810742857071</v>
      </c>
      <c r="DU53">
        <f>IF(OR(INDEX(測定結果!$1:$1048576,ROW(),DU$1)=0,INDEX(測定結果!$1:$1048576,ROW(),DU$1)=""),"",LOG(INDEX(測定結果!$1:$1048576,ROW(),DU$1)))</f>
        <v>-1.0705810742857071</v>
      </c>
      <c r="DV53">
        <f>IF(OR(INDEX(測定結果!$1:$1048576,ROW(),DV$1)=0,INDEX(測定結果!$1:$1048576,ROW(),DV$1)=""),"",LOG(INDEX(測定結果!$1:$1048576,ROW(),DV$1)))</f>
        <v>-1.0705810742857071</v>
      </c>
      <c r="DW53">
        <f>IF(OR(INDEX(測定結果!$1:$1048576,ROW(),DW$1)=0,INDEX(測定結果!$1:$1048576,ROW(),DW$1)=""),"",LOG(INDEX(測定結果!$1:$1048576,ROW(),DW$1)))</f>
        <v>-1.0604807473813815</v>
      </c>
      <c r="DX53">
        <f>IF(OR(INDEX(測定結果!$1:$1048576,ROW(),DX$1)=0,INDEX(測定結果!$1:$1048576,ROW(),DX$1)=""),"",LOG(INDEX(測定結果!$1:$1048576,ROW(),DX$1)))</f>
        <v>-1.0506099933550872</v>
      </c>
      <c r="DY53">
        <f>IF(OR(INDEX(測定結果!$1:$1048576,ROW(),DY$1)=0,INDEX(測定結果!$1:$1048576,ROW(),DY$1)=""),"",LOG(INDEX(測定結果!$1:$1048576,ROW(),DY$1)))</f>
        <v>-1.0604807473813815</v>
      </c>
      <c r="DZ53">
        <f>IF(OR(INDEX(測定結果!$1:$1048576,ROW(),DZ$1)=0,INDEX(測定結果!$1:$1048576,ROW(),DZ$1)=""),"",LOG(INDEX(測定結果!$1:$1048576,ROW(),DZ$1)))</f>
        <v>-1.0757207139381184</v>
      </c>
      <c r="EA53">
        <f>IF(OR(INDEX(測定結果!$1:$1048576,ROW(),EA$1)=0,INDEX(測定結果!$1:$1048576,ROW(),EA$1)=""),"",LOG(INDEX(測定結果!$1:$1048576,ROW(),EA$1)))</f>
        <v>-1.0655015487564323</v>
      </c>
      <c r="EB53">
        <f>IF(OR(INDEX(測定結果!$1:$1048576,ROW(),EB$1)=0,INDEX(測定結果!$1:$1048576,ROW(),EB$1)=""),"",LOG(INDEX(測定結果!$1:$1048576,ROW(),EB$1)))</f>
        <v>-1.0861861476162833</v>
      </c>
      <c r="EC53">
        <f>IF(OR(INDEX(測定結果!$1:$1048576,ROW(),EC$1)=0,INDEX(測定結果!$1:$1048576,ROW(),EC$1)=""),"",LOG(INDEX(測定結果!$1:$1048576,ROW(),EC$1)))</f>
        <v>-1.0655015487564323</v>
      </c>
      <c r="ED53">
        <f>IF(OR(INDEX(測定結果!$1:$1048576,ROW(),ED$1)=0,INDEX(測定結果!$1:$1048576,ROW(),ED$1)=""),"",LOG(INDEX(測定結果!$1:$1048576,ROW(),ED$1)))</f>
        <v>-1.0861861476162833</v>
      </c>
    </row>
    <row r="54" spans="1:134">
      <c r="A54" t="str">
        <f>IF(INDEX(測定結果!$1:$1048576,ROW(),A$1)=0,A53,INDEX(測定結果!$1:$1048576,ROW(),A$1))</f>
        <v>都路町</v>
      </c>
      <c r="B54">
        <f>INDEX(測定結果!$1:$1048576,ROW(),B$1)</f>
        <v>44</v>
      </c>
      <c r="C54" t="str">
        <f>IF(INDEX(測定結果!$1:$1048576,ROW(),C$1)=0,C53,INDEX(測定結果!$1:$1048576,ROW(),C$1))</f>
        <v>第８区</v>
      </c>
      <c r="D54" t="str">
        <f>IF(INDEX(測定結果!$1:$1048576,ROW(),D$1)=0,"",INDEX(測定結果!$1:$1048576,ROW(),D$1))</f>
        <v>古道分団３部屯所</v>
      </c>
      <c r="E54" t="str">
        <f>IF(INDEX(測定結果!$1:$1048576,ROW(),E$1)=0,"",LOG(INDEX(測定結果!$1:$1048576,ROW(),E$1)))</f>
        <v/>
      </c>
      <c r="F54" t="str">
        <f>IF(INDEX(測定結果!$1:$1048576,ROW(),F$1)=0,"",LOG(INDEX(測定結果!$1:$1048576,ROW(),F$1)))</f>
        <v/>
      </c>
      <c r="G54" t="str">
        <f>IF(INDEX(測定結果!$1:$1048576,ROW(),G$1)=0,"",LOG(INDEX(測定結果!$1:$1048576,ROW(),G$1)))</f>
        <v/>
      </c>
      <c r="H54" t="str">
        <f>IF(INDEX(測定結果!$1:$1048576,ROW(),H$1)=0,"",LOG(INDEX(測定結果!$1:$1048576,ROW(),H$1)))</f>
        <v/>
      </c>
      <c r="I54">
        <f>IF(INDEX(測定結果!$1:$1048576,ROW(),I$1)=0,"",LOG(INDEX(測定結果!$1:$1048576,ROW(),I$1)))</f>
        <v>-0.42021640338318983</v>
      </c>
      <c r="J54">
        <f>IF(INDEX(測定結果!$1:$1048576,ROW(),J$1)=0,"",LOG(INDEX(測定結果!$1:$1048576,ROW(),J$1)))</f>
        <v>-0.52287874528033762</v>
      </c>
      <c r="K54">
        <f>IF(INDEX(測定結果!$1:$1048576,ROW(),K$1)=0,"",LOG(INDEX(測定結果!$1:$1048576,ROW(),K$1)))</f>
        <v>-0.45593195564972439</v>
      </c>
      <c r="L54">
        <f>IF(INDEX(測定結果!$1:$1048576,ROW(),L$1)=0,"",LOG(INDEX(測定結果!$1:$1048576,ROW(),L$1)))</f>
        <v>-0.46852108295774486</v>
      </c>
      <c r="M54">
        <f>IF(INDEX(測定結果!$1:$1048576,ROW(),M$1)=0,"",LOG(INDEX(測定結果!$1:$1048576,ROW(),M$1)))</f>
        <v>-0.45593195564972439</v>
      </c>
      <c r="N54">
        <f>IF(INDEX(測定結果!$1:$1048576,ROW(),N$1)=0,"",LOG(INDEX(測定結果!$1:$1048576,ROW(),N$1)))</f>
        <v>-0.48148606012211248</v>
      </c>
      <c r="O54">
        <f>IF(INDEX(測定結果!$1:$1048576,ROW(),O$1)=0,"",LOG(INDEX(測定結果!$1:$1048576,ROW(),O$1)))</f>
        <v>-0.44369749923271273</v>
      </c>
      <c r="P54">
        <f>IF(INDEX(測定結果!$1:$1048576,ROW(),P$1)=0,"",LOG(INDEX(測定結果!$1:$1048576,ROW(),P$1)))</f>
        <v>-0.40893539297350079</v>
      </c>
      <c r="Q54">
        <f>IF(INDEX(測定結果!$1:$1048576,ROW(),Q$1)=0,"",LOG(INDEX(測定結果!$1:$1048576,ROW(),Q$1)))</f>
        <v>-0.46852108295774486</v>
      </c>
      <c r="R54">
        <f>IF(INDEX(測定結果!$1:$1048576,ROW(),R$1)=0,"",LOG(INDEX(測定結果!$1:$1048576,ROW(),R$1)))</f>
        <v>-0.48148606012211248</v>
      </c>
      <c r="S54">
        <f>IF(INDEX(測定結果!$1:$1048576,ROW(),S$1)=0,"",LOG(INDEX(測定結果!$1:$1048576,ROW(),S$1)))</f>
        <v>-0.46852108295774486</v>
      </c>
      <c r="T54">
        <f>IF(INDEX(測定結果!$1:$1048576,ROW(),T$1)=0,"",LOG(INDEX(測定結果!$1:$1048576,ROW(),T$1)))</f>
        <v>-0.56863623584101264</v>
      </c>
      <c r="U54">
        <f>IF(INDEX(測定結果!$1:$1048576,ROW(),U$1)=0,"",LOG(INDEX(測定結果!$1:$1048576,ROW(),U$1)))</f>
        <v>-0.55284196865778079</v>
      </c>
      <c r="V54">
        <f>IF(INDEX(測定結果!$1:$1048576,ROW(),V$1)=0,"",LOG(INDEX(測定結果!$1:$1048576,ROW(),V$1)))</f>
        <v>-0.50863830616572736</v>
      </c>
      <c r="W54">
        <f>IF(INDEX(測定結果!$1:$1048576,ROW(),W$1)=0,"",LOG(INDEX(測定結果!$1:$1048576,ROW(),W$1)))</f>
        <v>-0.52287874528033762</v>
      </c>
      <c r="X54">
        <f>IF(INDEX(測定結果!$1:$1048576,ROW(),X$1)=0,"",LOG(INDEX(測定結果!$1:$1048576,ROW(),X$1)))</f>
        <v>-0.53760200210104392</v>
      </c>
      <c r="Y54">
        <f>IF(INDEX(測定結果!$1:$1048576,ROW(),Y$1)=0,"",LOG(INDEX(測定結果!$1:$1048576,ROW(),Y$1)))</f>
        <v>-0.56863623584101264</v>
      </c>
      <c r="Z54">
        <f>IF(INDEX(測定結果!$1:$1048576,ROW(),Z$1)=0,"",LOG(INDEX(測定結果!$1:$1048576,ROW(),Z$1)))</f>
        <v>-0.58502665202918203</v>
      </c>
      <c r="AA54">
        <f>IF(INDEX(測定結果!$1:$1048576,ROW(),AA$1)=0,"",LOG(INDEX(測定結果!$1:$1048576,ROW(),AA$1)))</f>
        <v>-0.6020599913279624</v>
      </c>
      <c r="AB54">
        <f>IF(INDEX(測定結果!$1:$1048576,ROW(),AB$1)=0,"",LOG(INDEX(測定結果!$1:$1048576,ROW(),AB$1)))</f>
        <v>-0.61978875828839397</v>
      </c>
      <c r="AC54">
        <f>IF(INDEX(測定結果!$1:$1048576,ROW(),AC$1)=0,"",LOG(INDEX(測定結果!$1:$1048576,ROW(),AC$1)))</f>
        <v>-0.63827216398240705</v>
      </c>
      <c r="AD54">
        <f>IF(INDEX(測定結果!$1:$1048576,ROW(),AD$1)=0,"",LOG(INDEX(測定結果!$1:$1048576,ROW(),AD$1)))</f>
        <v>-0.65757731917779372</v>
      </c>
      <c r="AE54">
        <f>IF(INDEX(測定結果!$1:$1048576,ROW(),AE$1)=0,"",LOG(INDEX(測定結果!$1:$1048576,ROW(),AE$1)))</f>
        <v>-0.63827216398240705</v>
      </c>
      <c r="AF54">
        <f>IF(INDEX(測定結果!$1:$1048576,ROW(),AF$1)=0,"",LOG(INDEX(測定結果!$1:$1048576,ROW(),AF$1)))</f>
        <v>-0.61978875828839397</v>
      </c>
      <c r="AG54">
        <f>IF(INDEX(測定結果!$1:$1048576,ROW(),AG$1)=0,"",LOG(INDEX(測定結果!$1:$1048576,ROW(),AG$1)))</f>
        <v>-0.63827216398240705</v>
      </c>
      <c r="AH54">
        <f>IF(INDEX(測定結果!$1:$1048576,ROW(),AH$1)=0,"",LOG(INDEX(測定結果!$1:$1048576,ROW(),AH$1)))</f>
        <v>-0.769551078621726</v>
      </c>
      <c r="AI54">
        <f>IF(INDEX(測定結果!$1:$1048576,ROW(),AI$1)=0,"",LOG(INDEX(測定結果!$1:$1048576,ROW(),AI$1)))</f>
        <v>-0.72124639904717103</v>
      </c>
      <c r="AJ54">
        <f>IF(INDEX(測定結果!$1:$1048576,ROW(),AJ$1)=0,"",LOG(INDEX(測定結果!$1:$1048576,ROW(),AJ$1)))</f>
        <v>-0.769551078621726</v>
      </c>
      <c r="AK54">
        <f>IF(INDEX(測定結果!$1:$1048576,ROW(),AK$1)=0,"",LOG(INDEX(測定結果!$1:$1048576,ROW(),AK$1)))</f>
        <v>-0.74472749489669399</v>
      </c>
      <c r="AL54">
        <f>IF(INDEX(測定結果!$1:$1048576,ROW(),AL$1)=0,"",LOG(INDEX(測定結果!$1:$1048576,ROW(),AL$1)))</f>
        <v>-0.69897000433601875</v>
      </c>
      <c r="AM54">
        <f>IF(INDEX(測定結果!$1:$1048576,ROW(),AM$1)=0,"",LOG(INDEX(測定結果!$1:$1048576,ROW(),AM$1)))</f>
        <v>-0.72124639904717103</v>
      </c>
      <c r="AN54">
        <f>IF(INDEX(測定結果!$1:$1048576,ROW(),AN$1)=0,"",LOG(INDEX(測定結果!$1:$1048576,ROW(),AN$1)))</f>
        <v>-0.769551078621726</v>
      </c>
      <c r="AO54">
        <f>IF(INDEX(測定結果!$1:$1048576,ROW(),AO$1)=0,"",LOG(INDEX(測定結果!$1:$1048576,ROW(),AO$1)))</f>
        <v>-0.769551078621726</v>
      </c>
      <c r="AP54">
        <f>IF(INDEX(測定結果!$1:$1048576,ROW(),AP$1)=0,"",LOG(INDEX(測定結果!$1:$1048576,ROW(),AP$1)))</f>
        <v>-0.79588001734407521</v>
      </c>
      <c r="AQ54">
        <f>IF(INDEX(測定結果!$1:$1048576,ROW(),AQ$1)=0,"",LOG(INDEX(測定結果!$1:$1048576,ROW(),AQ$1)))</f>
        <v>-0.769551078621726</v>
      </c>
      <c r="AR54">
        <f>IF(INDEX(測定結果!$1:$1048576,ROW(),AR$1)=0,"",LOG(INDEX(測定結果!$1:$1048576,ROW(),AR$1)))</f>
        <v>-0.85387196432176193</v>
      </c>
      <c r="AS54">
        <f>IF(INDEX(測定結果!$1:$1048576,ROW(),AS$1)=0,"",LOG(INDEX(測定結果!$1:$1048576,ROW(),AS$1)))</f>
        <v>-0.85387196432176193</v>
      </c>
      <c r="AT54">
        <f>IF(INDEX(測定結果!$1:$1048576,ROW(),AT$1)=0,"",LOG(INDEX(測定結果!$1:$1048576,ROW(),AT$1)))</f>
        <v>-0.88605664769316317</v>
      </c>
      <c r="AU54">
        <f>IF(INDEX(測定結果!$1:$1048576,ROW(),AU$1)=0,"",LOG(INDEX(測定結果!$1:$1048576,ROW(),AU$1)))</f>
        <v>-1</v>
      </c>
      <c r="AV54">
        <f>IF(INDEX(測定結果!$1:$1048576,ROW(),AV$1)=0,"",LOG(INDEX(測定結果!$1:$1048576,ROW(),AV$1)))</f>
        <v>-0.95860731484177497</v>
      </c>
      <c r="AW54">
        <f>IF(INDEX(測定結果!$1:$1048576,ROW(),AW$1)=0,"",LOG(INDEX(測定結果!$1:$1048576,ROW(),AW$1)))</f>
        <v>-0.95860731484177497</v>
      </c>
      <c r="AX54">
        <f>IF(INDEX(測定結果!$1:$1048576,ROW(),AX$1)=0,"",LOG(INDEX(測定結果!$1:$1048576,ROW(),AX$1)))</f>
        <v>-1</v>
      </c>
      <c r="AY54">
        <f>IF(INDEX(測定結果!$1:$1048576,ROW(),AY$1)=0,"",LOG(INDEX(測定結果!$1:$1048576,ROW(),AY$1)))</f>
        <v>-0.95860731484177497</v>
      </c>
      <c r="AZ54">
        <f>IF(INDEX(測定結果!$1:$1048576,ROW(),AZ$1)=0,"",LOG(INDEX(測定結果!$1:$1048576,ROW(),AZ$1)))</f>
        <v>-1</v>
      </c>
      <c r="BA54">
        <f>IF(INDEX(測定結果!$1:$1048576,ROW(),BA$1)=0,"",LOG(INDEX(測定結果!$1:$1048576,ROW(),BA$1)))</f>
        <v>-1.0457574905606752</v>
      </c>
      <c r="BB54">
        <f>IF(INDEX(測定結果!$1:$1048576,ROW(),BB$1)=0,"",LOG(INDEX(測定結果!$1:$1048576,ROW(),BB$1)))</f>
        <v>-0.95860731484177497</v>
      </c>
      <c r="BC54">
        <f>IF(INDEX(測定結果!$1:$1048576,ROW(),BC$1)=0,"",LOG(INDEX(測定結果!$1:$1048576,ROW(),BC$1)))</f>
        <v>-0.92081875395237522</v>
      </c>
      <c r="BD54">
        <f>IF(INDEX(測定結果!$1:$1048576,ROW(),BD$1)=0,"",LOG(INDEX(測定結果!$1:$1048576,ROW(),BD$1)))</f>
        <v>-0.85387196432176193</v>
      </c>
      <c r="BE54">
        <f>IF(INDEX(測定結果!$1:$1048576,ROW(),BE$1)=0,"",LOG(INDEX(測定結果!$1:$1048576,ROW(),BE$1)))</f>
        <v>-0.88605664769316317</v>
      </c>
      <c r="BF54">
        <f>IF(INDEX(測定結果!$1:$1048576,ROW(),BF$1)=0,"",LOG(INDEX(測定結果!$1:$1048576,ROW(),BF$1)))</f>
        <v>-1</v>
      </c>
      <c r="BG54">
        <f>IF(INDEX(測定結果!$1:$1048576,ROW(),BG$1)=0,"",LOG(INDEX(測定結果!$1:$1048576,ROW(),BG$1)))</f>
        <v>-1</v>
      </c>
      <c r="BH54">
        <f>IF(INDEX(測定結果!$1:$1048576,ROW(),BH$1)=0,"",LOG(INDEX(測定結果!$1:$1048576,ROW(),BH$1)))</f>
        <v>-0.95860731484177497</v>
      </c>
      <c r="BI54">
        <f>IF(INDEX(測定結果!$1:$1048576,ROW(),BI$1)=0,"",LOG(INDEX(測定結果!$1:$1048576,ROW(),BI$1)))</f>
        <v>-1</v>
      </c>
      <c r="BJ54">
        <f>IF(INDEX(測定結果!$1:$1048576,ROW(),BJ$1)=0,"",LOG(INDEX(測定結果!$1:$1048576,ROW(),BJ$1)))</f>
        <v>-1</v>
      </c>
      <c r="BK54">
        <f>IF(INDEX(測定結果!$1:$1048576,ROW(),BK$1)=0,"",LOG(INDEX(測定結果!$1:$1048576,ROW(),BK$1)))</f>
        <v>-1.0457574905606752</v>
      </c>
      <c r="BL54">
        <f>IF(INDEX(測定結果!$1:$1048576,ROW(),BL$1)=0,"",LOG(INDEX(測定結果!$1:$1048576,ROW(),BL$1)))</f>
        <v>-1</v>
      </c>
      <c r="BM54">
        <f>IF(INDEX(測定結果!$1:$1048576,ROW(),BM$1)=0,"",LOG(INDEX(測定結果!$1:$1048576,ROW(),BM$1)))</f>
        <v>-1</v>
      </c>
      <c r="BN54">
        <f>IF(INDEX(測定結果!$1:$1048576,ROW(),BN$1)=0,"",LOG(INDEX(測定結果!$1:$1048576,ROW(),BN$1)))</f>
        <v>-1</v>
      </c>
      <c r="BO54">
        <f>IF(INDEX(測定結果!$1:$1048576,ROW(),BO$1)=0,"",LOG(INDEX(測定結果!$1:$1048576,ROW(),BO$1)))</f>
        <v>-1</v>
      </c>
      <c r="BP54">
        <f>IF(INDEX(測定結果!$1:$1048576,ROW(),BP$1)=0,"",LOG(INDEX(測定結果!$1:$1048576,ROW(),BP$1)))</f>
        <v>-1</v>
      </c>
      <c r="BQ54">
        <f>IF(INDEX(測定結果!$1:$1048576,ROW(),BQ$1)=0,"",LOG(INDEX(測定結果!$1:$1048576,ROW(),BQ$1)))</f>
        <v>-1</v>
      </c>
      <c r="BR54">
        <f>IF(INDEX(測定結果!$1:$1048576,ROW(),BR$1)=0,"",LOG(INDEX(測定結果!$1:$1048576,ROW(),BR$1)))</f>
        <v>-1</v>
      </c>
      <c r="BS54">
        <f>IF(INDEX(測定結果!$1:$1048576,ROW(),BS$1)=0,"",LOG(INDEX(測定結果!$1:$1048576,ROW(),BS$1)))</f>
        <v>-1</v>
      </c>
      <c r="BT54">
        <f>IF(INDEX(測定結果!$1:$1048576,ROW(),BT$1)=0,"",LOG(INDEX(測定結果!$1:$1048576,ROW(),BT$1)))</f>
        <v>-1.0457574905606752</v>
      </c>
      <c r="BU54">
        <f>IF(INDEX(測定結果!$1:$1048576,ROW(),BU$1)=0,"",LOG(INDEX(測定結果!$1:$1048576,ROW(),BU$1)))</f>
        <v>-1.0457574905606752</v>
      </c>
      <c r="BV54" t="str">
        <f>IF(INDEX(測定結果!$1:$1048576,ROW(),BV$1)=0,"",LOG(INDEX(測定結果!$1:$1048576,ROW(),BV$1)))</f>
        <v/>
      </c>
      <c r="BW54" t="str">
        <f>IF(INDEX(測定結果!$1:$1048576,ROW(),BW$1)=0,"",LOG(INDEX(測定結果!$1:$1048576,ROW(),BW$1)))</f>
        <v/>
      </c>
      <c r="BX54" t="str">
        <f>IF(INDEX(測定結果!$1:$1048576,ROW(),BX$1)=0,"",LOG(INDEX(測定結果!$1:$1048576,ROW(),BX$1)))</f>
        <v/>
      </c>
      <c r="BY54" t="str">
        <f>IF(INDEX(測定結果!$1:$1048576,ROW(),BY$1)=0,"",LOG(INDEX(測定結果!$1:$1048576,ROW(),BY$1)))</f>
        <v/>
      </c>
      <c r="BZ54" t="str">
        <f>IF(INDEX(測定結果!$1:$1048576,ROW(),BZ$1)=0,"",LOG(INDEX(測定結果!$1:$1048576,ROW(),BZ$1)))</f>
        <v/>
      </c>
      <c r="CA54" t="str">
        <f>IF(INDEX(測定結果!$1:$1048576,ROW(),CA$1)=0,"",LOG(INDEX(測定結果!$1:$1048576,ROW(),CA$1)))</f>
        <v/>
      </c>
      <c r="CB54" t="str">
        <f>IF(INDEX(測定結果!$1:$1048576,ROW(),CB$1)=0,"",LOG(INDEX(測定結果!$1:$1048576,ROW(),CB$1)))</f>
        <v/>
      </c>
      <c r="CC54" t="str">
        <f>IF(INDEX(測定結果!$1:$1048576,ROW(),CC$1)=0,"",LOG(INDEX(測定結果!$1:$1048576,ROW(),CC$1)))</f>
        <v/>
      </c>
      <c r="CD54" t="str">
        <f>IF(INDEX(測定結果!$1:$1048576,ROW(),CD$1)=0,"",LOG(INDEX(測定結果!$1:$1048576,ROW(),CD$1)))</f>
        <v/>
      </c>
      <c r="CE54" t="str">
        <f>IF(INDEX(測定結果!$1:$1048576,ROW(),CE$1)=0,"",LOG(INDEX(測定結果!$1:$1048576,ROW(),CE$1)))</f>
        <v/>
      </c>
      <c r="CF54" t="str">
        <f>IF(INDEX(測定結果!$1:$1048576,ROW(),CF$1)=0,"",LOG(INDEX(測定結果!$1:$1048576,ROW(),CF$1)))</f>
        <v/>
      </c>
      <c r="CG54" t="str">
        <f>IF(INDEX(測定結果!$1:$1048576,ROW(),CG$1)=0,"",LOG(INDEX(測定結果!$1:$1048576,ROW(),CG$1)))</f>
        <v/>
      </c>
      <c r="CH54" t="str">
        <f>IF(INDEX(測定結果!$1:$1048576,ROW(),CH$1)=0,"",LOG(INDEX(測定結果!$1:$1048576,ROW(),CH$1)))</f>
        <v/>
      </c>
      <c r="CI54" t="str">
        <f>IF(INDEX(測定結果!$1:$1048576,ROW(),CI$1)=0,"",LOG(INDEX(測定結果!$1:$1048576,ROW(),CI$1)))</f>
        <v/>
      </c>
      <c r="CJ54" t="str">
        <f>IF(INDEX(測定結果!$1:$1048576,ROW(),CJ$1)=0,"",LOG(INDEX(測定結果!$1:$1048576,ROW(),CJ$1)))</f>
        <v/>
      </c>
      <c r="CK54" t="str">
        <f>IF(INDEX(測定結果!$1:$1048576,ROW(),CK$1)=0,"",LOG(INDEX(測定結果!$1:$1048576,ROW(),CK$1)))</f>
        <v/>
      </c>
      <c r="CL54">
        <f>IF(INDEX(測定結果!$1:$1048576,ROW(),CL$1)=0,"",LOG(INDEX(測定結果!$1:$1048576,ROW(),CL$1)))</f>
        <v>-1.0969100130080565</v>
      </c>
      <c r="CM54">
        <f>IF(INDEX(測定結果!$1:$1048576,ROW(),CM$1)=0,"",LOG(INDEX(測定結果!$1:$1048576,ROW(),CM$1)))</f>
        <v>-1.0457574905606752</v>
      </c>
      <c r="CN54">
        <f>IF(INDEX(測定結果!$1:$1048576,ROW(),CN$1)=0,"",LOG(INDEX(測定結果!$1:$1048576,ROW(),CN$1)))</f>
        <v>-1.0969100130080565</v>
      </c>
      <c r="CO54">
        <f>IF(INDEX(測定結果!$1:$1048576,ROW(),CO$1)=0,"",LOG(INDEX(測定結果!$1:$1048576,ROW(),CO$1)))</f>
        <v>-1.0969100130080565</v>
      </c>
      <c r="CP54">
        <f>IF(INDEX(測定結果!$1:$1048576,ROW(),CP$1)=0,"",LOG(INDEX(測定結果!$1:$1048576,ROW(),CP$1)))</f>
        <v>-1.0969100130080565</v>
      </c>
      <c r="CQ54">
        <f>IF(INDEX(測定結果!$1:$1048576,ROW(),CQ$1)=0,"",LOG(INDEX(測定結果!$1:$1048576,ROW(),CQ$1)))</f>
        <v>-1.0969100130080565</v>
      </c>
      <c r="CR54" t="str">
        <f>IF(INDEX(測定結果!$1:$1048576,ROW(),CR$1)=0,"",LOG(INDEX(測定結果!$1:$1048576,ROW(),CR$1)))</f>
        <v/>
      </c>
      <c r="CS54" t="str">
        <f>IF(INDEX(測定結果!$1:$1048576,ROW(),CS$1)=0,"",LOG(INDEX(測定結果!$1:$1048576,ROW(),CS$1)))</f>
        <v/>
      </c>
      <c r="CT54" t="str">
        <f>IF(INDEX(測定結果!$1:$1048576,ROW(),CT$1)=0,"",LOG(INDEX(測定結果!$1:$1048576,ROW(),CT$1)))</f>
        <v/>
      </c>
      <c r="CU54" t="str">
        <f>IF(INDEX(測定結果!$1:$1048576,ROW(),CU$1)=0,"",LOG(INDEX(測定結果!$1:$1048576,ROW(),CU$1)))</f>
        <v/>
      </c>
      <c r="CV54" t="str">
        <f>IF(INDEX(測定結果!$1:$1048576,ROW(),CV$1)=0,"",LOG(INDEX(測定結果!$1:$1048576,ROW(),CV$1)))</f>
        <v/>
      </c>
      <c r="CW54" t="str">
        <f>IF(INDEX(測定結果!$1:$1048576,ROW(),CW$1)=0,"",LOG(INDEX(測定結果!$1:$1048576,ROW(),CW$1)))</f>
        <v/>
      </c>
      <c r="CX54" t="str">
        <f>IF(INDEX(測定結果!$1:$1048576,ROW(),CX$1)=0,"",LOG(INDEX(測定結果!$1:$1048576,ROW(),CX$1)))</f>
        <v/>
      </c>
      <c r="CY54" t="str">
        <f>IF(INDEX(測定結果!$1:$1048576,ROW(),CY$1)=0,"",LOG(INDEX(測定結果!$1:$1048576,ROW(),CY$1)))</f>
        <v/>
      </c>
      <c r="CZ54" t="str">
        <f>IF(INDEX(測定結果!$1:$1048576,ROW(),CZ$1)=0,"",LOG(INDEX(測定結果!$1:$1048576,ROW(),CZ$1)))</f>
        <v/>
      </c>
      <c r="DA54" t="str">
        <f>IF(INDEX(測定結果!$1:$1048576,ROW(),DA$1)=0,"",LOG(INDEX(測定結果!$1:$1048576,ROW(),DA$1)))</f>
        <v/>
      </c>
      <c r="DB54" t="str">
        <f>IF(INDEX(測定結果!$1:$1048576,ROW(),DB$1)=0,"",LOG(INDEX(測定結果!$1:$1048576,ROW(),DB$1)))</f>
        <v/>
      </c>
      <c r="DC54" t="str">
        <f>IF(INDEX(測定結果!$1:$1048576,ROW(),DC$1)=0,"",LOG(INDEX(測定結果!$1:$1048576,ROW(),DC$1)))</f>
        <v/>
      </c>
      <c r="DD54" t="str">
        <f>IF(INDEX(測定結果!$1:$1048576,ROW(),DD$1)=0,"",LOG(INDEX(測定結果!$1:$1048576,ROW(),DD$1)))</f>
        <v/>
      </c>
      <c r="DE54" t="str">
        <f>IF(INDEX(測定結果!$1:$1048576,ROW(),DE$1)=0,"",LOG(INDEX(測定結果!$1:$1048576,ROW(),DE$1)))</f>
        <v/>
      </c>
      <c r="DF54" t="str">
        <f>IF(INDEX(測定結果!$1:$1048576,ROW(),DF$1)=0,"",LOG(INDEX(測定結果!$1:$1048576,ROW(),DF$1)))</f>
        <v/>
      </c>
      <c r="DG54" t="str">
        <f>IF(INDEX(測定結果!$1:$1048576,ROW(),DG$1)=0,"",LOG(INDEX(測定結果!$1:$1048576,ROW(),DG$1)))</f>
        <v/>
      </c>
      <c r="DH54" t="str">
        <f>IF(INDEX(測定結果!$1:$1048576,ROW(),DH$1)=0,"",LOG(INDEX(測定結果!$1:$1048576,ROW(),DH$1)))</f>
        <v/>
      </c>
      <c r="DI54" t="str">
        <f>IF(INDEX(測定結果!$1:$1048576,ROW(),DI$1)=0,"",LOG(INDEX(測定結果!$1:$1048576,ROW(),DI$1)))</f>
        <v/>
      </c>
      <c r="DJ54" t="str">
        <f>IF(INDEX(測定結果!$1:$1048576,ROW(),DJ$1)=0,"",LOG(INDEX(測定結果!$1:$1048576,ROW(),DJ$1)))</f>
        <v/>
      </c>
      <c r="DK54" t="str">
        <f>IF(INDEX(測定結果!$1:$1048576,ROW(),DK$1)=0,"",LOG(INDEX(測定結果!$1:$1048576,ROW(),DK$1)))</f>
        <v/>
      </c>
      <c r="DL54" t="str">
        <f>IF(INDEX(測定結果!$1:$1048576,ROW(),DL$1)=0,"",LOG(INDEX(測定結果!$1:$1048576,ROW(),DL$1)))</f>
        <v/>
      </c>
      <c r="DM54" t="str">
        <f>IF(INDEX(測定結果!$1:$1048576,ROW(),DM$1)=0,"",LOG(INDEX(測定結果!$1:$1048576,ROW(),DM$1)))</f>
        <v/>
      </c>
      <c r="DN54" t="str">
        <f>IF(INDEX(測定結果!$1:$1048576,ROW(),DN$1)=0,"",LOG(INDEX(測定結果!$1:$1048576,ROW(),DN$1)))</f>
        <v/>
      </c>
      <c r="DO54" t="str">
        <f>IF(INDEX(測定結果!$1:$1048576,ROW(),DO$1)=0,"",LOG(INDEX(測定結果!$1:$1048576,ROW(),DO$1)))</f>
        <v/>
      </c>
      <c r="DP54" t="str">
        <f>IF(OR(INDEX(測定結果!$1:$1048576,ROW(),DP$1)=0,INDEX(測定結果!$1:$1048576,ROW(),DP$1)=""),"",LOG(INDEX(測定結果!$1:$1048576,ROW(),DP$1)))</f>
        <v/>
      </c>
      <c r="DQ54" t="str">
        <f>IF(OR(INDEX(測定結果!$1:$1048576,ROW(),DQ$1)=0,INDEX(測定結果!$1:$1048576,ROW(),DQ$1)=""),"",LOG(INDEX(測定結果!$1:$1048576,ROW(),DQ$1)))</f>
        <v/>
      </c>
      <c r="DR54" t="str">
        <f>IF(OR(INDEX(測定結果!$1:$1048576,ROW(),DR$1)=0,INDEX(測定結果!$1:$1048576,ROW(),DR$1)=""),"",LOG(INDEX(測定結果!$1:$1048576,ROW(),DR$1)))</f>
        <v/>
      </c>
      <c r="DS54" t="str">
        <f>IF(OR(INDEX(測定結果!$1:$1048576,ROW(),DS$1)=0,INDEX(測定結果!$1:$1048576,ROW(),DS$1)=""),"",LOG(INDEX(測定結果!$1:$1048576,ROW(),DS$1)))</f>
        <v/>
      </c>
      <c r="DT54" t="str">
        <f>IF(OR(INDEX(測定結果!$1:$1048576,ROW(),DT$1)=0,INDEX(測定結果!$1:$1048576,ROW(),DT$1)=""),"",LOG(INDEX(測定結果!$1:$1048576,ROW(),DT$1)))</f>
        <v/>
      </c>
      <c r="DU54" t="str">
        <f>IF(OR(INDEX(測定結果!$1:$1048576,ROW(),DU$1)=0,INDEX(測定結果!$1:$1048576,ROW(),DU$1)=""),"",LOG(INDEX(測定結果!$1:$1048576,ROW(),DU$1)))</f>
        <v/>
      </c>
      <c r="DV54" t="str">
        <f>IF(OR(INDEX(測定結果!$1:$1048576,ROW(),DV$1)=0,INDEX(測定結果!$1:$1048576,ROW(),DV$1)=""),"",LOG(INDEX(測定結果!$1:$1048576,ROW(),DV$1)))</f>
        <v/>
      </c>
      <c r="DW54" t="str">
        <f>IF(OR(INDEX(測定結果!$1:$1048576,ROW(),DW$1)=0,INDEX(測定結果!$1:$1048576,ROW(),DW$1)=""),"",LOG(INDEX(測定結果!$1:$1048576,ROW(),DW$1)))</f>
        <v/>
      </c>
      <c r="DX54" t="str">
        <f>IF(OR(INDEX(測定結果!$1:$1048576,ROW(),DX$1)=0,INDEX(測定結果!$1:$1048576,ROW(),DX$1)=""),"",LOG(INDEX(測定結果!$1:$1048576,ROW(),DX$1)))</f>
        <v/>
      </c>
      <c r="DY54" t="str">
        <f>IF(OR(INDEX(測定結果!$1:$1048576,ROW(),DY$1)=0,INDEX(測定結果!$1:$1048576,ROW(),DY$1)=""),"",LOG(INDEX(測定結果!$1:$1048576,ROW(),DY$1)))</f>
        <v/>
      </c>
      <c r="DZ54" t="str">
        <f>IF(OR(INDEX(測定結果!$1:$1048576,ROW(),DZ$1)=0,INDEX(測定結果!$1:$1048576,ROW(),DZ$1)=""),"",LOG(INDEX(測定結果!$1:$1048576,ROW(),DZ$1)))</f>
        <v/>
      </c>
      <c r="EA54" t="str">
        <f>IF(OR(INDEX(測定結果!$1:$1048576,ROW(),EA$1)=0,INDEX(測定結果!$1:$1048576,ROW(),EA$1)=""),"",LOG(INDEX(測定結果!$1:$1048576,ROW(),EA$1)))</f>
        <v/>
      </c>
      <c r="EB54" t="str">
        <f>IF(OR(INDEX(測定結果!$1:$1048576,ROW(),EB$1)=0,INDEX(測定結果!$1:$1048576,ROW(),EB$1)=""),"",LOG(INDEX(測定結果!$1:$1048576,ROW(),EB$1)))</f>
        <v/>
      </c>
      <c r="EC54">
        <f>IF(OR(INDEX(測定結果!$1:$1048576,ROW(),EC$1)=0,INDEX(測定結果!$1:$1048576,ROW(),EC$1)=""),"",LOG(INDEX(測定結果!$1:$1048576,ROW(),EC$1)))</f>
        <v>-1.1307682802690238</v>
      </c>
      <c r="ED54">
        <f>IF(OR(INDEX(測定結果!$1:$1048576,ROW(),ED$1)=0,INDEX(測定結果!$1:$1048576,ROW(),ED$1)=""),"",LOG(INDEX(測定結果!$1:$1048576,ROW(),ED$1)))</f>
        <v>-1.0705810742857071</v>
      </c>
    </row>
    <row r="55" spans="1:134">
      <c r="A55" t="str">
        <f>IF(INDEX(測定結果!$1:$1048576,ROW(),A$1)=0,A54,INDEX(測定結果!$1:$1048576,ROW(),A$1))</f>
        <v>都路町</v>
      </c>
      <c r="B55">
        <f>INDEX(測定結果!$1:$1048576,ROW(),B$1)</f>
        <v>45</v>
      </c>
      <c r="C55" t="str">
        <f>IF(INDEX(測定結果!$1:$1048576,ROW(),C$1)=0,C54,INDEX(測定結果!$1:$1048576,ROW(),C$1))</f>
        <v>第１０区</v>
      </c>
      <c r="D55" t="str">
        <f>IF(INDEX(測定結果!$1:$1048576,ROW(),D$1)=0,"",INDEX(測定結果!$1:$1048576,ROW(),D$1))</f>
        <v>大久保生活改善センター</v>
      </c>
      <c r="E55">
        <f>IF(INDEX(測定結果!$1:$1048576,ROW(),E$1)=0,"",LOG(INDEX(測定結果!$1:$1048576,ROW(),E$1)))</f>
        <v>-0.3979400086720376</v>
      </c>
      <c r="F55">
        <f>IF(INDEX(測定結果!$1:$1048576,ROW(),F$1)=0,"",LOG(INDEX(測定結果!$1:$1048576,ROW(),F$1)))</f>
        <v>-0.34678748622465633</v>
      </c>
      <c r="G55">
        <f>IF(INDEX(測定結果!$1:$1048576,ROW(),G$1)=0,"",LOG(INDEX(測定結果!$1:$1048576,ROW(),G$1)))</f>
        <v>-0.49485002168009401</v>
      </c>
      <c r="H55">
        <f>IF(INDEX(測定結果!$1:$1048576,ROW(),H$1)=0,"",LOG(INDEX(測定結果!$1:$1048576,ROW(),H$1)))</f>
        <v>-0.35654732351381258</v>
      </c>
      <c r="I55">
        <f>IF(INDEX(測定結果!$1:$1048576,ROW(),I$1)=0,"",LOG(INDEX(測定結果!$1:$1048576,ROW(),I$1)))</f>
        <v>-0.3979400086720376</v>
      </c>
      <c r="J55">
        <f>IF(INDEX(測定結果!$1:$1048576,ROW(),J$1)=0,"",LOG(INDEX(測定結果!$1:$1048576,ROW(),J$1)))</f>
        <v>-0.40893539297350079</v>
      </c>
      <c r="K55">
        <f>IF(INDEX(測定結果!$1:$1048576,ROW(),K$1)=0,"",LOG(INDEX(測定結果!$1:$1048576,ROW(),K$1)))</f>
        <v>-0.48148606012211248</v>
      </c>
      <c r="L55">
        <f>IF(INDEX(測定結果!$1:$1048576,ROW(),L$1)=0,"",LOG(INDEX(測定結果!$1:$1048576,ROW(),L$1)))</f>
        <v>-0.45593195564972439</v>
      </c>
      <c r="M55">
        <f>IF(INDEX(測定結果!$1:$1048576,ROW(),M$1)=0,"",LOG(INDEX(測定結果!$1:$1048576,ROW(),M$1)))</f>
        <v>-0.43179827593300502</v>
      </c>
      <c r="N55">
        <f>IF(INDEX(測定結果!$1:$1048576,ROW(),N$1)=0,"",LOG(INDEX(測定結果!$1:$1048576,ROW(),N$1)))</f>
        <v>-0.46852108295774486</v>
      </c>
      <c r="O55">
        <f>IF(INDEX(測定結果!$1:$1048576,ROW(),O$1)=0,"",LOG(INDEX(測定結果!$1:$1048576,ROW(),O$1)))</f>
        <v>-0.44369749923271273</v>
      </c>
      <c r="P55">
        <f>IF(INDEX(測定結果!$1:$1048576,ROW(),P$1)=0,"",LOG(INDEX(測定結果!$1:$1048576,ROW(),P$1)))</f>
        <v>-0.48148606012211248</v>
      </c>
      <c r="Q55">
        <f>IF(INDEX(測定結果!$1:$1048576,ROW(),Q$1)=0,"",LOG(INDEX(測定結果!$1:$1048576,ROW(),Q$1)))</f>
        <v>-0.48148606012211248</v>
      </c>
      <c r="R55">
        <f>IF(INDEX(測定結果!$1:$1048576,ROW(),R$1)=0,"",LOG(INDEX(測定結果!$1:$1048576,ROW(),R$1)))</f>
        <v>-0.46852108295774486</v>
      </c>
      <c r="S55">
        <f>IF(INDEX(測定結果!$1:$1048576,ROW(),S$1)=0,"",LOG(INDEX(測定結果!$1:$1048576,ROW(),S$1)))</f>
        <v>-0.48148606012211248</v>
      </c>
      <c r="T55">
        <f>IF(INDEX(測定結果!$1:$1048576,ROW(),T$1)=0,"",LOG(INDEX(測定結果!$1:$1048576,ROW(),T$1)))</f>
        <v>-0.56863623584101264</v>
      </c>
      <c r="U55">
        <f>IF(INDEX(測定結果!$1:$1048576,ROW(),U$1)=0,"",LOG(INDEX(測定結果!$1:$1048576,ROW(),U$1)))</f>
        <v>-0.52287874528033762</v>
      </c>
      <c r="V55">
        <f>IF(INDEX(測定結果!$1:$1048576,ROW(),V$1)=0,"",LOG(INDEX(測定結果!$1:$1048576,ROW(),V$1)))</f>
        <v>-0.50863830616572736</v>
      </c>
      <c r="W55">
        <f>IF(INDEX(測定結果!$1:$1048576,ROW(),W$1)=0,"",LOG(INDEX(測定結果!$1:$1048576,ROW(),W$1)))</f>
        <v>-0.49485002168009401</v>
      </c>
      <c r="X55">
        <f>IF(INDEX(測定結果!$1:$1048576,ROW(),X$1)=0,"",LOG(INDEX(測定結果!$1:$1048576,ROW(),X$1)))</f>
        <v>-0.74472749489669399</v>
      </c>
      <c r="Y55">
        <f>IF(INDEX(測定結果!$1:$1048576,ROW(),Y$1)=0,"",LOG(INDEX(測定結果!$1:$1048576,ROW(),Y$1)))</f>
        <v>-0.74472749489669399</v>
      </c>
      <c r="Z55">
        <f>IF(INDEX(測定結果!$1:$1048576,ROW(),Z$1)=0,"",LOG(INDEX(測定結果!$1:$1048576,ROW(),Z$1)))</f>
        <v>-0.74472749489669399</v>
      </c>
      <c r="AA55">
        <f>IF(INDEX(測定結果!$1:$1048576,ROW(),AA$1)=0,"",LOG(INDEX(測定結果!$1:$1048576,ROW(),AA$1)))</f>
        <v>-0.74472749489669399</v>
      </c>
      <c r="AB55">
        <f>IF(INDEX(測定結果!$1:$1048576,ROW(),AB$1)=0,"",LOG(INDEX(測定結果!$1:$1048576,ROW(),AB$1)))</f>
        <v>-0.74472749489669399</v>
      </c>
      <c r="AC55">
        <f>IF(INDEX(測定結果!$1:$1048576,ROW(),AC$1)=0,"",LOG(INDEX(測定結果!$1:$1048576,ROW(),AC$1)))</f>
        <v>-0.74472749489669399</v>
      </c>
      <c r="AD55">
        <f>IF(INDEX(測定結果!$1:$1048576,ROW(),AD$1)=0,"",LOG(INDEX(測定結果!$1:$1048576,ROW(),AD$1)))</f>
        <v>-0.769551078621726</v>
      </c>
      <c r="AE55">
        <f>IF(INDEX(測定結果!$1:$1048576,ROW(),AE$1)=0,"",LOG(INDEX(測定結果!$1:$1048576,ROW(),AE$1)))</f>
        <v>-0.79588001734407521</v>
      </c>
      <c r="AF55">
        <f>IF(INDEX(測定結果!$1:$1048576,ROW(),AF$1)=0,"",LOG(INDEX(測定結果!$1:$1048576,ROW(),AF$1)))</f>
        <v>-0.79588001734407521</v>
      </c>
      <c r="AG55">
        <f>IF(INDEX(測定結果!$1:$1048576,ROW(),AG$1)=0,"",LOG(INDEX(測定結果!$1:$1048576,ROW(),AG$1)))</f>
        <v>-0.82390874094431876</v>
      </c>
      <c r="AH55">
        <f>IF(INDEX(測定結果!$1:$1048576,ROW(),AH$1)=0,"",LOG(INDEX(測定結果!$1:$1048576,ROW(),AH$1)))</f>
        <v>-0.92081875395237522</v>
      </c>
      <c r="AI55">
        <f>IF(INDEX(測定結果!$1:$1048576,ROW(),AI$1)=0,"",LOG(INDEX(測定結果!$1:$1048576,ROW(),AI$1)))</f>
        <v>-0.82390874094431876</v>
      </c>
      <c r="AJ55">
        <f>IF(INDEX(測定結果!$1:$1048576,ROW(),AJ$1)=0,"",LOG(INDEX(測定結果!$1:$1048576,ROW(),AJ$1)))</f>
        <v>-0.82390874094431876</v>
      </c>
      <c r="AK55">
        <f>IF(INDEX(測定結果!$1:$1048576,ROW(),AK$1)=0,"",LOG(INDEX(測定結果!$1:$1048576,ROW(),AK$1)))</f>
        <v>-0.82390874094431876</v>
      </c>
      <c r="AL55">
        <f>IF(INDEX(測定結果!$1:$1048576,ROW(),AL$1)=0,"",LOG(INDEX(測定結果!$1:$1048576,ROW(),AL$1)))</f>
        <v>-0.82390874094431876</v>
      </c>
      <c r="AM55">
        <f>IF(INDEX(測定結果!$1:$1048576,ROW(),AM$1)=0,"",LOG(INDEX(測定結果!$1:$1048576,ROW(),AM$1)))</f>
        <v>-0.85387196432176193</v>
      </c>
      <c r="AN55">
        <f>IF(INDEX(測定結果!$1:$1048576,ROW(),AN$1)=0,"",LOG(INDEX(測定結果!$1:$1048576,ROW(),AN$1)))</f>
        <v>-0.85387196432176193</v>
      </c>
      <c r="AO55">
        <f>IF(INDEX(測定結果!$1:$1048576,ROW(),AO$1)=0,"",LOG(INDEX(測定結果!$1:$1048576,ROW(),AO$1)))</f>
        <v>-0.85387196432176193</v>
      </c>
      <c r="AP55">
        <f>IF(INDEX(測定結果!$1:$1048576,ROW(),AP$1)=0,"",LOG(INDEX(測定結果!$1:$1048576,ROW(),AP$1)))</f>
        <v>-0.88605664769316317</v>
      </c>
      <c r="AQ55">
        <f>IF(INDEX(測定結果!$1:$1048576,ROW(),AQ$1)=0,"",LOG(INDEX(測定結果!$1:$1048576,ROW(),AQ$1)))</f>
        <v>-1</v>
      </c>
      <c r="AR55">
        <f>IF(INDEX(測定結果!$1:$1048576,ROW(),AR$1)=0,"",LOG(INDEX(測定結果!$1:$1048576,ROW(),AR$1)))</f>
        <v>-1.0457574905606752</v>
      </c>
      <c r="AS55">
        <f>IF(INDEX(測定結果!$1:$1048576,ROW(),AS$1)=0,"",LOG(INDEX(測定結果!$1:$1048576,ROW(),AS$1)))</f>
        <v>-1.0457574905606752</v>
      </c>
      <c r="AT55">
        <f>IF(INDEX(測定結果!$1:$1048576,ROW(),AT$1)=0,"",LOG(INDEX(測定結果!$1:$1048576,ROW(),AT$1)))</f>
        <v>-1.0457574905606752</v>
      </c>
      <c r="AU55">
        <f>IF(INDEX(測定結果!$1:$1048576,ROW(),AU$1)=0,"",LOG(INDEX(測定結果!$1:$1048576,ROW(),AU$1)))</f>
        <v>-1.3979400086720375</v>
      </c>
      <c r="AV55">
        <f>IF(INDEX(測定結果!$1:$1048576,ROW(),AV$1)=0,"",LOG(INDEX(測定結果!$1:$1048576,ROW(),AV$1)))</f>
        <v>-1.0457574905606752</v>
      </c>
      <c r="AW55">
        <f>IF(INDEX(測定結果!$1:$1048576,ROW(),AW$1)=0,"",LOG(INDEX(測定結果!$1:$1048576,ROW(),AW$1)))</f>
        <v>-1.0457574905606752</v>
      </c>
      <c r="AX55">
        <f>IF(INDEX(測定結果!$1:$1048576,ROW(),AX$1)=0,"",LOG(INDEX(測定結果!$1:$1048576,ROW(),AX$1)))</f>
        <v>-1.0457574905606752</v>
      </c>
      <c r="AY55">
        <f>IF(INDEX(測定結果!$1:$1048576,ROW(),AY$1)=0,"",LOG(INDEX(測定結果!$1:$1048576,ROW(),AY$1)))</f>
        <v>-1.0457574905606752</v>
      </c>
      <c r="AZ55">
        <f>IF(INDEX(測定結果!$1:$1048576,ROW(),AZ$1)=0,"",LOG(INDEX(測定結果!$1:$1048576,ROW(),AZ$1)))</f>
        <v>-1.0457574905606752</v>
      </c>
      <c r="BA55">
        <f>IF(INDEX(測定結果!$1:$1048576,ROW(),BA$1)=0,"",LOG(INDEX(測定結果!$1:$1048576,ROW(),BA$1)))</f>
        <v>-1.0457574905606752</v>
      </c>
      <c r="BB55">
        <f>IF(INDEX(測定結果!$1:$1048576,ROW(),BB$1)=0,"",LOG(INDEX(測定結果!$1:$1048576,ROW(),BB$1)))</f>
        <v>-1.0969100130080565</v>
      </c>
      <c r="BC55">
        <f>IF(INDEX(測定結果!$1:$1048576,ROW(),BC$1)=0,"",LOG(INDEX(測定結果!$1:$1048576,ROW(),BC$1)))</f>
        <v>-1.0969100130080565</v>
      </c>
      <c r="BD55">
        <f>IF(INDEX(測定結果!$1:$1048576,ROW(),BD$1)=0,"",LOG(INDEX(測定結果!$1:$1048576,ROW(),BD$1)))</f>
        <v>-1.0969100130080565</v>
      </c>
      <c r="BE55">
        <f>IF(INDEX(測定結果!$1:$1048576,ROW(),BE$1)=0,"",LOG(INDEX(測定結果!$1:$1048576,ROW(),BE$1)))</f>
        <v>-1.0969100130080565</v>
      </c>
      <c r="BF55">
        <f>IF(INDEX(測定結果!$1:$1048576,ROW(),BF$1)=0,"",LOG(INDEX(測定結果!$1:$1048576,ROW(),BF$1)))</f>
        <v>-1.2218487496163564</v>
      </c>
      <c r="BG55">
        <f>IF(INDEX(測定結果!$1:$1048576,ROW(),BG$1)=0,"",LOG(INDEX(測定結果!$1:$1048576,ROW(),BG$1)))</f>
        <v>-1.0969100130080565</v>
      </c>
      <c r="BH55">
        <f>IF(INDEX(測定結果!$1:$1048576,ROW(),BH$1)=0,"",LOG(INDEX(測定結果!$1:$1048576,ROW(),BH$1)))</f>
        <v>-1.1549019599857431</v>
      </c>
      <c r="BI55">
        <f>IF(INDEX(測定結果!$1:$1048576,ROW(),BI$1)=0,"",LOG(INDEX(測定結果!$1:$1048576,ROW(),BI$1)))</f>
        <v>-1.0969100130080565</v>
      </c>
      <c r="BJ55">
        <f>IF(INDEX(測定結果!$1:$1048576,ROW(),BJ$1)=0,"",LOG(INDEX(測定結果!$1:$1048576,ROW(),BJ$1)))</f>
        <v>-1.0969100130080565</v>
      </c>
      <c r="BK55">
        <f>IF(INDEX(測定結果!$1:$1048576,ROW(),BK$1)=0,"",LOG(INDEX(測定結果!$1:$1048576,ROW(),BK$1)))</f>
        <v>-1.0969100130080565</v>
      </c>
      <c r="BL55">
        <f>IF(INDEX(測定結果!$1:$1048576,ROW(),BL$1)=0,"",LOG(INDEX(測定結果!$1:$1048576,ROW(),BL$1)))</f>
        <v>-1.0969100130080565</v>
      </c>
      <c r="BM55">
        <f>IF(INDEX(測定結果!$1:$1048576,ROW(),BM$1)=0,"",LOG(INDEX(測定結果!$1:$1048576,ROW(),BM$1)))</f>
        <v>-1.1549019599857431</v>
      </c>
      <c r="BN55">
        <f>IF(INDEX(測定結果!$1:$1048576,ROW(),BN$1)=0,"",LOG(INDEX(測定結果!$1:$1048576,ROW(),BN$1)))</f>
        <v>-1.0969100130080565</v>
      </c>
      <c r="BO55">
        <f>IF(INDEX(測定結果!$1:$1048576,ROW(),BO$1)=0,"",LOG(INDEX(測定結果!$1:$1048576,ROW(),BO$1)))</f>
        <v>-1.0969100130080565</v>
      </c>
      <c r="BP55">
        <f>IF(INDEX(測定結果!$1:$1048576,ROW(),BP$1)=0,"",LOG(INDEX(測定結果!$1:$1048576,ROW(),BP$1)))</f>
        <v>-1.1549019599857431</v>
      </c>
      <c r="BQ55">
        <f>IF(INDEX(測定結果!$1:$1048576,ROW(),BQ$1)=0,"",LOG(INDEX(測定結果!$1:$1048576,ROW(),BQ$1)))</f>
        <v>-1.1549019599857431</v>
      </c>
      <c r="BR55">
        <f>IF(INDEX(測定結果!$1:$1048576,ROW(),BR$1)=0,"",LOG(INDEX(測定結果!$1:$1048576,ROW(),BR$1)))</f>
        <v>-1.3010299956639813</v>
      </c>
      <c r="BS55">
        <f>IF(INDEX(測定結果!$1:$1048576,ROW(),BS$1)=0,"",LOG(INDEX(測定結果!$1:$1048576,ROW(),BS$1)))</f>
        <v>-1.1549019599857431</v>
      </c>
      <c r="BT55">
        <f>IF(INDEX(測定結果!$1:$1048576,ROW(),BT$1)=0,"",LOG(INDEX(測定結果!$1:$1048576,ROW(),BT$1)))</f>
        <v>-1.1549019599857431</v>
      </c>
      <c r="BU55">
        <f>IF(INDEX(測定結果!$1:$1048576,ROW(),BU$1)=0,"",LOG(INDEX(測定結果!$1:$1048576,ROW(),BU$1)))</f>
        <v>-1.1549019599857431</v>
      </c>
      <c r="BV55">
        <f>IF(INDEX(測定結果!$1:$1048576,ROW(),BV$1)=0,"",LOG(INDEX(測定結果!$1:$1048576,ROW(),BV$1)))</f>
        <v>-1.1549019599857431</v>
      </c>
      <c r="BW55">
        <f>IF(INDEX(測定結果!$1:$1048576,ROW(),BW$1)=0,"",LOG(INDEX(測定結果!$1:$1048576,ROW(),BW$1)))</f>
        <v>-1.1549019599857431</v>
      </c>
      <c r="BX55">
        <f>IF(INDEX(測定結果!$1:$1048576,ROW(),BX$1)=0,"",LOG(INDEX(測定結果!$1:$1048576,ROW(),BX$1)))</f>
        <v>-1.1549019599857431</v>
      </c>
      <c r="BY55">
        <f>IF(INDEX(測定結果!$1:$1048576,ROW(),BY$1)=0,"",LOG(INDEX(測定結果!$1:$1048576,ROW(),BY$1)))</f>
        <v>-1.1549019599857431</v>
      </c>
      <c r="BZ55">
        <f>IF(INDEX(測定結果!$1:$1048576,ROW(),BZ$1)=0,"",LOG(INDEX(測定結果!$1:$1048576,ROW(),BZ$1)))</f>
        <v>-1.1549019599857431</v>
      </c>
      <c r="CA55">
        <f>IF(INDEX(測定結果!$1:$1048576,ROW(),CA$1)=0,"",LOG(INDEX(測定結果!$1:$1048576,ROW(),CA$1)))</f>
        <v>-1.1549019599857431</v>
      </c>
      <c r="CB55">
        <f>IF(INDEX(測定結果!$1:$1048576,ROW(),CB$1)=0,"",LOG(INDEX(測定結果!$1:$1048576,ROW(),CB$1)))</f>
        <v>-1.1549019599857431</v>
      </c>
      <c r="CC55">
        <f>IF(INDEX(測定結果!$1:$1048576,ROW(),CC$1)=0,"",LOG(INDEX(測定結果!$1:$1048576,ROW(),CC$1)))</f>
        <v>-1.1549019599857431</v>
      </c>
      <c r="CD55">
        <f>IF(INDEX(測定結果!$1:$1048576,ROW(),CD$1)=0,"",LOG(INDEX(測定結果!$1:$1048576,ROW(),CD$1)))</f>
        <v>-1.2218487496163564</v>
      </c>
      <c r="CE55">
        <f>IF(INDEX(測定結果!$1:$1048576,ROW(),CE$1)=0,"",LOG(INDEX(測定結果!$1:$1048576,ROW(),CE$1)))</f>
        <v>-1.2218487496163564</v>
      </c>
      <c r="CF55">
        <f>IF(INDEX(測定結果!$1:$1048576,ROW(),CF$1)=0,"",LOG(INDEX(測定結果!$1:$1048576,ROW(),CF$1)))</f>
        <v>-1.2218487496163564</v>
      </c>
      <c r="CG55">
        <f>IF(INDEX(測定結果!$1:$1048576,ROW(),CG$1)=0,"",LOG(INDEX(測定結果!$1:$1048576,ROW(),CG$1)))</f>
        <v>-1.1549019599857431</v>
      </c>
      <c r="CH55">
        <f>IF(INDEX(測定結果!$1:$1048576,ROW(),CH$1)=0,"",LOG(INDEX(測定結果!$1:$1048576,ROW(),CH$1)))</f>
        <v>-1.1549019599857431</v>
      </c>
      <c r="CI55">
        <f>IF(INDEX(測定結果!$1:$1048576,ROW(),CI$1)=0,"",LOG(INDEX(測定結果!$1:$1048576,ROW(),CI$1)))</f>
        <v>-1.1549019599857431</v>
      </c>
      <c r="CJ55">
        <f>IF(INDEX(測定結果!$1:$1048576,ROW(),CJ$1)=0,"",LOG(INDEX(測定結果!$1:$1048576,ROW(),CJ$1)))</f>
        <v>-1.1549019599857431</v>
      </c>
      <c r="CK55">
        <f>IF(INDEX(測定結果!$1:$1048576,ROW(),CK$1)=0,"",LOG(INDEX(測定結果!$1:$1048576,ROW(),CK$1)))</f>
        <v>-1.2218487496163564</v>
      </c>
      <c r="CL55">
        <f>IF(INDEX(測定結果!$1:$1048576,ROW(),CL$1)=0,"",LOG(INDEX(測定結果!$1:$1048576,ROW(),CL$1)))</f>
        <v>-1.2218487496163564</v>
      </c>
      <c r="CM55">
        <f>IF(INDEX(測定結果!$1:$1048576,ROW(),CM$1)=0,"",LOG(INDEX(測定結果!$1:$1048576,ROW(),CM$1)))</f>
        <v>-1.2218487496163564</v>
      </c>
      <c r="CN55">
        <f>IF(INDEX(測定結果!$1:$1048576,ROW(),CN$1)=0,"",LOG(INDEX(測定結果!$1:$1048576,ROW(),CN$1)))</f>
        <v>-1.2218487496163564</v>
      </c>
      <c r="CO55">
        <f>IF(INDEX(測定結果!$1:$1048576,ROW(),CO$1)=0,"",LOG(INDEX(測定結果!$1:$1048576,ROW(),CO$1)))</f>
        <v>-1.2218487496163564</v>
      </c>
      <c r="CP55">
        <f>IF(INDEX(測定結果!$1:$1048576,ROW(),CP$1)=0,"",LOG(INDEX(測定結果!$1:$1048576,ROW(),CP$1)))</f>
        <v>-1.2218487496163564</v>
      </c>
      <c r="CQ55">
        <f>IF(INDEX(測定結果!$1:$1048576,ROW(),CQ$1)=0,"",LOG(INDEX(測定結果!$1:$1048576,ROW(),CQ$1)))</f>
        <v>-1.1549019599857431</v>
      </c>
      <c r="CR55">
        <f>IF(INDEX(測定結果!$1:$1048576,ROW(),CR$1)=0,"",LOG(INDEX(測定結果!$1:$1048576,ROW(),CR$1)))</f>
        <v>-1.2218487496163564</v>
      </c>
      <c r="CS55">
        <f>IF(INDEX(測定結果!$1:$1048576,ROW(),CS$1)=0,"",LOG(INDEX(測定結果!$1:$1048576,ROW(),CS$1)))</f>
        <v>-1.2218487496163564</v>
      </c>
      <c r="CT55">
        <f>IF(INDEX(測定結果!$1:$1048576,ROW(),CT$1)=0,"",LOG(INDEX(測定結果!$1:$1048576,ROW(),CT$1)))</f>
        <v>-1.1549019599857431</v>
      </c>
      <c r="CU55">
        <f>IF(INDEX(測定結果!$1:$1048576,ROW(),CU$1)=0,"",LOG(INDEX(測定結果!$1:$1048576,ROW(),CU$1)))</f>
        <v>-1.2218487496163564</v>
      </c>
      <c r="CV55">
        <f>IF(INDEX(測定結果!$1:$1048576,ROW(),CV$1)=0,"",LOG(INDEX(測定結果!$1:$1048576,ROW(),CV$1)))</f>
        <v>-1.1549019599857431</v>
      </c>
      <c r="CW55">
        <f>IF(INDEX(測定結果!$1:$1048576,ROW(),CW$1)=0,"",LOG(INDEX(測定結果!$1:$1048576,ROW(),CW$1)))</f>
        <v>-1.1549019599857431</v>
      </c>
      <c r="CX55">
        <f>IF(INDEX(測定結果!$1:$1048576,ROW(),CX$1)=0,"",LOG(INDEX(測定結果!$1:$1048576,ROW(),CX$1)))</f>
        <v>-1.1549019599857431</v>
      </c>
      <c r="CY55" t="str">
        <f>IF(INDEX(測定結果!$1:$1048576,ROW(),CY$1)=0,"",LOG(INDEX(測定結果!$1:$1048576,ROW(),CY$1)))</f>
        <v/>
      </c>
      <c r="CZ55" t="str">
        <f>IF(INDEX(測定結果!$1:$1048576,ROW(),CZ$1)=0,"",LOG(INDEX(測定結果!$1:$1048576,ROW(),CZ$1)))</f>
        <v/>
      </c>
      <c r="DA55" t="str">
        <f>IF(INDEX(測定結果!$1:$1048576,ROW(),DA$1)=0,"",LOG(INDEX(測定結果!$1:$1048576,ROW(),DA$1)))</f>
        <v/>
      </c>
      <c r="DB55" t="str">
        <f>IF(INDEX(測定結果!$1:$1048576,ROW(),DB$1)=0,"",LOG(INDEX(測定結果!$1:$1048576,ROW(),DB$1)))</f>
        <v/>
      </c>
      <c r="DC55" t="str">
        <f>IF(INDEX(測定結果!$1:$1048576,ROW(),DC$1)=0,"",LOG(INDEX(測定結果!$1:$1048576,ROW(),DC$1)))</f>
        <v/>
      </c>
      <c r="DD55" t="str">
        <f>IF(INDEX(測定結果!$1:$1048576,ROW(),DD$1)=0,"",LOG(INDEX(測定結果!$1:$1048576,ROW(),DD$1)))</f>
        <v/>
      </c>
      <c r="DE55" t="str">
        <f>IF(INDEX(測定結果!$1:$1048576,ROW(),DE$1)=0,"",LOG(INDEX(測定結果!$1:$1048576,ROW(),DE$1)))</f>
        <v/>
      </c>
      <c r="DF55" t="str">
        <f>IF(INDEX(測定結果!$1:$1048576,ROW(),DF$1)=0,"",LOG(INDEX(測定結果!$1:$1048576,ROW(),DF$1)))</f>
        <v/>
      </c>
      <c r="DG55" t="str">
        <f>IF(INDEX(測定結果!$1:$1048576,ROW(),DG$1)=0,"",LOG(INDEX(測定結果!$1:$1048576,ROW(),DG$1)))</f>
        <v/>
      </c>
      <c r="DH55" t="str">
        <f>IF(INDEX(測定結果!$1:$1048576,ROW(),DH$1)=0,"",LOG(INDEX(測定結果!$1:$1048576,ROW(),DH$1)))</f>
        <v/>
      </c>
      <c r="DI55" t="str">
        <f>IF(INDEX(測定結果!$1:$1048576,ROW(),DI$1)=0,"",LOG(INDEX(測定結果!$1:$1048576,ROW(),DI$1)))</f>
        <v/>
      </c>
      <c r="DJ55" t="str">
        <f>IF(INDEX(測定結果!$1:$1048576,ROW(),DJ$1)=0,"",LOG(INDEX(測定結果!$1:$1048576,ROW(),DJ$1)))</f>
        <v/>
      </c>
      <c r="DK55" t="str">
        <f>IF(INDEX(測定結果!$1:$1048576,ROW(),DK$1)=0,"",LOG(INDEX(測定結果!$1:$1048576,ROW(),DK$1)))</f>
        <v/>
      </c>
      <c r="DL55" t="str">
        <f>IF(INDEX(測定結果!$1:$1048576,ROW(),DL$1)=0,"",LOG(INDEX(測定結果!$1:$1048576,ROW(),DL$1)))</f>
        <v/>
      </c>
      <c r="DM55" t="str">
        <f>IF(INDEX(測定結果!$1:$1048576,ROW(),DM$1)=0,"",LOG(INDEX(測定結果!$1:$1048576,ROW(),DM$1)))</f>
        <v/>
      </c>
      <c r="DN55" t="str">
        <f>IF(INDEX(測定結果!$1:$1048576,ROW(),DN$1)=0,"",LOG(INDEX(測定結果!$1:$1048576,ROW(),DN$1)))</f>
        <v/>
      </c>
      <c r="DO55" t="str">
        <f>IF(INDEX(測定結果!$1:$1048576,ROW(),DO$1)=0,"",LOG(INDEX(測定結果!$1:$1048576,ROW(),DO$1)))</f>
        <v/>
      </c>
      <c r="DP55" t="str">
        <f>IF(OR(INDEX(測定結果!$1:$1048576,ROW(),DP$1)=0,INDEX(測定結果!$1:$1048576,ROW(),DP$1)=""),"",LOG(INDEX(測定結果!$1:$1048576,ROW(),DP$1)))</f>
        <v/>
      </c>
      <c r="DQ55" t="str">
        <f>IF(OR(INDEX(測定結果!$1:$1048576,ROW(),DQ$1)=0,INDEX(測定結果!$1:$1048576,ROW(),DQ$1)=""),"",LOG(INDEX(測定結果!$1:$1048576,ROW(),DQ$1)))</f>
        <v/>
      </c>
      <c r="DR55" t="str">
        <f>IF(OR(INDEX(測定結果!$1:$1048576,ROW(),DR$1)=0,INDEX(測定結果!$1:$1048576,ROW(),DR$1)=""),"",LOG(INDEX(測定結果!$1:$1048576,ROW(),DR$1)))</f>
        <v/>
      </c>
      <c r="DS55" t="str">
        <f>IF(OR(INDEX(測定結果!$1:$1048576,ROW(),DS$1)=0,INDEX(測定結果!$1:$1048576,ROW(),DS$1)=""),"",LOG(INDEX(測定結果!$1:$1048576,ROW(),DS$1)))</f>
        <v/>
      </c>
      <c r="DT55" t="str">
        <f>IF(OR(INDEX(測定結果!$1:$1048576,ROW(),DT$1)=0,INDEX(測定結果!$1:$1048576,ROW(),DT$1)=""),"",LOG(INDEX(測定結果!$1:$1048576,ROW(),DT$1)))</f>
        <v/>
      </c>
      <c r="DU55" t="str">
        <f>IF(OR(INDEX(測定結果!$1:$1048576,ROW(),DU$1)=0,INDEX(測定結果!$1:$1048576,ROW(),DU$1)=""),"",LOG(INDEX(測定結果!$1:$1048576,ROW(),DU$1)))</f>
        <v/>
      </c>
      <c r="DV55" t="str">
        <f>IF(OR(INDEX(測定結果!$1:$1048576,ROW(),DV$1)=0,INDEX(測定結果!$1:$1048576,ROW(),DV$1)=""),"",LOG(INDEX(測定結果!$1:$1048576,ROW(),DV$1)))</f>
        <v/>
      </c>
      <c r="DW55" t="str">
        <f>IF(OR(INDEX(測定結果!$1:$1048576,ROW(),DW$1)=0,INDEX(測定結果!$1:$1048576,ROW(),DW$1)=""),"",LOG(INDEX(測定結果!$1:$1048576,ROW(),DW$1)))</f>
        <v/>
      </c>
      <c r="DX55" t="str">
        <f>IF(OR(INDEX(測定結果!$1:$1048576,ROW(),DX$1)=0,INDEX(測定結果!$1:$1048576,ROW(),DX$1)=""),"",LOG(INDEX(測定結果!$1:$1048576,ROW(),DX$1)))</f>
        <v/>
      </c>
      <c r="DY55" t="str">
        <f>IF(OR(INDEX(測定結果!$1:$1048576,ROW(),DY$1)=0,INDEX(測定結果!$1:$1048576,ROW(),DY$1)=""),"",LOG(INDEX(測定結果!$1:$1048576,ROW(),DY$1)))</f>
        <v/>
      </c>
      <c r="DZ55" t="str">
        <f>IF(OR(INDEX(測定結果!$1:$1048576,ROW(),DZ$1)=0,INDEX(測定結果!$1:$1048576,ROW(),DZ$1)=""),"",LOG(INDEX(測定結果!$1:$1048576,ROW(),DZ$1)))</f>
        <v/>
      </c>
      <c r="EA55" t="str">
        <f>IF(OR(INDEX(測定結果!$1:$1048576,ROW(),EA$1)=0,INDEX(測定結果!$1:$1048576,ROW(),EA$1)=""),"",LOG(INDEX(測定結果!$1:$1048576,ROW(),EA$1)))</f>
        <v/>
      </c>
      <c r="EB55" t="str">
        <f>IF(OR(INDEX(測定結果!$1:$1048576,ROW(),EB$1)=0,INDEX(測定結果!$1:$1048576,ROW(),EB$1)=""),"",LOG(INDEX(測定結果!$1:$1048576,ROW(),EB$1)))</f>
        <v/>
      </c>
      <c r="EC55" t="str">
        <f>IF(OR(INDEX(測定結果!$1:$1048576,ROW(),EC$1)=0,INDEX(測定結果!$1:$1048576,ROW(),EC$1)=""),"",LOG(INDEX(測定結果!$1:$1048576,ROW(),EC$1)))</f>
        <v/>
      </c>
      <c r="ED55" t="str">
        <f>IF(OR(INDEX(測定結果!$1:$1048576,ROW(),ED$1)=0,INDEX(測定結果!$1:$1048576,ROW(),ED$1)=""),"",LOG(INDEX(測定結果!$1:$1048576,ROW(),ED$1)))</f>
        <v/>
      </c>
    </row>
    <row r="56" spans="1:134">
      <c r="A56" t="str">
        <f>IF(INDEX(測定結果!$1:$1048576,ROW(),A$1)=0,A55,INDEX(測定結果!$1:$1048576,ROW(),A$1))</f>
        <v>都路町</v>
      </c>
      <c r="B56">
        <f>INDEX(測定結果!$1:$1048576,ROW(),B$1)</f>
        <v>46</v>
      </c>
      <c r="C56" t="str">
        <f>IF(INDEX(測定結果!$1:$1048576,ROW(),C$1)=0,C55,INDEX(測定結果!$1:$1048576,ROW(),C$1))</f>
        <v>第１０区</v>
      </c>
      <c r="D56" t="str">
        <f>IF(INDEX(測定結果!$1:$1048576,ROW(),D$1)=0,"",INDEX(測定結果!$1:$1048576,ROW(),D$1))</f>
        <v>頭ノ巣集会所</v>
      </c>
      <c r="E56">
        <f>IF(INDEX(測定結果!$1:$1048576,ROW(),E$1)=0,"",LOG(INDEX(測定結果!$1:$1048576,ROW(),E$1)))</f>
        <v>-0.25181197299379954</v>
      </c>
      <c r="F56">
        <f>IF(INDEX(測定結果!$1:$1048576,ROW(),F$1)=0,"",LOG(INDEX(測定結果!$1:$1048576,ROW(),F$1)))</f>
        <v>-0.20760831050174613</v>
      </c>
      <c r="G56">
        <f>IF(INDEX(測定結果!$1:$1048576,ROW(),G$1)=0,"",LOG(INDEX(測定結果!$1:$1048576,ROW(),G$1)))</f>
        <v>-0.32790214206428259</v>
      </c>
      <c r="H56">
        <f>IF(INDEX(測定結果!$1:$1048576,ROW(),H$1)=0,"",LOG(INDEX(測定結果!$1:$1048576,ROW(),H$1)))</f>
        <v>-0.27572413039921095</v>
      </c>
      <c r="I56">
        <f>IF(INDEX(測定結果!$1:$1048576,ROW(),I$1)=0,"",LOG(INDEX(測定結果!$1:$1048576,ROW(),I$1)))</f>
        <v>-0.25963731050575611</v>
      </c>
      <c r="J56">
        <f>IF(INDEX(測定結果!$1:$1048576,ROW(),J$1)=0,"",LOG(INDEX(測定結果!$1:$1048576,ROW(),J$1)))</f>
        <v>-0.35654732351381258</v>
      </c>
      <c r="K56">
        <f>IF(INDEX(測定結果!$1:$1048576,ROW(),K$1)=0,"",LOG(INDEX(測定結果!$1:$1048576,ROW(),K$1)))</f>
        <v>-0.35654732351381258</v>
      </c>
      <c r="L56">
        <f>IF(INDEX(測定結果!$1:$1048576,ROW(),L$1)=0,"",LOG(INDEX(測定結果!$1:$1048576,ROW(),L$1)))</f>
        <v>-0.3010299956639812</v>
      </c>
      <c r="M56">
        <f>IF(INDEX(測定結果!$1:$1048576,ROW(),M$1)=0,"",LOG(INDEX(測定結果!$1:$1048576,ROW(),M$1)))</f>
        <v>-0.28399665636520083</v>
      </c>
      <c r="N56">
        <f>IF(INDEX(測定結果!$1:$1048576,ROW(),N$1)=0,"",LOG(INDEX(測定結果!$1:$1048576,ROW(),N$1)))</f>
        <v>-0.35654732351381258</v>
      </c>
      <c r="O56">
        <f>IF(INDEX(測定結果!$1:$1048576,ROW(),O$1)=0,"",LOG(INDEX(測定結果!$1:$1048576,ROW(),O$1)))</f>
        <v>-0.33724216831842591</v>
      </c>
      <c r="P56">
        <f>IF(INDEX(測定結果!$1:$1048576,ROW(),P$1)=0,"",LOG(INDEX(測定結果!$1:$1048576,ROW(),P$1)))</f>
        <v>-0.37675070960209955</v>
      </c>
      <c r="Q56">
        <f>IF(INDEX(測定結果!$1:$1048576,ROW(),Q$1)=0,"",LOG(INDEX(測定結果!$1:$1048576,ROW(),Q$1)))</f>
        <v>-0.32790214206428259</v>
      </c>
      <c r="R56">
        <f>IF(INDEX(測定結果!$1:$1048576,ROW(),R$1)=0,"",LOG(INDEX(測定結果!$1:$1048576,ROW(),R$1)))</f>
        <v>-0.32790214206428259</v>
      </c>
      <c r="S56">
        <f>IF(INDEX(測定結果!$1:$1048576,ROW(),S$1)=0,"",LOG(INDEX(測定結果!$1:$1048576,ROW(),S$1)))</f>
        <v>-0.32790214206428259</v>
      </c>
      <c r="T56">
        <f>IF(INDEX(測定結果!$1:$1048576,ROW(),T$1)=0,"",LOG(INDEX(測定結果!$1:$1048576,ROW(),T$1)))</f>
        <v>-0.50863830616572736</v>
      </c>
      <c r="U56">
        <f>IF(INDEX(測定結果!$1:$1048576,ROW(),U$1)=0,"",LOG(INDEX(測定結果!$1:$1048576,ROW(),U$1)))</f>
        <v>-0.46852108295774486</v>
      </c>
      <c r="V56">
        <f>IF(INDEX(測定結果!$1:$1048576,ROW(),V$1)=0,"",LOG(INDEX(測定結果!$1:$1048576,ROW(),V$1)))</f>
        <v>-0.42021640338318983</v>
      </c>
      <c r="W56">
        <f>IF(INDEX(測定結果!$1:$1048576,ROW(),W$1)=0,"",LOG(INDEX(測定結果!$1:$1048576,ROW(),W$1)))</f>
        <v>-0.42021640338318983</v>
      </c>
      <c r="X56">
        <f>IF(INDEX(測定結果!$1:$1048576,ROW(),X$1)=0,"",LOG(INDEX(測定結果!$1:$1048576,ROW(),X$1)))</f>
        <v>-0.35654732351381258</v>
      </c>
      <c r="Y56">
        <f>IF(INDEX(測定結果!$1:$1048576,ROW(),Y$1)=0,"",LOG(INDEX(測定結果!$1:$1048576,ROW(),Y$1)))</f>
        <v>-0.37675070960209955</v>
      </c>
      <c r="Z56">
        <f>IF(INDEX(測定結果!$1:$1048576,ROW(),Z$1)=0,"",LOG(INDEX(測定結果!$1:$1048576,ROW(),Z$1)))</f>
        <v>-0.38721614328026455</v>
      </c>
      <c r="AA56">
        <f>IF(INDEX(測定結果!$1:$1048576,ROW(),AA$1)=0,"",LOG(INDEX(測定結果!$1:$1048576,ROW(),AA$1)))</f>
        <v>-0.40893539297350079</v>
      </c>
      <c r="AB56">
        <f>IF(INDEX(測定結果!$1:$1048576,ROW(),AB$1)=0,"",LOG(INDEX(測定結果!$1:$1048576,ROW(),AB$1)))</f>
        <v>-0.42021640338318983</v>
      </c>
      <c r="AC56">
        <f>IF(INDEX(測定結果!$1:$1048576,ROW(),AC$1)=0,"",LOG(INDEX(測定結果!$1:$1048576,ROW(),AC$1)))</f>
        <v>-0.45593195564972439</v>
      </c>
      <c r="AD56">
        <f>IF(INDEX(測定結果!$1:$1048576,ROW(),AD$1)=0,"",LOG(INDEX(測定結果!$1:$1048576,ROW(),AD$1)))</f>
        <v>-0.44369749923271273</v>
      </c>
      <c r="AE56">
        <f>IF(INDEX(測定結果!$1:$1048576,ROW(),AE$1)=0,"",LOG(INDEX(測定結果!$1:$1048576,ROW(),AE$1)))</f>
        <v>-0.48148606012211248</v>
      </c>
      <c r="AF56">
        <f>IF(INDEX(測定結果!$1:$1048576,ROW(),AF$1)=0,"",LOG(INDEX(測定結果!$1:$1048576,ROW(),AF$1)))</f>
        <v>-0.49485002168009401</v>
      </c>
      <c r="AG56">
        <f>IF(INDEX(測定結果!$1:$1048576,ROW(),AG$1)=0,"",LOG(INDEX(測定結果!$1:$1048576,ROW(),AG$1)))</f>
        <v>-0.49485002168009401</v>
      </c>
      <c r="AH56">
        <f>IF(INDEX(測定結果!$1:$1048576,ROW(),AH$1)=0,"",LOG(INDEX(測定結果!$1:$1048576,ROW(),AH$1)))</f>
        <v>-0.56863623584101264</v>
      </c>
      <c r="AI56">
        <f>IF(INDEX(測定結果!$1:$1048576,ROW(),AI$1)=0,"",LOG(INDEX(測定結果!$1:$1048576,ROW(),AI$1)))</f>
        <v>-0.50863830616572736</v>
      </c>
      <c r="AJ56">
        <f>IF(INDEX(測定結果!$1:$1048576,ROW(),AJ$1)=0,"",LOG(INDEX(測定結果!$1:$1048576,ROW(),AJ$1)))</f>
        <v>-0.50863830616572736</v>
      </c>
      <c r="AK56">
        <f>IF(INDEX(測定結果!$1:$1048576,ROW(),AK$1)=0,"",LOG(INDEX(測定結果!$1:$1048576,ROW(),AK$1)))</f>
        <v>-0.50863830616572736</v>
      </c>
      <c r="AL56">
        <f>IF(INDEX(測定結果!$1:$1048576,ROW(),AL$1)=0,"",LOG(INDEX(測定結果!$1:$1048576,ROW(),AL$1)))</f>
        <v>-0.55284196865778079</v>
      </c>
      <c r="AM56">
        <f>IF(INDEX(測定結果!$1:$1048576,ROW(),AM$1)=0,"",LOG(INDEX(測定結果!$1:$1048576,ROW(),AM$1)))</f>
        <v>-0.69897000433601875</v>
      </c>
      <c r="AN56">
        <f>IF(INDEX(測定結果!$1:$1048576,ROW(),AN$1)=0,"",LOG(INDEX(測定結果!$1:$1048576,ROW(),AN$1)))</f>
        <v>-0.72124639904717103</v>
      </c>
      <c r="AO56">
        <f>IF(INDEX(測定結果!$1:$1048576,ROW(),AO$1)=0,"",LOG(INDEX(測定結果!$1:$1048576,ROW(),AO$1)))</f>
        <v>-0.769551078621726</v>
      </c>
      <c r="AP56">
        <f>IF(INDEX(測定結果!$1:$1048576,ROW(),AP$1)=0,"",LOG(INDEX(測定結果!$1:$1048576,ROW(),AP$1)))</f>
        <v>-0.74472749489669399</v>
      </c>
      <c r="AQ56">
        <f>IF(INDEX(測定結果!$1:$1048576,ROW(),AQ$1)=0,"",LOG(INDEX(測定結果!$1:$1048576,ROW(),AQ$1)))</f>
        <v>-0.74472749489669399</v>
      </c>
      <c r="AR56">
        <f>IF(INDEX(測定結果!$1:$1048576,ROW(),AR$1)=0,"",LOG(INDEX(測定結果!$1:$1048576,ROW(),AR$1)))</f>
        <v>-0.79588001734407521</v>
      </c>
      <c r="AS56">
        <f>IF(INDEX(測定結果!$1:$1048576,ROW(),AS$1)=0,"",LOG(INDEX(測定結果!$1:$1048576,ROW(),AS$1)))</f>
        <v>-0.79588001734407521</v>
      </c>
      <c r="AT56">
        <f>IF(INDEX(測定結果!$1:$1048576,ROW(),AT$1)=0,"",LOG(INDEX(測定結果!$1:$1048576,ROW(),AT$1)))</f>
        <v>-0.82390874094431876</v>
      </c>
      <c r="AU56">
        <f>IF(INDEX(測定結果!$1:$1048576,ROW(),AU$1)=0,"",LOG(INDEX(測定結果!$1:$1048576,ROW(),AU$1)))</f>
        <v>-1</v>
      </c>
      <c r="AV56">
        <f>IF(INDEX(測定結果!$1:$1048576,ROW(),AV$1)=0,"",LOG(INDEX(測定結果!$1:$1048576,ROW(),AV$1)))</f>
        <v>-0.74472749489669399</v>
      </c>
      <c r="AW56">
        <f>IF(INDEX(測定結果!$1:$1048576,ROW(),AW$1)=0,"",LOG(INDEX(測定結果!$1:$1048576,ROW(),AW$1)))</f>
        <v>-0.769551078621726</v>
      </c>
      <c r="AX56">
        <f>IF(INDEX(測定結果!$1:$1048576,ROW(),AX$1)=0,"",LOG(INDEX(測定結果!$1:$1048576,ROW(),AX$1)))</f>
        <v>-0.769551078621726</v>
      </c>
      <c r="AY56">
        <f>IF(INDEX(測定結果!$1:$1048576,ROW(),AY$1)=0,"",LOG(INDEX(測定結果!$1:$1048576,ROW(),AY$1)))</f>
        <v>-0.82390874094431876</v>
      </c>
      <c r="AZ56">
        <f>IF(INDEX(測定結果!$1:$1048576,ROW(),AZ$1)=0,"",LOG(INDEX(測定結果!$1:$1048576,ROW(),AZ$1)))</f>
        <v>-0.85387196432176193</v>
      </c>
      <c r="BA56">
        <f>IF(INDEX(測定結果!$1:$1048576,ROW(),BA$1)=0,"",LOG(INDEX(測定結果!$1:$1048576,ROW(),BA$1)))</f>
        <v>-0.79588001734407521</v>
      </c>
      <c r="BB56">
        <f>IF(INDEX(測定結果!$1:$1048576,ROW(),BB$1)=0,"",LOG(INDEX(測定結果!$1:$1048576,ROW(),BB$1)))</f>
        <v>-0.85387196432176193</v>
      </c>
      <c r="BC56">
        <f>IF(INDEX(測定結果!$1:$1048576,ROW(),BC$1)=0,"",LOG(INDEX(測定結果!$1:$1048576,ROW(),BC$1)))</f>
        <v>-0.82390874094431876</v>
      </c>
      <c r="BD56">
        <f>IF(INDEX(測定結果!$1:$1048576,ROW(),BD$1)=0,"",LOG(INDEX(測定結果!$1:$1048576,ROW(),BD$1)))</f>
        <v>-0.85387196432176193</v>
      </c>
      <c r="BE56">
        <f>IF(INDEX(測定結果!$1:$1048576,ROW(),BE$1)=0,"",LOG(INDEX(測定結果!$1:$1048576,ROW(),BE$1)))</f>
        <v>-0.82390874094431876</v>
      </c>
      <c r="BF56">
        <f>IF(INDEX(測定結果!$1:$1048576,ROW(),BF$1)=0,"",LOG(INDEX(測定結果!$1:$1048576,ROW(),BF$1)))</f>
        <v>-0.95860731484177497</v>
      </c>
      <c r="BG56">
        <f>IF(INDEX(測定結果!$1:$1048576,ROW(),BG$1)=0,"",LOG(INDEX(測定結果!$1:$1048576,ROW(),BG$1)))</f>
        <v>-0.88605664769316317</v>
      </c>
      <c r="BH56">
        <f>IF(INDEX(測定結果!$1:$1048576,ROW(),BH$1)=0,"",LOG(INDEX(測定結果!$1:$1048576,ROW(),BH$1)))</f>
        <v>-0.88605664769316317</v>
      </c>
      <c r="BI56">
        <f>IF(INDEX(測定結果!$1:$1048576,ROW(),BI$1)=0,"",LOG(INDEX(測定結果!$1:$1048576,ROW(),BI$1)))</f>
        <v>-0.79588001734407521</v>
      </c>
      <c r="BJ56">
        <f>IF(INDEX(測定結果!$1:$1048576,ROW(),BJ$1)=0,"",LOG(INDEX(測定結果!$1:$1048576,ROW(),BJ$1)))</f>
        <v>-0.82390874094431876</v>
      </c>
      <c r="BK56">
        <f>IF(INDEX(測定結果!$1:$1048576,ROW(),BK$1)=0,"",LOG(INDEX(測定結果!$1:$1048576,ROW(),BK$1)))</f>
        <v>-0.82390874094431876</v>
      </c>
      <c r="BL56">
        <f>IF(INDEX(測定結果!$1:$1048576,ROW(),BL$1)=0,"",LOG(INDEX(測定結果!$1:$1048576,ROW(),BL$1)))</f>
        <v>-0.82390874094431876</v>
      </c>
      <c r="BM56">
        <f>IF(INDEX(測定結果!$1:$1048576,ROW(),BM$1)=0,"",LOG(INDEX(測定結果!$1:$1048576,ROW(),BM$1)))</f>
        <v>-0.85387196432176193</v>
      </c>
      <c r="BN56">
        <f>IF(INDEX(測定結果!$1:$1048576,ROW(),BN$1)=0,"",LOG(INDEX(測定結果!$1:$1048576,ROW(),BN$1)))</f>
        <v>-0.88605664769316317</v>
      </c>
      <c r="BO56">
        <f>IF(INDEX(測定結果!$1:$1048576,ROW(),BO$1)=0,"",LOG(INDEX(測定結果!$1:$1048576,ROW(),BO$1)))</f>
        <v>-0.82390874094431876</v>
      </c>
      <c r="BP56">
        <f>IF(INDEX(測定結果!$1:$1048576,ROW(),BP$1)=0,"",LOG(INDEX(測定結果!$1:$1048576,ROW(),BP$1)))</f>
        <v>-0.92081875395237522</v>
      </c>
      <c r="BQ56">
        <f>IF(INDEX(測定結果!$1:$1048576,ROW(),BQ$1)=0,"",LOG(INDEX(測定結果!$1:$1048576,ROW(),BQ$1)))</f>
        <v>-0.92081875395237522</v>
      </c>
      <c r="BR56">
        <f>IF(INDEX(測定結果!$1:$1048576,ROW(),BR$1)=0,"",LOG(INDEX(測定結果!$1:$1048576,ROW(),BR$1)))</f>
        <v>-1.0457574905606752</v>
      </c>
      <c r="BS56">
        <f>IF(INDEX(測定結果!$1:$1048576,ROW(),BS$1)=0,"",LOG(INDEX(測定結果!$1:$1048576,ROW(),BS$1)))</f>
        <v>-0.95860731484177497</v>
      </c>
      <c r="BT56">
        <f>IF(INDEX(測定結果!$1:$1048576,ROW(),BT$1)=0,"",LOG(INDEX(測定結果!$1:$1048576,ROW(),BT$1)))</f>
        <v>-0.92081875395237522</v>
      </c>
      <c r="BU56">
        <f>IF(INDEX(測定結果!$1:$1048576,ROW(),BU$1)=0,"",LOG(INDEX(測定結果!$1:$1048576,ROW(),BU$1)))</f>
        <v>-0.92081875395237522</v>
      </c>
      <c r="BV56">
        <f>IF(INDEX(測定結果!$1:$1048576,ROW(),BV$1)=0,"",LOG(INDEX(測定結果!$1:$1048576,ROW(),BV$1)))</f>
        <v>-0.88605664769316317</v>
      </c>
      <c r="BW56">
        <f>IF(INDEX(測定結果!$1:$1048576,ROW(),BW$1)=0,"",LOG(INDEX(測定結果!$1:$1048576,ROW(),BW$1)))</f>
        <v>-0.95860731484177497</v>
      </c>
      <c r="BX56">
        <f>IF(INDEX(測定結果!$1:$1048576,ROW(),BX$1)=0,"",LOG(INDEX(測定結果!$1:$1048576,ROW(),BX$1)))</f>
        <v>-0.95860731484177497</v>
      </c>
      <c r="BY56">
        <f>IF(INDEX(測定結果!$1:$1048576,ROW(),BY$1)=0,"",LOG(INDEX(測定結果!$1:$1048576,ROW(),BY$1)))</f>
        <v>-0.92081875395237522</v>
      </c>
      <c r="BZ56">
        <f>IF(INDEX(測定結果!$1:$1048576,ROW(),BZ$1)=0,"",LOG(INDEX(測定結果!$1:$1048576,ROW(),BZ$1)))</f>
        <v>-0.88605664769316317</v>
      </c>
      <c r="CA56">
        <f>IF(INDEX(測定結果!$1:$1048576,ROW(),CA$1)=0,"",LOG(INDEX(測定結果!$1:$1048576,ROW(),CA$1)))</f>
        <v>-0.88605664769316317</v>
      </c>
      <c r="CB56">
        <f>IF(INDEX(測定結果!$1:$1048576,ROW(),CB$1)=0,"",LOG(INDEX(測定結果!$1:$1048576,ROW(),CB$1)))</f>
        <v>-0.92081875395237522</v>
      </c>
      <c r="CC56">
        <f>IF(INDEX(測定結果!$1:$1048576,ROW(),CC$1)=0,"",LOG(INDEX(測定結果!$1:$1048576,ROW(),CC$1)))</f>
        <v>-0.95860731484177497</v>
      </c>
      <c r="CD56">
        <f>IF(INDEX(測定結果!$1:$1048576,ROW(),CD$1)=0,"",LOG(INDEX(測定結果!$1:$1048576,ROW(),CD$1)))</f>
        <v>-0.95860731484177497</v>
      </c>
      <c r="CE56">
        <f>IF(INDEX(測定結果!$1:$1048576,ROW(),CE$1)=0,"",LOG(INDEX(測定結果!$1:$1048576,ROW(),CE$1)))</f>
        <v>-0.92081875395237522</v>
      </c>
      <c r="CF56">
        <f>IF(INDEX(測定結果!$1:$1048576,ROW(),CF$1)=0,"",LOG(INDEX(測定結果!$1:$1048576,ROW(),CF$1)))</f>
        <v>-0.92081875395237522</v>
      </c>
      <c r="CG56">
        <f>IF(INDEX(測定結果!$1:$1048576,ROW(),CG$1)=0,"",LOG(INDEX(測定結果!$1:$1048576,ROW(),CG$1)))</f>
        <v>-0.92081875395237522</v>
      </c>
      <c r="CH56">
        <f>IF(INDEX(測定結果!$1:$1048576,ROW(),CH$1)=0,"",LOG(INDEX(測定結果!$1:$1048576,ROW(),CH$1)))</f>
        <v>-0.92081875395237522</v>
      </c>
      <c r="CI56">
        <f>IF(INDEX(測定結果!$1:$1048576,ROW(),CI$1)=0,"",LOG(INDEX(測定結果!$1:$1048576,ROW(),CI$1)))</f>
        <v>-0.95860731484177497</v>
      </c>
      <c r="CJ56">
        <f>IF(INDEX(測定結果!$1:$1048576,ROW(),CJ$1)=0,"",LOG(INDEX(測定結果!$1:$1048576,ROW(),CJ$1)))</f>
        <v>-0.92081875395237522</v>
      </c>
      <c r="CK56">
        <f>IF(INDEX(測定結果!$1:$1048576,ROW(),CK$1)=0,"",LOG(INDEX(測定結果!$1:$1048576,ROW(),CK$1)))</f>
        <v>-0.95860731484177497</v>
      </c>
      <c r="CL56">
        <f>IF(INDEX(測定結果!$1:$1048576,ROW(),CL$1)=0,"",LOG(INDEX(測定結果!$1:$1048576,ROW(),CL$1)))</f>
        <v>-0.88605664769316317</v>
      </c>
      <c r="CM56">
        <f>IF(INDEX(測定結果!$1:$1048576,ROW(),CM$1)=0,"",LOG(INDEX(測定結果!$1:$1048576,ROW(),CM$1)))</f>
        <v>-0.95860731484177497</v>
      </c>
      <c r="CN56">
        <f>IF(INDEX(測定結果!$1:$1048576,ROW(),CN$1)=0,"",LOG(INDEX(測定結果!$1:$1048576,ROW(),CN$1)))</f>
        <v>-0.95860731484177497</v>
      </c>
      <c r="CO56">
        <f>IF(INDEX(測定結果!$1:$1048576,ROW(),CO$1)=0,"",LOG(INDEX(測定結果!$1:$1048576,ROW(),CO$1)))</f>
        <v>-0.95860731484177497</v>
      </c>
      <c r="CP56">
        <f>IF(INDEX(測定結果!$1:$1048576,ROW(),CP$1)=0,"",LOG(INDEX(測定結果!$1:$1048576,ROW(),CP$1)))</f>
        <v>-1</v>
      </c>
      <c r="CQ56">
        <f>IF(INDEX(測定結果!$1:$1048576,ROW(),CQ$1)=0,"",LOG(INDEX(測定結果!$1:$1048576,ROW(),CQ$1)))</f>
        <v>-0.92081875395237522</v>
      </c>
      <c r="CR56">
        <f>IF(INDEX(測定結果!$1:$1048576,ROW(),CR$1)=0,"",LOG(INDEX(測定結果!$1:$1048576,ROW(),CR$1)))</f>
        <v>-0.95860731484177497</v>
      </c>
      <c r="CS56">
        <f>IF(INDEX(測定結果!$1:$1048576,ROW(),CS$1)=0,"",LOG(INDEX(測定結果!$1:$1048576,ROW(),CS$1)))</f>
        <v>-0.92081875395237522</v>
      </c>
      <c r="CT56">
        <f>IF(INDEX(測定結果!$1:$1048576,ROW(),CT$1)=0,"",LOG(INDEX(測定結果!$1:$1048576,ROW(),CT$1)))</f>
        <v>-1</v>
      </c>
      <c r="CU56">
        <f>IF(INDEX(測定結果!$1:$1048576,ROW(),CU$1)=0,"",LOG(INDEX(測定結果!$1:$1048576,ROW(),CU$1)))</f>
        <v>-0.92081875395237522</v>
      </c>
      <c r="CV56">
        <f>IF(INDEX(測定結果!$1:$1048576,ROW(),CV$1)=0,"",LOG(INDEX(測定結果!$1:$1048576,ROW(),CV$1)))</f>
        <v>-0.95860731484177497</v>
      </c>
      <c r="CW56">
        <f>IF(INDEX(測定結果!$1:$1048576,ROW(),CW$1)=0,"",LOG(INDEX(測定結果!$1:$1048576,ROW(),CW$1)))</f>
        <v>-1</v>
      </c>
      <c r="CX56">
        <f>IF(INDEX(測定結果!$1:$1048576,ROW(),CX$1)=0,"",LOG(INDEX(測定結果!$1:$1048576,ROW(),CX$1)))</f>
        <v>-1</v>
      </c>
      <c r="CY56">
        <f>IF(INDEX(測定結果!$1:$1048576,ROW(),CY$1)=0,"",LOG(INDEX(測定結果!$1:$1048576,ROW(),CY$1)))</f>
        <v>-1</v>
      </c>
      <c r="CZ56">
        <f>IF(INDEX(測定結果!$1:$1048576,ROW(),CZ$1)=0,"",LOG(INDEX(測定結果!$1:$1048576,ROW(),CZ$1)))</f>
        <v>-1</v>
      </c>
      <c r="DA56">
        <f>IF(INDEX(測定結果!$1:$1048576,ROW(),DA$1)=0,"",LOG(INDEX(測定結果!$1:$1048576,ROW(),DA$1)))</f>
        <v>-1</v>
      </c>
      <c r="DB56">
        <f>IF(INDEX(測定結果!$1:$1048576,ROW(),DB$1)=0,"",LOG(INDEX(測定結果!$1:$1048576,ROW(),DB$1)))</f>
        <v>-0.95860731484177497</v>
      </c>
      <c r="DC56">
        <f>IF(INDEX(測定結果!$1:$1048576,ROW(),DC$1)=0,"",LOG(INDEX(測定結果!$1:$1048576,ROW(),DC$1)))</f>
        <v>-1</v>
      </c>
      <c r="DD56">
        <f>IF(INDEX(測定結果!$1:$1048576,ROW(),DD$1)=0,"",LOG(INDEX(測定結果!$1:$1048576,ROW(),DD$1)))</f>
        <v>-1</v>
      </c>
      <c r="DE56">
        <f>IF(INDEX(測定結果!$1:$1048576,ROW(),DE$1)=0,"",LOG(INDEX(測定結果!$1:$1048576,ROW(),DE$1)))</f>
        <v>-0.95860731484177497</v>
      </c>
      <c r="DF56">
        <f>IF(INDEX(測定結果!$1:$1048576,ROW(),DF$1)=0,"",LOG(INDEX(測定結果!$1:$1048576,ROW(),DF$1)))</f>
        <v>-1</v>
      </c>
      <c r="DG56">
        <f>IF(INDEX(測定結果!$1:$1048576,ROW(),DG$1)=0,"",LOG(INDEX(測定結果!$1:$1048576,ROW(),DG$1)))</f>
        <v>-1</v>
      </c>
      <c r="DH56">
        <f>IF(INDEX(測定結果!$1:$1048576,ROW(),DH$1)=0,"",LOG(INDEX(測定結果!$1:$1048576,ROW(),DH$1)))</f>
        <v>-1</v>
      </c>
      <c r="DI56">
        <f>IF(INDEX(測定結果!$1:$1048576,ROW(),DI$1)=0,"",LOG(INDEX(測定結果!$1:$1048576,ROW(),DI$1)))</f>
        <v>-1</v>
      </c>
      <c r="DJ56">
        <f>IF(INDEX(測定結果!$1:$1048576,ROW(),DJ$1)=0,"",LOG(INDEX(測定結果!$1:$1048576,ROW(),DJ$1)))</f>
        <v>-0.95860731484177497</v>
      </c>
      <c r="DK56">
        <f>IF(INDEX(測定結果!$1:$1048576,ROW(),DK$1)=0,"",LOG(INDEX(測定結果!$1:$1048576,ROW(),DK$1)))</f>
        <v>-0.95860731484177497</v>
      </c>
      <c r="DL56">
        <f>IF(INDEX(測定結果!$1:$1048576,ROW(),DL$1)=0,"",LOG(INDEX(測定結果!$1:$1048576,ROW(),DL$1)))</f>
        <v>-1</v>
      </c>
      <c r="DM56">
        <f>IF(INDEX(測定結果!$1:$1048576,ROW(),DM$1)=0,"",LOG(INDEX(測定結果!$1:$1048576,ROW(),DM$1)))</f>
        <v>-1</v>
      </c>
      <c r="DN56" t="str">
        <f>IF(INDEX(測定結果!$1:$1048576,ROW(),DN$1)=0,"",LOG(INDEX(測定結果!$1:$1048576,ROW(),DN$1)))</f>
        <v/>
      </c>
      <c r="DO56">
        <f>IF(INDEX(測定結果!$1:$1048576,ROW(),DO$1)=0,"",LOG(INDEX(測定結果!$1:$1048576,ROW(),DO$1)))</f>
        <v>-1</v>
      </c>
      <c r="DP56">
        <f>IF(OR(INDEX(測定結果!$1:$1048576,ROW(),DP$1)=0,INDEX(測定結果!$1:$1048576,ROW(),DP$1)=""),"",LOG(INDEX(測定結果!$1:$1048576,ROW(),DP$1)))</f>
        <v>-0.97469413473522981</v>
      </c>
      <c r="DQ56">
        <f>IF(OR(INDEX(測定結果!$1:$1048576,ROW(),DQ$1)=0,INDEX(測定結果!$1:$1048576,ROW(),DQ$1)=""),"",LOG(INDEX(測定結果!$1:$1048576,ROW(),DQ$1)))</f>
        <v>-0.96257350205937642</v>
      </c>
      <c r="DR56">
        <f>IF(OR(INDEX(測定結果!$1:$1048576,ROW(),DR$1)=0,INDEX(測定結果!$1:$1048576,ROW(),DR$1)=""),"",LOG(INDEX(測定結果!$1:$1048576,ROW(),DR$1)))</f>
        <v>-1.0087739243075051</v>
      </c>
      <c r="DS56">
        <f>IF(OR(INDEX(測定結果!$1:$1048576,ROW(),DS$1)=0,INDEX(測定結果!$1:$1048576,ROW(),DS$1)=""),"",LOG(INDEX(測定結果!$1:$1048576,ROW(),DS$1)))</f>
        <v>-0.95467702121334252</v>
      </c>
      <c r="DT56">
        <f>IF(OR(INDEX(測定結果!$1:$1048576,ROW(),DT$1)=0,INDEX(測定結果!$1:$1048576,ROW(),DT$1)=""),"",LOG(INDEX(測定結果!$1:$1048576,ROW(),DT$1)))</f>
        <v>-1.0177287669604316</v>
      </c>
      <c r="DU56">
        <f>IF(OR(INDEX(測定結果!$1:$1048576,ROW(),DU$1)=0,INDEX(測定結果!$1:$1048576,ROW(),DU$1)=""),"",LOG(INDEX(測定結果!$1:$1048576,ROW(),DU$1)))</f>
        <v>-0.97469413473522981</v>
      </c>
      <c r="DV56">
        <f>IF(OR(INDEX(測定結果!$1:$1048576,ROW(),DV$1)=0,INDEX(測定結果!$1:$1048576,ROW(),DV$1)=""),"",LOG(INDEX(測定結果!$1:$1048576,ROW(),DV$1)))</f>
        <v>-1.031517051446065</v>
      </c>
      <c r="DW56">
        <f>IF(OR(INDEX(測定結果!$1:$1048576,ROW(),DW$1)=0,INDEX(測定結果!$1:$1048576,ROW(),DW$1)=""),"",LOG(INDEX(測定結果!$1:$1048576,ROW(),DW$1)))</f>
        <v>-1.0132282657337552</v>
      </c>
      <c r="DX56">
        <f>IF(OR(INDEX(測定結果!$1:$1048576,ROW(),DX$1)=0,INDEX(測定結果!$1:$1048576,ROW(),DX$1)=""),"",LOG(INDEX(測定結果!$1:$1048576,ROW(),DX$1)))</f>
        <v>-0.97881070093006195</v>
      </c>
      <c r="DY56">
        <f>IF(OR(INDEX(測定結果!$1:$1048576,ROW(),DY$1)=0,INDEX(測定結果!$1:$1048576,ROW(),DY$1)=""),"",LOG(INDEX(測定結果!$1:$1048576,ROW(),DY$1)))</f>
        <v>-1.0555173278498313</v>
      </c>
      <c r="DZ56">
        <f>IF(OR(INDEX(測定結果!$1:$1048576,ROW(),DZ$1)=0,INDEX(測定結果!$1:$1048576,ROW(),DZ$1)=""),"",LOG(INDEX(測定結果!$1:$1048576,ROW(),DZ$1)))</f>
        <v>-0.96657624451305035</v>
      </c>
      <c r="EA56">
        <f>IF(OR(INDEX(測定結果!$1:$1048576,ROW(),EA$1)=0,INDEX(測定結果!$1:$1048576,ROW(),EA$1)=""),"",LOG(INDEX(測定結果!$1:$1048576,ROW(),EA$1)))</f>
        <v>-1.031517051446065</v>
      </c>
      <c r="EB56">
        <f>IF(OR(INDEX(測定結果!$1:$1048576,ROW(),EB$1)=0,INDEX(測定結果!$1:$1048576,ROW(),EB$1)=""),"",LOG(INDEX(測定結果!$1:$1048576,ROW(),EB$1)))</f>
        <v>-1.0132282657337552</v>
      </c>
      <c r="EC56" t="str">
        <f>IF(OR(INDEX(測定結果!$1:$1048576,ROW(),EC$1)=0,INDEX(測定結果!$1:$1048576,ROW(),EC$1)=""),"",LOG(INDEX(測定結果!$1:$1048576,ROW(),EC$1)))</f>
        <v/>
      </c>
      <c r="ED56" t="str">
        <f>IF(OR(INDEX(測定結果!$1:$1048576,ROW(),ED$1)=0,INDEX(測定結果!$1:$1048576,ROW(),ED$1)=""),"",LOG(INDEX(測定結果!$1:$1048576,ROW(),ED$1)))</f>
        <v/>
      </c>
    </row>
    <row r="57" spans="1:134">
      <c r="A57" t="str">
        <f>IF(INDEX(測定結果!$1:$1048576,ROW(),A$1)=0,A56,INDEX(測定結果!$1:$1048576,ROW(),A$1))</f>
        <v>都路町</v>
      </c>
      <c r="B57">
        <f>INDEX(測定結果!$1:$1048576,ROW(),B$1)</f>
        <v>47</v>
      </c>
      <c r="C57" t="str">
        <f>IF(INDEX(測定結果!$1:$1048576,ROW(),C$1)=0,C56,INDEX(測定結果!$1:$1048576,ROW(),C$1))</f>
        <v>第１１区</v>
      </c>
      <c r="D57" t="str">
        <f>IF(INDEX(測定結果!$1:$1048576,ROW(),D$1)=0,"",INDEX(測定結果!$1:$1048576,ROW(),D$1))</f>
        <v>南多目的研修センター</v>
      </c>
      <c r="E57">
        <f>IF(INDEX(測定結果!$1:$1048576,ROW(),E$1)=0,"",LOG(INDEX(測定結果!$1:$1048576,ROW(),E$1)))</f>
        <v>-8.092190762392612E-2</v>
      </c>
      <c r="F57">
        <f>IF(INDEX(測定結果!$1:$1048576,ROW(),F$1)=0,"",LOG(INDEX(測定結果!$1:$1048576,ROW(),F$1)))</f>
        <v>-0.15490195998574319</v>
      </c>
      <c r="G57">
        <f>IF(INDEX(測定結果!$1:$1048576,ROW(),G$1)=0,"",LOG(INDEX(測定結果!$1:$1048576,ROW(),G$1)))</f>
        <v>-0.16115090926274472</v>
      </c>
      <c r="H57">
        <f>IF(INDEX(測定結果!$1:$1048576,ROW(),H$1)=0,"",LOG(INDEX(測定結果!$1:$1048576,ROW(),H$1)))</f>
        <v>-0.10790539730951958</v>
      </c>
      <c r="I57">
        <f>IF(INDEX(測定結果!$1:$1048576,ROW(),I$1)=0,"",LOG(INDEX(測定結果!$1:$1048576,ROW(),I$1)))</f>
        <v>-0.15490195998574319</v>
      </c>
      <c r="J57">
        <f>IF(INDEX(測定結果!$1:$1048576,ROW(),J$1)=0,"",LOG(INDEX(測定結果!$1:$1048576,ROW(),J$1)))</f>
        <v>-0.10790539730951958</v>
      </c>
      <c r="K57">
        <f>IF(INDEX(測定結果!$1:$1048576,ROW(),K$1)=0,"",LOG(INDEX(測定結果!$1:$1048576,ROW(),K$1)))</f>
        <v>-0.19382002601611281</v>
      </c>
      <c r="L57">
        <f>IF(INDEX(測定結果!$1:$1048576,ROW(),L$1)=0,"",LOG(INDEX(測定結果!$1:$1048576,ROW(),L$1)))</f>
        <v>-0.16115090926274472</v>
      </c>
      <c r="M57">
        <f>IF(INDEX(測定結果!$1:$1048576,ROW(),M$1)=0,"",LOG(INDEX(測定結果!$1:$1048576,ROW(),M$1)))</f>
        <v>-0.20760831050174613</v>
      </c>
      <c r="N57">
        <f>IF(INDEX(測定結果!$1:$1048576,ROW(),N$1)=0,"",LOG(INDEX(測定結果!$1:$1048576,ROW(),N$1)))</f>
        <v>-0.20065945054641829</v>
      </c>
      <c r="O57">
        <f>IF(INDEX(測定結果!$1:$1048576,ROW(),O$1)=0,"",LOG(INDEX(測定結果!$1:$1048576,ROW(),O$1)))</f>
        <v>-0.16749108729376366</v>
      </c>
      <c r="P57">
        <f>IF(INDEX(測定結果!$1:$1048576,ROW(),P$1)=0,"",LOG(INDEX(測定結果!$1:$1048576,ROW(),P$1)))</f>
        <v>-0.22914798835785583</v>
      </c>
      <c r="Q57">
        <f>IF(INDEX(測定結果!$1:$1048576,ROW(),Q$1)=0,"",LOG(INDEX(測定結果!$1:$1048576,ROW(),Q$1)))</f>
        <v>-0.18708664335714442</v>
      </c>
      <c r="R57">
        <f>IF(INDEX(測定結果!$1:$1048576,ROW(),R$1)=0,"",LOG(INDEX(測定結果!$1:$1048576,ROW(),R$1)))</f>
        <v>-0.20065945054641829</v>
      </c>
      <c r="S57">
        <f>IF(INDEX(測定結果!$1:$1048576,ROW(),S$1)=0,"",LOG(INDEX(測定結果!$1:$1048576,ROW(),S$1)))</f>
        <v>-0.18708664335714442</v>
      </c>
      <c r="T57">
        <f>IF(INDEX(測定結果!$1:$1048576,ROW(),T$1)=0,"",LOG(INDEX(測定結果!$1:$1048576,ROW(),T$1)))</f>
        <v>-0.35654732351381258</v>
      </c>
      <c r="U57">
        <f>IF(INDEX(測定結果!$1:$1048576,ROW(),U$1)=0,"",LOG(INDEX(測定結果!$1:$1048576,ROW(),U$1)))</f>
        <v>-0.36653154442041347</v>
      </c>
      <c r="V57">
        <f>IF(INDEX(測定結果!$1:$1048576,ROW(),V$1)=0,"",LOG(INDEX(測定結果!$1:$1048576,ROW(),V$1)))</f>
        <v>-0.32790214206428259</v>
      </c>
      <c r="W57">
        <f>IF(INDEX(測定結果!$1:$1048576,ROW(),W$1)=0,"",LOG(INDEX(測定結果!$1:$1048576,ROW(),W$1)))</f>
        <v>-0.27572413039921095</v>
      </c>
      <c r="X57">
        <f>IF(INDEX(測定結果!$1:$1048576,ROW(),X$1)=0,"",LOG(INDEX(測定結果!$1:$1048576,ROW(),X$1)))</f>
        <v>-0.26760624017703144</v>
      </c>
      <c r="Y57">
        <f>IF(INDEX(測定結果!$1:$1048576,ROW(),Y$1)=0,"",LOG(INDEX(測定結果!$1:$1048576,ROW(),Y$1)))</f>
        <v>-0.25963731050575611</v>
      </c>
      <c r="Z57">
        <f>IF(INDEX(測定結果!$1:$1048576,ROW(),Z$1)=0,"",LOG(INDEX(測定結果!$1:$1048576,ROW(),Z$1)))</f>
        <v>-0.25963731050575611</v>
      </c>
      <c r="AA57">
        <f>IF(INDEX(測定結果!$1:$1048576,ROW(),AA$1)=0,"",LOG(INDEX(測定結果!$1:$1048576,ROW(),AA$1)))</f>
        <v>-0.28399665636520083</v>
      </c>
      <c r="AB57">
        <f>IF(INDEX(測定結果!$1:$1048576,ROW(),AB$1)=0,"",LOG(INDEX(測定結果!$1:$1048576,ROW(),AB$1)))</f>
        <v>-0.28399665636520083</v>
      </c>
      <c r="AC57">
        <f>IF(INDEX(測定結果!$1:$1048576,ROW(),AC$1)=0,"",LOG(INDEX(測定結果!$1:$1048576,ROW(),AC$1)))</f>
        <v>-0.3010299956639812</v>
      </c>
      <c r="AD57">
        <f>IF(INDEX(測定結果!$1:$1048576,ROW(),AD$1)=0,"",LOG(INDEX(測定結果!$1:$1048576,ROW(),AD$1)))</f>
        <v>-0.35654732351381258</v>
      </c>
      <c r="AE57">
        <f>IF(INDEX(測定結果!$1:$1048576,ROW(),AE$1)=0,"",LOG(INDEX(測定結果!$1:$1048576,ROW(),AE$1)))</f>
        <v>-0.36653154442041347</v>
      </c>
      <c r="AF57">
        <f>IF(INDEX(測定結果!$1:$1048576,ROW(),AF$1)=0,"",LOG(INDEX(測定結果!$1:$1048576,ROW(),AF$1)))</f>
        <v>-0.38721614328026455</v>
      </c>
      <c r="AG57">
        <f>IF(INDEX(測定結果!$1:$1048576,ROW(),AG$1)=0,"",LOG(INDEX(測定結果!$1:$1048576,ROW(),AG$1)))</f>
        <v>-0.38721614328026455</v>
      </c>
      <c r="AH57">
        <f>IF(INDEX(測定結果!$1:$1048576,ROW(),AH$1)=0,"",LOG(INDEX(測定結果!$1:$1048576,ROW(),AH$1)))</f>
        <v>-0.50863830616572736</v>
      </c>
      <c r="AI57">
        <f>IF(INDEX(測定結果!$1:$1048576,ROW(),AI$1)=0,"",LOG(INDEX(測定結果!$1:$1048576,ROW(),AI$1)))</f>
        <v>-0.38721614328026455</v>
      </c>
      <c r="AJ57">
        <f>IF(INDEX(測定結果!$1:$1048576,ROW(),AJ$1)=0,"",LOG(INDEX(測定結果!$1:$1048576,ROW(),AJ$1)))</f>
        <v>-0.37675070960209955</v>
      </c>
      <c r="AK57">
        <f>IF(INDEX(測定結果!$1:$1048576,ROW(),AK$1)=0,"",LOG(INDEX(測定結果!$1:$1048576,ROW(),AK$1)))</f>
        <v>-0.40893539297350079</v>
      </c>
      <c r="AL57">
        <f>IF(INDEX(測定結果!$1:$1048576,ROW(),AL$1)=0,"",LOG(INDEX(測定結果!$1:$1048576,ROW(),AL$1)))</f>
        <v>-0.38721614328026455</v>
      </c>
      <c r="AM57">
        <f>IF(INDEX(測定結果!$1:$1048576,ROW(),AM$1)=0,"",LOG(INDEX(測定結果!$1:$1048576,ROW(),AM$1)))</f>
        <v>-0.44369749923271273</v>
      </c>
      <c r="AN57">
        <f>IF(INDEX(測定結果!$1:$1048576,ROW(),AN$1)=0,"",LOG(INDEX(測定結果!$1:$1048576,ROW(),AN$1)))</f>
        <v>-0.44369749923271273</v>
      </c>
      <c r="AO57">
        <f>IF(INDEX(測定結果!$1:$1048576,ROW(),AO$1)=0,"",LOG(INDEX(測定結果!$1:$1048576,ROW(),AO$1)))</f>
        <v>-0.48148606012211248</v>
      </c>
      <c r="AP57">
        <f>IF(INDEX(測定結果!$1:$1048576,ROW(),AP$1)=0,"",LOG(INDEX(測定結果!$1:$1048576,ROW(),AP$1)))</f>
        <v>-0.46852108295774486</v>
      </c>
      <c r="AQ57">
        <f>IF(INDEX(測定結果!$1:$1048576,ROW(),AQ$1)=0,"",LOG(INDEX(測定結果!$1:$1048576,ROW(),AQ$1)))</f>
        <v>-0.50863830616572736</v>
      </c>
      <c r="AR57">
        <f>IF(INDEX(測定結果!$1:$1048576,ROW(),AR$1)=0,"",LOG(INDEX(測定結果!$1:$1048576,ROW(),AR$1)))</f>
        <v>-0.52287874528033762</v>
      </c>
      <c r="AS57">
        <f>IF(INDEX(測定結果!$1:$1048576,ROW(),AS$1)=0,"",LOG(INDEX(測定結果!$1:$1048576,ROW(),AS$1)))</f>
        <v>-0.55284196865778079</v>
      </c>
      <c r="AT57">
        <f>IF(INDEX(測定結果!$1:$1048576,ROW(),AT$1)=0,"",LOG(INDEX(測定結果!$1:$1048576,ROW(),AT$1)))</f>
        <v>-0.58502665202918203</v>
      </c>
      <c r="AU57">
        <f>IF(INDEX(測定結果!$1:$1048576,ROW(),AU$1)=0,"",LOG(INDEX(測定結果!$1:$1048576,ROW(),AU$1)))</f>
        <v>-0.88605664769316317</v>
      </c>
      <c r="AV57">
        <f>IF(INDEX(測定結果!$1:$1048576,ROW(),AV$1)=0,"",LOG(INDEX(測定結果!$1:$1048576,ROW(),AV$1)))</f>
        <v>-0.53760200210104392</v>
      </c>
      <c r="AW57">
        <f>IF(INDEX(測定結果!$1:$1048576,ROW(),AW$1)=0,"",LOG(INDEX(測定結果!$1:$1048576,ROW(),AW$1)))</f>
        <v>-0.53760200210104392</v>
      </c>
      <c r="AX57">
        <f>IF(INDEX(測定結果!$1:$1048576,ROW(),AX$1)=0,"",LOG(INDEX(測定結果!$1:$1048576,ROW(),AX$1)))</f>
        <v>-0.52287874528033762</v>
      </c>
      <c r="AY57">
        <f>IF(INDEX(測定結果!$1:$1048576,ROW(),AY$1)=0,"",LOG(INDEX(測定結果!$1:$1048576,ROW(),AY$1)))</f>
        <v>-0.6020599913279624</v>
      </c>
      <c r="AZ57">
        <f>IF(INDEX(測定結果!$1:$1048576,ROW(),AZ$1)=0,"",LOG(INDEX(測定結果!$1:$1048576,ROW(),AZ$1)))</f>
        <v>-0.58502665202918203</v>
      </c>
      <c r="BA57">
        <f>IF(INDEX(測定結果!$1:$1048576,ROW(),BA$1)=0,"",LOG(INDEX(測定結果!$1:$1048576,ROW(),BA$1)))</f>
        <v>-0.56863623584101264</v>
      </c>
      <c r="BB57">
        <f>IF(INDEX(測定結果!$1:$1048576,ROW(),BB$1)=0,"",LOG(INDEX(測定結果!$1:$1048576,ROW(),BB$1)))</f>
        <v>-0.61978875828839397</v>
      </c>
      <c r="BC57">
        <f>IF(INDEX(測定結果!$1:$1048576,ROW(),BC$1)=0,"",LOG(INDEX(測定結果!$1:$1048576,ROW(),BC$1)))</f>
        <v>-0.6020599913279624</v>
      </c>
      <c r="BD57">
        <f>IF(INDEX(測定結果!$1:$1048576,ROW(),BD$1)=0,"",LOG(INDEX(測定結果!$1:$1048576,ROW(),BD$1)))</f>
        <v>-0.65757731917779372</v>
      </c>
      <c r="BE57">
        <f>IF(INDEX(測定結果!$1:$1048576,ROW(),BE$1)=0,"",LOG(INDEX(測定結果!$1:$1048576,ROW(),BE$1)))</f>
        <v>-0.65757731917779372</v>
      </c>
      <c r="BF57">
        <f>IF(INDEX(測定結果!$1:$1048576,ROW(),BF$1)=0,"",LOG(INDEX(測定結果!$1:$1048576,ROW(),BF$1)))</f>
        <v>-0.79588001734407521</v>
      </c>
      <c r="BG57">
        <f>IF(INDEX(測定結果!$1:$1048576,ROW(),BG$1)=0,"",LOG(INDEX(測定結果!$1:$1048576,ROW(),BG$1)))</f>
        <v>-0.63827216398240705</v>
      </c>
      <c r="BH57">
        <f>IF(INDEX(測定結果!$1:$1048576,ROW(),BH$1)=0,"",LOG(INDEX(測定結果!$1:$1048576,ROW(),BH$1)))</f>
        <v>-0.63827216398240705</v>
      </c>
      <c r="BI57">
        <f>IF(INDEX(測定結果!$1:$1048576,ROW(),BI$1)=0,"",LOG(INDEX(測定結果!$1:$1048576,ROW(),BI$1)))</f>
        <v>-0.61978875828839397</v>
      </c>
      <c r="BJ57">
        <f>IF(INDEX(測定結果!$1:$1048576,ROW(),BJ$1)=0,"",LOG(INDEX(測定結果!$1:$1048576,ROW(),BJ$1)))</f>
        <v>-0.58502665202918203</v>
      </c>
      <c r="BK57">
        <f>IF(INDEX(測定結果!$1:$1048576,ROW(),BK$1)=0,"",LOG(INDEX(測定結果!$1:$1048576,ROW(),BK$1)))</f>
        <v>-0.63827216398240705</v>
      </c>
      <c r="BL57">
        <f>IF(INDEX(測定結果!$1:$1048576,ROW(),BL$1)=0,"",LOG(INDEX(測定結果!$1:$1048576,ROW(),BL$1)))</f>
        <v>-0.6020599913279624</v>
      </c>
      <c r="BM57">
        <f>IF(INDEX(測定結果!$1:$1048576,ROW(),BM$1)=0,"",LOG(INDEX(測定結果!$1:$1048576,ROW(),BM$1)))</f>
        <v>-0.63827216398240705</v>
      </c>
      <c r="BN57">
        <f>IF(INDEX(測定結果!$1:$1048576,ROW(),BN$1)=0,"",LOG(INDEX(測定結果!$1:$1048576,ROW(),BN$1)))</f>
        <v>-0.6020599913279624</v>
      </c>
      <c r="BO57">
        <f>IF(INDEX(測定結果!$1:$1048576,ROW(),BO$1)=0,"",LOG(INDEX(測定結果!$1:$1048576,ROW(),BO$1)))</f>
        <v>-0.69897000433601875</v>
      </c>
      <c r="BP57">
        <f>IF(INDEX(測定結果!$1:$1048576,ROW(),BP$1)=0,"",LOG(INDEX(測定結果!$1:$1048576,ROW(),BP$1)))</f>
        <v>-0.6777807052660807</v>
      </c>
      <c r="BQ57">
        <f>IF(INDEX(測定結果!$1:$1048576,ROW(),BQ$1)=0,"",LOG(INDEX(測定結果!$1:$1048576,ROW(),BQ$1)))</f>
        <v>-0.6777807052660807</v>
      </c>
      <c r="BR57">
        <f>IF(INDEX(測定結果!$1:$1048576,ROW(),BR$1)=0,"",LOG(INDEX(測定結果!$1:$1048576,ROW(),BR$1)))</f>
        <v>-0.85387196432176193</v>
      </c>
      <c r="BS57">
        <f>IF(INDEX(測定結果!$1:$1048576,ROW(),BS$1)=0,"",LOG(INDEX(測定結果!$1:$1048576,ROW(),BS$1)))</f>
        <v>-0.69897000433601875</v>
      </c>
      <c r="BT57">
        <f>IF(INDEX(測定結果!$1:$1048576,ROW(),BT$1)=0,"",LOG(INDEX(測定結果!$1:$1048576,ROW(),BT$1)))</f>
        <v>-0.69897000433601875</v>
      </c>
      <c r="BU57">
        <f>IF(INDEX(測定結果!$1:$1048576,ROW(),BU$1)=0,"",LOG(INDEX(測定結果!$1:$1048576,ROW(),BU$1)))</f>
        <v>-0.6777807052660807</v>
      </c>
      <c r="BV57">
        <f>IF(INDEX(測定結果!$1:$1048576,ROW(),BV$1)=0,"",LOG(INDEX(測定結果!$1:$1048576,ROW(),BV$1)))</f>
        <v>-0.69897000433601875</v>
      </c>
      <c r="BW57">
        <f>IF(INDEX(測定結果!$1:$1048576,ROW(),BW$1)=0,"",LOG(INDEX(測定結果!$1:$1048576,ROW(),BW$1)))</f>
        <v>-0.69897000433601875</v>
      </c>
      <c r="BX57">
        <f>IF(INDEX(測定結果!$1:$1048576,ROW(),BX$1)=0,"",LOG(INDEX(測定結果!$1:$1048576,ROW(),BX$1)))</f>
        <v>-0.69897000433601875</v>
      </c>
      <c r="BY57">
        <f>IF(INDEX(測定結果!$1:$1048576,ROW(),BY$1)=0,"",LOG(INDEX(測定結果!$1:$1048576,ROW(),BY$1)))</f>
        <v>-0.72124639904717103</v>
      </c>
      <c r="BZ57">
        <f>IF(INDEX(測定結果!$1:$1048576,ROW(),BZ$1)=0,"",LOG(INDEX(測定結果!$1:$1048576,ROW(),BZ$1)))</f>
        <v>-0.69897000433601875</v>
      </c>
      <c r="CA57">
        <f>IF(INDEX(測定結果!$1:$1048576,ROW(),CA$1)=0,"",LOG(INDEX(測定結果!$1:$1048576,ROW(),CA$1)))</f>
        <v>-0.72124639904717103</v>
      </c>
      <c r="CB57">
        <f>IF(INDEX(測定結果!$1:$1048576,ROW(),CB$1)=0,"",LOG(INDEX(測定結果!$1:$1048576,ROW(),CB$1)))</f>
        <v>-0.74472749489669399</v>
      </c>
      <c r="CC57">
        <f>IF(INDEX(測定結果!$1:$1048576,ROW(),CC$1)=0,"",LOG(INDEX(測定結果!$1:$1048576,ROW(),CC$1)))</f>
        <v>-0.72124639904717103</v>
      </c>
      <c r="CD57">
        <f>IF(INDEX(測定結果!$1:$1048576,ROW(),CD$1)=0,"",LOG(INDEX(測定結果!$1:$1048576,ROW(),CD$1)))</f>
        <v>-0.769551078621726</v>
      </c>
      <c r="CE57">
        <f>IF(INDEX(測定結果!$1:$1048576,ROW(),CE$1)=0,"",LOG(INDEX(測定結果!$1:$1048576,ROW(),CE$1)))</f>
        <v>-0.74472749489669399</v>
      </c>
      <c r="CF57">
        <f>IF(INDEX(測定結果!$1:$1048576,ROW(),CF$1)=0,"",LOG(INDEX(測定結果!$1:$1048576,ROW(),CF$1)))</f>
        <v>-0.74472749489669399</v>
      </c>
      <c r="CG57">
        <f>IF(INDEX(測定結果!$1:$1048576,ROW(),CG$1)=0,"",LOG(INDEX(測定結果!$1:$1048576,ROW(),CG$1)))</f>
        <v>-0.69897000433601875</v>
      </c>
      <c r="CH57">
        <f>IF(INDEX(測定結果!$1:$1048576,ROW(),CH$1)=0,"",LOG(INDEX(測定結果!$1:$1048576,ROW(),CH$1)))</f>
        <v>-0.769551078621726</v>
      </c>
      <c r="CI57">
        <f>IF(INDEX(測定結果!$1:$1048576,ROW(),CI$1)=0,"",LOG(INDEX(測定結果!$1:$1048576,ROW(),CI$1)))</f>
        <v>-0.72124639904717103</v>
      </c>
      <c r="CJ57">
        <f>IF(INDEX(測定結果!$1:$1048576,ROW(),CJ$1)=0,"",LOG(INDEX(測定結果!$1:$1048576,ROW(),CJ$1)))</f>
        <v>-0.769551078621726</v>
      </c>
      <c r="CK57">
        <f>IF(INDEX(測定結果!$1:$1048576,ROW(),CK$1)=0,"",LOG(INDEX(測定結果!$1:$1048576,ROW(),CK$1)))</f>
        <v>-0.769551078621726</v>
      </c>
      <c r="CL57">
        <f>IF(INDEX(測定結果!$1:$1048576,ROW(),CL$1)=0,"",LOG(INDEX(測定結果!$1:$1048576,ROW(),CL$1)))</f>
        <v>-0.74472749489669399</v>
      </c>
      <c r="CM57">
        <f>IF(INDEX(測定結果!$1:$1048576,ROW(),CM$1)=0,"",LOG(INDEX(測定結果!$1:$1048576,ROW(),CM$1)))</f>
        <v>-0.79588001734407521</v>
      </c>
      <c r="CN57">
        <f>IF(INDEX(測定結果!$1:$1048576,ROW(),CN$1)=0,"",LOG(INDEX(測定結果!$1:$1048576,ROW(),CN$1)))</f>
        <v>-0.79588001734407521</v>
      </c>
      <c r="CO57">
        <f>IF(INDEX(測定結果!$1:$1048576,ROW(),CO$1)=0,"",LOG(INDEX(測定結果!$1:$1048576,ROW(),CO$1)))</f>
        <v>-0.79588001734407521</v>
      </c>
      <c r="CP57">
        <f>IF(INDEX(測定結果!$1:$1048576,ROW(),CP$1)=0,"",LOG(INDEX(測定結果!$1:$1048576,ROW(),CP$1)))</f>
        <v>-0.85387196432176193</v>
      </c>
      <c r="CQ57">
        <f>IF(INDEX(測定結果!$1:$1048576,ROW(),CQ$1)=0,"",LOG(INDEX(測定結果!$1:$1048576,ROW(),CQ$1)))</f>
        <v>-0.79588001734407521</v>
      </c>
      <c r="CR57">
        <f>IF(INDEX(測定結果!$1:$1048576,ROW(),CR$1)=0,"",LOG(INDEX(測定結果!$1:$1048576,ROW(),CR$1)))</f>
        <v>-0.82390874094431876</v>
      </c>
      <c r="CS57">
        <f>IF(INDEX(測定結果!$1:$1048576,ROW(),CS$1)=0,"",LOG(INDEX(測定結果!$1:$1048576,ROW(),CS$1)))</f>
        <v>-0.74472749489669399</v>
      </c>
      <c r="CT57">
        <f>IF(INDEX(測定結果!$1:$1048576,ROW(),CT$1)=0,"",LOG(INDEX(測定結果!$1:$1048576,ROW(),CT$1)))</f>
        <v>-0.74472749489669399</v>
      </c>
      <c r="CU57">
        <f>IF(INDEX(測定結果!$1:$1048576,ROW(),CU$1)=0,"",LOG(INDEX(測定結果!$1:$1048576,ROW(),CU$1)))</f>
        <v>-0.74472749489669399</v>
      </c>
      <c r="CV57">
        <f>IF(INDEX(測定結果!$1:$1048576,ROW(),CV$1)=0,"",LOG(INDEX(測定結果!$1:$1048576,ROW(),CV$1)))</f>
        <v>-0.769551078621726</v>
      </c>
      <c r="CW57">
        <f>IF(INDEX(測定結果!$1:$1048576,ROW(),CW$1)=0,"",LOG(INDEX(測定結果!$1:$1048576,ROW(),CW$1)))</f>
        <v>-0.769551078621726</v>
      </c>
      <c r="CX57">
        <f>IF(INDEX(測定結果!$1:$1048576,ROW(),CX$1)=0,"",LOG(INDEX(測定結果!$1:$1048576,ROW(),CX$1)))</f>
        <v>-0.82390874094431876</v>
      </c>
      <c r="CY57">
        <f>IF(INDEX(測定結果!$1:$1048576,ROW(),CY$1)=0,"",LOG(INDEX(測定結果!$1:$1048576,ROW(),CY$1)))</f>
        <v>-0.74472749489669399</v>
      </c>
      <c r="CZ57">
        <f>IF(INDEX(測定結果!$1:$1048576,ROW(),CZ$1)=0,"",LOG(INDEX(測定結果!$1:$1048576,ROW(),CZ$1)))</f>
        <v>-0.82390874094431876</v>
      </c>
      <c r="DA57">
        <f>IF(INDEX(測定結果!$1:$1048576,ROW(),DA$1)=0,"",LOG(INDEX(測定結果!$1:$1048576,ROW(),DA$1)))</f>
        <v>-0.85387196432176193</v>
      </c>
      <c r="DB57">
        <f>IF(INDEX(測定結果!$1:$1048576,ROW(),DB$1)=0,"",LOG(INDEX(測定結果!$1:$1048576,ROW(),DB$1)))</f>
        <v>-0.82390874094431876</v>
      </c>
      <c r="DC57">
        <f>IF(INDEX(測定結果!$1:$1048576,ROW(),DC$1)=0,"",LOG(INDEX(測定結果!$1:$1048576,ROW(),DC$1)))</f>
        <v>-0.82390874094431876</v>
      </c>
      <c r="DD57">
        <f>IF(INDEX(測定結果!$1:$1048576,ROW(),DD$1)=0,"",LOG(INDEX(測定結果!$1:$1048576,ROW(),DD$1)))</f>
        <v>-0.88605664769316317</v>
      </c>
      <c r="DE57">
        <f>IF(INDEX(測定結果!$1:$1048576,ROW(),DE$1)=0,"",LOG(INDEX(測定結果!$1:$1048576,ROW(),DE$1)))</f>
        <v>-0.88605664769316317</v>
      </c>
      <c r="DF57">
        <f>IF(INDEX(測定結果!$1:$1048576,ROW(),DF$1)=0,"",LOG(INDEX(測定結果!$1:$1048576,ROW(),DF$1)))</f>
        <v>-0.95860731484177497</v>
      </c>
      <c r="DG57">
        <f>IF(INDEX(測定結果!$1:$1048576,ROW(),DG$1)=0,"",LOG(INDEX(測定結果!$1:$1048576,ROW(),DG$1)))</f>
        <v>-0.85387196432176193</v>
      </c>
      <c r="DH57">
        <f>IF(INDEX(測定結果!$1:$1048576,ROW(),DH$1)=0,"",LOG(INDEX(測定結果!$1:$1048576,ROW(),DH$1)))</f>
        <v>-0.82390874094431876</v>
      </c>
      <c r="DI57">
        <f>IF(INDEX(測定結果!$1:$1048576,ROW(),DI$1)=0,"",LOG(INDEX(測定結果!$1:$1048576,ROW(),DI$1)))</f>
        <v>-0.82390874094431876</v>
      </c>
      <c r="DJ57">
        <f>IF(INDEX(測定結果!$1:$1048576,ROW(),DJ$1)=0,"",LOG(INDEX(測定結果!$1:$1048576,ROW(),DJ$1)))</f>
        <v>-0.79588001734407521</v>
      </c>
      <c r="DK57">
        <f>IF(INDEX(測定結果!$1:$1048576,ROW(),DK$1)=0,"",LOG(INDEX(測定結果!$1:$1048576,ROW(),DK$1)))</f>
        <v>-0.82390874094431876</v>
      </c>
      <c r="DL57">
        <f>IF(INDEX(測定結果!$1:$1048576,ROW(),DL$1)=0,"",LOG(INDEX(測定結果!$1:$1048576,ROW(),DL$1)))</f>
        <v>-0.88605664769316317</v>
      </c>
      <c r="DM57">
        <f>IF(INDEX(測定結果!$1:$1048576,ROW(),DM$1)=0,"",LOG(INDEX(測定結果!$1:$1048576,ROW(),DM$1)))</f>
        <v>-0.82390874094431876</v>
      </c>
      <c r="DN57">
        <f>IF(INDEX(測定結果!$1:$1048576,ROW(),DN$1)=0,"",LOG(INDEX(測定結果!$1:$1048576,ROW(),DN$1)))</f>
        <v>-0.769551078621726</v>
      </c>
      <c r="DO57">
        <f>IF(INDEX(測定結果!$1:$1048576,ROW(),DO$1)=0,"",LOG(INDEX(測定結果!$1:$1048576,ROW(),DO$1)))</f>
        <v>-0.88605664769316317</v>
      </c>
      <c r="DP57">
        <f>IF(OR(INDEX(測定結果!$1:$1048576,ROW(),DP$1)=0,INDEX(測定結果!$1:$1048576,ROW(),DP$1)=""),"",LOG(INDEX(測定結果!$1:$1048576,ROW(),DP$1)))</f>
        <v>-0.83268266525182388</v>
      </c>
      <c r="DQ57">
        <f>IF(OR(INDEX(測定結果!$1:$1048576,ROW(),DQ$1)=0,INDEX(測定結果!$1:$1048576,ROW(),DQ$1)=""),"",LOG(INDEX(測定結果!$1:$1048576,ROW(),DQ$1)))</f>
        <v>-0.81530856918240124</v>
      </c>
      <c r="DR57">
        <f>IF(OR(INDEX(測定結果!$1:$1048576,ROW(),DR$1)=0,INDEX(測定結果!$1:$1048576,ROW(),DR$1)=""),"",LOG(INDEX(測定結果!$1:$1048576,ROW(),DR$1)))</f>
        <v>-0.84466396253493825</v>
      </c>
      <c r="DS57">
        <f>IF(OR(INDEX(測定結果!$1:$1048576,ROW(),DS$1)=0,INDEX(測定結果!$1:$1048576,ROW(),DS$1)=""),"",LOG(INDEX(測定結果!$1:$1048576,ROW(),DS$1)))</f>
        <v>-0.86646109162978246</v>
      </c>
      <c r="DT57">
        <f>IF(OR(INDEX(測定結果!$1:$1048576,ROW(),DT$1)=0,INDEX(測定結果!$1:$1048576,ROW(),DT$1)=""),"",LOG(INDEX(測定結果!$1:$1048576,ROW(),DT$1)))</f>
        <v>-0.84163750790475034</v>
      </c>
      <c r="DU57">
        <f>IF(OR(INDEX(測定結果!$1:$1048576,ROW(),DU$1)=0,INDEX(測定結果!$1:$1048576,ROW(),DU$1)=""),"",LOG(INDEX(測定結果!$1:$1048576,ROW(),DU$1)))</f>
        <v>-0.86012091359876341</v>
      </c>
      <c r="DV57">
        <f>IF(OR(INDEX(測定結果!$1:$1048576,ROW(),DV$1)=0,INDEX(測定結果!$1:$1048576,ROW(),DV$1)=""),"",LOG(INDEX(測定結果!$1:$1048576,ROW(),DV$1)))</f>
        <v>-0.8507808873446201</v>
      </c>
      <c r="DW57">
        <f>IF(OR(INDEX(測定結果!$1:$1048576,ROW(),DW$1)=0,INDEX(測定結果!$1:$1048576,ROW(),DW$1)=""),"",LOG(INDEX(測定結果!$1:$1048576,ROW(),DW$1)))</f>
        <v>-0.87942606879415008</v>
      </c>
      <c r="DX57">
        <f>IF(OR(INDEX(測定結果!$1:$1048576,ROW(),DX$1)=0,INDEX(測定結果!$1:$1048576,ROW(),DX$1)=""),"",LOG(INDEX(測定結果!$1:$1048576,ROW(),DX$1)))</f>
        <v>-0.86966623150499389</v>
      </c>
      <c r="DY57">
        <f>IF(OR(INDEX(測定結果!$1:$1048576,ROW(),DY$1)=0,INDEX(測定結果!$1:$1048576,ROW(),DY$1)=""),"",LOG(INDEX(測定結果!$1:$1048576,ROW(),DY$1)))</f>
        <v>-0.85698519974590492</v>
      </c>
      <c r="DZ57">
        <f>IF(OR(INDEX(測定結果!$1:$1048576,ROW(),DZ$1)=0,INDEX(測定結果!$1:$1048576,ROW(),DZ$1)=""),"",LOG(INDEX(測定結果!$1:$1048576,ROW(),DZ$1)))</f>
        <v>-0.91721462968354994</v>
      </c>
      <c r="EA57">
        <f>IF(OR(INDEX(測定結果!$1:$1048576,ROW(),EA$1)=0,INDEX(測定結果!$1:$1048576,ROW(),EA$1)=""),"",LOG(INDEX(測定結果!$1:$1048576,ROW(),EA$1)))</f>
        <v>-0.82102305270683062</v>
      </c>
      <c r="EB57">
        <f>IF(OR(INDEX(測定結果!$1:$1048576,ROW(),EB$1)=0,INDEX(測定結果!$1:$1048576,ROW(),EB$1)=""),"",LOG(INDEX(測定結果!$1:$1048576,ROW(),EB$1)))</f>
        <v>-0.91364016932525183</v>
      </c>
      <c r="EC57">
        <f>IF(OR(INDEX(測定結果!$1:$1048576,ROW(),EC$1)=0,INDEX(測定結果!$1:$1048576,ROW(),EC$1)=""),"",LOG(INDEX(測定結果!$1:$1048576,ROW(),EC$1)))</f>
        <v>-1.3010299956639813</v>
      </c>
      <c r="ED57">
        <f>IF(OR(INDEX(測定結果!$1:$1048576,ROW(),ED$1)=0,INDEX(測定結果!$1:$1048576,ROW(),ED$1)=""),"",LOG(INDEX(測定結果!$1:$1048576,ROW(),ED$1)))</f>
        <v>-1.2757241303992111</v>
      </c>
    </row>
    <row r="58" spans="1:134">
      <c r="A58" t="str">
        <f>IF(INDEX(測定結果!$1:$1048576,ROW(),A$1)=0,A57,INDEX(測定結果!$1:$1048576,ROW(),A$1))</f>
        <v>都路町</v>
      </c>
      <c r="B58">
        <f>INDEX(測定結果!$1:$1048576,ROW(),B$1)</f>
        <v>48</v>
      </c>
      <c r="C58" t="str">
        <f>IF(INDEX(測定結果!$1:$1048576,ROW(),C$1)=0,C57,INDEX(測定結果!$1:$1048576,ROW(),C$1))</f>
        <v>第１１区</v>
      </c>
      <c r="D58" t="str">
        <f>IF(INDEX(測定結果!$1:$1048576,ROW(),D$1)=0,"",INDEX(測定結果!$1:$1048576,ROW(),D$1))</f>
        <v>馬洗戸クリーンハウス脇</v>
      </c>
      <c r="E58">
        <f>IF(INDEX(測定結果!$1:$1048576,ROW(),E$1)=0,"",LOG(INDEX(測定結果!$1:$1048576,ROW(),E$1)))</f>
        <v>-0.11350927482751812</v>
      </c>
      <c r="F58">
        <f>IF(INDEX(測定結果!$1:$1048576,ROW(),F$1)=0,"",LOG(INDEX(測定結果!$1:$1048576,ROW(),F$1)))</f>
        <v>-0.12493873660829995</v>
      </c>
      <c r="G58">
        <f>IF(INDEX(測定結果!$1:$1048576,ROW(),G$1)=0,"",LOG(INDEX(測定結果!$1:$1048576,ROW(),G$1)))</f>
        <v>-4.5757490560675115E-2</v>
      </c>
      <c r="H58">
        <f>IF(INDEX(測定結果!$1:$1048576,ROW(),H$1)=0,"",LOG(INDEX(測定結果!$1:$1048576,ROW(),H$1)))</f>
        <v>-9.6910013008056392E-2</v>
      </c>
      <c r="I58">
        <f>IF(INDEX(測定結果!$1:$1048576,ROW(),I$1)=0,"",LOG(INDEX(測定結果!$1:$1048576,ROW(),I$1)))</f>
        <v>-4.0958607678906384E-2</v>
      </c>
      <c r="J58">
        <f>IF(INDEX(測定結果!$1:$1048576,ROW(),J$1)=0,"",LOG(INDEX(測定結果!$1:$1048576,ROW(),J$1)))</f>
        <v>-0.16115090926274472</v>
      </c>
      <c r="K58">
        <f>IF(INDEX(測定結果!$1:$1048576,ROW(),K$1)=0,"",LOG(INDEX(測定結果!$1:$1048576,ROW(),K$1)))</f>
        <v>-0.25963731050575611</v>
      </c>
      <c r="L58">
        <f>IF(INDEX(測定結果!$1:$1048576,ROW(),L$1)=0,"",LOG(INDEX(測定結果!$1:$1048576,ROW(),L$1)))</f>
        <v>-0.21467016498923297</v>
      </c>
      <c r="M58">
        <f>IF(INDEX(測定結果!$1:$1048576,ROW(),M$1)=0,"",LOG(INDEX(測定結果!$1:$1048576,ROW(),M$1)))</f>
        <v>-0.19382002601611281</v>
      </c>
      <c r="N58">
        <f>IF(INDEX(測定結果!$1:$1048576,ROW(),N$1)=0,"",LOG(INDEX(測定結果!$1:$1048576,ROW(),N$1)))</f>
        <v>-0.16115090926274472</v>
      </c>
      <c r="O58">
        <f>IF(INDEX(測定結果!$1:$1048576,ROW(),O$1)=0,"",LOG(INDEX(測定結果!$1:$1048576,ROW(),O$1)))</f>
        <v>-0.26760624017703144</v>
      </c>
      <c r="P58">
        <f>IF(INDEX(測定結果!$1:$1048576,ROW(),P$1)=0,"",LOG(INDEX(測定結果!$1:$1048576,ROW(),P$1)))</f>
        <v>-0.20760831050174613</v>
      </c>
      <c r="Q58">
        <f>IF(INDEX(測定結果!$1:$1048576,ROW(),Q$1)=0,"",LOG(INDEX(測定結果!$1:$1048576,ROW(),Q$1)))</f>
        <v>-0.22184874961635639</v>
      </c>
      <c r="R58">
        <f>IF(INDEX(測定結果!$1:$1048576,ROW(),R$1)=0,"",LOG(INDEX(測定結果!$1:$1048576,ROW(),R$1)))</f>
        <v>-0.22184874961635639</v>
      </c>
      <c r="S58">
        <f>IF(INDEX(測定結果!$1:$1048576,ROW(),S$1)=0,"",LOG(INDEX(測定結果!$1:$1048576,ROW(),S$1)))</f>
        <v>-0.24412514432750865</v>
      </c>
      <c r="T58">
        <f>IF(INDEX(測定結果!$1:$1048576,ROW(),T$1)=0,"",LOG(INDEX(測定結果!$1:$1048576,ROW(),T$1)))</f>
        <v>-0.50863830616572736</v>
      </c>
      <c r="U58">
        <f>IF(INDEX(測定結果!$1:$1048576,ROW(),U$1)=0,"",LOG(INDEX(測定結果!$1:$1048576,ROW(),U$1)))</f>
        <v>-0.43179827593300502</v>
      </c>
      <c r="V58">
        <f>IF(INDEX(測定結果!$1:$1048576,ROW(),V$1)=0,"",LOG(INDEX(測定結果!$1:$1048576,ROW(),V$1)))</f>
        <v>-0.36653154442041347</v>
      </c>
      <c r="W58">
        <f>IF(INDEX(測定結果!$1:$1048576,ROW(),W$1)=0,"",LOG(INDEX(測定結果!$1:$1048576,ROW(),W$1)))</f>
        <v>-0.34678748622465633</v>
      </c>
      <c r="X58">
        <f>IF(INDEX(測定結果!$1:$1048576,ROW(),X$1)=0,"",LOG(INDEX(測定結果!$1:$1048576,ROW(),X$1)))</f>
        <v>-0.31875876262441277</v>
      </c>
      <c r="Y58">
        <f>IF(INDEX(測定結果!$1:$1048576,ROW(),Y$1)=0,"",LOG(INDEX(測定結果!$1:$1048576,ROW(),Y$1)))</f>
        <v>-0.32790214206428259</v>
      </c>
      <c r="Z58">
        <f>IF(INDEX(測定結果!$1:$1048576,ROW(),Z$1)=0,"",LOG(INDEX(測定結果!$1:$1048576,ROW(),Z$1)))</f>
        <v>-0.37675070960209955</v>
      </c>
      <c r="AA58">
        <f>IF(INDEX(測定結果!$1:$1048576,ROW(),AA$1)=0,"",LOG(INDEX(測定結果!$1:$1048576,ROW(),AA$1)))</f>
        <v>-0.38721614328026455</v>
      </c>
      <c r="AB58">
        <f>IF(INDEX(測定結果!$1:$1048576,ROW(),AB$1)=0,"",LOG(INDEX(測定結果!$1:$1048576,ROW(),AB$1)))</f>
        <v>-0.40893539297350079</v>
      </c>
      <c r="AC58">
        <f>IF(INDEX(測定結果!$1:$1048576,ROW(),AC$1)=0,"",LOG(INDEX(測定結果!$1:$1048576,ROW(),AC$1)))</f>
        <v>-0.44369749923271273</v>
      </c>
      <c r="AD58">
        <f>IF(INDEX(測定結果!$1:$1048576,ROW(),AD$1)=0,"",LOG(INDEX(測定結果!$1:$1048576,ROW(),AD$1)))</f>
        <v>-0.44369749923271273</v>
      </c>
      <c r="AE58">
        <f>IF(INDEX(測定結果!$1:$1048576,ROW(),AE$1)=0,"",LOG(INDEX(測定結果!$1:$1048576,ROW(),AE$1)))</f>
        <v>-0.44369749923271273</v>
      </c>
      <c r="AF58">
        <f>IF(INDEX(測定結果!$1:$1048576,ROW(),AF$1)=0,"",LOG(INDEX(測定結果!$1:$1048576,ROW(),AF$1)))</f>
        <v>-0.40893539297350079</v>
      </c>
      <c r="AG58">
        <f>IF(INDEX(測定結果!$1:$1048576,ROW(),AG$1)=0,"",LOG(INDEX(測定結果!$1:$1048576,ROW(),AG$1)))</f>
        <v>-0.42021640338318983</v>
      </c>
      <c r="AH58">
        <f>IF(INDEX(測定結果!$1:$1048576,ROW(),AH$1)=0,"",LOG(INDEX(測定結果!$1:$1048576,ROW(),AH$1)))</f>
        <v>-0.61978875828839397</v>
      </c>
      <c r="AI58">
        <f>IF(INDEX(測定結果!$1:$1048576,ROW(),AI$1)=0,"",LOG(INDEX(測定結果!$1:$1048576,ROW(),AI$1)))</f>
        <v>-0.52287874528033762</v>
      </c>
      <c r="AJ58">
        <f>IF(INDEX(測定結果!$1:$1048576,ROW(),AJ$1)=0,"",LOG(INDEX(測定結果!$1:$1048576,ROW(),AJ$1)))</f>
        <v>-0.52287874528033762</v>
      </c>
      <c r="AK58">
        <f>IF(INDEX(測定結果!$1:$1048576,ROW(),AK$1)=0,"",LOG(INDEX(測定結果!$1:$1048576,ROW(),AK$1)))</f>
        <v>-0.49485002168009401</v>
      </c>
      <c r="AL58">
        <f>IF(INDEX(測定結果!$1:$1048576,ROW(),AL$1)=0,"",LOG(INDEX(測定結果!$1:$1048576,ROW(),AL$1)))</f>
        <v>-0.53760200210104392</v>
      </c>
      <c r="AM58">
        <f>IF(INDEX(測定結果!$1:$1048576,ROW(),AM$1)=0,"",LOG(INDEX(測定結果!$1:$1048576,ROW(),AM$1)))</f>
        <v>-0.56863623584101264</v>
      </c>
      <c r="AN58">
        <f>IF(INDEX(測定結果!$1:$1048576,ROW(),AN$1)=0,"",LOG(INDEX(測定結果!$1:$1048576,ROW(),AN$1)))</f>
        <v>-0.56863623584101264</v>
      </c>
      <c r="AO58">
        <f>IF(INDEX(測定結果!$1:$1048576,ROW(),AO$1)=0,"",LOG(INDEX(測定結果!$1:$1048576,ROW(),AO$1)))</f>
        <v>-0.58502665202918203</v>
      </c>
      <c r="AP58">
        <f>IF(INDEX(測定結果!$1:$1048576,ROW(),AP$1)=0,"",LOG(INDEX(測定結果!$1:$1048576,ROW(),AP$1)))</f>
        <v>-0.58502665202918203</v>
      </c>
      <c r="AQ58">
        <f>IF(INDEX(測定結果!$1:$1048576,ROW(),AQ$1)=0,"",LOG(INDEX(測定結果!$1:$1048576,ROW(),AQ$1)))</f>
        <v>-0.63827216398240705</v>
      </c>
      <c r="AR58">
        <f>IF(INDEX(測定結果!$1:$1048576,ROW(),AR$1)=0,"",LOG(INDEX(測定結果!$1:$1048576,ROW(),AR$1)))</f>
        <v>-0.6020599913279624</v>
      </c>
      <c r="AS58">
        <f>IF(INDEX(測定結果!$1:$1048576,ROW(),AS$1)=0,"",LOG(INDEX(測定結果!$1:$1048576,ROW(),AS$1)))</f>
        <v>-0.72124639904717103</v>
      </c>
      <c r="AT58">
        <f>IF(INDEX(測定結果!$1:$1048576,ROW(),AT$1)=0,"",LOG(INDEX(測定結果!$1:$1048576,ROW(),AT$1)))</f>
        <v>-0.74472749489669399</v>
      </c>
      <c r="AU58">
        <f>IF(INDEX(測定結果!$1:$1048576,ROW(),AU$1)=0,"",LOG(INDEX(測定結果!$1:$1048576,ROW(),AU$1)))</f>
        <v>-0.95860731484177497</v>
      </c>
      <c r="AV58">
        <f>IF(INDEX(測定結果!$1:$1048576,ROW(),AV$1)=0,"",LOG(INDEX(測定結果!$1:$1048576,ROW(),AV$1)))</f>
        <v>-0.69897000433601875</v>
      </c>
      <c r="AW58">
        <f>IF(INDEX(測定結果!$1:$1048576,ROW(),AW$1)=0,"",LOG(INDEX(測定結果!$1:$1048576,ROW(),AW$1)))</f>
        <v>-0.72124639904717103</v>
      </c>
      <c r="AX58">
        <f>IF(INDEX(測定結果!$1:$1048576,ROW(),AX$1)=0,"",LOG(INDEX(測定結果!$1:$1048576,ROW(),AX$1)))</f>
        <v>-0.74472749489669399</v>
      </c>
      <c r="AY58">
        <f>IF(INDEX(測定結果!$1:$1048576,ROW(),AY$1)=0,"",LOG(INDEX(測定結果!$1:$1048576,ROW(),AY$1)))</f>
        <v>-0.79588001734407521</v>
      </c>
      <c r="AZ58">
        <f>IF(INDEX(測定結果!$1:$1048576,ROW(),AZ$1)=0,"",LOG(INDEX(測定結果!$1:$1048576,ROW(),AZ$1)))</f>
        <v>-0.79588001734407521</v>
      </c>
      <c r="BA58">
        <f>IF(INDEX(測定結果!$1:$1048576,ROW(),BA$1)=0,"",LOG(INDEX(測定結果!$1:$1048576,ROW(),BA$1)))</f>
        <v>-0.79588001734407521</v>
      </c>
      <c r="BB58">
        <f>IF(INDEX(測定結果!$1:$1048576,ROW(),BB$1)=0,"",LOG(INDEX(測定結果!$1:$1048576,ROW(),BB$1)))</f>
        <v>-0.74472749489669399</v>
      </c>
      <c r="BC58">
        <f>IF(INDEX(測定結果!$1:$1048576,ROW(),BC$1)=0,"",LOG(INDEX(測定結果!$1:$1048576,ROW(),BC$1)))</f>
        <v>-0.769551078621726</v>
      </c>
      <c r="BD58">
        <f>IF(INDEX(測定結果!$1:$1048576,ROW(),BD$1)=0,"",LOG(INDEX(測定結果!$1:$1048576,ROW(),BD$1)))</f>
        <v>-0.769551078621726</v>
      </c>
      <c r="BE58">
        <f>IF(INDEX(測定結果!$1:$1048576,ROW(),BE$1)=0,"",LOG(INDEX(測定結果!$1:$1048576,ROW(),BE$1)))</f>
        <v>-0.74472749489669399</v>
      </c>
      <c r="BF58">
        <f>IF(INDEX(測定結果!$1:$1048576,ROW(),BF$1)=0,"",LOG(INDEX(測定結果!$1:$1048576,ROW(),BF$1)))</f>
        <v>-0.85387196432176193</v>
      </c>
      <c r="BG58">
        <f>IF(INDEX(測定結果!$1:$1048576,ROW(),BG$1)=0,"",LOG(INDEX(測定結果!$1:$1048576,ROW(),BG$1)))</f>
        <v>-0.769551078621726</v>
      </c>
      <c r="BH58">
        <f>IF(INDEX(測定結果!$1:$1048576,ROW(),BH$1)=0,"",LOG(INDEX(測定結果!$1:$1048576,ROW(),BH$1)))</f>
        <v>-0.82390874094431876</v>
      </c>
      <c r="BI58">
        <f>IF(INDEX(測定結果!$1:$1048576,ROW(),BI$1)=0,"",LOG(INDEX(測定結果!$1:$1048576,ROW(),BI$1)))</f>
        <v>-0.74472749489669399</v>
      </c>
      <c r="BJ58">
        <f>IF(INDEX(測定結果!$1:$1048576,ROW(),BJ$1)=0,"",LOG(INDEX(測定結果!$1:$1048576,ROW(),BJ$1)))</f>
        <v>-0.769551078621726</v>
      </c>
      <c r="BK58">
        <f>IF(INDEX(測定結果!$1:$1048576,ROW(),BK$1)=0,"",LOG(INDEX(測定結果!$1:$1048576,ROW(),BK$1)))</f>
        <v>-0.74472749489669399</v>
      </c>
      <c r="BL58">
        <f>IF(INDEX(測定結果!$1:$1048576,ROW(),BL$1)=0,"",LOG(INDEX(測定結果!$1:$1048576,ROW(),BL$1)))</f>
        <v>-0.769551078621726</v>
      </c>
      <c r="BM58">
        <f>IF(INDEX(測定結果!$1:$1048576,ROW(),BM$1)=0,"",LOG(INDEX(測定結果!$1:$1048576,ROW(),BM$1)))</f>
        <v>-0.79588001734407521</v>
      </c>
      <c r="BN58">
        <f>IF(INDEX(測定結果!$1:$1048576,ROW(),BN$1)=0,"",LOG(INDEX(測定結果!$1:$1048576,ROW(),BN$1)))</f>
        <v>-0.74472749489669399</v>
      </c>
      <c r="BO58">
        <f>IF(INDEX(測定結果!$1:$1048576,ROW(),BO$1)=0,"",LOG(INDEX(測定結果!$1:$1048576,ROW(),BO$1)))</f>
        <v>-0.769551078621726</v>
      </c>
      <c r="BP58">
        <f>IF(INDEX(測定結果!$1:$1048576,ROW(),BP$1)=0,"",LOG(INDEX(測定結果!$1:$1048576,ROW(),BP$1)))</f>
        <v>-0.79588001734407521</v>
      </c>
      <c r="BQ58">
        <f>IF(INDEX(測定結果!$1:$1048576,ROW(),BQ$1)=0,"",LOG(INDEX(測定結果!$1:$1048576,ROW(),BQ$1)))</f>
        <v>-0.82390874094431876</v>
      </c>
      <c r="BR58">
        <f>IF(INDEX(測定結果!$1:$1048576,ROW(),BR$1)=0,"",LOG(INDEX(測定結果!$1:$1048576,ROW(),BR$1)))</f>
        <v>-0.95860731484177497</v>
      </c>
      <c r="BS58">
        <f>IF(INDEX(測定結果!$1:$1048576,ROW(),BS$1)=0,"",LOG(INDEX(測定結果!$1:$1048576,ROW(),BS$1)))</f>
        <v>-0.85387196432176193</v>
      </c>
      <c r="BT58">
        <f>IF(INDEX(測定結果!$1:$1048576,ROW(),BT$1)=0,"",LOG(INDEX(測定結果!$1:$1048576,ROW(),BT$1)))</f>
        <v>-0.82390874094431876</v>
      </c>
      <c r="BU58">
        <f>IF(INDEX(測定結果!$1:$1048576,ROW(),BU$1)=0,"",LOG(INDEX(測定結果!$1:$1048576,ROW(),BU$1)))</f>
        <v>-0.85387196432176193</v>
      </c>
      <c r="BV58" t="str">
        <f>IF(INDEX(測定結果!$1:$1048576,ROW(),BV$1)=0,"",LOG(INDEX(測定結果!$1:$1048576,ROW(),BV$1)))</f>
        <v/>
      </c>
      <c r="BW58" t="str">
        <f>IF(INDEX(測定結果!$1:$1048576,ROW(),BW$1)=0,"",LOG(INDEX(測定結果!$1:$1048576,ROW(),BW$1)))</f>
        <v/>
      </c>
      <c r="BX58" t="str">
        <f>IF(INDEX(測定結果!$1:$1048576,ROW(),BX$1)=0,"",LOG(INDEX(測定結果!$1:$1048576,ROW(),BX$1)))</f>
        <v/>
      </c>
      <c r="BY58" t="str">
        <f>IF(INDEX(測定結果!$1:$1048576,ROW(),BY$1)=0,"",LOG(INDEX(測定結果!$1:$1048576,ROW(),BY$1)))</f>
        <v/>
      </c>
      <c r="BZ58" t="str">
        <f>IF(INDEX(測定結果!$1:$1048576,ROW(),BZ$1)=0,"",LOG(INDEX(測定結果!$1:$1048576,ROW(),BZ$1)))</f>
        <v/>
      </c>
      <c r="CA58" t="str">
        <f>IF(INDEX(測定結果!$1:$1048576,ROW(),CA$1)=0,"",LOG(INDEX(測定結果!$1:$1048576,ROW(),CA$1)))</f>
        <v/>
      </c>
      <c r="CB58" t="str">
        <f>IF(INDEX(測定結果!$1:$1048576,ROW(),CB$1)=0,"",LOG(INDEX(測定結果!$1:$1048576,ROW(),CB$1)))</f>
        <v/>
      </c>
      <c r="CC58" t="str">
        <f>IF(INDEX(測定結果!$1:$1048576,ROW(),CC$1)=0,"",LOG(INDEX(測定結果!$1:$1048576,ROW(),CC$1)))</f>
        <v/>
      </c>
      <c r="CD58" t="str">
        <f>IF(INDEX(測定結果!$1:$1048576,ROW(),CD$1)=0,"",LOG(INDEX(測定結果!$1:$1048576,ROW(),CD$1)))</f>
        <v/>
      </c>
      <c r="CE58" t="str">
        <f>IF(INDEX(測定結果!$1:$1048576,ROW(),CE$1)=0,"",LOG(INDEX(測定結果!$1:$1048576,ROW(),CE$1)))</f>
        <v/>
      </c>
      <c r="CF58">
        <f>IF(INDEX(測定結果!$1:$1048576,ROW(),CF$1)=0,"",LOG(INDEX(測定結果!$1:$1048576,ROW(),CF$1)))</f>
        <v>-0.88605664769316317</v>
      </c>
      <c r="CG58">
        <f>IF(INDEX(測定結果!$1:$1048576,ROW(),CG$1)=0,"",LOG(INDEX(測定結果!$1:$1048576,ROW(),CG$1)))</f>
        <v>-0.92081875395237522</v>
      </c>
      <c r="CH58">
        <f>IF(INDEX(測定結果!$1:$1048576,ROW(),CH$1)=0,"",LOG(INDEX(測定結果!$1:$1048576,ROW(),CH$1)))</f>
        <v>-0.92081875395237522</v>
      </c>
      <c r="CI58">
        <f>IF(INDEX(測定結果!$1:$1048576,ROW(),CI$1)=0,"",LOG(INDEX(測定結果!$1:$1048576,ROW(),CI$1)))</f>
        <v>-0.92081875395237522</v>
      </c>
      <c r="CJ58">
        <f>IF(INDEX(測定結果!$1:$1048576,ROW(),CJ$1)=0,"",LOG(INDEX(測定結果!$1:$1048576,ROW(),CJ$1)))</f>
        <v>-0.92081875395237522</v>
      </c>
      <c r="CK58">
        <f>IF(INDEX(測定結果!$1:$1048576,ROW(),CK$1)=0,"",LOG(INDEX(測定結果!$1:$1048576,ROW(),CK$1)))</f>
        <v>-0.92081875395237522</v>
      </c>
      <c r="CL58">
        <f>IF(INDEX(測定結果!$1:$1048576,ROW(),CL$1)=0,"",LOG(INDEX(測定結果!$1:$1048576,ROW(),CL$1)))</f>
        <v>-0.92081875395237522</v>
      </c>
      <c r="CM58">
        <f>IF(INDEX(測定結果!$1:$1048576,ROW(),CM$1)=0,"",LOG(INDEX(測定結果!$1:$1048576,ROW(),CM$1)))</f>
        <v>-0.92081875395237522</v>
      </c>
      <c r="CN58">
        <f>IF(INDEX(測定結果!$1:$1048576,ROW(),CN$1)=0,"",LOG(INDEX(測定結果!$1:$1048576,ROW(),CN$1)))</f>
        <v>-0.92081875395237522</v>
      </c>
      <c r="CO58">
        <f>IF(INDEX(測定結果!$1:$1048576,ROW(),CO$1)=0,"",LOG(INDEX(測定結果!$1:$1048576,ROW(),CO$1)))</f>
        <v>-0.88605664769316317</v>
      </c>
      <c r="CP58">
        <f>IF(INDEX(測定結果!$1:$1048576,ROW(),CP$1)=0,"",LOG(INDEX(測定結果!$1:$1048576,ROW(),CP$1)))</f>
        <v>-0.95860731484177497</v>
      </c>
      <c r="CQ58">
        <f>IF(INDEX(測定結果!$1:$1048576,ROW(),CQ$1)=0,"",LOG(INDEX(測定結果!$1:$1048576,ROW(),CQ$1)))</f>
        <v>-0.92081875395237522</v>
      </c>
      <c r="CR58" t="str">
        <f>IF(INDEX(測定結果!$1:$1048576,ROW(),CR$1)=0,"",LOG(INDEX(測定結果!$1:$1048576,ROW(),CR$1)))</f>
        <v/>
      </c>
      <c r="CS58" t="str">
        <f>IF(INDEX(測定結果!$1:$1048576,ROW(),CS$1)=0,"",LOG(INDEX(測定結果!$1:$1048576,ROW(),CS$1)))</f>
        <v/>
      </c>
      <c r="CT58" t="str">
        <f>IF(INDEX(測定結果!$1:$1048576,ROW(),CT$1)=0,"",LOG(INDEX(測定結果!$1:$1048576,ROW(),CT$1)))</f>
        <v/>
      </c>
      <c r="CU58" t="str">
        <f>IF(INDEX(測定結果!$1:$1048576,ROW(),CU$1)=0,"",LOG(INDEX(測定結果!$1:$1048576,ROW(),CU$1)))</f>
        <v/>
      </c>
      <c r="CV58" t="str">
        <f>IF(INDEX(測定結果!$1:$1048576,ROW(),CV$1)=0,"",LOG(INDEX(測定結果!$1:$1048576,ROW(),CV$1)))</f>
        <v/>
      </c>
      <c r="CW58" t="str">
        <f>IF(INDEX(測定結果!$1:$1048576,ROW(),CW$1)=0,"",LOG(INDEX(測定結果!$1:$1048576,ROW(),CW$1)))</f>
        <v/>
      </c>
      <c r="CX58" t="str">
        <f>IF(INDEX(測定結果!$1:$1048576,ROW(),CX$1)=0,"",LOG(INDEX(測定結果!$1:$1048576,ROW(),CX$1)))</f>
        <v/>
      </c>
      <c r="CY58" t="str">
        <f>IF(INDEX(測定結果!$1:$1048576,ROW(),CY$1)=0,"",LOG(INDEX(測定結果!$1:$1048576,ROW(),CY$1)))</f>
        <v/>
      </c>
      <c r="CZ58" t="str">
        <f>IF(INDEX(測定結果!$1:$1048576,ROW(),CZ$1)=0,"",LOG(INDEX(測定結果!$1:$1048576,ROW(),CZ$1)))</f>
        <v/>
      </c>
      <c r="DA58" t="str">
        <f>IF(INDEX(測定結果!$1:$1048576,ROW(),DA$1)=0,"",LOG(INDEX(測定結果!$1:$1048576,ROW(),DA$1)))</f>
        <v/>
      </c>
      <c r="DB58" t="str">
        <f>IF(INDEX(測定結果!$1:$1048576,ROW(),DB$1)=0,"",LOG(INDEX(測定結果!$1:$1048576,ROW(),DB$1)))</f>
        <v/>
      </c>
      <c r="DC58" t="str">
        <f>IF(INDEX(測定結果!$1:$1048576,ROW(),DC$1)=0,"",LOG(INDEX(測定結果!$1:$1048576,ROW(),DC$1)))</f>
        <v/>
      </c>
      <c r="DD58" t="str">
        <f>IF(INDEX(測定結果!$1:$1048576,ROW(),DD$1)=0,"",LOG(INDEX(測定結果!$1:$1048576,ROW(),DD$1)))</f>
        <v/>
      </c>
      <c r="DE58" t="str">
        <f>IF(INDEX(測定結果!$1:$1048576,ROW(),DE$1)=0,"",LOG(INDEX(測定結果!$1:$1048576,ROW(),DE$1)))</f>
        <v/>
      </c>
      <c r="DF58" t="str">
        <f>IF(INDEX(測定結果!$1:$1048576,ROW(),DF$1)=0,"",LOG(INDEX(測定結果!$1:$1048576,ROW(),DF$1)))</f>
        <v/>
      </c>
      <c r="DG58" t="str">
        <f>IF(INDEX(測定結果!$1:$1048576,ROW(),DG$1)=0,"",LOG(INDEX(測定結果!$1:$1048576,ROW(),DG$1)))</f>
        <v/>
      </c>
      <c r="DH58" t="str">
        <f>IF(INDEX(測定結果!$1:$1048576,ROW(),DH$1)=0,"",LOG(INDEX(測定結果!$1:$1048576,ROW(),DH$1)))</f>
        <v/>
      </c>
      <c r="DI58" t="str">
        <f>IF(INDEX(測定結果!$1:$1048576,ROW(),DI$1)=0,"",LOG(INDEX(測定結果!$1:$1048576,ROW(),DI$1)))</f>
        <v/>
      </c>
      <c r="DJ58" t="str">
        <f>IF(INDEX(測定結果!$1:$1048576,ROW(),DJ$1)=0,"",LOG(INDEX(測定結果!$1:$1048576,ROW(),DJ$1)))</f>
        <v/>
      </c>
      <c r="DK58" t="str">
        <f>IF(INDEX(測定結果!$1:$1048576,ROW(),DK$1)=0,"",LOG(INDEX(測定結果!$1:$1048576,ROW(),DK$1)))</f>
        <v/>
      </c>
      <c r="DL58" t="str">
        <f>IF(INDEX(測定結果!$1:$1048576,ROW(),DL$1)=0,"",LOG(INDEX(測定結果!$1:$1048576,ROW(),DL$1)))</f>
        <v/>
      </c>
      <c r="DM58" t="str">
        <f>IF(INDEX(測定結果!$1:$1048576,ROW(),DM$1)=0,"",LOG(INDEX(測定結果!$1:$1048576,ROW(),DM$1)))</f>
        <v/>
      </c>
      <c r="DN58" t="str">
        <f>IF(INDEX(測定結果!$1:$1048576,ROW(),DN$1)=0,"",LOG(INDEX(測定結果!$1:$1048576,ROW(),DN$1)))</f>
        <v/>
      </c>
      <c r="DO58" t="str">
        <f>IF(INDEX(測定結果!$1:$1048576,ROW(),DO$1)=0,"",LOG(INDEX(測定結果!$1:$1048576,ROW(),DO$1)))</f>
        <v/>
      </c>
      <c r="DP58">
        <f>IF(OR(INDEX(測定結果!$1:$1048576,ROW(),DP$1)=0,INDEX(測定結果!$1:$1048576,ROW(),DP$1)=""),"",LOG(INDEX(測定結果!$1:$1048576,ROW(),DP$1)))</f>
        <v>-0.96657624451305035</v>
      </c>
      <c r="DQ58">
        <f>IF(OR(INDEX(測定結果!$1:$1048576,ROW(),DQ$1)=0,INDEX(測定結果!$1:$1048576,ROW(),DQ$1)=""),"",LOG(INDEX(測定結果!$1:$1048576,ROW(),DQ$1)))</f>
        <v>-0.97061622231479039</v>
      </c>
      <c r="DR58">
        <f>IF(OR(INDEX(測定結果!$1:$1048576,ROW(),DR$1)=0,INDEX(測定結果!$1:$1048576,ROW(),DR$1)=""),"",LOG(INDEX(測定結果!$1:$1048576,ROW(),DR$1)))</f>
        <v>-0.91009488856060206</v>
      </c>
      <c r="DS58">
        <f>IF(OR(INDEX(測定結果!$1:$1048576,ROW(),DS$1)=0,INDEX(測定結果!$1:$1048576,ROW(),DS$1)=""),"",LOG(INDEX(測定結果!$1:$1048576,ROW(),DS$1)))</f>
        <v>-0.91009488856060206</v>
      </c>
      <c r="DT58">
        <f>IF(OR(INDEX(測定結果!$1:$1048576,ROW(),DT$1)=0,INDEX(測定結果!$1:$1048576,ROW(),DT$1)=""),"",LOG(INDEX(測定結果!$1:$1048576,ROW(),DT$1)))</f>
        <v>-0.96657624451305035</v>
      </c>
      <c r="DU58">
        <f>IF(OR(INDEX(測定結果!$1:$1048576,ROW(),DU$1)=0,INDEX(測定結果!$1:$1048576,ROW(),DU$1)=""),"",LOG(INDEX(測定結果!$1:$1048576,ROW(),DU$1)))</f>
        <v>-1.031517051446065</v>
      </c>
      <c r="DV58">
        <f>IF(OR(INDEX(測定結果!$1:$1048576,ROW(),DV$1)=0,INDEX(測定結果!$1:$1048576,ROW(),DV$1)=""),"",LOG(INDEX(測定結果!$1:$1048576,ROW(),DV$1)))</f>
        <v>-1.0268721464003014</v>
      </c>
      <c r="DW58">
        <f>IF(OR(INDEX(測定結果!$1:$1048576,ROW(),DW$1)=0,INDEX(測定結果!$1:$1048576,ROW(),DW$1)=""),"",LOG(INDEX(測定結果!$1:$1048576,ROW(),DW$1)))</f>
        <v>-1.0268721464003014</v>
      </c>
      <c r="DX58">
        <f>IF(OR(INDEX(測定結果!$1:$1048576,ROW(),DX$1)=0,INDEX(測定結果!$1:$1048576,ROW(),DX$1)=""),"",LOG(INDEX(測定結果!$1:$1048576,ROW(),DX$1)))</f>
        <v>-0.97469413473522981</v>
      </c>
      <c r="DY58">
        <f>IF(OR(INDEX(測定結果!$1:$1048576,ROW(),DY$1)=0,INDEX(測定結果!$1:$1048576,ROW(),DY$1)=""),"",LOG(INDEX(測定結果!$1:$1048576,ROW(),DY$1)))</f>
        <v>-0.95467702121334252</v>
      </c>
      <c r="DZ58">
        <f>IF(OR(INDEX(測定結果!$1:$1048576,ROW(),DZ$1)=0,INDEX(測定結果!$1:$1048576,ROW(),DZ$1)=""),"",LOG(INDEX(測定結果!$1:$1048576,ROW(),DZ$1)))</f>
        <v>-0.98296666070121963</v>
      </c>
      <c r="EA58">
        <f>IF(OR(INDEX(測定結果!$1:$1048576,ROW(),EA$1)=0,INDEX(測定結果!$1:$1048576,ROW(),EA$1)=""),"",LOG(INDEX(測定結果!$1:$1048576,ROW(),EA$1)))</f>
        <v>-0.96257350205937642</v>
      </c>
      <c r="EB58">
        <f>IF(OR(INDEX(測定結果!$1:$1048576,ROW(),EB$1)=0,INDEX(測定結果!$1:$1048576,ROW(),EB$1)=""),"",LOG(INDEX(測定結果!$1:$1048576,ROW(),EB$1)))</f>
        <v>-1.1549019599857431</v>
      </c>
      <c r="EC58">
        <f>IF(OR(INDEX(測定結果!$1:$1048576,ROW(),EC$1)=0,INDEX(測定結果!$1:$1048576,ROW(),EC$1)=""),"",LOG(INDEX(測定結果!$1:$1048576,ROW(),EC$1)))</f>
        <v>-1.1079053973095196</v>
      </c>
      <c r="ED58">
        <f>IF(OR(INDEX(測定結果!$1:$1048576,ROW(),ED$1)=0,INDEX(測定結果!$1:$1048576,ROW(),ED$1)=""),"",LOG(INDEX(測定結果!$1:$1048576,ROW(),ED$1)))</f>
        <v>-1.0604807473813815</v>
      </c>
    </row>
    <row r="59" spans="1:134">
      <c r="A59" t="str">
        <f>IF(INDEX(測定結果!$1:$1048576,ROW(),A$1)=0,A58,INDEX(測定結果!$1:$1048576,ROW(),A$1))</f>
        <v>都路町</v>
      </c>
      <c r="B59">
        <f>INDEX(測定結果!$1:$1048576,ROW(),B$1)</f>
        <v>49</v>
      </c>
      <c r="C59" t="str">
        <f>IF(INDEX(測定結果!$1:$1048576,ROW(),C$1)=0,C58,INDEX(測定結果!$1:$1048576,ROW(),C$1))</f>
        <v>第１２区</v>
      </c>
      <c r="D59" t="str">
        <f>IF(INDEX(測定結果!$1:$1048576,ROW(),D$1)=0,"",INDEX(測定結果!$1:$1048576,ROW(),D$1))</f>
        <v>古道分団２部山口屯所</v>
      </c>
      <c r="E59">
        <f>IF(INDEX(測定結果!$1:$1048576,ROW(),E$1)=0,"",LOG(INDEX(測定結果!$1:$1048576,ROW(),E$1)))</f>
        <v>0</v>
      </c>
      <c r="F59">
        <f>IF(INDEX(測定結果!$1:$1048576,ROW(),F$1)=0,"",LOG(INDEX(測定結果!$1:$1048576,ROW(),F$1)))</f>
        <v>1.2837224705172217E-2</v>
      </c>
      <c r="G59">
        <f>IF(INDEX(測定結果!$1:$1048576,ROW(),G$1)=0,"",LOG(INDEX(測定結果!$1:$1048576,ROW(),G$1)))</f>
        <v>0.11058971029924898</v>
      </c>
      <c r="H59">
        <f>IF(INDEX(測定結果!$1:$1048576,ROW(),H$1)=0,"",LOG(INDEX(測定結果!$1:$1048576,ROW(),H$1)))</f>
        <v>6.069784035361165E-2</v>
      </c>
      <c r="I59">
        <f>IF(INDEX(測定結果!$1:$1048576,ROW(),I$1)=0,"",LOG(INDEX(測定結果!$1:$1048576,ROW(),I$1)))</f>
        <v>-3.1517051446064863E-2</v>
      </c>
      <c r="J59">
        <f>IF(INDEX(測定結果!$1:$1048576,ROW(),J$1)=0,"",LOG(INDEX(測定結果!$1:$1048576,ROW(),J$1)))</f>
        <v>-8.6186147616283335E-2</v>
      </c>
      <c r="K59">
        <f>IF(INDEX(測定結果!$1:$1048576,ROW(),K$1)=0,"",LOG(INDEX(測定結果!$1:$1048576,ROW(),K$1)))</f>
        <v>0</v>
      </c>
      <c r="L59">
        <f>IF(INDEX(測定結果!$1:$1048576,ROW(),L$1)=0,"",LOG(INDEX(測定結果!$1:$1048576,ROW(),L$1)))</f>
        <v>1.2837224705172217E-2</v>
      </c>
      <c r="M59">
        <f>IF(INDEX(測定結果!$1:$1048576,ROW(),M$1)=0,"",LOG(INDEX(測定結果!$1:$1048576,ROW(),M$1)))</f>
        <v>-2.2276394711152253E-2</v>
      </c>
      <c r="N59">
        <f>IF(INDEX(測定結果!$1:$1048576,ROW(),N$1)=0,"",LOG(INDEX(測定結果!$1:$1048576,ROW(),N$1)))</f>
        <v>4.3213737826425782E-3</v>
      </c>
      <c r="O59">
        <f>IF(INDEX(測定結果!$1:$1048576,ROW(),O$1)=0,"",LOG(INDEX(測定結果!$1:$1048576,ROW(),O$1)))</f>
        <v>-8.092190762392612E-2</v>
      </c>
      <c r="P59">
        <f>IF(INDEX(測定結果!$1:$1048576,ROW(),P$1)=0,"",LOG(INDEX(測定結果!$1:$1048576,ROW(),P$1)))</f>
        <v>-9.6910013008056392E-2</v>
      </c>
      <c r="Q59">
        <f>IF(INDEX(測定結果!$1:$1048576,ROW(),Q$1)=0,"",LOG(INDEX(測定結果!$1:$1048576,ROW(),Q$1)))</f>
        <v>-6.5501548756432285E-2</v>
      </c>
      <c r="R59">
        <f>IF(INDEX(測定結果!$1:$1048576,ROW(),R$1)=0,"",LOG(INDEX(測定結果!$1:$1048576,ROW(),R$1)))</f>
        <v>-5.0609993355087209E-2</v>
      </c>
      <c r="S59">
        <f>IF(INDEX(測定結果!$1:$1048576,ROW(),S$1)=0,"",LOG(INDEX(測定結果!$1:$1048576,ROW(),S$1)))</f>
        <v>-4.0958607678906384E-2</v>
      </c>
      <c r="T59">
        <f>IF(INDEX(測定結果!$1:$1048576,ROW(),T$1)=0,"",LOG(INDEX(測定結果!$1:$1048576,ROW(),T$1)))</f>
        <v>-0.22914798835785583</v>
      </c>
      <c r="U59">
        <f>IF(INDEX(測定結果!$1:$1048576,ROW(),U$1)=0,"",LOG(INDEX(測定結果!$1:$1048576,ROW(),U$1)))</f>
        <v>-0.13667713987954411</v>
      </c>
      <c r="V59">
        <f>IF(INDEX(測定結果!$1:$1048576,ROW(),V$1)=0,"",LOG(INDEX(測定結果!$1:$1048576,ROW(),V$1)))</f>
        <v>-8.092190762392612E-2</v>
      </c>
      <c r="W59">
        <f>IF(INDEX(測定結果!$1:$1048576,ROW(),W$1)=0,"",LOG(INDEX(測定結果!$1:$1048576,ROW(),W$1)))</f>
        <v>-8.092190762392612E-2</v>
      </c>
      <c r="X59">
        <f>IF(INDEX(測定結果!$1:$1048576,ROW(),X$1)=0,"",LOG(INDEX(測定結果!$1:$1048576,ROW(),X$1)))</f>
        <v>-0.13667713987954411</v>
      </c>
      <c r="Y59">
        <f>IF(INDEX(測定結果!$1:$1048576,ROW(),Y$1)=0,"",LOG(INDEX(測定結果!$1:$1048576,ROW(),Y$1)))</f>
        <v>-0.14266750356873156</v>
      </c>
      <c r="Z59">
        <f>IF(INDEX(測定結果!$1:$1048576,ROW(),Z$1)=0,"",LOG(INDEX(測定結果!$1:$1048576,ROW(),Z$1)))</f>
        <v>-0.16115090926274472</v>
      </c>
      <c r="AA59">
        <f>IF(INDEX(測定結果!$1:$1048576,ROW(),AA$1)=0,"",LOG(INDEX(測定結果!$1:$1048576,ROW(),AA$1)))</f>
        <v>-0.20065945054641829</v>
      </c>
      <c r="AB59">
        <f>IF(INDEX(測定結果!$1:$1048576,ROW(),AB$1)=0,"",LOG(INDEX(測定結果!$1:$1048576,ROW(),AB$1)))</f>
        <v>-0.18045606445813131</v>
      </c>
      <c r="AC59">
        <f>IF(INDEX(測定結果!$1:$1048576,ROW(),AC$1)=0,"",LOG(INDEX(測定結果!$1:$1048576,ROW(),AC$1)))</f>
        <v>-0.21467016498923297</v>
      </c>
      <c r="AD59">
        <f>IF(INDEX(測定結果!$1:$1048576,ROW(),AD$1)=0,"",LOG(INDEX(測定結果!$1:$1048576,ROW(),AD$1)))</f>
        <v>-0.25181197299379954</v>
      </c>
      <c r="AE59">
        <f>IF(INDEX(測定結果!$1:$1048576,ROW(),AE$1)=0,"",LOG(INDEX(測定結果!$1:$1048576,ROW(),AE$1)))</f>
        <v>-0.27572413039921095</v>
      </c>
      <c r="AF59">
        <f>IF(INDEX(測定結果!$1:$1048576,ROW(),AF$1)=0,"",LOG(INDEX(測定結果!$1:$1048576,ROW(),AF$1)))</f>
        <v>-0.28399665636520083</v>
      </c>
      <c r="AG59">
        <f>IF(INDEX(測定結果!$1:$1048576,ROW(),AG$1)=0,"",LOG(INDEX(測定結果!$1:$1048576,ROW(),AG$1)))</f>
        <v>-0.3010299956639812</v>
      </c>
      <c r="AH59">
        <f>IF(INDEX(測定結果!$1:$1048576,ROW(),AH$1)=0,"",LOG(INDEX(測定結果!$1:$1048576,ROW(),AH$1)))</f>
        <v>-0.44369749923271273</v>
      </c>
      <c r="AI59">
        <f>IF(INDEX(測定結果!$1:$1048576,ROW(),AI$1)=0,"",LOG(INDEX(測定結果!$1:$1048576,ROW(),AI$1)))</f>
        <v>-0.30980391997148632</v>
      </c>
      <c r="AJ59">
        <f>IF(INDEX(測定結果!$1:$1048576,ROW(),AJ$1)=0,"",LOG(INDEX(測定結果!$1:$1048576,ROW(),AJ$1)))</f>
        <v>-0.32790214206428259</v>
      </c>
      <c r="AK59">
        <f>IF(INDEX(測定結果!$1:$1048576,ROW(),AK$1)=0,"",LOG(INDEX(測定結果!$1:$1048576,ROW(),AK$1)))</f>
        <v>-0.31875876262441277</v>
      </c>
      <c r="AL59">
        <f>IF(INDEX(測定結果!$1:$1048576,ROW(),AL$1)=0,"",LOG(INDEX(測定結果!$1:$1048576,ROW(),AL$1)))</f>
        <v>-0.32790214206428259</v>
      </c>
      <c r="AM59">
        <f>IF(INDEX(測定結果!$1:$1048576,ROW(),AM$1)=0,"",LOG(INDEX(測定結果!$1:$1048576,ROW(),AM$1)))</f>
        <v>-0.58502665202918203</v>
      </c>
      <c r="AN59">
        <f>IF(INDEX(測定結果!$1:$1048576,ROW(),AN$1)=0,"",LOG(INDEX(測定結果!$1:$1048576,ROW(),AN$1)))</f>
        <v>-0.6020599913279624</v>
      </c>
      <c r="AO59">
        <f>IF(INDEX(測定結果!$1:$1048576,ROW(),AO$1)=0,"",LOG(INDEX(測定結果!$1:$1048576,ROW(),AO$1)))</f>
        <v>-0.61978875828839397</v>
      </c>
      <c r="AP59">
        <f>IF(INDEX(測定結果!$1:$1048576,ROW(),AP$1)=0,"",LOG(INDEX(測定結果!$1:$1048576,ROW(),AP$1)))</f>
        <v>-0.63827216398240705</v>
      </c>
      <c r="AQ59">
        <f>IF(INDEX(測定結果!$1:$1048576,ROW(),AQ$1)=0,"",LOG(INDEX(測定結果!$1:$1048576,ROW(),AQ$1)))</f>
        <v>-0.58502665202918203</v>
      </c>
      <c r="AR59">
        <f>IF(INDEX(測定結果!$1:$1048576,ROW(),AR$1)=0,"",LOG(INDEX(測定結果!$1:$1048576,ROW(),AR$1)))</f>
        <v>-0.58502665202918203</v>
      </c>
      <c r="AS59">
        <f>IF(INDEX(測定結果!$1:$1048576,ROW(),AS$1)=0,"",LOG(INDEX(測定結果!$1:$1048576,ROW(),AS$1)))</f>
        <v>-0.6020599913279624</v>
      </c>
      <c r="AT59">
        <f>IF(INDEX(測定結果!$1:$1048576,ROW(),AT$1)=0,"",LOG(INDEX(測定結果!$1:$1048576,ROW(),AT$1)))</f>
        <v>-0.61978875828839397</v>
      </c>
      <c r="AU59">
        <f>IF(INDEX(測定結果!$1:$1048576,ROW(),AU$1)=0,"",LOG(INDEX(測定結果!$1:$1048576,ROW(),AU$1)))</f>
        <v>-0.88605664769316317</v>
      </c>
      <c r="AV59">
        <f>IF(INDEX(測定結果!$1:$1048576,ROW(),AV$1)=0,"",LOG(INDEX(測定結果!$1:$1048576,ROW(),AV$1)))</f>
        <v>-0.61978875828839397</v>
      </c>
      <c r="AW59">
        <f>IF(INDEX(測定結果!$1:$1048576,ROW(),AW$1)=0,"",LOG(INDEX(測定結果!$1:$1048576,ROW(),AW$1)))</f>
        <v>-0.61978875828839397</v>
      </c>
      <c r="AX59">
        <f>IF(INDEX(測定結果!$1:$1048576,ROW(),AX$1)=0,"",LOG(INDEX(測定結果!$1:$1048576,ROW(),AX$1)))</f>
        <v>-0.65757731917779372</v>
      </c>
      <c r="AY59">
        <f>IF(INDEX(測定結果!$1:$1048576,ROW(),AY$1)=0,"",LOG(INDEX(測定結果!$1:$1048576,ROW(),AY$1)))</f>
        <v>-0.6777807052660807</v>
      </c>
      <c r="AZ59">
        <f>IF(INDEX(測定結果!$1:$1048576,ROW(),AZ$1)=0,"",LOG(INDEX(測定結果!$1:$1048576,ROW(),AZ$1)))</f>
        <v>-0.69897000433601875</v>
      </c>
      <c r="BA59">
        <f>IF(INDEX(測定結果!$1:$1048576,ROW(),BA$1)=0,"",LOG(INDEX(測定結果!$1:$1048576,ROW(),BA$1)))</f>
        <v>-0.69897000433601875</v>
      </c>
      <c r="BB59">
        <f>IF(INDEX(測定結果!$1:$1048576,ROW(),BB$1)=0,"",LOG(INDEX(測定結果!$1:$1048576,ROW(),BB$1)))</f>
        <v>-0.72124639904717103</v>
      </c>
      <c r="BC59">
        <f>IF(INDEX(測定結果!$1:$1048576,ROW(),BC$1)=0,"",LOG(INDEX(測定結果!$1:$1048576,ROW(),BC$1)))</f>
        <v>-0.72124639904717103</v>
      </c>
      <c r="BD59">
        <f>IF(INDEX(測定結果!$1:$1048576,ROW(),BD$1)=0,"",LOG(INDEX(測定結果!$1:$1048576,ROW(),BD$1)))</f>
        <v>-0.72124639904717103</v>
      </c>
      <c r="BE59">
        <f>IF(INDEX(測定結果!$1:$1048576,ROW(),BE$1)=0,"",LOG(INDEX(測定結果!$1:$1048576,ROW(),BE$1)))</f>
        <v>-0.74472749489669399</v>
      </c>
      <c r="BF59">
        <f>IF(INDEX(測定結果!$1:$1048576,ROW(),BF$1)=0,"",LOG(INDEX(測定結果!$1:$1048576,ROW(),BF$1)))</f>
        <v>-0.88605664769316317</v>
      </c>
      <c r="BG59">
        <f>IF(INDEX(測定結果!$1:$1048576,ROW(),BG$1)=0,"",LOG(INDEX(測定結果!$1:$1048576,ROW(),BG$1)))</f>
        <v>-0.74472749489669399</v>
      </c>
      <c r="BH59">
        <f>IF(INDEX(測定結果!$1:$1048576,ROW(),BH$1)=0,"",LOG(INDEX(測定結果!$1:$1048576,ROW(),BH$1)))</f>
        <v>-0.79588001734407521</v>
      </c>
      <c r="BI59">
        <f>IF(INDEX(測定結果!$1:$1048576,ROW(),BI$1)=0,"",LOG(INDEX(測定結果!$1:$1048576,ROW(),BI$1)))</f>
        <v>-0.72124639904717103</v>
      </c>
      <c r="BJ59">
        <f>IF(INDEX(測定結果!$1:$1048576,ROW(),BJ$1)=0,"",LOG(INDEX(測定結果!$1:$1048576,ROW(),BJ$1)))</f>
        <v>-0.74472749489669399</v>
      </c>
      <c r="BK59">
        <f>IF(INDEX(測定結果!$1:$1048576,ROW(),BK$1)=0,"",LOG(INDEX(測定結果!$1:$1048576,ROW(),BK$1)))</f>
        <v>-0.769551078621726</v>
      </c>
      <c r="BL59">
        <f>IF(INDEX(測定結果!$1:$1048576,ROW(),BL$1)=0,"",LOG(INDEX(測定結果!$1:$1048576,ROW(),BL$1)))</f>
        <v>-0.74472749489669399</v>
      </c>
      <c r="BM59">
        <f>IF(INDEX(測定結果!$1:$1048576,ROW(),BM$1)=0,"",LOG(INDEX(測定結果!$1:$1048576,ROW(),BM$1)))</f>
        <v>-0.79588001734407521</v>
      </c>
      <c r="BN59">
        <f>IF(INDEX(測定結果!$1:$1048576,ROW(),BN$1)=0,"",LOG(INDEX(測定結果!$1:$1048576,ROW(),BN$1)))</f>
        <v>-0.769551078621726</v>
      </c>
      <c r="BO59">
        <f>IF(INDEX(測定結果!$1:$1048576,ROW(),BO$1)=0,"",LOG(INDEX(測定結果!$1:$1048576,ROW(),BO$1)))</f>
        <v>-0.79588001734407521</v>
      </c>
      <c r="BP59">
        <f>IF(INDEX(測定結果!$1:$1048576,ROW(),BP$1)=0,"",LOG(INDEX(測定結果!$1:$1048576,ROW(),BP$1)))</f>
        <v>-0.82390874094431876</v>
      </c>
      <c r="BQ59">
        <f>IF(INDEX(測定結果!$1:$1048576,ROW(),BQ$1)=0,"",LOG(INDEX(測定結果!$1:$1048576,ROW(),BQ$1)))</f>
        <v>-0.82390874094431876</v>
      </c>
      <c r="BR59">
        <f>IF(INDEX(測定結果!$1:$1048576,ROW(),BR$1)=0,"",LOG(INDEX(測定結果!$1:$1048576,ROW(),BR$1)))</f>
        <v>-0.95860731484177497</v>
      </c>
      <c r="BS59">
        <f>IF(INDEX(測定結果!$1:$1048576,ROW(),BS$1)=0,"",LOG(INDEX(測定結果!$1:$1048576,ROW(),BS$1)))</f>
        <v>-0.82390874094431876</v>
      </c>
      <c r="BT59">
        <f>IF(INDEX(測定結果!$1:$1048576,ROW(),BT$1)=0,"",LOG(INDEX(測定結果!$1:$1048576,ROW(),BT$1)))</f>
        <v>-0.82390874094431876</v>
      </c>
      <c r="BU59">
        <f>IF(INDEX(測定結果!$1:$1048576,ROW(),BU$1)=0,"",LOG(INDEX(測定結果!$1:$1048576,ROW(),BU$1)))</f>
        <v>-0.82390874094431876</v>
      </c>
      <c r="BV59">
        <f>IF(INDEX(測定結果!$1:$1048576,ROW(),BV$1)=0,"",LOG(INDEX(測定結果!$1:$1048576,ROW(),BV$1)))</f>
        <v>-0.82390874094431876</v>
      </c>
      <c r="BW59">
        <f>IF(INDEX(測定結果!$1:$1048576,ROW(),BW$1)=0,"",LOG(INDEX(測定結果!$1:$1048576,ROW(),BW$1)))</f>
        <v>-0.82390874094431876</v>
      </c>
      <c r="BX59">
        <f>IF(INDEX(測定結果!$1:$1048576,ROW(),BX$1)=0,"",LOG(INDEX(測定結果!$1:$1048576,ROW(),BX$1)))</f>
        <v>-0.85387196432176193</v>
      </c>
      <c r="BY59">
        <f>IF(INDEX(測定結果!$1:$1048576,ROW(),BY$1)=0,"",LOG(INDEX(測定結果!$1:$1048576,ROW(),BY$1)))</f>
        <v>-0.85387196432176193</v>
      </c>
      <c r="BZ59">
        <f>IF(INDEX(測定結果!$1:$1048576,ROW(),BZ$1)=0,"",LOG(INDEX(測定結果!$1:$1048576,ROW(),BZ$1)))</f>
        <v>-0.85387196432176193</v>
      </c>
      <c r="CA59">
        <f>IF(INDEX(測定結果!$1:$1048576,ROW(),CA$1)=0,"",LOG(INDEX(測定結果!$1:$1048576,ROW(),CA$1)))</f>
        <v>-0.85387196432176193</v>
      </c>
      <c r="CB59">
        <f>IF(INDEX(測定結果!$1:$1048576,ROW(),CB$1)=0,"",LOG(INDEX(測定結果!$1:$1048576,ROW(),CB$1)))</f>
        <v>-0.88605664769316317</v>
      </c>
      <c r="CC59">
        <f>IF(INDEX(測定結果!$1:$1048576,ROW(),CC$1)=0,"",LOG(INDEX(測定結果!$1:$1048576,ROW(),CC$1)))</f>
        <v>-0.88605664769316317</v>
      </c>
      <c r="CD59">
        <f>IF(INDEX(測定結果!$1:$1048576,ROW(),CD$1)=0,"",LOG(INDEX(測定結果!$1:$1048576,ROW(),CD$1)))</f>
        <v>-0.92081875395237522</v>
      </c>
      <c r="CE59">
        <f>IF(INDEX(測定結果!$1:$1048576,ROW(),CE$1)=0,"",LOG(INDEX(測定結果!$1:$1048576,ROW(),CE$1)))</f>
        <v>-0.88605664769316317</v>
      </c>
      <c r="CF59">
        <f>IF(INDEX(測定結果!$1:$1048576,ROW(),CF$1)=0,"",LOG(INDEX(測定結果!$1:$1048576,ROW(),CF$1)))</f>
        <v>-0.88605664769316317</v>
      </c>
      <c r="CG59">
        <f>IF(INDEX(測定結果!$1:$1048576,ROW(),CG$1)=0,"",LOG(INDEX(測定結果!$1:$1048576,ROW(),CG$1)))</f>
        <v>-0.88605664769316317</v>
      </c>
      <c r="CH59">
        <f>IF(INDEX(測定結果!$1:$1048576,ROW(),CH$1)=0,"",LOG(INDEX(測定結果!$1:$1048576,ROW(),CH$1)))</f>
        <v>-0.88605664769316317</v>
      </c>
      <c r="CI59">
        <f>IF(INDEX(測定結果!$1:$1048576,ROW(),CI$1)=0,"",LOG(INDEX(測定結果!$1:$1048576,ROW(),CI$1)))</f>
        <v>-0.88605664769316317</v>
      </c>
      <c r="CJ59">
        <f>IF(INDEX(測定結果!$1:$1048576,ROW(),CJ$1)=0,"",LOG(INDEX(測定結果!$1:$1048576,ROW(),CJ$1)))</f>
        <v>-0.92081875395237522</v>
      </c>
      <c r="CK59">
        <f>IF(INDEX(測定結果!$1:$1048576,ROW(),CK$1)=0,"",LOG(INDEX(測定結果!$1:$1048576,ROW(),CK$1)))</f>
        <v>-0.92081875395237522</v>
      </c>
      <c r="CL59">
        <f>IF(INDEX(測定結果!$1:$1048576,ROW(),CL$1)=0,"",LOG(INDEX(測定結果!$1:$1048576,ROW(),CL$1)))</f>
        <v>-0.92081875395237522</v>
      </c>
      <c r="CM59">
        <f>IF(INDEX(測定結果!$1:$1048576,ROW(),CM$1)=0,"",LOG(INDEX(測定結果!$1:$1048576,ROW(),CM$1)))</f>
        <v>-0.92081875395237522</v>
      </c>
      <c r="CN59">
        <f>IF(INDEX(測定結果!$1:$1048576,ROW(),CN$1)=0,"",LOG(INDEX(測定結果!$1:$1048576,ROW(),CN$1)))</f>
        <v>-0.92081875395237522</v>
      </c>
      <c r="CO59">
        <f>IF(INDEX(測定結果!$1:$1048576,ROW(),CO$1)=0,"",LOG(INDEX(測定結果!$1:$1048576,ROW(),CO$1)))</f>
        <v>-0.92081875395237522</v>
      </c>
      <c r="CP59">
        <f>IF(INDEX(測定結果!$1:$1048576,ROW(),CP$1)=0,"",LOG(INDEX(測定結果!$1:$1048576,ROW(),CP$1)))</f>
        <v>-1</v>
      </c>
      <c r="CQ59">
        <f>IF(INDEX(測定結果!$1:$1048576,ROW(),CQ$1)=0,"",LOG(INDEX(測定結果!$1:$1048576,ROW(),CQ$1)))</f>
        <v>-0.92081875395237522</v>
      </c>
      <c r="CR59">
        <f>IF(INDEX(測定結果!$1:$1048576,ROW(),CR$1)=0,"",LOG(INDEX(測定結果!$1:$1048576,ROW(),CR$1)))</f>
        <v>-0.92081875395237522</v>
      </c>
      <c r="CS59">
        <f>IF(INDEX(測定結果!$1:$1048576,ROW(),CS$1)=0,"",LOG(INDEX(測定結果!$1:$1048576,ROW(),CS$1)))</f>
        <v>-0.92081875395237522</v>
      </c>
      <c r="CT59">
        <f>IF(INDEX(測定結果!$1:$1048576,ROW(),CT$1)=0,"",LOG(INDEX(測定結果!$1:$1048576,ROW(),CT$1)))</f>
        <v>-0.92081875395237522</v>
      </c>
      <c r="CU59">
        <f>IF(INDEX(測定結果!$1:$1048576,ROW(),CU$1)=0,"",LOG(INDEX(測定結果!$1:$1048576,ROW(),CU$1)))</f>
        <v>-0.92081875395237522</v>
      </c>
      <c r="CV59">
        <f>IF(INDEX(測定結果!$1:$1048576,ROW(),CV$1)=0,"",LOG(INDEX(測定結果!$1:$1048576,ROW(),CV$1)))</f>
        <v>-0.92081875395237522</v>
      </c>
      <c r="CW59">
        <f>IF(INDEX(測定結果!$1:$1048576,ROW(),CW$1)=0,"",LOG(INDEX(測定結果!$1:$1048576,ROW(),CW$1)))</f>
        <v>-0.92081875395237522</v>
      </c>
      <c r="CX59">
        <f>IF(INDEX(測定結果!$1:$1048576,ROW(),CX$1)=0,"",LOG(INDEX(測定結果!$1:$1048576,ROW(),CX$1)))</f>
        <v>-0.92081875395237522</v>
      </c>
      <c r="CY59">
        <f>IF(INDEX(測定結果!$1:$1048576,ROW(),CY$1)=0,"",LOG(INDEX(測定結果!$1:$1048576,ROW(),CY$1)))</f>
        <v>-0.92081875395237522</v>
      </c>
      <c r="CZ59">
        <f>IF(INDEX(測定結果!$1:$1048576,ROW(),CZ$1)=0,"",LOG(INDEX(測定結果!$1:$1048576,ROW(),CZ$1)))</f>
        <v>-0.92081875395237522</v>
      </c>
      <c r="DA59">
        <f>IF(INDEX(測定結果!$1:$1048576,ROW(),DA$1)=0,"",LOG(INDEX(測定結果!$1:$1048576,ROW(),DA$1)))</f>
        <v>-0.95860731484177497</v>
      </c>
      <c r="DB59">
        <f>IF(INDEX(測定結果!$1:$1048576,ROW(),DB$1)=0,"",LOG(INDEX(測定結果!$1:$1048576,ROW(),DB$1)))</f>
        <v>-0.95860731484177497</v>
      </c>
      <c r="DC59">
        <f>IF(INDEX(測定結果!$1:$1048576,ROW(),DC$1)=0,"",LOG(INDEX(測定結果!$1:$1048576,ROW(),DC$1)))</f>
        <v>-0.95860731484177497</v>
      </c>
      <c r="DD59">
        <f>IF(INDEX(測定結果!$1:$1048576,ROW(),DD$1)=0,"",LOG(INDEX(測定結果!$1:$1048576,ROW(),DD$1)))</f>
        <v>-0.95860731484177497</v>
      </c>
      <c r="DE59">
        <f>IF(INDEX(測定結果!$1:$1048576,ROW(),DE$1)=0,"",LOG(INDEX(測定結果!$1:$1048576,ROW(),DE$1)))</f>
        <v>-0.95860731484177497</v>
      </c>
      <c r="DF59">
        <f>IF(INDEX(測定結果!$1:$1048576,ROW(),DF$1)=0,"",LOG(INDEX(測定結果!$1:$1048576,ROW(),DF$1)))</f>
        <v>-0.95860731484177497</v>
      </c>
      <c r="DG59">
        <f>IF(INDEX(測定結果!$1:$1048576,ROW(),DG$1)=0,"",LOG(INDEX(測定結果!$1:$1048576,ROW(),DG$1)))</f>
        <v>-0.95860731484177497</v>
      </c>
      <c r="DH59">
        <f>IF(INDEX(測定結果!$1:$1048576,ROW(),DH$1)=0,"",LOG(INDEX(測定結果!$1:$1048576,ROW(),DH$1)))</f>
        <v>-0.92081875395237522</v>
      </c>
      <c r="DI59">
        <f>IF(INDEX(測定結果!$1:$1048576,ROW(),DI$1)=0,"",LOG(INDEX(測定結果!$1:$1048576,ROW(),DI$1)))</f>
        <v>-0.92081875395237522</v>
      </c>
      <c r="DJ59">
        <f>IF(INDEX(測定結果!$1:$1048576,ROW(),DJ$1)=0,"",LOG(INDEX(測定結果!$1:$1048576,ROW(),DJ$1)))</f>
        <v>-0.92081875395237522</v>
      </c>
      <c r="DK59">
        <f>IF(INDEX(測定結果!$1:$1048576,ROW(),DK$1)=0,"",LOG(INDEX(測定結果!$1:$1048576,ROW(),DK$1)))</f>
        <v>-0.95860731484177497</v>
      </c>
      <c r="DL59" t="str">
        <f>IF(INDEX(測定結果!$1:$1048576,ROW(),DL$1)=0,"",LOG(INDEX(測定結果!$1:$1048576,ROW(),DL$1)))</f>
        <v/>
      </c>
      <c r="DM59" t="str">
        <f>IF(INDEX(測定結果!$1:$1048576,ROW(),DM$1)=0,"",LOG(INDEX(測定結果!$1:$1048576,ROW(),DM$1)))</f>
        <v/>
      </c>
      <c r="DN59" t="str">
        <f>IF(INDEX(測定結果!$1:$1048576,ROW(),DN$1)=0,"",LOG(INDEX(測定結果!$1:$1048576,ROW(),DN$1)))</f>
        <v/>
      </c>
      <c r="DO59" t="str">
        <f>IF(INDEX(測定結果!$1:$1048576,ROW(),DO$1)=0,"",LOG(INDEX(測定結果!$1:$1048576,ROW(),DO$1)))</f>
        <v/>
      </c>
      <c r="DP59">
        <f>IF(OR(INDEX(測定結果!$1:$1048576,ROW(),DP$1)=0,INDEX(測定結果!$1:$1048576,ROW(),DP$1)=""),"",LOG(INDEX(測定結果!$1:$1048576,ROW(),DP$1)))</f>
        <v>-0.98296666070121963</v>
      </c>
      <c r="DQ59">
        <f>IF(OR(INDEX(測定結果!$1:$1048576,ROW(),DQ$1)=0,INDEX(測定結果!$1:$1048576,ROW(),DQ$1)=""),"",LOG(INDEX(測定結果!$1:$1048576,ROW(),DQ$1)))</f>
        <v>-0.95860731484177497</v>
      </c>
      <c r="DR59">
        <f>IF(OR(INDEX(測定結果!$1:$1048576,ROW(),DR$1)=0,INDEX(測定結果!$1:$1048576,ROW(),DR$1)=""),"",LOG(INDEX(測定結果!$1:$1048576,ROW(),DR$1)))</f>
        <v>-0.95467702121334252</v>
      </c>
      <c r="DS59">
        <f>IF(OR(INDEX(測定結果!$1:$1048576,ROW(),DS$1)=0,INDEX(測定結果!$1:$1048576,ROW(),DS$1)=""),"",LOG(INDEX(測定結果!$1:$1048576,ROW(),DS$1)))</f>
        <v>-0.95860731484177497</v>
      </c>
      <c r="DT59">
        <f>IF(OR(INDEX(測定結果!$1:$1048576,ROW(),DT$1)=0,INDEX(測定結果!$1:$1048576,ROW(),DT$1)=""),"",LOG(INDEX(測定結果!$1:$1048576,ROW(),DT$1)))</f>
        <v>-0.98296666070121963</v>
      </c>
      <c r="DU59">
        <f>IF(OR(INDEX(測定結果!$1:$1048576,ROW(),DU$1)=0,INDEX(測定結果!$1:$1048576,ROW(),DU$1)=""),"",LOG(INDEX(測定結果!$1:$1048576,ROW(),DU$1)))</f>
        <v>-0.96257350205937642</v>
      </c>
      <c r="DV59">
        <f>IF(OR(INDEX(測定結果!$1:$1048576,ROW(),DV$1)=0,INDEX(測定結果!$1:$1048576,ROW(),DV$1)=""),"",LOG(INDEX(測定結果!$1:$1048576,ROW(),DV$1)))</f>
        <v>-0.97061622231479039</v>
      </c>
      <c r="DW59">
        <f>IF(OR(INDEX(測定結果!$1:$1048576,ROW(),DW$1)=0,INDEX(測定結果!$1:$1048576,ROW(),DW$1)=""),"",LOG(INDEX(測定結果!$1:$1048576,ROW(),DW$1)))</f>
        <v>-0.97469413473522981</v>
      </c>
      <c r="DX59">
        <f>IF(OR(INDEX(測定結果!$1:$1048576,ROW(),DX$1)=0,INDEX(測定結果!$1:$1048576,ROW(),DX$1)=""),"",LOG(INDEX(測定結果!$1:$1048576,ROW(),DX$1)))</f>
        <v>-0.97469413473522981</v>
      </c>
      <c r="DY59">
        <f>IF(OR(INDEX(測定結果!$1:$1048576,ROW(),DY$1)=0,INDEX(測定結果!$1:$1048576,ROW(),DY$1)=""),"",LOG(INDEX(測定結果!$1:$1048576,ROW(),DY$1)))</f>
        <v>-0.98716277529482777</v>
      </c>
      <c r="DZ59">
        <f>IF(OR(INDEX(測定結果!$1:$1048576,ROW(),DZ$1)=0,INDEX(測定結果!$1:$1048576,ROW(),DZ$1)=""),"",LOG(INDEX(測定結果!$1:$1048576,ROW(),DZ$1)))</f>
        <v>-1.0087739243075051</v>
      </c>
      <c r="EA59">
        <f>IF(OR(INDEX(測定結果!$1:$1048576,ROW(),EA$1)=0,INDEX(測定結果!$1:$1048576,ROW(),EA$1)=""),"",LOG(INDEX(測定結果!$1:$1048576,ROW(),EA$1)))</f>
        <v>-0.99139982823808248</v>
      </c>
      <c r="EB59">
        <f>IF(OR(INDEX(測定結果!$1:$1048576,ROW(),EB$1)=0,INDEX(測定結果!$1:$1048576,ROW(),EB$1)=""),"",LOG(INDEX(測定結果!$1:$1048576,ROW(),EB$1)))</f>
        <v>-1.0222763947111522</v>
      </c>
      <c r="EC59" t="str">
        <f>IF(OR(INDEX(測定結果!$1:$1048576,ROW(),EC$1)=0,INDEX(測定結果!$1:$1048576,ROW(),EC$1)=""),"",LOG(INDEX(測定結果!$1:$1048576,ROW(),EC$1)))</f>
        <v/>
      </c>
      <c r="ED59" t="str">
        <f>IF(OR(INDEX(測定結果!$1:$1048576,ROW(),ED$1)=0,INDEX(測定結果!$1:$1048576,ROW(),ED$1)=""),"",LOG(INDEX(測定結果!$1:$1048576,ROW(),ED$1)))</f>
        <v/>
      </c>
    </row>
    <row r="60" spans="1:134">
      <c r="A60" t="str">
        <f>IF(INDEX(測定結果!$1:$1048576,ROW(),A$1)=0,A59,INDEX(測定結果!$1:$1048576,ROW(),A$1))</f>
        <v>都路町</v>
      </c>
      <c r="B60">
        <f>INDEX(測定結果!$1:$1048576,ROW(),B$1)</f>
        <v>50</v>
      </c>
      <c r="C60" t="str">
        <f>IF(INDEX(測定結果!$1:$1048576,ROW(),C$1)=0,C59,INDEX(測定結果!$1:$1048576,ROW(),C$1))</f>
        <v>第１２区</v>
      </c>
      <c r="D60" t="str">
        <f>IF(INDEX(測定結果!$1:$1048576,ROW(),D$1)=0,"",INDEX(測定結果!$1:$1048576,ROW(),D$1))</f>
        <v>グリーンパーク都路</v>
      </c>
      <c r="E60">
        <f>IF(INDEX(測定結果!$1:$1048576,ROW(),E$1)=0,"",LOG(INDEX(測定結果!$1:$1048576,ROW(),E$1)))</f>
        <v>-8.092190762392612E-2</v>
      </c>
      <c r="F60">
        <f>IF(INDEX(測定結果!$1:$1048576,ROW(),F$1)=0,"",LOG(INDEX(測定結果!$1:$1048576,ROW(),F$1)))</f>
        <v>-0.11350927482751812</v>
      </c>
      <c r="G60">
        <f>IF(INDEX(測定結果!$1:$1048576,ROW(),G$1)=0,"",LOG(INDEX(測定結果!$1:$1048576,ROW(),G$1)))</f>
        <v>-8.6186147616283335E-2</v>
      </c>
      <c r="H60">
        <f>IF(INDEX(測定結果!$1:$1048576,ROW(),H$1)=0,"",LOG(INDEX(測定結果!$1:$1048576,ROW(),H$1)))</f>
        <v>-3.6212172654444715E-2</v>
      </c>
      <c r="I60">
        <f>IF(INDEX(測定結果!$1:$1048576,ROW(),I$1)=0,"",LOG(INDEX(測定結果!$1:$1048576,ROW(),I$1)))</f>
        <v>-9.6910013008056392E-2</v>
      </c>
      <c r="J60">
        <f>IF(INDEX(測定結果!$1:$1048576,ROW(),J$1)=0,"",LOG(INDEX(測定結果!$1:$1048576,ROW(),J$1)))</f>
        <v>-0.12493873660829995</v>
      </c>
      <c r="K60">
        <f>IF(INDEX(測定結果!$1:$1048576,ROW(),K$1)=0,"",LOG(INDEX(測定結果!$1:$1048576,ROW(),K$1)))</f>
        <v>-0.11918640771920865</v>
      </c>
      <c r="L60">
        <f>IF(INDEX(測定結果!$1:$1048576,ROW(),L$1)=0,"",LOG(INDEX(測定結果!$1:$1048576,ROW(),L$1)))</f>
        <v>-0.16115090926274472</v>
      </c>
      <c r="M60">
        <f>IF(INDEX(測定結果!$1:$1048576,ROW(),M$1)=0,"",LOG(INDEX(測定結果!$1:$1048576,ROW(),M$1)))</f>
        <v>-0.13076828026902382</v>
      </c>
      <c r="N60">
        <f>IF(INDEX(測定結果!$1:$1048576,ROW(),N$1)=0,"",LOG(INDEX(測定結果!$1:$1048576,ROW(),N$1)))</f>
        <v>-9.6910013008056392E-2</v>
      </c>
      <c r="O60">
        <f>IF(INDEX(測定結果!$1:$1048576,ROW(),O$1)=0,"",LOG(INDEX(測定結果!$1:$1048576,ROW(),O$1)))</f>
        <v>-0.14874165128092473</v>
      </c>
      <c r="P60">
        <f>IF(INDEX(測定結果!$1:$1048576,ROW(),P$1)=0,"",LOG(INDEX(測定結果!$1:$1048576,ROW(),P$1)))</f>
        <v>-0.18708664335714442</v>
      </c>
      <c r="Q60">
        <f>IF(INDEX(測定結果!$1:$1048576,ROW(),Q$1)=0,"",LOG(INDEX(測定結果!$1:$1048576,ROW(),Q$1)))</f>
        <v>-0.17392519729917355</v>
      </c>
      <c r="R60">
        <f>IF(INDEX(測定結果!$1:$1048576,ROW(),R$1)=0,"",LOG(INDEX(測定結果!$1:$1048576,ROW(),R$1)))</f>
        <v>-0.19382002601611281</v>
      </c>
      <c r="S60">
        <f>IF(INDEX(測定結果!$1:$1048576,ROW(),S$1)=0,"",LOG(INDEX(測定結果!$1:$1048576,ROW(),S$1)))</f>
        <v>-0.17392519729917355</v>
      </c>
      <c r="T60">
        <f>IF(INDEX(測定結果!$1:$1048576,ROW(),T$1)=0,"",LOG(INDEX(測定結果!$1:$1048576,ROW(),T$1)))</f>
        <v>-0.37675070960209955</v>
      </c>
      <c r="U60">
        <f>IF(INDEX(測定結果!$1:$1048576,ROW(),U$1)=0,"",LOG(INDEX(測定結果!$1:$1048576,ROW(),U$1)))</f>
        <v>-0.37675070960209955</v>
      </c>
      <c r="V60">
        <f>IF(INDEX(測定結果!$1:$1048576,ROW(),V$1)=0,"",LOG(INDEX(測定結果!$1:$1048576,ROW(),V$1)))</f>
        <v>-0.27572413039921095</v>
      </c>
      <c r="W60">
        <f>IF(INDEX(測定結果!$1:$1048576,ROW(),W$1)=0,"",LOG(INDEX(測定結果!$1:$1048576,ROW(),W$1)))</f>
        <v>-0.27572413039921095</v>
      </c>
      <c r="X60">
        <f>IF(INDEX(測定結果!$1:$1048576,ROW(),X$1)=0,"",LOG(INDEX(測定結果!$1:$1048576,ROW(),X$1)))</f>
        <v>-5.551732784983137E-2</v>
      </c>
      <c r="Y60">
        <f>IF(INDEX(測定結果!$1:$1048576,ROW(),Y$1)=0,"",LOG(INDEX(測定結果!$1:$1048576,ROW(),Y$1)))</f>
        <v>-7.5720713938118356E-2</v>
      </c>
      <c r="Z60">
        <f>IF(INDEX(測定結果!$1:$1048576,ROW(),Z$1)=0,"",LOG(INDEX(測定結果!$1:$1048576,ROW(),Z$1)))</f>
        <v>-6.5501548756432285E-2</v>
      </c>
      <c r="AA60">
        <f>IF(INDEX(測定結果!$1:$1048576,ROW(),AA$1)=0,"",LOG(INDEX(測定結果!$1:$1048576,ROW(),AA$1)))</f>
        <v>-0.11918640771920865</v>
      </c>
      <c r="AB60">
        <f>IF(INDEX(測定結果!$1:$1048576,ROW(),AB$1)=0,"",LOG(INDEX(測定結果!$1:$1048576,ROW(),AB$1)))</f>
        <v>-0.10790539730951958</v>
      </c>
      <c r="AC60">
        <f>IF(INDEX(測定結果!$1:$1048576,ROW(),AC$1)=0,"",LOG(INDEX(測定結果!$1:$1048576,ROW(),AC$1)))</f>
        <v>-0.12493873660829995</v>
      </c>
      <c r="AD60">
        <f>IF(INDEX(測定結果!$1:$1048576,ROW(),AD$1)=0,"",LOG(INDEX(測定結果!$1:$1048576,ROW(),AD$1)))</f>
        <v>-0.11350927482751812</v>
      </c>
      <c r="AE60">
        <f>IF(INDEX(測定結果!$1:$1048576,ROW(),AE$1)=0,"",LOG(INDEX(測定結果!$1:$1048576,ROW(),AE$1)))</f>
        <v>-0.15490195998574319</v>
      </c>
      <c r="AF60">
        <f>IF(INDEX(測定結果!$1:$1048576,ROW(),AF$1)=0,"",LOG(INDEX(測定結果!$1:$1048576,ROW(),AF$1)))</f>
        <v>-0.17392519729917355</v>
      </c>
      <c r="AG60">
        <f>IF(INDEX(測定結果!$1:$1048576,ROW(),AG$1)=0,"",LOG(INDEX(測定結果!$1:$1048576,ROW(),AG$1)))</f>
        <v>-0.20760831050174613</v>
      </c>
      <c r="AH60">
        <f>IF(INDEX(測定結果!$1:$1048576,ROW(),AH$1)=0,"",LOG(INDEX(測定結果!$1:$1048576,ROW(),AH$1)))</f>
        <v>-0.37675070960209955</v>
      </c>
      <c r="AI60">
        <f>IF(INDEX(測定結果!$1:$1048576,ROW(),AI$1)=0,"",LOG(INDEX(測定結果!$1:$1048576,ROW(),AI$1)))</f>
        <v>-0.18708664335714442</v>
      </c>
      <c r="AJ60">
        <f>IF(INDEX(測定結果!$1:$1048576,ROW(),AJ$1)=0,"",LOG(INDEX(測定結果!$1:$1048576,ROW(),AJ$1)))</f>
        <v>-0.20760831050174613</v>
      </c>
      <c r="AK60">
        <f>IF(INDEX(測定結果!$1:$1048576,ROW(),AK$1)=0,"",LOG(INDEX(測定結果!$1:$1048576,ROW(),AK$1)))</f>
        <v>-0.20065945054641829</v>
      </c>
      <c r="AL60">
        <f>IF(INDEX(測定結果!$1:$1048576,ROW(),AL$1)=0,"",LOG(INDEX(測定結果!$1:$1048576,ROW(),AL$1)))</f>
        <v>-0.20065945054641829</v>
      </c>
      <c r="AM60">
        <f>IF(INDEX(測定結果!$1:$1048576,ROW(),AM$1)=0,"",LOG(INDEX(測定結果!$1:$1048576,ROW(),AM$1)))</f>
        <v>-0.49485002168009401</v>
      </c>
      <c r="AN60">
        <f>IF(INDEX(測定結果!$1:$1048576,ROW(),AN$1)=0,"",LOG(INDEX(測定結果!$1:$1048576,ROW(),AN$1)))</f>
        <v>-0.46852108295774486</v>
      </c>
      <c r="AO60">
        <f>IF(INDEX(測定結果!$1:$1048576,ROW(),AO$1)=0,"",LOG(INDEX(測定結果!$1:$1048576,ROW(),AO$1)))</f>
        <v>-0.48148606012211248</v>
      </c>
      <c r="AP60">
        <f>IF(INDEX(測定結果!$1:$1048576,ROW(),AP$1)=0,"",LOG(INDEX(測定結果!$1:$1048576,ROW(),AP$1)))</f>
        <v>-0.48148606012211248</v>
      </c>
      <c r="AQ60">
        <f>IF(INDEX(測定結果!$1:$1048576,ROW(),AQ$1)=0,"",LOG(INDEX(測定結果!$1:$1048576,ROW(),AQ$1)))</f>
        <v>-0.58502665202918203</v>
      </c>
      <c r="AR60">
        <f>IF(INDEX(測定結果!$1:$1048576,ROW(),AR$1)=0,"",LOG(INDEX(測定結果!$1:$1048576,ROW(),AR$1)))</f>
        <v>-0.58502665202918203</v>
      </c>
      <c r="AS60">
        <f>IF(INDEX(測定結果!$1:$1048576,ROW(),AS$1)=0,"",LOG(INDEX(測定結果!$1:$1048576,ROW(),AS$1)))</f>
        <v>-0.65757731917779372</v>
      </c>
      <c r="AT60">
        <f>IF(INDEX(測定結果!$1:$1048576,ROW(),AT$1)=0,"",LOG(INDEX(測定結果!$1:$1048576,ROW(),AT$1)))</f>
        <v>-0.69897000433601875</v>
      </c>
      <c r="AU60">
        <f>IF(INDEX(測定結果!$1:$1048576,ROW(),AU$1)=0,"",LOG(INDEX(測定結果!$1:$1048576,ROW(),AU$1)))</f>
        <v>-0.95860731484177497</v>
      </c>
      <c r="AV60">
        <f>IF(INDEX(測定結果!$1:$1048576,ROW(),AV$1)=0,"",LOG(INDEX(測定結果!$1:$1048576,ROW(),AV$1)))</f>
        <v>-0.63827216398240705</v>
      </c>
      <c r="AW60">
        <f>IF(INDEX(測定結果!$1:$1048576,ROW(),AW$1)=0,"",LOG(INDEX(測定結果!$1:$1048576,ROW(),AW$1)))</f>
        <v>-0.65757731917779372</v>
      </c>
      <c r="AX60">
        <f>IF(INDEX(測定結果!$1:$1048576,ROW(),AX$1)=0,"",LOG(INDEX(測定結果!$1:$1048576,ROW(),AX$1)))</f>
        <v>-0.65757731917779372</v>
      </c>
      <c r="AY60">
        <f>IF(INDEX(測定結果!$1:$1048576,ROW(),AY$1)=0,"",LOG(INDEX(測定結果!$1:$1048576,ROW(),AY$1)))</f>
        <v>-0.6777807052660807</v>
      </c>
      <c r="AZ60">
        <f>IF(INDEX(測定結果!$1:$1048576,ROW(),AZ$1)=0,"",LOG(INDEX(測定結果!$1:$1048576,ROW(),AZ$1)))</f>
        <v>-0.6777807052660807</v>
      </c>
      <c r="BA60">
        <f>IF(INDEX(測定結果!$1:$1048576,ROW(),BA$1)=0,"",LOG(INDEX(測定結果!$1:$1048576,ROW(),BA$1)))</f>
        <v>-0.6777807052660807</v>
      </c>
      <c r="BB60">
        <f>IF(INDEX(測定結果!$1:$1048576,ROW(),BB$1)=0,"",LOG(INDEX(測定結果!$1:$1048576,ROW(),BB$1)))</f>
        <v>-0.72124639904717103</v>
      </c>
      <c r="BC60">
        <f>IF(INDEX(測定結果!$1:$1048576,ROW(),BC$1)=0,"",LOG(INDEX(測定結果!$1:$1048576,ROW(),BC$1)))</f>
        <v>-0.6777807052660807</v>
      </c>
      <c r="BD60">
        <f>IF(INDEX(測定結果!$1:$1048576,ROW(),BD$1)=0,"",LOG(INDEX(測定結果!$1:$1048576,ROW(),BD$1)))</f>
        <v>-0.6777807052660807</v>
      </c>
      <c r="BE60">
        <f>IF(INDEX(測定結果!$1:$1048576,ROW(),BE$1)=0,"",LOG(INDEX(測定結果!$1:$1048576,ROW(),BE$1)))</f>
        <v>-0.72124639904717103</v>
      </c>
      <c r="BF60">
        <f>IF(INDEX(測定結果!$1:$1048576,ROW(),BF$1)=0,"",LOG(INDEX(測定結果!$1:$1048576,ROW(),BF$1)))</f>
        <v>-0.82390874094431876</v>
      </c>
      <c r="BG60">
        <f>IF(INDEX(測定結果!$1:$1048576,ROW(),BG$1)=0,"",LOG(INDEX(測定結果!$1:$1048576,ROW(),BG$1)))</f>
        <v>-0.72124639904717103</v>
      </c>
      <c r="BH60">
        <f>IF(INDEX(測定結果!$1:$1048576,ROW(),BH$1)=0,"",LOG(INDEX(測定結果!$1:$1048576,ROW(),BH$1)))</f>
        <v>-0.74472749489669399</v>
      </c>
      <c r="BI60">
        <f>IF(INDEX(測定結果!$1:$1048576,ROW(),BI$1)=0,"",LOG(INDEX(測定結果!$1:$1048576,ROW(),BI$1)))</f>
        <v>-0.65757731917779372</v>
      </c>
      <c r="BJ60">
        <f>IF(INDEX(測定結果!$1:$1048576,ROW(),BJ$1)=0,"",LOG(INDEX(測定結果!$1:$1048576,ROW(),BJ$1)))</f>
        <v>-0.6777807052660807</v>
      </c>
      <c r="BK60">
        <f>IF(INDEX(測定結果!$1:$1048576,ROW(),BK$1)=0,"",LOG(INDEX(測定結果!$1:$1048576,ROW(),BK$1)))</f>
        <v>-0.69897000433601875</v>
      </c>
      <c r="BL60">
        <f>IF(INDEX(測定結果!$1:$1048576,ROW(),BL$1)=0,"",LOG(INDEX(測定結果!$1:$1048576,ROW(),BL$1)))</f>
        <v>-0.69897000433601875</v>
      </c>
      <c r="BM60">
        <f>IF(INDEX(測定結果!$1:$1048576,ROW(),BM$1)=0,"",LOG(INDEX(測定結果!$1:$1048576,ROW(),BM$1)))</f>
        <v>-0.74472749489669399</v>
      </c>
      <c r="BN60">
        <f>IF(INDEX(測定結果!$1:$1048576,ROW(),BN$1)=0,"",LOG(INDEX(測定結果!$1:$1048576,ROW(),BN$1)))</f>
        <v>-0.72124639904717103</v>
      </c>
      <c r="BO60">
        <f>IF(INDEX(測定結果!$1:$1048576,ROW(),BO$1)=0,"",LOG(INDEX(測定結果!$1:$1048576,ROW(),BO$1)))</f>
        <v>-0.769551078621726</v>
      </c>
      <c r="BP60">
        <f>IF(INDEX(測定結果!$1:$1048576,ROW(),BP$1)=0,"",LOG(INDEX(測定結果!$1:$1048576,ROW(),BP$1)))</f>
        <v>-0.769551078621726</v>
      </c>
      <c r="BQ60">
        <f>IF(INDEX(測定結果!$1:$1048576,ROW(),BQ$1)=0,"",LOG(INDEX(測定結果!$1:$1048576,ROW(),BQ$1)))</f>
        <v>-0.769551078621726</v>
      </c>
      <c r="BR60">
        <f>IF(INDEX(測定結果!$1:$1048576,ROW(),BR$1)=0,"",LOG(INDEX(測定結果!$1:$1048576,ROW(),BR$1)))</f>
        <v>-0.95860731484177497</v>
      </c>
      <c r="BS60">
        <f>IF(INDEX(測定結果!$1:$1048576,ROW(),BS$1)=0,"",LOG(INDEX(測定結果!$1:$1048576,ROW(),BS$1)))</f>
        <v>-0.769551078621726</v>
      </c>
      <c r="BT60">
        <f>IF(INDEX(測定結果!$1:$1048576,ROW(),BT$1)=0,"",LOG(INDEX(測定結果!$1:$1048576,ROW(),BT$1)))</f>
        <v>-0.82390874094431876</v>
      </c>
      <c r="BU60">
        <f>IF(INDEX(測定結果!$1:$1048576,ROW(),BU$1)=0,"",LOG(INDEX(測定結果!$1:$1048576,ROW(),BU$1)))</f>
        <v>-0.769551078621726</v>
      </c>
      <c r="BV60">
        <f>IF(INDEX(測定結果!$1:$1048576,ROW(),BV$1)=0,"",LOG(INDEX(測定結果!$1:$1048576,ROW(),BV$1)))</f>
        <v>-0.769551078621726</v>
      </c>
      <c r="BW60">
        <f>IF(INDEX(測定結果!$1:$1048576,ROW(),BW$1)=0,"",LOG(INDEX(測定結果!$1:$1048576,ROW(),BW$1)))</f>
        <v>-0.79588001734407521</v>
      </c>
      <c r="BX60">
        <f>IF(INDEX(測定結果!$1:$1048576,ROW(),BX$1)=0,"",LOG(INDEX(測定結果!$1:$1048576,ROW(),BX$1)))</f>
        <v>-0.74472749489669399</v>
      </c>
      <c r="BY60">
        <f>IF(INDEX(測定結果!$1:$1048576,ROW(),BY$1)=0,"",LOG(INDEX(測定結果!$1:$1048576,ROW(),BY$1)))</f>
        <v>-0.769551078621726</v>
      </c>
      <c r="BZ60">
        <f>IF(INDEX(測定結果!$1:$1048576,ROW(),BZ$1)=0,"",LOG(INDEX(測定結果!$1:$1048576,ROW(),BZ$1)))</f>
        <v>-0.769551078621726</v>
      </c>
      <c r="CA60">
        <f>IF(INDEX(測定結果!$1:$1048576,ROW(),CA$1)=0,"",LOG(INDEX(測定結果!$1:$1048576,ROW(),CA$1)))</f>
        <v>-0.79588001734407521</v>
      </c>
      <c r="CB60">
        <f>IF(INDEX(測定結果!$1:$1048576,ROW(),CB$1)=0,"",LOG(INDEX(測定結果!$1:$1048576,ROW(),CB$1)))</f>
        <v>-0.79588001734407521</v>
      </c>
      <c r="CC60">
        <f>IF(INDEX(測定結果!$1:$1048576,ROW(),CC$1)=0,"",LOG(INDEX(測定結果!$1:$1048576,ROW(),CC$1)))</f>
        <v>-0.82390874094431876</v>
      </c>
      <c r="CD60">
        <f>IF(INDEX(測定結果!$1:$1048576,ROW(),CD$1)=0,"",LOG(INDEX(測定結果!$1:$1048576,ROW(),CD$1)))</f>
        <v>-0.82390874094431876</v>
      </c>
      <c r="CE60">
        <f>IF(INDEX(測定結果!$1:$1048576,ROW(),CE$1)=0,"",LOG(INDEX(測定結果!$1:$1048576,ROW(),CE$1)))</f>
        <v>-0.79588001734407521</v>
      </c>
      <c r="CF60">
        <f>IF(INDEX(測定結果!$1:$1048576,ROW(),CF$1)=0,"",LOG(INDEX(測定結果!$1:$1048576,ROW(),CF$1)))</f>
        <v>-0.82390874094431876</v>
      </c>
      <c r="CG60">
        <f>IF(INDEX(測定結果!$1:$1048576,ROW(),CG$1)=0,"",LOG(INDEX(測定結果!$1:$1048576,ROW(),CG$1)))</f>
        <v>-0.79588001734407521</v>
      </c>
      <c r="CH60">
        <f>IF(INDEX(測定結果!$1:$1048576,ROW(),CH$1)=0,"",LOG(INDEX(測定結果!$1:$1048576,ROW(),CH$1)))</f>
        <v>-0.74472749489669399</v>
      </c>
      <c r="CI60">
        <f>IF(INDEX(測定結果!$1:$1048576,ROW(),CI$1)=0,"",LOG(INDEX(測定結果!$1:$1048576,ROW(),CI$1)))</f>
        <v>-0.82390874094431876</v>
      </c>
      <c r="CJ60">
        <f>IF(INDEX(測定結果!$1:$1048576,ROW(),CJ$1)=0,"",LOG(INDEX(測定結果!$1:$1048576,ROW(),CJ$1)))</f>
        <v>-0.82390874094431876</v>
      </c>
      <c r="CK60">
        <f>IF(INDEX(測定結果!$1:$1048576,ROW(),CK$1)=0,"",LOG(INDEX(測定結果!$1:$1048576,ROW(),CK$1)))</f>
        <v>-0.79588001734407521</v>
      </c>
      <c r="CL60">
        <f>IF(INDEX(測定結果!$1:$1048576,ROW(),CL$1)=0,"",LOG(INDEX(測定結果!$1:$1048576,ROW(),CL$1)))</f>
        <v>-0.82390874094431876</v>
      </c>
      <c r="CM60">
        <f>IF(INDEX(測定結果!$1:$1048576,ROW(),CM$1)=0,"",LOG(INDEX(測定結果!$1:$1048576,ROW(),CM$1)))</f>
        <v>-0.82390874094431876</v>
      </c>
      <c r="CN60">
        <f>IF(INDEX(測定結果!$1:$1048576,ROW(),CN$1)=0,"",LOG(INDEX(測定結果!$1:$1048576,ROW(),CN$1)))</f>
        <v>-0.85387196432176193</v>
      </c>
      <c r="CO60">
        <f>IF(INDEX(測定結果!$1:$1048576,ROW(),CO$1)=0,"",LOG(INDEX(測定結果!$1:$1048576,ROW(),CO$1)))</f>
        <v>-0.82390874094431876</v>
      </c>
      <c r="CP60">
        <f>IF(INDEX(測定結果!$1:$1048576,ROW(),CP$1)=0,"",LOG(INDEX(測定結果!$1:$1048576,ROW(),CP$1)))</f>
        <v>-0.95860731484177497</v>
      </c>
      <c r="CQ60">
        <f>IF(INDEX(測定結果!$1:$1048576,ROW(),CQ$1)=0,"",LOG(INDEX(測定結果!$1:$1048576,ROW(),CQ$1)))</f>
        <v>-0.82390874094431876</v>
      </c>
      <c r="CR60">
        <f>IF(INDEX(測定結果!$1:$1048576,ROW(),CR$1)=0,"",LOG(INDEX(測定結果!$1:$1048576,ROW(),CR$1)))</f>
        <v>-0.82390874094431876</v>
      </c>
      <c r="CS60">
        <f>IF(INDEX(測定結果!$1:$1048576,ROW(),CS$1)=0,"",LOG(INDEX(測定結果!$1:$1048576,ROW(),CS$1)))</f>
        <v>-0.85387196432176193</v>
      </c>
      <c r="CT60">
        <f>IF(INDEX(測定結果!$1:$1048576,ROW(),CT$1)=0,"",LOG(INDEX(測定結果!$1:$1048576,ROW(),CT$1)))</f>
        <v>-0.85387196432176193</v>
      </c>
      <c r="CU60">
        <f>IF(INDEX(測定結果!$1:$1048576,ROW(),CU$1)=0,"",LOG(INDEX(測定結果!$1:$1048576,ROW(),CU$1)))</f>
        <v>-0.85387196432176193</v>
      </c>
      <c r="CV60">
        <f>IF(INDEX(測定結果!$1:$1048576,ROW(),CV$1)=0,"",LOG(INDEX(測定結果!$1:$1048576,ROW(),CV$1)))</f>
        <v>-0.79588001734407521</v>
      </c>
      <c r="CW60">
        <f>IF(INDEX(測定結果!$1:$1048576,ROW(),CW$1)=0,"",LOG(INDEX(測定結果!$1:$1048576,ROW(),CW$1)))</f>
        <v>-0.79588001734407521</v>
      </c>
      <c r="CX60">
        <f>IF(INDEX(測定結果!$1:$1048576,ROW(),CX$1)=0,"",LOG(INDEX(測定結果!$1:$1048576,ROW(),CX$1)))</f>
        <v>-0.88605664769316317</v>
      </c>
      <c r="CY60">
        <f>IF(INDEX(測定結果!$1:$1048576,ROW(),CY$1)=0,"",LOG(INDEX(測定結果!$1:$1048576,ROW(),CY$1)))</f>
        <v>-0.85387196432176193</v>
      </c>
      <c r="CZ60">
        <f>IF(INDEX(測定結果!$1:$1048576,ROW(),CZ$1)=0,"",LOG(INDEX(測定結果!$1:$1048576,ROW(),CZ$1)))</f>
        <v>-0.88605664769316317</v>
      </c>
      <c r="DA60">
        <f>IF(INDEX(測定結果!$1:$1048576,ROW(),DA$1)=0,"",LOG(INDEX(測定結果!$1:$1048576,ROW(),DA$1)))</f>
        <v>-0.92081875395237522</v>
      </c>
      <c r="DB60">
        <f>IF(INDEX(測定結果!$1:$1048576,ROW(),DB$1)=0,"",LOG(INDEX(測定結果!$1:$1048576,ROW(),DB$1)))</f>
        <v>-0.85387196432176193</v>
      </c>
      <c r="DC60">
        <f>IF(INDEX(測定結果!$1:$1048576,ROW(),DC$1)=0,"",LOG(INDEX(測定結果!$1:$1048576,ROW(),DC$1)))</f>
        <v>-0.85387196432176193</v>
      </c>
      <c r="DD60">
        <f>IF(INDEX(測定結果!$1:$1048576,ROW(),DD$1)=0,"",LOG(INDEX(測定結果!$1:$1048576,ROW(),DD$1)))</f>
        <v>-0.85387196432176193</v>
      </c>
      <c r="DE60">
        <f>IF(INDEX(測定結果!$1:$1048576,ROW(),DE$1)=0,"",LOG(INDEX(測定結果!$1:$1048576,ROW(),DE$1)))</f>
        <v>-0.88605664769316317</v>
      </c>
      <c r="DF60">
        <f>IF(INDEX(測定結果!$1:$1048576,ROW(),DF$1)=0,"",LOG(INDEX(測定結果!$1:$1048576,ROW(),DF$1)))</f>
        <v>-0.85387196432176193</v>
      </c>
      <c r="DG60">
        <f>IF(INDEX(測定結果!$1:$1048576,ROW(),DG$1)=0,"",LOG(INDEX(測定結果!$1:$1048576,ROW(),DG$1)))</f>
        <v>-0.82390874094431876</v>
      </c>
      <c r="DH60">
        <f>IF(INDEX(測定結果!$1:$1048576,ROW(),DH$1)=0,"",LOG(INDEX(測定結果!$1:$1048576,ROW(),DH$1)))</f>
        <v>-0.82390874094431876</v>
      </c>
      <c r="DI60">
        <f>IF(INDEX(測定結果!$1:$1048576,ROW(),DI$1)=0,"",LOG(INDEX(測定結果!$1:$1048576,ROW(),DI$1)))</f>
        <v>-0.85387196432176193</v>
      </c>
      <c r="DJ60">
        <f>IF(INDEX(測定結果!$1:$1048576,ROW(),DJ$1)=0,"",LOG(INDEX(測定結果!$1:$1048576,ROW(),DJ$1)))</f>
        <v>-0.85387196432176193</v>
      </c>
      <c r="DK60">
        <f>IF(INDEX(測定結果!$1:$1048576,ROW(),DK$1)=0,"",LOG(INDEX(測定結果!$1:$1048576,ROW(),DK$1)))</f>
        <v>-0.92081875395237522</v>
      </c>
      <c r="DL60">
        <f>IF(INDEX(測定結果!$1:$1048576,ROW(),DL$1)=0,"",LOG(INDEX(測定結果!$1:$1048576,ROW(),DL$1)))</f>
        <v>-0.88605664769316317</v>
      </c>
      <c r="DM60">
        <f>IF(INDEX(測定結果!$1:$1048576,ROW(),DM$1)=0,"",LOG(INDEX(測定結果!$1:$1048576,ROW(),DM$1)))</f>
        <v>-0.88605664769316317</v>
      </c>
      <c r="DN60">
        <f>IF(INDEX(測定結果!$1:$1048576,ROW(),DN$1)=0,"",LOG(INDEX(測定結果!$1:$1048576,ROW(),DN$1)))</f>
        <v>-0.88605664769316317</v>
      </c>
      <c r="DO60">
        <f>IF(INDEX(測定結果!$1:$1048576,ROW(),DO$1)=0,"",LOG(INDEX(測定結果!$1:$1048576,ROW(),DO$1)))</f>
        <v>-0.88605664769316317</v>
      </c>
      <c r="DP60">
        <f>IF(OR(INDEX(測定結果!$1:$1048576,ROW(),DP$1)=0,INDEX(測定結果!$1:$1048576,ROW(),DP$1)=""),"",LOG(INDEX(測定結果!$1:$1048576,ROW(),DP$1)))</f>
        <v>-0.90308998699194354</v>
      </c>
      <c r="DQ60">
        <f>IF(OR(INDEX(測定結果!$1:$1048576,ROW(),DQ$1)=0,INDEX(測定結果!$1:$1048576,ROW(),DQ$1)=""),"",LOG(INDEX(測定結果!$1:$1048576,ROW(),DQ$1)))</f>
        <v>-0.89279003035213167</v>
      </c>
      <c r="DR60">
        <f>IF(OR(INDEX(測定結果!$1:$1048576,ROW(),DR$1)=0,INDEX(測定結果!$1:$1048576,ROW(),DR$1)=""),"",LOG(INDEX(測定結果!$1:$1048576,ROW(),DR$1)))</f>
        <v>-0.84466396253493825</v>
      </c>
      <c r="DS60">
        <f>IF(OR(INDEX(測定結果!$1:$1048576,ROW(),DS$1)=0,INDEX(測定結果!$1:$1048576,ROW(),DS$1)=""),"",LOG(INDEX(測定結果!$1:$1048576,ROW(),DS$1)))</f>
        <v>-0.9244530386074693</v>
      </c>
      <c r="DT60">
        <f>IF(OR(INDEX(測定結果!$1:$1048576,ROW(),DT$1)=0,INDEX(測定結果!$1:$1048576,ROW(),DT$1)=""),"",LOG(INDEX(測定結果!$1:$1048576,ROW(),DT$1)))</f>
        <v>-0.92811799269387463</v>
      </c>
      <c r="DU60">
        <f>IF(OR(INDEX(測定結果!$1:$1048576,ROW(),DU$1)=0,INDEX(測定結果!$1:$1048576,ROW(),DU$1)=""),"",LOG(INDEX(測定結果!$1:$1048576,ROW(),DU$1)))</f>
        <v>-0.94309514866352739</v>
      </c>
      <c r="DV60">
        <f>IF(OR(INDEX(測定結果!$1:$1048576,ROW(),DV$1)=0,INDEX(測定結果!$1:$1048576,ROW(),DV$1)=""),"",LOG(INDEX(測定結果!$1:$1048576,ROW(),DV$1)))</f>
        <v>-0.9244530386074693</v>
      </c>
      <c r="DW60">
        <f>IF(OR(INDEX(測定結果!$1:$1048576,ROW(),DW$1)=0,INDEX(測定結果!$1:$1048576,ROW(),DW$1)=""),"",LOG(INDEX(測定結果!$1:$1048576,ROW(),DW$1)))</f>
        <v>-0.91721462968354994</v>
      </c>
      <c r="DX60">
        <f>IF(OR(INDEX(測定結果!$1:$1048576,ROW(),DX$1)=0,INDEX(測定結果!$1:$1048576,ROW(),DX$1)=""),"",LOG(INDEX(測定結果!$1:$1048576,ROW(),DX$1)))</f>
        <v>-0.91721462968354994</v>
      </c>
      <c r="DY60">
        <f>IF(OR(INDEX(測定結果!$1:$1048576,ROW(),DY$1)=0,INDEX(測定結果!$1:$1048576,ROW(),DY$1)=""),"",LOG(INDEX(測定結果!$1:$1048576,ROW(),DY$1)))</f>
        <v>-0.89962945488243706</v>
      </c>
      <c r="DZ60">
        <f>IF(OR(INDEX(測定結果!$1:$1048576,ROW(),DZ$1)=0,INDEX(測定結果!$1:$1048576,ROW(),DZ$1)=""),"",LOG(INDEX(測定結果!$1:$1048576,ROW(),DZ$1)))</f>
        <v>-0.99567862621735737</v>
      </c>
      <c r="EA60">
        <f>IF(OR(INDEX(測定結果!$1:$1048576,ROW(),EA$1)=0,INDEX(測定結果!$1:$1048576,ROW(),EA$1)=""),"",LOG(INDEX(測定結果!$1:$1048576,ROW(),EA$1)))</f>
        <v>-0.92081875395237522</v>
      </c>
      <c r="EB60">
        <f>IF(OR(INDEX(測定結果!$1:$1048576,ROW(),EB$1)=0,INDEX(測定結果!$1:$1048576,ROW(),EB$1)=""),"",LOG(INDEX(測定結果!$1:$1048576,ROW(),EB$1)))</f>
        <v>-0.94692155651658028</v>
      </c>
      <c r="EC60">
        <f>IF(OR(INDEX(測定結果!$1:$1048576,ROW(),EC$1)=0,INDEX(測定結果!$1:$1048576,ROW(),EC$1)=""),"",LOG(INDEX(測定結果!$1:$1048576,ROW(),EC$1)))</f>
        <v>-1.2146701649892331</v>
      </c>
      <c r="ED60">
        <f>IF(OR(INDEX(測定結果!$1:$1048576,ROW(),ED$1)=0,INDEX(測定結果!$1:$1048576,ROW(),ED$1)=""),"",LOG(INDEX(測定結果!$1:$1048576,ROW(),ED$1)))</f>
        <v>-1.1366771398795441</v>
      </c>
    </row>
    <row r="61" spans="1:134">
      <c r="A61" t="str">
        <f>IF(INDEX(測定結果!$1:$1048576,ROW(),A$1)=0,A60,INDEX(測定結果!$1:$1048576,ROW(),A$1))</f>
        <v>常葉町</v>
      </c>
      <c r="B61">
        <f>INDEX(測定結果!$1:$1048576,ROW(),B$1)</f>
        <v>51</v>
      </c>
      <c r="C61" t="str">
        <f>IF(INDEX(測定結果!$1:$1048576,ROW(),C$1)=0,C60,INDEX(測定結果!$1:$1048576,ROW(),C$1))</f>
        <v>山田作</v>
      </c>
      <c r="D61" t="str">
        <f>IF(INDEX(測定結果!$1:$1048576,ROW(),D$1)=0,"",INDEX(測定結果!$1:$1048576,ROW(),D$1))</f>
        <v>山田作集会所</v>
      </c>
      <c r="E61">
        <f>IF(INDEX(測定結果!$1:$1048576,ROW(),E$1)=0,"",LOG(INDEX(測定結果!$1:$1048576,ROW(),E$1)))</f>
        <v>-0.6777807052660807</v>
      </c>
      <c r="F61">
        <f>IF(INDEX(測定結果!$1:$1048576,ROW(),F$1)=0,"",LOG(INDEX(測定結果!$1:$1048576,ROW(),F$1)))</f>
        <v>-0.6777807052660807</v>
      </c>
      <c r="G61">
        <f>IF(INDEX(測定結果!$1:$1048576,ROW(),G$1)=0,"",LOG(INDEX(測定結果!$1:$1048576,ROW(),G$1)))</f>
        <v>-0.69897000433601875</v>
      </c>
      <c r="H61">
        <f>IF(INDEX(測定結果!$1:$1048576,ROW(),H$1)=0,"",LOG(INDEX(測定結果!$1:$1048576,ROW(),H$1)))</f>
        <v>-0.65757731917779372</v>
      </c>
      <c r="I61">
        <f>IF(INDEX(測定結果!$1:$1048576,ROW(),I$1)=0,"",LOG(INDEX(測定結果!$1:$1048576,ROW(),I$1)))</f>
        <v>-0.72124639904717103</v>
      </c>
      <c r="J61">
        <f>IF(INDEX(測定結果!$1:$1048576,ROW(),J$1)=0,"",LOG(INDEX(測定結果!$1:$1048576,ROW(),J$1)))</f>
        <v>-0.65757731917779372</v>
      </c>
      <c r="K61">
        <f>IF(INDEX(測定結果!$1:$1048576,ROW(),K$1)=0,"",LOG(INDEX(測定結果!$1:$1048576,ROW(),K$1)))</f>
        <v>-0.72124639904717103</v>
      </c>
      <c r="L61">
        <f>IF(INDEX(測定結果!$1:$1048576,ROW(),L$1)=0,"",LOG(INDEX(測定結果!$1:$1048576,ROW(),L$1)))</f>
        <v>-0.69897000433601875</v>
      </c>
      <c r="M61">
        <f>IF(INDEX(測定結果!$1:$1048576,ROW(),M$1)=0,"",LOG(INDEX(測定結果!$1:$1048576,ROW(),M$1)))</f>
        <v>-0.6777807052660807</v>
      </c>
      <c r="N61">
        <f>IF(INDEX(測定結果!$1:$1048576,ROW(),N$1)=0,"",LOG(INDEX(測定結果!$1:$1048576,ROW(),N$1)))</f>
        <v>-0.72124639904717103</v>
      </c>
      <c r="O61">
        <f>IF(INDEX(測定結果!$1:$1048576,ROW(),O$1)=0,"",LOG(INDEX(測定結果!$1:$1048576,ROW(),O$1)))</f>
        <v>-0.72124639904717103</v>
      </c>
      <c r="P61">
        <f>IF(INDEX(測定結果!$1:$1048576,ROW(),P$1)=0,"",LOG(INDEX(測定結果!$1:$1048576,ROW(),P$1)))</f>
        <v>-0.769551078621726</v>
      </c>
      <c r="Q61">
        <f>IF(INDEX(測定結果!$1:$1048576,ROW(),Q$1)=0,"",LOG(INDEX(測定結果!$1:$1048576,ROW(),Q$1)))</f>
        <v>-0.769551078621726</v>
      </c>
      <c r="R61">
        <f>IF(INDEX(測定結果!$1:$1048576,ROW(),R$1)=0,"",LOG(INDEX(測定結果!$1:$1048576,ROW(),R$1)))</f>
        <v>-0.74472749489669399</v>
      </c>
      <c r="S61">
        <f>IF(INDEX(測定結果!$1:$1048576,ROW(),S$1)=0,"",LOG(INDEX(測定結果!$1:$1048576,ROW(),S$1)))</f>
        <v>-0.74472749489669399</v>
      </c>
      <c r="T61">
        <f>IF(INDEX(測定結果!$1:$1048576,ROW(),T$1)=0,"",LOG(INDEX(測定結果!$1:$1048576,ROW(),T$1)))</f>
        <v>-0.79588001734407521</v>
      </c>
      <c r="U61">
        <f>IF(INDEX(測定結果!$1:$1048576,ROW(),U$1)=0,"",LOG(INDEX(測定結果!$1:$1048576,ROW(),U$1)))</f>
        <v>-0.79588001734407521</v>
      </c>
      <c r="V61">
        <f>IF(INDEX(測定結果!$1:$1048576,ROW(),V$1)=0,"",LOG(INDEX(測定結果!$1:$1048576,ROW(),V$1)))</f>
        <v>-0.79588001734407521</v>
      </c>
      <c r="W61">
        <f>IF(INDEX(測定結果!$1:$1048576,ROW(),W$1)=0,"",LOG(INDEX(測定結果!$1:$1048576,ROW(),W$1)))</f>
        <v>-0.79588001734407521</v>
      </c>
      <c r="X61">
        <f>IF(INDEX(測定結果!$1:$1048576,ROW(),X$1)=0,"",LOG(INDEX(測定結果!$1:$1048576,ROW(),X$1)))</f>
        <v>-0.6777807052660807</v>
      </c>
      <c r="Y61">
        <f>IF(INDEX(測定結果!$1:$1048576,ROW(),Y$1)=0,"",LOG(INDEX(測定結果!$1:$1048576,ROW(),Y$1)))</f>
        <v>-0.72124639904717103</v>
      </c>
      <c r="Z61">
        <f>IF(INDEX(測定結果!$1:$1048576,ROW(),Z$1)=0,"",LOG(INDEX(測定結果!$1:$1048576,ROW(),Z$1)))</f>
        <v>-0.769551078621726</v>
      </c>
      <c r="AA61">
        <f>IF(INDEX(測定結果!$1:$1048576,ROW(),AA$1)=0,"",LOG(INDEX(測定結果!$1:$1048576,ROW(),AA$1)))</f>
        <v>-0.82390874094431876</v>
      </c>
      <c r="AB61">
        <f>IF(INDEX(測定結果!$1:$1048576,ROW(),AB$1)=0,"",LOG(INDEX(測定結果!$1:$1048576,ROW(),AB$1)))</f>
        <v>-0.79588001734407521</v>
      </c>
      <c r="AC61">
        <f>IF(INDEX(測定結果!$1:$1048576,ROW(),AC$1)=0,"",LOG(INDEX(測定結果!$1:$1048576,ROW(),AC$1)))</f>
        <v>-0.82390874094431876</v>
      </c>
      <c r="AD61">
        <f>IF(INDEX(測定結果!$1:$1048576,ROW(),AD$1)=0,"",LOG(INDEX(測定結果!$1:$1048576,ROW(),AD$1)))</f>
        <v>-0.85387196432176193</v>
      </c>
      <c r="AE61">
        <f>IF(INDEX(測定結果!$1:$1048576,ROW(),AE$1)=0,"",LOG(INDEX(測定結果!$1:$1048576,ROW(),AE$1)))</f>
        <v>-0.85387196432176193</v>
      </c>
      <c r="AF61">
        <f>IF(INDEX(測定結果!$1:$1048576,ROW(),AF$1)=0,"",LOG(INDEX(測定結果!$1:$1048576,ROW(),AF$1)))</f>
        <v>-0.85387196432176193</v>
      </c>
      <c r="AG61">
        <f>IF(INDEX(測定結果!$1:$1048576,ROW(),AG$1)=0,"",LOG(INDEX(測定結果!$1:$1048576,ROW(),AG$1)))</f>
        <v>-0.88605664769316317</v>
      </c>
      <c r="AH61">
        <f>IF(INDEX(測定結果!$1:$1048576,ROW(),AH$1)=0,"",LOG(INDEX(測定結果!$1:$1048576,ROW(),AH$1)))</f>
        <v>-1</v>
      </c>
      <c r="AI61">
        <f>IF(INDEX(測定結果!$1:$1048576,ROW(),AI$1)=0,"",LOG(INDEX(測定結果!$1:$1048576,ROW(),AI$1)))</f>
        <v>-0.95860731484177497</v>
      </c>
      <c r="AJ61">
        <f>IF(INDEX(測定結果!$1:$1048576,ROW(),AJ$1)=0,"",LOG(INDEX(測定結果!$1:$1048576,ROW(),AJ$1)))</f>
        <v>-0.92081875395237522</v>
      </c>
      <c r="AK61">
        <f>IF(INDEX(測定結果!$1:$1048576,ROW(),AK$1)=0,"",LOG(INDEX(測定結果!$1:$1048576,ROW(),AK$1)))</f>
        <v>-0.92081875395237522</v>
      </c>
      <c r="AL61">
        <f>IF(INDEX(測定結果!$1:$1048576,ROW(),AL$1)=0,"",LOG(INDEX(測定結果!$1:$1048576,ROW(),AL$1)))</f>
        <v>-0.88605664769316317</v>
      </c>
      <c r="AM61">
        <f>IF(INDEX(測定結果!$1:$1048576,ROW(),AM$1)=0,"",LOG(INDEX(測定結果!$1:$1048576,ROW(),AM$1)))</f>
        <v>-0.92081875395237522</v>
      </c>
      <c r="AN61">
        <f>IF(INDEX(測定結果!$1:$1048576,ROW(),AN$1)=0,"",LOG(INDEX(測定結果!$1:$1048576,ROW(),AN$1)))</f>
        <v>-0.95860731484177497</v>
      </c>
      <c r="AO61">
        <f>IF(INDEX(測定結果!$1:$1048576,ROW(),AO$1)=0,"",LOG(INDEX(測定結果!$1:$1048576,ROW(),AO$1)))</f>
        <v>-0.95860731484177497</v>
      </c>
      <c r="AP61">
        <f>IF(INDEX(測定結果!$1:$1048576,ROW(),AP$1)=0,"",LOG(INDEX(測定結果!$1:$1048576,ROW(),AP$1)))</f>
        <v>-1</v>
      </c>
      <c r="AQ61">
        <f>IF(INDEX(測定結果!$1:$1048576,ROW(),AQ$1)=0,"",LOG(INDEX(測定結果!$1:$1048576,ROW(),AQ$1)))</f>
        <v>-0.95860731484177497</v>
      </c>
      <c r="AR61">
        <f>IF(INDEX(測定結果!$1:$1048576,ROW(),AR$1)=0,"",LOG(INDEX(測定結果!$1:$1048576,ROW(),AR$1)))</f>
        <v>-1</v>
      </c>
      <c r="AS61">
        <f>IF(INDEX(測定結果!$1:$1048576,ROW(),AS$1)=0,"",LOG(INDEX(測定結果!$1:$1048576,ROW(),AS$1)))</f>
        <v>-1</v>
      </c>
      <c r="AT61">
        <f>IF(INDEX(測定結果!$1:$1048576,ROW(),AT$1)=0,"",LOG(INDEX(測定結果!$1:$1048576,ROW(),AT$1)))</f>
        <v>-1</v>
      </c>
      <c r="AU61">
        <f>IF(INDEX(測定結果!$1:$1048576,ROW(),AU$1)=0,"",LOG(INDEX(測定結果!$1:$1048576,ROW(),AU$1)))</f>
        <v>-1.0969100130080565</v>
      </c>
      <c r="AV61">
        <f>IF(INDEX(測定結果!$1:$1048576,ROW(),AV$1)=0,"",LOG(INDEX(測定結果!$1:$1048576,ROW(),AV$1)))</f>
        <v>-1.0457574905606752</v>
      </c>
      <c r="AW61">
        <f>IF(INDEX(測定結果!$1:$1048576,ROW(),AW$1)=0,"",LOG(INDEX(測定結果!$1:$1048576,ROW(),AW$1)))</f>
        <v>-1</v>
      </c>
      <c r="AX61">
        <f>IF(INDEX(測定結果!$1:$1048576,ROW(),AX$1)=0,"",LOG(INDEX(測定結果!$1:$1048576,ROW(),AX$1)))</f>
        <v>-0.95860731484177497</v>
      </c>
      <c r="AY61">
        <f>IF(INDEX(測定結果!$1:$1048576,ROW(),AY$1)=0,"",LOG(INDEX(測定結果!$1:$1048576,ROW(),AY$1)))</f>
        <v>-0.95860731484177497</v>
      </c>
      <c r="AZ61">
        <f>IF(INDEX(測定結果!$1:$1048576,ROW(),AZ$1)=0,"",LOG(INDEX(測定結果!$1:$1048576,ROW(),AZ$1)))</f>
        <v>-1</v>
      </c>
      <c r="BA61">
        <f>IF(INDEX(測定結果!$1:$1048576,ROW(),BA$1)=0,"",LOG(INDEX(測定結果!$1:$1048576,ROW(),BA$1)))</f>
        <v>-1</v>
      </c>
      <c r="BB61">
        <f>IF(INDEX(測定結果!$1:$1048576,ROW(),BB$1)=0,"",LOG(INDEX(測定結果!$1:$1048576,ROW(),BB$1)))</f>
        <v>-1</v>
      </c>
      <c r="BC61">
        <f>IF(INDEX(測定結果!$1:$1048576,ROW(),BC$1)=0,"",LOG(INDEX(測定結果!$1:$1048576,ROW(),BC$1)))</f>
        <v>-1</v>
      </c>
      <c r="BD61">
        <f>IF(INDEX(測定結果!$1:$1048576,ROW(),BD$1)=0,"",LOG(INDEX(測定結果!$1:$1048576,ROW(),BD$1)))</f>
        <v>-1.0457574905606752</v>
      </c>
      <c r="BE61">
        <f>IF(INDEX(測定結果!$1:$1048576,ROW(),BE$1)=0,"",LOG(INDEX(測定結果!$1:$1048576,ROW(),BE$1)))</f>
        <v>-1</v>
      </c>
      <c r="BF61">
        <f>IF(INDEX(測定結果!$1:$1048576,ROW(),BF$1)=0,"",LOG(INDEX(測定結果!$1:$1048576,ROW(),BF$1)))</f>
        <v>-1.0969100130080565</v>
      </c>
      <c r="BG61">
        <f>IF(INDEX(測定結果!$1:$1048576,ROW(),BG$1)=0,"",LOG(INDEX(測定結果!$1:$1048576,ROW(),BG$1)))</f>
        <v>-1.0457574905606752</v>
      </c>
      <c r="BH61">
        <f>IF(INDEX(測定結果!$1:$1048576,ROW(),BH$1)=0,"",LOG(INDEX(測定結果!$1:$1048576,ROW(),BH$1)))</f>
        <v>-1.0457574905606752</v>
      </c>
      <c r="BI61">
        <f>IF(INDEX(測定結果!$1:$1048576,ROW(),BI$1)=0,"",LOG(INDEX(測定結果!$1:$1048576,ROW(),BI$1)))</f>
        <v>-1.0969100130080565</v>
      </c>
      <c r="BJ61">
        <f>IF(INDEX(測定結果!$1:$1048576,ROW(),BJ$1)=0,"",LOG(INDEX(測定結果!$1:$1048576,ROW(),BJ$1)))</f>
        <v>-1.0457574905606752</v>
      </c>
      <c r="BK61">
        <f>IF(INDEX(測定結果!$1:$1048576,ROW(),BK$1)=0,"",LOG(INDEX(測定結果!$1:$1048576,ROW(),BK$1)))</f>
        <v>-1.0969100130080565</v>
      </c>
      <c r="BL61">
        <f>IF(INDEX(測定結果!$1:$1048576,ROW(),BL$1)=0,"",LOG(INDEX(測定結果!$1:$1048576,ROW(),BL$1)))</f>
        <v>-1.0969100130080565</v>
      </c>
      <c r="BM61">
        <f>IF(INDEX(測定結果!$1:$1048576,ROW(),BM$1)=0,"",LOG(INDEX(測定結果!$1:$1048576,ROW(),BM$1)))</f>
        <v>-1.0969100130080565</v>
      </c>
      <c r="BN61">
        <f>IF(INDEX(測定結果!$1:$1048576,ROW(),BN$1)=0,"",LOG(INDEX(測定結果!$1:$1048576,ROW(),BN$1)))</f>
        <v>-1.0969100130080565</v>
      </c>
      <c r="BO61">
        <f>IF(INDEX(測定結果!$1:$1048576,ROW(),BO$1)=0,"",LOG(INDEX(測定結果!$1:$1048576,ROW(),BO$1)))</f>
        <v>-1.0969100130080565</v>
      </c>
      <c r="BP61">
        <f>IF(INDEX(測定結果!$1:$1048576,ROW(),BP$1)=0,"",LOG(INDEX(測定結果!$1:$1048576,ROW(),BP$1)))</f>
        <v>-1.0457574905606752</v>
      </c>
      <c r="BQ61">
        <f>IF(INDEX(測定結果!$1:$1048576,ROW(),BQ$1)=0,"",LOG(INDEX(測定結果!$1:$1048576,ROW(),BQ$1)))</f>
        <v>-1.0457574905606752</v>
      </c>
      <c r="BR61">
        <f>IF(INDEX(測定結果!$1:$1048576,ROW(),BR$1)=0,"",LOG(INDEX(測定結果!$1:$1048576,ROW(),BR$1)))</f>
        <v>-1.0969100130080565</v>
      </c>
      <c r="BS61">
        <f>IF(INDEX(測定結果!$1:$1048576,ROW(),BS$1)=0,"",LOG(INDEX(測定結果!$1:$1048576,ROW(),BS$1)))</f>
        <v>-1.0457574905606752</v>
      </c>
      <c r="BT61">
        <f>IF(INDEX(測定結果!$1:$1048576,ROW(),BT$1)=0,"",LOG(INDEX(測定結果!$1:$1048576,ROW(),BT$1)))</f>
        <v>-1.0457574905606752</v>
      </c>
      <c r="BU61">
        <f>IF(INDEX(測定結果!$1:$1048576,ROW(),BU$1)=0,"",LOG(INDEX(測定結果!$1:$1048576,ROW(),BU$1)))</f>
        <v>-1.0457574905606752</v>
      </c>
      <c r="BV61" t="str">
        <f>IF(INDEX(測定結果!$1:$1048576,ROW(),BV$1)=0,"",LOG(INDEX(測定結果!$1:$1048576,ROW(),BV$1)))</f>
        <v/>
      </c>
      <c r="BW61" t="str">
        <f>IF(INDEX(測定結果!$1:$1048576,ROW(),BW$1)=0,"",LOG(INDEX(測定結果!$1:$1048576,ROW(),BW$1)))</f>
        <v/>
      </c>
      <c r="BX61" t="str">
        <f>IF(INDEX(測定結果!$1:$1048576,ROW(),BX$1)=0,"",LOG(INDEX(測定結果!$1:$1048576,ROW(),BX$1)))</f>
        <v/>
      </c>
      <c r="BY61" t="str">
        <f>IF(INDEX(測定結果!$1:$1048576,ROW(),BY$1)=0,"",LOG(INDEX(測定結果!$1:$1048576,ROW(),BY$1)))</f>
        <v/>
      </c>
      <c r="BZ61" t="str">
        <f>IF(INDEX(測定結果!$1:$1048576,ROW(),BZ$1)=0,"",LOG(INDEX(測定結果!$1:$1048576,ROW(),BZ$1)))</f>
        <v/>
      </c>
      <c r="CA61" t="str">
        <f>IF(INDEX(測定結果!$1:$1048576,ROW(),CA$1)=0,"",LOG(INDEX(測定結果!$1:$1048576,ROW(),CA$1)))</f>
        <v/>
      </c>
      <c r="CB61" t="str">
        <f>IF(INDEX(測定結果!$1:$1048576,ROW(),CB$1)=0,"",LOG(INDEX(測定結果!$1:$1048576,ROW(),CB$1)))</f>
        <v/>
      </c>
      <c r="CC61" t="str">
        <f>IF(INDEX(測定結果!$1:$1048576,ROW(),CC$1)=0,"",LOG(INDEX(測定結果!$1:$1048576,ROW(),CC$1)))</f>
        <v/>
      </c>
      <c r="CD61" t="str">
        <f>IF(INDEX(測定結果!$1:$1048576,ROW(),CD$1)=0,"",LOG(INDEX(測定結果!$1:$1048576,ROW(),CD$1)))</f>
        <v/>
      </c>
      <c r="CE61" t="str">
        <f>IF(INDEX(測定結果!$1:$1048576,ROW(),CE$1)=0,"",LOG(INDEX(測定結果!$1:$1048576,ROW(),CE$1)))</f>
        <v/>
      </c>
      <c r="CF61">
        <f>IF(INDEX(測定結果!$1:$1048576,ROW(),CF$1)=0,"",LOG(INDEX(測定結果!$1:$1048576,ROW(),CF$1)))</f>
        <v>-1</v>
      </c>
      <c r="CG61">
        <f>IF(INDEX(測定結果!$1:$1048576,ROW(),CG$1)=0,"",LOG(INDEX(測定結果!$1:$1048576,ROW(),CG$1)))</f>
        <v>-1</v>
      </c>
      <c r="CH61">
        <f>IF(INDEX(測定結果!$1:$1048576,ROW(),CH$1)=0,"",LOG(INDEX(測定結果!$1:$1048576,ROW(),CH$1)))</f>
        <v>-1.0969100130080565</v>
      </c>
      <c r="CI61">
        <f>IF(INDEX(測定結果!$1:$1048576,ROW(),CI$1)=0,"",LOG(INDEX(測定結果!$1:$1048576,ROW(),CI$1)))</f>
        <v>-1.0457574905606752</v>
      </c>
      <c r="CJ61">
        <f>IF(INDEX(測定結果!$1:$1048576,ROW(),CJ$1)=0,"",LOG(INDEX(測定結果!$1:$1048576,ROW(),CJ$1)))</f>
        <v>-1</v>
      </c>
      <c r="CK61">
        <f>IF(INDEX(測定結果!$1:$1048576,ROW(),CK$1)=0,"",LOG(INDEX(測定結果!$1:$1048576,ROW(),CK$1)))</f>
        <v>-1.0969100130080565</v>
      </c>
      <c r="CL61">
        <f>IF(INDEX(測定結果!$1:$1048576,ROW(),CL$1)=0,"",LOG(INDEX(測定結果!$1:$1048576,ROW(),CL$1)))</f>
        <v>-1.0457574905606752</v>
      </c>
      <c r="CM61">
        <f>IF(INDEX(測定結果!$1:$1048576,ROW(),CM$1)=0,"",LOG(INDEX(測定結果!$1:$1048576,ROW(),CM$1)))</f>
        <v>-1.0457574905606752</v>
      </c>
      <c r="CN61">
        <f>IF(INDEX(測定結果!$1:$1048576,ROW(),CN$1)=0,"",LOG(INDEX(測定結果!$1:$1048576,ROW(),CN$1)))</f>
        <v>-1.0457574905606752</v>
      </c>
      <c r="CO61">
        <f>IF(INDEX(測定結果!$1:$1048576,ROW(),CO$1)=0,"",LOG(INDEX(測定結果!$1:$1048576,ROW(),CO$1)))</f>
        <v>-1.0969100130080565</v>
      </c>
      <c r="CP61">
        <f>IF(INDEX(測定結果!$1:$1048576,ROW(),CP$1)=0,"",LOG(INDEX(測定結果!$1:$1048576,ROW(),CP$1)))</f>
        <v>-1.1549019599857431</v>
      </c>
      <c r="CQ61">
        <f>IF(INDEX(測定結果!$1:$1048576,ROW(),CQ$1)=0,"",LOG(INDEX(測定結果!$1:$1048576,ROW(),CQ$1)))</f>
        <v>-1.0457574905606752</v>
      </c>
      <c r="CR61" t="str">
        <f>IF(INDEX(測定結果!$1:$1048576,ROW(),CR$1)=0,"",LOG(INDEX(測定結果!$1:$1048576,ROW(),CR$1)))</f>
        <v/>
      </c>
      <c r="CS61" t="str">
        <f>IF(INDEX(測定結果!$1:$1048576,ROW(),CS$1)=0,"",LOG(INDEX(測定結果!$1:$1048576,ROW(),CS$1)))</f>
        <v/>
      </c>
      <c r="CT61" t="str">
        <f>IF(INDEX(測定結果!$1:$1048576,ROW(),CT$1)=0,"",LOG(INDEX(測定結果!$1:$1048576,ROW(),CT$1)))</f>
        <v/>
      </c>
      <c r="CU61" t="str">
        <f>IF(INDEX(測定結果!$1:$1048576,ROW(),CU$1)=0,"",LOG(INDEX(測定結果!$1:$1048576,ROW(),CU$1)))</f>
        <v/>
      </c>
      <c r="CV61" t="str">
        <f>IF(INDEX(測定結果!$1:$1048576,ROW(),CV$1)=0,"",LOG(INDEX(測定結果!$1:$1048576,ROW(),CV$1)))</f>
        <v/>
      </c>
      <c r="CW61" t="str">
        <f>IF(INDEX(測定結果!$1:$1048576,ROW(),CW$1)=0,"",LOG(INDEX(測定結果!$1:$1048576,ROW(),CW$1)))</f>
        <v/>
      </c>
      <c r="CX61" t="str">
        <f>IF(INDEX(測定結果!$1:$1048576,ROW(),CX$1)=0,"",LOG(INDEX(測定結果!$1:$1048576,ROW(),CX$1)))</f>
        <v/>
      </c>
      <c r="CY61" t="str">
        <f>IF(INDEX(測定結果!$1:$1048576,ROW(),CY$1)=0,"",LOG(INDEX(測定結果!$1:$1048576,ROW(),CY$1)))</f>
        <v/>
      </c>
      <c r="CZ61" t="str">
        <f>IF(INDEX(測定結果!$1:$1048576,ROW(),CZ$1)=0,"",LOG(INDEX(測定結果!$1:$1048576,ROW(),CZ$1)))</f>
        <v/>
      </c>
      <c r="DA61" t="str">
        <f>IF(INDEX(測定結果!$1:$1048576,ROW(),DA$1)=0,"",LOG(INDEX(測定結果!$1:$1048576,ROW(),DA$1)))</f>
        <v/>
      </c>
      <c r="DB61" t="str">
        <f>IF(INDEX(測定結果!$1:$1048576,ROW(),DB$1)=0,"",LOG(INDEX(測定結果!$1:$1048576,ROW(),DB$1)))</f>
        <v/>
      </c>
      <c r="DC61" t="str">
        <f>IF(INDEX(測定結果!$1:$1048576,ROW(),DC$1)=0,"",LOG(INDEX(測定結果!$1:$1048576,ROW(),DC$1)))</f>
        <v/>
      </c>
      <c r="DD61" t="str">
        <f>IF(INDEX(測定結果!$1:$1048576,ROW(),DD$1)=0,"",LOG(INDEX(測定結果!$1:$1048576,ROW(),DD$1)))</f>
        <v/>
      </c>
      <c r="DE61" t="str">
        <f>IF(INDEX(測定結果!$1:$1048576,ROW(),DE$1)=0,"",LOG(INDEX(測定結果!$1:$1048576,ROW(),DE$1)))</f>
        <v/>
      </c>
      <c r="DF61" t="str">
        <f>IF(INDEX(測定結果!$1:$1048576,ROW(),DF$1)=0,"",LOG(INDEX(測定結果!$1:$1048576,ROW(),DF$1)))</f>
        <v/>
      </c>
      <c r="DG61" t="str">
        <f>IF(INDEX(測定結果!$1:$1048576,ROW(),DG$1)=0,"",LOG(INDEX(測定結果!$1:$1048576,ROW(),DG$1)))</f>
        <v/>
      </c>
      <c r="DH61" t="str">
        <f>IF(INDEX(測定結果!$1:$1048576,ROW(),DH$1)=0,"",LOG(INDEX(測定結果!$1:$1048576,ROW(),DH$1)))</f>
        <v/>
      </c>
      <c r="DI61" t="str">
        <f>IF(INDEX(測定結果!$1:$1048576,ROW(),DI$1)=0,"",LOG(INDEX(測定結果!$1:$1048576,ROW(),DI$1)))</f>
        <v/>
      </c>
      <c r="DJ61" t="str">
        <f>IF(INDEX(測定結果!$1:$1048576,ROW(),DJ$1)=0,"",LOG(INDEX(測定結果!$1:$1048576,ROW(),DJ$1)))</f>
        <v/>
      </c>
      <c r="DK61" t="str">
        <f>IF(INDEX(測定結果!$1:$1048576,ROW(),DK$1)=0,"",LOG(INDEX(測定結果!$1:$1048576,ROW(),DK$1)))</f>
        <v/>
      </c>
      <c r="DL61" t="str">
        <f>IF(INDEX(測定結果!$1:$1048576,ROW(),DL$1)=0,"",LOG(INDEX(測定結果!$1:$1048576,ROW(),DL$1)))</f>
        <v/>
      </c>
      <c r="DM61" t="str">
        <f>IF(INDEX(測定結果!$1:$1048576,ROW(),DM$1)=0,"",LOG(INDEX(測定結果!$1:$1048576,ROW(),DM$1)))</f>
        <v/>
      </c>
      <c r="DN61" t="str">
        <f>IF(INDEX(測定結果!$1:$1048576,ROW(),DN$1)=0,"",LOG(INDEX(測定結果!$1:$1048576,ROW(),DN$1)))</f>
        <v/>
      </c>
      <c r="DO61" t="str">
        <f>IF(INDEX(測定結果!$1:$1048576,ROW(),DO$1)=0,"",LOG(INDEX(測定結果!$1:$1048576,ROW(),DO$1)))</f>
        <v/>
      </c>
      <c r="DP61" t="str">
        <f>IF(OR(INDEX(測定結果!$1:$1048576,ROW(),DP$1)=0,INDEX(測定結果!$1:$1048576,ROW(),DP$1)=""),"",LOG(INDEX(測定結果!$1:$1048576,ROW(),DP$1)))</f>
        <v/>
      </c>
      <c r="DQ61" t="str">
        <f>IF(OR(INDEX(測定結果!$1:$1048576,ROW(),DQ$1)=0,INDEX(測定結果!$1:$1048576,ROW(),DQ$1)=""),"",LOG(INDEX(測定結果!$1:$1048576,ROW(),DQ$1)))</f>
        <v/>
      </c>
      <c r="DR61" t="str">
        <f>IF(OR(INDEX(測定結果!$1:$1048576,ROW(),DR$1)=0,INDEX(測定結果!$1:$1048576,ROW(),DR$1)=""),"",LOG(INDEX(測定結果!$1:$1048576,ROW(),DR$1)))</f>
        <v/>
      </c>
      <c r="DS61" t="str">
        <f>IF(OR(INDEX(測定結果!$1:$1048576,ROW(),DS$1)=0,INDEX(測定結果!$1:$1048576,ROW(),DS$1)=""),"",LOG(INDEX(測定結果!$1:$1048576,ROW(),DS$1)))</f>
        <v/>
      </c>
      <c r="DT61" t="str">
        <f>IF(OR(INDEX(測定結果!$1:$1048576,ROW(),DT$1)=0,INDEX(測定結果!$1:$1048576,ROW(),DT$1)=""),"",LOG(INDEX(測定結果!$1:$1048576,ROW(),DT$1)))</f>
        <v/>
      </c>
      <c r="DU61" t="str">
        <f>IF(OR(INDEX(測定結果!$1:$1048576,ROW(),DU$1)=0,INDEX(測定結果!$1:$1048576,ROW(),DU$1)=""),"",LOG(INDEX(測定結果!$1:$1048576,ROW(),DU$1)))</f>
        <v/>
      </c>
      <c r="DV61" t="str">
        <f>IF(OR(INDEX(測定結果!$1:$1048576,ROW(),DV$1)=0,INDEX(測定結果!$1:$1048576,ROW(),DV$1)=""),"",LOG(INDEX(測定結果!$1:$1048576,ROW(),DV$1)))</f>
        <v/>
      </c>
      <c r="DW61" t="str">
        <f>IF(OR(INDEX(測定結果!$1:$1048576,ROW(),DW$1)=0,INDEX(測定結果!$1:$1048576,ROW(),DW$1)=""),"",LOG(INDEX(測定結果!$1:$1048576,ROW(),DW$1)))</f>
        <v/>
      </c>
      <c r="DX61" t="str">
        <f>IF(OR(INDEX(測定結果!$1:$1048576,ROW(),DX$1)=0,INDEX(測定結果!$1:$1048576,ROW(),DX$1)=""),"",LOG(INDEX(測定結果!$1:$1048576,ROW(),DX$1)))</f>
        <v/>
      </c>
      <c r="DY61" t="str">
        <f>IF(OR(INDEX(測定結果!$1:$1048576,ROW(),DY$1)=0,INDEX(測定結果!$1:$1048576,ROW(),DY$1)=""),"",LOG(INDEX(測定結果!$1:$1048576,ROW(),DY$1)))</f>
        <v/>
      </c>
      <c r="DZ61" t="str">
        <f>IF(OR(INDEX(測定結果!$1:$1048576,ROW(),DZ$1)=0,INDEX(測定結果!$1:$1048576,ROW(),DZ$1)=""),"",LOG(INDEX(測定結果!$1:$1048576,ROW(),DZ$1)))</f>
        <v/>
      </c>
      <c r="EA61" t="str">
        <f>IF(OR(INDEX(測定結果!$1:$1048576,ROW(),EA$1)=0,INDEX(測定結果!$1:$1048576,ROW(),EA$1)=""),"",LOG(INDEX(測定結果!$1:$1048576,ROW(),EA$1)))</f>
        <v/>
      </c>
      <c r="EB61" t="str">
        <f>IF(OR(INDEX(測定結果!$1:$1048576,ROW(),EB$1)=0,INDEX(測定結果!$1:$1048576,ROW(),EB$1)=""),"",LOG(INDEX(測定結果!$1:$1048576,ROW(),EB$1)))</f>
        <v/>
      </c>
      <c r="EC61" t="str">
        <f>IF(OR(INDEX(測定結果!$1:$1048576,ROW(),EC$1)=0,INDEX(測定結果!$1:$1048576,ROW(),EC$1)=""),"",LOG(INDEX(測定結果!$1:$1048576,ROW(),EC$1)))</f>
        <v/>
      </c>
      <c r="ED61" t="str">
        <f>IF(OR(INDEX(測定結果!$1:$1048576,ROW(),ED$1)=0,INDEX(測定結果!$1:$1048576,ROW(),ED$1)=""),"",LOG(INDEX(測定結果!$1:$1048576,ROW(),ED$1)))</f>
        <v/>
      </c>
    </row>
    <row r="62" spans="1:134">
      <c r="A62" t="str">
        <f>IF(INDEX(測定結果!$1:$1048576,ROW(),A$1)=0,A61,INDEX(測定結果!$1:$1048576,ROW(),A$1))</f>
        <v>常葉町</v>
      </c>
      <c r="B62">
        <f>INDEX(測定結果!$1:$1048576,ROW(),B$1)</f>
        <v>52</v>
      </c>
      <c r="C62" t="str">
        <f>IF(INDEX(測定結果!$1:$1048576,ROW(),C$1)=0,C61,INDEX(測定結果!$1:$1048576,ROW(),C$1))</f>
        <v>常葉１</v>
      </c>
      <c r="D62" t="str">
        <f>IF(INDEX(測定結果!$1:$1048576,ROW(),D$1)=0,"",INDEX(測定結果!$1:$1048576,ROW(),D$1))</f>
        <v>常葉行政局</v>
      </c>
      <c r="E62">
        <f>IF(INDEX(測定結果!$1:$1048576,ROW(),E$1)=0,"",LOG(INDEX(測定結果!$1:$1048576,ROW(),E$1)))</f>
        <v>-0.61978875828839397</v>
      </c>
      <c r="F62">
        <f>IF(INDEX(測定結果!$1:$1048576,ROW(),F$1)=0,"",LOG(INDEX(測定結果!$1:$1048576,ROW(),F$1)))</f>
        <v>-0.63827216398240705</v>
      </c>
      <c r="G62">
        <f>IF(INDEX(測定結果!$1:$1048576,ROW(),G$1)=0,"",LOG(INDEX(測定結果!$1:$1048576,ROW(),G$1)))</f>
        <v>-0.65757731917779372</v>
      </c>
      <c r="H62">
        <f>IF(INDEX(測定結果!$1:$1048576,ROW(),H$1)=0,"",LOG(INDEX(測定結果!$1:$1048576,ROW(),H$1)))</f>
        <v>-0.6777807052660807</v>
      </c>
      <c r="I62">
        <f>IF(INDEX(測定結果!$1:$1048576,ROW(),I$1)=0,"",LOG(INDEX(測定結果!$1:$1048576,ROW(),I$1)))</f>
        <v>-0.6777807052660807</v>
      </c>
      <c r="J62">
        <f>IF(INDEX(測定結果!$1:$1048576,ROW(),J$1)=0,"",LOG(INDEX(測定結果!$1:$1048576,ROW(),J$1)))</f>
        <v>-0.72124639904717103</v>
      </c>
      <c r="K62">
        <f>IF(INDEX(測定結果!$1:$1048576,ROW(),K$1)=0,"",LOG(INDEX(測定結果!$1:$1048576,ROW(),K$1)))</f>
        <v>-0.69897000433601875</v>
      </c>
      <c r="L62">
        <f>IF(INDEX(測定結果!$1:$1048576,ROW(),L$1)=0,"",LOG(INDEX(測定結果!$1:$1048576,ROW(),L$1)))</f>
        <v>-0.85387196432176193</v>
      </c>
      <c r="M62">
        <f>IF(INDEX(測定結果!$1:$1048576,ROW(),M$1)=0,"",LOG(INDEX(測定結果!$1:$1048576,ROW(),M$1)))</f>
        <v>-0.82390874094431876</v>
      </c>
      <c r="N62">
        <f>IF(INDEX(測定結果!$1:$1048576,ROW(),N$1)=0,"",LOG(INDEX(測定結果!$1:$1048576,ROW(),N$1)))</f>
        <v>-0.82390874094431876</v>
      </c>
      <c r="O62">
        <f>IF(INDEX(測定結果!$1:$1048576,ROW(),O$1)=0,"",LOG(INDEX(測定結果!$1:$1048576,ROW(),O$1)))</f>
        <v>-0.85387196432176193</v>
      </c>
      <c r="P62">
        <f>IF(INDEX(測定結果!$1:$1048576,ROW(),P$1)=0,"",LOG(INDEX(測定結果!$1:$1048576,ROW(),P$1)))</f>
        <v>-0.82390874094431876</v>
      </c>
      <c r="Q62">
        <f>IF(INDEX(測定結果!$1:$1048576,ROW(),Q$1)=0,"",LOG(INDEX(測定結果!$1:$1048576,ROW(),Q$1)))</f>
        <v>-0.85387196432176193</v>
      </c>
      <c r="R62">
        <f>IF(INDEX(測定結果!$1:$1048576,ROW(),R$1)=0,"",LOG(INDEX(測定結果!$1:$1048576,ROW(),R$1)))</f>
        <v>-0.85387196432176193</v>
      </c>
      <c r="S62">
        <f>IF(INDEX(測定結果!$1:$1048576,ROW(),S$1)=0,"",LOG(INDEX(測定結果!$1:$1048576,ROW(),S$1)))</f>
        <v>-0.82390874094431876</v>
      </c>
      <c r="T62">
        <f>IF(INDEX(測定結果!$1:$1048576,ROW(),T$1)=0,"",LOG(INDEX(測定結果!$1:$1048576,ROW(),T$1)))</f>
        <v>-0.88605664769316317</v>
      </c>
      <c r="U62">
        <f>IF(INDEX(測定結果!$1:$1048576,ROW(),U$1)=0,"",LOG(INDEX(測定結果!$1:$1048576,ROW(),U$1)))</f>
        <v>-0.85387196432176193</v>
      </c>
      <c r="V62">
        <f>IF(INDEX(測定結果!$1:$1048576,ROW(),V$1)=0,"",LOG(INDEX(測定結果!$1:$1048576,ROW(),V$1)))</f>
        <v>-0.85387196432176193</v>
      </c>
      <c r="W62">
        <f>IF(INDEX(測定結果!$1:$1048576,ROW(),W$1)=0,"",LOG(INDEX(測定結果!$1:$1048576,ROW(),W$1)))</f>
        <v>-0.88605664769316317</v>
      </c>
      <c r="X62">
        <f>IF(INDEX(測定結果!$1:$1048576,ROW(),X$1)=0,"",LOG(INDEX(測定結果!$1:$1048576,ROW(),X$1)))</f>
        <v>-0.88605664769316317</v>
      </c>
      <c r="Y62">
        <f>IF(INDEX(測定結果!$1:$1048576,ROW(),Y$1)=0,"",LOG(INDEX(測定結果!$1:$1048576,ROW(),Y$1)))</f>
        <v>-0.92081875395237522</v>
      </c>
      <c r="Z62">
        <f>IF(INDEX(測定結果!$1:$1048576,ROW(),Z$1)=0,"",LOG(INDEX(測定結果!$1:$1048576,ROW(),Z$1)))</f>
        <v>-0.88605664769316317</v>
      </c>
      <c r="AA62">
        <f>IF(INDEX(測定結果!$1:$1048576,ROW(),AA$1)=0,"",LOG(INDEX(測定結果!$1:$1048576,ROW(),AA$1)))</f>
        <v>-0.88605664769316317</v>
      </c>
      <c r="AB62">
        <f>IF(INDEX(測定結果!$1:$1048576,ROW(),AB$1)=0,"",LOG(INDEX(測定結果!$1:$1048576,ROW(),AB$1)))</f>
        <v>-0.95860731484177497</v>
      </c>
      <c r="AC62">
        <f>IF(INDEX(測定結果!$1:$1048576,ROW(),AC$1)=0,"",LOG(INDEX(測定結果!$1:$1048576,ROW(),AC$1)))</f>
        <v>-0.95860731484177497</v>
      </c>
      <c r="AD62">
        <f>IF(INDEX(測定結果!$1:$1048576,ROW(),AD$1)=0,"",LOG(INDEX(測定結果!$1:$1048576,ROW(),AD$1)))</f>
        <v>-0.95860731484177497</v>
      </c>
      <c r="AE62">
        <f>IF(INDEX(測定結果!$1:$1048576,ROW(),AE$1)=0,"",LOG(INDEX(測定結果!$1:$1048576,ROW(),AE$1)))</f>
        <v>-0.92081875395237522</v>
      </c>
      <c r="AF62">
        <f>IF(INDEX(測定結果!$1:$1048576,ROW(),AF$1)=0,"",LOG(INDEX(測定結果!$1:$1048576,ROW(),AF$1)))</f>
        <v>-0.92081875395237522</v>
      </c>
      <c r="AG62">
        <f>IF(INDEX(測定結果!$1:$1048576,ROW(),AG$1)=0,"",LOG(INDEX(測定結果!$1:$1048576,ROW(),AG$1)))</f>
        <v>-0.95860731484177497</v>
      </c>
      <c r="AH62">
        <f>IF(INDEX(測定結果!$1:$1048576,ROW(),AH$1)=0,"",LOG(INDEX(測定結果!$1:$1048576,ROW(),AH$1)))</f>
        <v>-1.0457574905606752</v>
      </c>
      <c r="AI62">
        <f>IF(INDEX(測定結果!$1:$1048576,ROW(),AI$1)=0,"",LOG(INDEX(測定結果!$1:$1048576,ROW(),AI$1)))</f>
        <v>-0.95860731484177497</v>
      </c>
      <c r="AJ62">
        <f>IF(INDEX(測定結果!$1:$1048576,ROW(),AJ$1)=0,"",LOG(INDEX(測定結果!$1:$1048576,ROW(),AJ$1)))</f>
        <v>-0.95860731484177497</v>
      </c>
      <c r="AK62">
        <f>IF(INDEX(測定結果!$1:$1048576,ROW(),AK$1)=0,"",LOG(INDEX(測定結果!$1:$1048576,ROW(),AK$1)))</f>
        <v>-0.92081875395237522</v>
      </c>
      <c r="AL62">
        <f>IF(INDEX(測定結果!$1:$1048576,ROW(),AL$1)=0,"",LOG(INDEX(測定結果!$1:$1048576,ROW(),AL$1)))</f>
        <v>-0.95860731484177497</v>
      </c>
      <c r="AM62">
        <f>IF(INDEX(測定結果!$1:$1048576,ROW(),AM$1)=0,"",LOG(INDEX(測定結果!$1:$1048576,ROW(),AM$1)))</f>
        <v>-1</v>
      </c>
      <c r="AN62">
        <f>IF(INDEX(測定結果!$1:$1048576,ROW(),AN$1)=0,"",LOG(INDEX(測定結果!$1:$1048576,ROW(),AN$1)))</f>
        <v>-1</v>
      </c>
      <c r="AO62">
        <f>IF(INDEX(測定結果!$1:$1048576,ROW(),AO$1)=0,"",LOG(INDEX(測定結果!$1:$1048576,ROW(),AO$1)))</f>
        <v>-1.0457574905606752</v>
      </c>
      <c r="AP62">
        <f>IF(INDEX(測定結果!$1:$1048576,ROW(),AP$1)=0,"",LOG(INDEX(測定結果!$1:$1048576,ROW(),AP$1)))</f>
        <v>-0.95860731484177497</v>
      </c>
      <c r="AQ62">
        <f>IF(INDEX(測定結果!$1:$1048576,ROW(),AQ$1)=0,"",LOG(INDEX(測定結果!$1:$1048576,ROW(),AQ$1)))</f>
        <v>-1.0457574905606752</v>
      </c>
      <c r="AR62">
        <f>IF(INDEX(測定結果!$1:$1048576,ROW(),AR$1)=0,"",LOG(INDEX(測定結果!$1:$1048576,ROW(),AR$1)))</f>
        <v>-1</v>
      </c>
      <c r="AS62">
        <f>IF(INDEX(測定結果!$1:$1048576,ROW(),AS$1)=0,"",LOG(INDEX(測定結果!$1:$1048576,ROW(),AS$1)))</f>
        <v>-1</v>
      </c>
      <c r="AT62">
        <f>IF(INDEX(測定結果!$1:$1048576,ROW(),AT$1)=0,"",LOG(INDEX(測定結果!$1:$1048576,ROW(),AT$1)))</f>
        <v>-1</v>
      </c>
      <c r="AU62">
        <f>IF(INDEX(測定結果!$1:$1048576,ROW(),AU$1)=0,"",LOG(INDEX(測定結果!$1:$1048576,ROW(),AU$1)))</f>
        <v>-1.0457574905606752</v>
      </c>
      <c r="AV62">
        <f>IF(INDEX(測定結果!$1:$1048576,ROW(),AV$1)=0,"",LOG(INDEX(測定結果!$1:$1048576,ROW(),AV$1)))</f>
        <v>-1</v>
      </c>
      <c r="AW62">
        <f>IF(INDEX(測定結果!$1:$1048576,ROW(),AW$1)=0,"",LOG(INDEX(測定結果!$1:$1048576,ROW(),AW$1)))</f>
        <v>-1</v>
      </c>
      <c r="AX62">
        <f>IF(INDEX(測定結果!$1:$1048576,ROW(),AX$1)=0,"",LOG(INDEX(測定結果!$1:$1048576,ROW(),AX$1)))</f>
        <v>-1.0457574905606752</v>
      </c>
      <c r="AY62">
        <f>IF(INDEX(測定結果!$1:$1048576,ROW(),AY$1)=0,"",LOG(INDEX(測定結果!$1:$1048576,ROW(),AY$1)))</f>
        <v>-1.0457574905606752</v>
      </c>
      <c r="AZ62">
        <f>IF(INDEX(測定結果!$1:$1048576,ROW(),AZ$1)=0,"",LOG(INDEX(測定結果!$1:$1048576,ROW(),AZ$1)))</f>
        <v>-1</v>
      </c>
      <c r="BA62">
        <f>IF(INDEX(測定結果!$1:$1048576,ROW(),BA$1)=0,"",LOG(INDEX(測定結果!$1:$1048576,ROW(),BA$1)))</f>
        <v>-1</v>
      </c>
      <c r="BB62">
        <f>IF(INDEX(測定結果!$1:$1048576,ROW(),BB$1)=0,"",LOG(INDEX(測定結果!$1:$1048576,ROW(),BB$1)))</f>
        <v>-1.0457574905606752</v>
      </c>
      <c r="BC62">
        <f>IF(INDEX(測定結果!$1:$1048576,ROW(),BC$1)=0,"",LOG(INDEX(測定結果!$1:$1048576,ROW(),BC$1)))</f>
        <v>-1.0457574905606752</v>
      </c>
      <c r="BD62">
        <f>IF(INDEX(測定結果!$1:$1048576,ROW(),BD$1)=0,"",LOG(INDEX(測定結果!$1:$1048576,ROW(),BD$1)))</f>
        <v>-1.0457574905606752</v>
      </c>
      <c r="BE62">
        <f>IF(INDEX(測定結果!$1:$1048576,ROW(),BE$1)=0,"",LOG(INDEX(測定結果!$1:$1048576,ROW(),BE$1)))</f>
        <v>-1.0457574905606752</v>
      </c>
      <c r="BF62">
        <f>IF(INDEX(測定結果!$1:$1048576,ROW(),BF$1)=0,"",LOG(INDEX(測定結果!$1:$1048576,ROW(),BF$1)))</f>
        <v>-1.0457574905606752</v>
      </c>
      <c r="BG62">
        <f>IF(INDEX(測定結果!$1:$1048576,ROW(),BG$1)=0,"",LOG(INDEX(測定結果!$1:$1048576,ROW(),BG$1)))</f>
        <v>-1.0969100130080565</v>
      </c>
      <c r="BH62">
        <f>IF(INDEX(測定結果!$1:$1048576,ROW(),BH$1)=0,"",LOG(INDEX(測定結果!$1:$1048576,ROW(),BH$1)))</f>
        <v>-1.0969100130080565</v>
      </c>
      <c r="BI62">
        <f>IF(INDEX(測定結果!$1:$1048576,ROW(),BI$1)=0,"",LOG(INDEX(測定結果!$1:$1048576,ROW(),BI$1)))</f>
        <v>-1.0457574905606752</v>
      </c>
      <c r="BJ62">
        <f>IF(INDEX(測定結果!$1:$1048576,ROW(),BJ$1)=0,"",LOG(INDEX(測定結果!$1:$1048576,ROW(),BJ$1)))</f>
        <v>-1.0457574905606752</v>
      </c>
      <c r="BK62">
        <f>IF(INDEX(測定結果!$1:$1048576,ROW(),BK$1)=0,"",LOG(INDEX(測定結果!$1:$1048576,ROW(),BK$1)))</f>
        <v>-1.0457574905606752</v>
      </c>
      <c r="BL62">
        <f>IF(INDEX(測定結果!$1:$1048576,ROW(),BL$1)=0,"",LOG(INDEX(測定結果!$1:$1048576,ROW(),BL$1)))</f>
        <v>-1</v>
      </c>
      <c r="BM62">
        <f>IF(INDEX(測定結果!$1:$1048576,ROW(),BM$1)=0,"",LOG(INDEX(測定結果!$1:$1048576,ROW(),BM$1)))</f>
        <v>-1.0969100130080565</v>
      </c>
      <c r="BN62">
        <f>IF(INDEX(測定結果!$1:$1048576,ROW(),BN$1)=0,"",LOG(INDEX(測定結果!$1:$1048576,ROW(),BN$1)))</f>
        <v>-1.0457574905606752</v>
      </c>
      <c r="BO62">
        <f>IF(INDEX(測定結果!$1:$1048576,ROW(),BO$1)=0,"",LOG(INDEX(測定結果!$1:$1048576,ROW(),BO$1)))</f>
        <v>-1.0457574905606752</v>
      </c>
      <c r="BP62">
        <f>IF(INDEX(測定結果!$1:$1048576,ROW(),BP$1)=0,"",LOG(INDEX(測定結果!$1:$1048576,ROW(),BP$1)))</f>
        <v>-1.0457574905606752</v>
      </c>
      <c r="BQ62">
        <f>IF(INDEX(測定結果!$1:$1048576,ROW(),BQ$1)=0,"",LOG(INDEX(測定結果!$1:$1048576,ROW(),BQ$1)))</f>
        <v>-1.0457574905606752</v>
      </c>
      <c r="BR62">
        <f>IF(INDEX(測定結果!$1:$1048576,ROW(),BR$1)=0,"",LOG(INDEX(測定結果!$1:$1048576,ROW(),BR$1)))</f>
        <v>-1.0457574905606752</v>
      </c>
      <c r="BS62">
        <f>IF(INDEX(測定結果!$1:$1048576,ROW(),BS$1)=0,"",LOG(INDEX(測定結果!$1:$1048576,ROW(),BS$1)))</f>
        <v>-1.0457574905606752</v>
      </c>
      <c r="BT62">
        <f>IF(INDEX(測定結果!$1:$1048576,ROW(),BT$1)=0,"",LOG(INDEX(測定結果!$1:$1048576,ROW(),BT$1)))</f>
        <v>-1.0969100130080565</v>
      </c>
      <c r="BU62">
        <f>IF(INDEX(測定結果!$1:$1048576,ROW(),BU$1)=0,"",LOG(INDEX(測定結果!$1:$1048576,ROW(),BU$1)))</f>
        <v>-1.0969100130080565</v>
      </c>
      <c r="BV62">
        <f>IF(INDEX(測定結果!$1:$1048576,ROW(),BV$1)=0,"",LOG(INDEX(測定結果!$1:$1048576,ROW(),BV$1)))</f>
        <v>-1.0457574905606752</v>
      </c>
      <c r="BW62">
        <f>IF(INDEX(測定結果!$1:$1048576,ROW(),BW$1)=0,"",LOG(INDEX(測定結果!$1:$1048576,ROW(),BW$1)))</f>
        <v>-1.0457574905606752</v>
      </c>
      <c r="BX62">
        <f>IF(INDEX(測定結果!$1:$1048576,ROW(),BX$1)=0,"",LOG(INDEX(測定結果!$1:$1048576,ROW(),BX$1)))</f>
        <v>-1.0457574905606752</v>
      </c>
      <c r="BY62">
        <f>IF(INDEX(測定結果!$1:$1048576,ROW(),BY$1)=0,"",LOG(INDEX(測定結果!$1:$1048576,ROW(),BY$1)))</f>
        <v>-1.0969100130080565</v>
      </c>
      <c r="BZ62">
        <f>IF(INDEX(測定結果!$1:$1048576,ROW(),BZ$1)=0,"",LOG(INDEX(測定結果!$1:$1048576,ROW(),BZ$1)))</f>
        <v>-1.0457574905606752</v>
      </c>
      <c r="CA62">
        <f>IF(INDEX(測定結果!$1:$1048576,ROW(),CA$1)=0,"",LOG(INDEX(測定結果!$1:$1048576,ROW(),CA$1)))</f>
        <v>-1.0969100130080565</v>
      </c>
      <c r="CB62">
        <f>IF(INDEX(測定結果!$1:$1048576,ROW(),CB$1)=0,"",LOG(INDEX(測定結果!$1:$1048576,ROW(),CB$1)))</f>
        <v>-1.0969100130080565</v>
      </c>
      <c r="CC62">
        <f>IF(INDEX(測定結果!$1:$1048576,ROW(),CC$1)=0,"",LOG(INDEX(測定結果!$1:$1048576,ROW(),CC$1)))</f>
        <v>-1.0457574905606752</v>
      </c>
      <c r="CD62">
        <f>IF(INDEX(測定結果!$1:$1048576,ROW(),CD$1)=0,"",LOG(INDEX(測定結果!$1:$1048576,ROW(),CD$1)))</f>
        <v>-1.0969100130080565</v>
      </c>
      <c r="CE62">
        <f>IF(INDEX(測定結果!$1:$1048576,ROW(),CE$1)=0,"",LOG(INDEX(測定結果!$1:$1048576,ROW(),CE$1)))</f>
        <v>-1.0457574905606752</v>
      </c>
      <c r="CF62">
        <f>IF(INDEX(測定結果!$1:$1048576,ROW(),CF$1)=0,"",LOG(INDEX(測定結果!$1:$1048576,ROW(),CF$1)))</f>
        <v>-1.0969100130080565</v>
      </c>
      <c r="CG62">
        <f>IF(INDEX(測定結果!$1:$1048576,ROW(),CG$1)=0,"",LOG(INDEX(測定結果!$1:$1048576,ROW(),CG$1)))</f>
        <v>-1.0969100130080565</v>
      </c>
      <c r="CH62">
        <f>IF(INDEX(測定結果!$1:$1048576,ROW(),CH$1)=0,"",LOG(INDEX(測定結果!$1:$1048576,ROW(),CH$1)))</f>
        <v>-1.0457574905606752</v>
      </c>
      <c r="CI62">
        <f>IF(INDEX(測定結果!$1:$1048576,ROW(),CI$1)=0,"",LOG(INDEX(測定結果!$1:$1048576,ROW(),CI$1)))</f>
        <v>-1.0969100130080565</v>
      </c>
      <c r="CJ62">
        <f>IF(INDEX(測定結果!$1:$1048576,ROW(),CJ$1)=0,"",LOG(INDEX(測定結果!$1:$1048576,ROW(),CJ$1)))</f>
        <v>-1.0969100130080565</v>
      </c>
      <c r="CK62">
        <f>IF(INDEX(測定結果!$1:$1048576,ROW(),CK$1)=0,"",LOG(INDEX(測定結果!$1:$1048576,ROW(),CK$1)))</f>
        <v>-1.0457574905606752</v>
      </c>
      <c r="CL62">
        <f>IF(INDEX(測定結果!$1:$1048576,ROW(),CL$1)=0,"",LOG(INDEX(測定結果!$1:$1048576,ROW(),CL$1)))</f>
        <v>-1.0969100130080565</v>
      </c>
      <c r="CM62">
        <f>IF(INDEX(測定結果!$1:$1048576,ROW(),CM$1)=0,"",LOG(INDEX(測定結果!$1:$1048576,ROW(),CM$1)))</f>
        <v>-1.0457574905606752</v>
      </c>
      <c r="CN62">
        <f>IF(INDEX(測定結果!$1:$1048576,ROW(),CN$1)=0,"",LOG(INDEX(測定結果!$1:$1048576,ROW(),CN$1)))</f>
        <v>-1.0969100130080565</v>
      </c>
      <c r="CO62">
        <f>IF(INDEX(測定結果!$1:$1048576,ROW(),CO$1)=0,"",LOG(INDEX(測定結果!$1:$1048576,ROW(),CO$1)))</f>
        <v>-1.0457574905606752</v>
      </c>
      <c r="CP62">
        <f>IF(INDEX(測定結果!$1:$1048576,ROW(),CP$1)=0,"",LOG(INDEX(測定結果!$1:$1048576,ROW(),CP$1)))</f>
        <v>-1.0969100130080565</v>
      </c>
      <c r="CQ62">
        <f>IF(INDEX(測定結果!$1:$1048576,ROW(),CQ$1)=0,"",LOG(INDEX(測定結果!$1:$1048576,ROW(),CQ$1)))</f>
        <v>-1.0969100130080565</v>
      </c>
      <c r="CR62">
        <f>IF(INDEX(測定結果!$1:$1048576,ROW(),CR$1)=0,"",LOG(INDEX(測定結果!$1:$1048576,ROW(),CR$1)))</f>
        <v>-1.0457574905606752</v>
      </c>
      <c r="CS62">
        <f>IF(INDEX(測定結果!$1:$1048576,ROW(),CS$1)=0,"",LOG(INDEX(測定結果!$1:$1048576,ROW(),CS$1)))</f>
        <v>-1.0969100130080565</v>
      </c>
      <c r="CT62">
        <f>IF(INDEX(測定結果!$1:$1048576,ROW(),CT$1)=0,"",LOG(INDEX(測定結果!$1:$1048576,ROW(),CT$1)))</f>
        <v>-1.0969100130080565</v>
      </c>
      <c r="CU62">
        <f>IF(INDEX(測定結果!$1:$1048576,ROW(),CU$1)=0,"",LOG(INDEX(測定結果!$1:$1048576,ROW(),CU$1)))</f>
        <v>-1.0969100130080565</v>
      </c>
      <c r="CV62">
        <f>IF(INDEX(測定結果!$1:$1048576,ROW(),CV$1)=0,"",LOG(INDEX(測定結果!$1:$1048576,ROW(),CV$1)))</f>
        <v>-1.0969100130080565</v>
      </c>
      <c r="CW62">
        <f>IF(INDEX(測定結果!$1:$1048576,ROW(),CW$1)=0,"",LOG(INDEX(測定結果!$1:$1048576,ROW(),CW$1)))</f>
        <v>-1.0969100130080565</v>
      </c>
      <c r="CX62">
        <f>IF(INDEX(測定結果!$1:$1048576,ROW(),CX$1)=0,"",LOG(INDEX(測定結果!$1:$1048576,ROW(),CX$1)))</f>
        <v>-1.0457574905606752</v>
      </c>
      <c r="CY62">
        <f>IF(INDEX(測定結果!$1:$1048576,ROW(),CY$1)=0,"",LOG(INDEX(測定結果!$1:$1048576,ROW(),CY$1)))</f>
        <v>-1.0969100130080565</v>
      </c>
      <c r="CZ62">
        <f>IF(INDEX(測定結果!$1:$1048576,ROW(),CZ$1)=0,"",LOG(INDEX(測定結果!$1:$1048576,ROW(),CZ$1)))</f>
        <v>-1.0969100130080565</v>
      </c>
      <c r="DA62">
        <f>IF(INDEX(測定結果!$1:$1048576,ROW(),DA$1)=0,"",LOG(INDEX(測定結果!$1:$1048576,ROW(),DA$1)))</f>
        <v>-1.0969100130080565</v>
      </c>
      <c r="DB62">
        <f>IF(INDEX(測定結果!$1:$1048576,ROW(),DB$1)=0,"",LOG(INDEX(測定結果!$1:$1048576,ROW(),DB$1)))</f>
        <v>-1.0969100130080565</v>
      </c>
      <c r="DC62">
        <f>IF(INDEX(測定結果!$1:$1048576,ROW(),DC$1)=0,"",LOG(INDEX(測定結果!$1:$1048576,ROW(),DC$1)))</f>
        <v>-1.0969100130080565</v>
      </c>
      <c r="DD62">
        <f>IF(INDEX(測定結果!$1:$1048576,ROW(),DD$1)=0,"",LOG(INDEX(測定結果!$1:$1048576,ROW(),DD$1)))</f>
        <v>-1.0969100130080565</v>
      </c>
      <c r="DE62">
        <f>IF(INDEX(測定結果!$1:$1048576,ROW(),DE$1)=0,"",LOG(INDEX(測定結果!$1:$1048576,ROW(),DE$1)))</f>
        <v>-1.0969100130080565</v>
      </c>
      <c r="DF62">
        <f>IF(INDEX(測定結果!$1:$1048576,ROW(),DF$1)=0,"",LOG(INDEX(測定結果!$1:$1048576,ROW(),DF$1)))</f>
        <v>-1.0969100130080565</v>
      </c>
      <c r="DG62">
        <f>IF(INDEX(測定結果!$1:$1048576,ROW(),DG$1)=0,"",LOG(INDEX(測定結果!$1:$1048576,ROW(),DG$1)))</f>
        <v>-1.1549019599857431</v>
      </c>
      <c r="DH62" t="str">
        <f>IF(INDEX(測定結果!$1:$1048576,ROW(),DH$1)=0,"",LOG(INDEX(測定結果!$1:$1048576,ROW(),DH$1)))</f>
        <v/>
      </c>
      <c r="DI62" t="str">
        <f>IF(INDEX(測定結果!$1:$1048576,ROW(),DI$1)=0,"",LOG(INDEX(測定結果!$1:$1048576,ROW(),DI$1)))</f>
        <v/>
      </c>
      <c r="DJ62" t="str">
        <f>IF(INDEX(測定結果!$1:$1048576,ROW(),DJ$1)=0,"",LOG(INDEX(測定結果!$1:$1048576,ROW(),DJ$1)))</f>
        <v/>
      </c>
      <c r="DK62" t="str">
        <f>IF(INDEX(測定結果!$1:$1048576,ROW(),DK$1)=0,"",LOG(INDEX(測定結果!$1:$1048576,ROW(),DK$1)))</f>
        <v/>
      </c>
      <c r="DL62" t="str">
        <f>IF(INDEX(測定結果!$1:$1048576,ROW(),DL$1)=0,"",LOG(INDEX(測定結果!$1:$1048576,ROW(),DL$1)))</f>
        <v/>
      </c>
      <c r="DM62" t="str">
        <f>IF(INDEX(測定結果!$1:$1048576,ROW(),DM$1)=0,"",LOG(INDEX(測定結果!$1:$1048576,ROW(),DM$1)))</f>
        <v/>
      </c>
      <c r="DN62" t="str">
        <f>IF(INDEX(測定結果!$1:$1048576,ROW(),DN$1)=0,"",LOG(INDEX(測定結果!$1:$1048576,ROW(),DN$1)))</f>
        <v/>
      </c>
      <c r="DO62" t="str">
        <f>IF(INDEX(測定結果!$1:$1048576,ROW(),DO$1)=0,"",LOG(INDEX(測定結果!$1:$1048576,ROW(),DO$1)))</f>
        <v/>
      </c>
      <c r="DP62">
        <f>IF(OR(INDEX(測定結果!$1:$1048576,ROW(),DP$1)=0,INDEX(測定結果!$1:$1048576,ROW(),DP$1)=""),"",LOG(INDEX(測定結果!$1:$1048576,ROW(),DP$1)))</f>
        <v>-1.0969100130080565</v>
      </c>
      <c r="DQ62">
        <f>IF(OR(INDEX(測定結果!$1:$1048576,ROW(),DQ$1)=0,INDEX(測定結果!$1:$1048576,ROW(),DQ$1)=""),"",LOG(INDEX(測定結果!$1:$1048576,ROW(),DQ$1)))</f>
        <v>-1.0705810742857071</v>
      </c>
      <c r="DR62">
        <f>IF(OR(INDEX(測定結果!$1:$1048576,ROW(),DR$1)=0,INDEX(測定結果!$1:$1048576,ROW(),DR$1)=""),"",LOG(INDEX(測定結果!$1:$1048576,ROW(),DR$1)))</f>
        <v>-1.1135092748275182</v>
      </c>
      <c r="DS62" t="str">
        <f>IF(OR(INDEX(測定結果!$1:$1048576,ROW(),DS$1)=0,INDEX(測定結果!$1:$1048576,ROW(),DS$1)=""),"",LOG(INDEX(測定結果!$1:$1048576,ROW(),DS$1)))</f>
        <v/>
      </c>
      <c r="DT62">
        <f>IF(OR(INDEX(測定結果!$1:$1048576,ROW(),DT$1)=0,INDEX(測定結果!$1:$1048576,ROW(),DT$1)=""),"",LOG(INDEX(測定結果!$1:$1048576,ROW(),DT$1)))</f>
        <v>-1.1366771398795441</v>
      </c>
      <c r="DU62">
        <f>IF(OR(INDEX(測定結果!$1:$1048576,ROW(),DU$1)=0,INDEX(測定結果!$1:$1048576,ROW(),DU$1)=""),"",LOG(INDEX(測定結果!$1:$1048576,ROW(),DU$1)))</f>
        <v>-1.0555173278498313</v>
      </c>
      <c r="DV62">
        <f>IF(OR(INDEX(測定結果!$1:$1048576,ROW(),DV$1)=0,INDEX(測定結果!$1:$1048576,ROW(),DV$1)=""),"",LOG(INDEX(測定結果!$1:$1048576,ROW(),DV$1)))</f>
        <v>-1.0915149811213503</v>
      </c>
      <c r="DW62">
        <f>IF(OR(INDEX(測定結果!$1:$1048576,ROW(),DW$1)=0,INDEX(測定結果!$1:$1048576,ROW(),DW$1)=""),"",LOG(INDEX(測定結果!$1:$1048576,ROW(),DW$1)))</f>
        <v>-1.0705810742857071</v>
      </c>
      <c r="DX62">
        <f>IF(OR(INDEX(測定結果!$1:$1048576,ROW(),DX$1)=0,INDEX(測定結果!$1:$1048576,ROW(),DX$1)=""),"",LOG(INDEX(測定結果!$1:$1048576,ROW(),DX$1)))</f>
        <v>-1.080921907623926</v>
      </c>
      <c r="DY62">
        <f>IF(OR(INDEX(測定結果!$1:$1048576,ROW(),DY$1)=0,INDEX(測定結果!$1:$1048576,ROW(),DY$1)=""),"",LOG(INDEX(測定結果!$1:$1048576,ROW(),DY$1)))</f>
        <v>-1.0555173278498313</v>
      </c>
      <c r="DZ62">
        <f>IF(OR(INDEX(測定結果!$1:$1048576,ROW(),DZ$1)=0,INDEX(測定結果!$1:$1048576,ROW(),DZ$1)=""),"",LOG(INDEX(測定結果!$1:$1048576,ROW(),DZ$1)))</f>
        <v>-1.1079053973095196</v>
      </c>
      <c r="EA62">
        <f>IF(OR(INDEX(測定結果!$1:$1048576,ROW(),EA$1)=0,INDEX(測定結果!$1:$1048576,ROW(),EA$1)=""),"",LOG(INDEX(測定結果!$1:$1048576,ROW(),EA$1)))</f>
        <v>-1.0915149811213503</v>
      </c>
      <c r="EB62">
        <f>IF(OR(INDEX(測定結果!$1:$1048576,ROW(),EB$1)=0,INDEX(測定結果!$1:$1048576,ROW(),EB$1)=""),"",LOG(INDEX(測定結果!$1:$1048576,ROW(),EB$1)))</f>
        <v>-1.1191864077192086</v>
      </c>
      <c r="EC62" t="str">
        <f>IF(OR(INDEX(測定結果!$1:$1048576,ROW(),EC$1)=0,INDEX(測定結果!$1:$1048576,ROW(),EC$1)=""),"",LOG(INDEX(測定結果!$1:$1048576,ROW(),EC$1)))</f>
        <v/>
      </c>
      <c r="ED62">
        <f>IF(OR(INDEX(測定結果!$1:$1048576,ROW(),ED$1)=0,INDEX(測定結果!$1:$1048576,ROW(),ED$1)=""),"",LOG(INDEX(測定結果!$1:$1048576,ROW(),ED$1)))</f>
        <v>-0.96257350205937642</v>
      </c>
    </row>
    <row r="63" spans="1:134">
      <c r="A63" t="str">
        <f>IF(INDEX(測定結果!$1:$1048576,ROW(),A$1)=0,A62,INDEX(測定結果!$1:$1048576,ROW(),A$1))</f>
        <v>常葉町</v>
      </c>
      <c r="B63">
        <f>INDEX(測定結果!$1:$1048576,ROW(),B$1)</f>
        <v>53</v>
      </c>
      <c r="C63" t="str">
        <f>IF(INDEX(測定結果!$1:$1048576,ROW(),C$1)=0,C62,INDEX(測定結果!$1:$1048576,ROW(),C$1))</f>
        <v>常葉２</v>
      </c>
      <c r="D63" t="str">
        <f>IF(INDEX(測定結果!$1:$1048576,ROW(),D$1)=0,"",INDEX(測定結果!$1:$1048576,ROW(),D$1))</f>
        <v>舘公園</v>
      </c>
      <c r="E63">
        <f>IF(INDEX(測定結果!$1:$1048576,ROW(),E$1)=0,"",LOG(INDEX(測定結果!$1:$1048576,ROW(),E$1)))</f>
        <v>-0.46852108295774486</v>
      </c>
      <c r="F63">
        <f>IF(INDEX(測定結果!$1:$1048576,ROW(),F$1)=0,"",LOG(INDEX(測定結果!$1:$1048576,ROW(),F$1)))</f>
        <v>-0.3979400086720376</v>
      </c>
      <c r="G63">
        <f>IF(INDEX(測定結果!$1:$1048576,ROW(),G$1)=0,"",LOG(INDEX(測定結果!$1:$1048576,ROW(),G$1)))</f>
        <v>-0.49485002168009401</v>
      </c>
      <c r="H63">
        <f>IF(INDEX(測定結果!$1:$1048576,ROW(),H$1)=0,"",LOG(INDEX(測定結果!$1:$1048576,ROW(),H$1)))</f>
        <v>-0.49485002168009401</v>
      </c>
      <c r="I63">
        <f>IF(INDEX(測定結果!$1:$1048576,ROW(),I$1)=0,"",LOG(INDEX(測定結果!$1:$1048576,ROW(),I$1)))</f>
        <v>-0.61978875828839397</v>
      </c>
      <c r="J63">
        <f>IF(INDEX(測定結果!$1:$1048576,ROW(),J$1)=0,"",LOG(INDEX(測定結果!$1:$1048576,ROW(),J$1)))</f>
        <v>-0.45593195564972439</v>
      </c>
      <c r="K63">
        <f>IF(INDEX(測定結果!$1:$1048576,ROW(),K$1)=0,"",LOG(INDEX(測定結果!$1:$1048576,ROW(),K$1)))</f>
        <v>-0.52287874528033762</v>
      </c>
      <c r="L63">
        <f>IF(INDEX(測定結果!$1:$1048576,ROW(),L$1)=0,"",LOG(INDEX(測定結果!$1:$1048576,ROW(),L$1)))</f>
        <v>-0.46852108295774486</v>
      </c>
      <c r="M63">
        <f>IF(INDEX(測定結果!$1:$1048576,ROW(),M$1)=0,"",LOG(INDEX(測定結果!$1:$1048576,ROW(),M$1)))</f>
        <v>-0.50863830616572736</v>
      </c>
      <c r="N63">
        <f>IF(INDEX(測定結果!$1:$1048576,ROW(),N$1)=0,"",LOG(INDEX(測定結果!$1:$1048576,ROW(),N$1)))</f>
        <v>-0.49485002168009401</v>
      </c>
      <c r="O63">
        <f>IF(INDEX(測定結果!$1:$1048576,ROW(),O$1)=0,"",LOG(INDEX(測定結果!$1:$1048576,ROW(),O$1)))</f>
        <v>-0.49485002168009401</v>
      </c>
      <c r="P63">
        <f>IF(INDEX(測定結果!$1:$1048576,ROW(),P$1)=0,"",LOG(INDEX(測定結果!$1:$1048576,ROW(),P$1)))</f>
        <v>-0.52287874528033762</v>
      </c>
      <c r="Q63">
        <f>IF(INDEX(測定結果!$1:$1048576,ROW(),Q$1)=0,"",LOG(INDEX(測定結果!$1:$1048576,ROW(),Q$1)))</f>
        <v>-0.50863830616572736</v>
      </c>
      <c r="R63">
        <f>IF(INDEX(測定結果!$1:$1048576,ROW(),R$1)=0,"",LOG(INDEX(測定結果!$1:$1048576,ROW(),R$1)))</f>
        <v>-0.49485002168009401</v>
      </c>
      <c r="S63">
        <f>IF(INDEX(測定結果!$1:$1048576,ROW(),S$1)=0,"",LOG(INDEX(測定結果!$1:$1048576,ROW(),S$1)))</f>
        <v>-0.49485002168009401</v>
      </c>
      <c r="T63">
        <f>IF(INDEX(測定結果!$1:$1048576,ROW(),T$1)=0,"",LOG(INDEX(測定結果!$1:$1048576,ROW(),T$1)))</f>
        <v>-0.65757731917779372</v>
      </c>
      <c r="U63">
        <f>IF(INDEX(測定結果!$1:$1048576,ROW(),U$1)=0,"",LOG(INDEX(測定結果!$1:$1048576,ROW(),U$1)))</f>
        <v>-0.6777807052660807</v>
      </c>
      <c r="V63">
        <f>IF(INDEX(測定結果!$1:$1048576,ROW(),V$1)=0,"",LOG(INDEX(測定結果!$1:$1048576,ROW(),V$1)))</f>
        <v>-0.61978875828839397</v>
      </c>
      <c r="W63">
        <f>IF(INDEX(測定結果!$1:$1048576,ROW(),W$1)=0,"",LOG(INDEX(測定結果!$1:$1048576,ROW(),W$1)))</f>
        <v>-0.50863830616572736</v>
      </c>
      <c r="X63">
        <f>IF(INDEX(測定結果!$1:$1048576,ROW(),X$1)=0,"",LOG(INDEX(測定結果!$1:$1048576,ROW(),X$1)))</f>
        <v>-0.50863830616572736</v>
      </c>
      <c r="Y63">
        <f>IF(INDEX(測定結果!$1:$1048576,ROW(),Y$1)=0,"",LOG(INDEX(測定結果!$1:$1048576,ROW(),Y$1)))</f>
        <v>-0.49485002168009401</v>
      </c>
      <c r="Z63">
        <f>IF(INDEX(測定結果!$1:$1048576,ROW(),Z$1)=0,"",LOG(INDEX(測定結果!$1:$1048576,ROW(),Z$1)))</f>
        <v>-0.50863830616572736</v>
      </c>
      <c r="AA63">
        <f>IF(INDEX(測定結果!$1:$1048576,ROW(),AA$1)=0,"",LOG(INDEX(測定結果!$1:$1048576,ROW(),AA$1)))</f>
        <v>-0.50863830616572736</v>
      </c>
      <c r="AB63">
        <f>IF(INDEX(測定結果!$1:$1048576,ROW(),AB$1)=0,"",LOG(INDEX(測定結果!$1:$1048576,ROW(),AB$1)))</f>
        <v>-0.50863830616572736</v>
      </c>
      <c r="AC63">
        <f>IF(INDEX(測定結果!$1:$1048576,ROW(),AC$1)=0,"",LOG(INDEX(測定結果!$1:$1048576,ROW(),AC$1)))</f>
        <v>-0.52287874528033762</v>
      </c>
      <c r="AD63">
        <f>IF(INDEX(測定結果!$1:$1048576,ROW(),AD$1)=0,"",LOG(INDEX(測定結果!$1:$1048576,ROW(),AD$1)))</f>
        <v>-0.55284196865778079</v>
      </c>
      <c r="AE63">
        <f>IF(INDEX(測定結果!$1:$1048576,ROW(),AE$1)=0,"",LOG(INDEX(測定結果!$1:$1048576,ROW(),AE$1)))</f>
        <v>-0.6020599913279624</v>
      </c>
      <c r="AF63">
        <f>IF(INDEX(測定結果!$1:$1048576,ROW(),AF$1)=0,"",LOG(INDEX(測定結果!$1:$1048576,ROW(),AF$1)))</f>
        <v>-0.6020599913279624</v>
      </c>
      <c r="AG63">
        <f>IF(INDEX(測定結果!$1:$1048576,ROW(),AG$1)=0,"",LOG(INDEX(測定結果!$1:$1048576,ROW(),AG$1)))</f>
        <v>-0.6777807052660807</v>
      </c>
      <c r="AH63">
        <f>IF(INDEX(測定結果!$1:$1048576,ROW(),AH$1)=0,"",LOG(INDEX(測定結果!$1:$1048576,ROW(),AH$1)))</f>
        <v>-0.769551078621726</v>
      </c>
      <c r="AI63">
        <f>IF(INDEX(測定結果!$1:$1048576,ROW(),AI$1)=0,"",LOG(INDEX(測定結果!$1:$1048576,ROW(),AI$1)))</f>
        <v>-0.69897000433601875</v>
      </c>
      <c r="AJ63">
        <f>IF(INDEX(測定結果!$1:$1048576,ROW(),AJ$1)=0,"",LOG(INDEX(測定結果!$1:$1048576,ROW(),AJ$1)))</f>
        <v>-0.74472749489669399</v>
      </c>
      <c r="AK63">
        <f>IF(INDEX(測定結果!$1:$1048576,ROW(),AK$1)=0,"",LOG(INDEX(測定結果!$1:$1048576,ROW(),AK$1)))</f>
        <v>-0.69897000433601875</v>
      </c>
      <c r="AL63">
        <f>IF(INDEX(測定結果!$1:$1048576,ROW(),AL$1)=0,"",LOG(INDEX(測定結果!$1:$1048576,ROW(),AL$1)))</f>
        <v>-0.769551078621726</v>
      </c>
      <c r="AM63">
        <f>IF(INDEX(測定結果!$1:$1048576,ROW(),AM$1)=0,"",LOG(INDEX(測定結果!$1:$1048576,ROW(),AM$1)))</f>
        <v>-0.74472749489669399</v>
      </c>
      <c r="AN63">
        <f>IF(INDEX(測定結果!$1:$1048576,ROW(),AN$1)=0,"",LOG(INDEX(測定結果!$1:$1048576,ROW(),AN$1)))</f>
        <v>-0.769551078621726</v>
      </c>
      <c r="AO63">
        <f>IF(INDEX(測定結果!$1:$1048576,ROW(),AO$1)=0,"",LOG(INDEX(測定結果!$1:$1048576,ROW(),AO$1)))</f>
        <v>-0.769551078621726</v>
      </c>
      <c r="AP63">
        <f>IF(INDEX(測定結果!$1:$1048576,ROW(),AP$1)=0,"",LOG(INDEX(測定結果!$1:$1048576,ROW(),AP$1)))</f>
        <v>-0.74472749489669399</v>
      </c>
      <c r="AQ63">
        <f>IF(INDEX(測定結果!$1:$1048576,ROW(),AQ$1)=0,"",LOG(INDEX(測定結果!$1:$1048576,ROW(),AQ$1)))</f>
        <v>-0.69897000433601875</v>
      </c>
      <c r="AR63">
        <f>IF(INDEX(測定結果!$1:$1048576,ROW(),AR$1)=0,"",LOG(INDEX(測定結果!$1:$1048576,ROW(),AR$1)))</f>
        <v>-0.69897000433601875</v>
      </c>
      <c r="AS63">
        <f>IF(INDEX(測定結果!$1:$1048576,ROW(),AS$1)=0,"",LOG(INDEX(測定結果!$1:$1048576,ROW(),AS$1)))</f>
        <v>-0.6777807052660807</v>
      </c>
      <c r="AT63">
        <f>IF(INDEX(測定結果!$1:$1048576,ROW(),AT$1)=0,"",LOG(INDEX(測定結果!$1:$1048576,ROW(),AT$1)))</f>
        <v>-0.69897000433601875</v>
      </c>
      <c r="AU63">
        <f>IF(INDEX(測定結果!$1:$1048576,ROW(),AU$1)=0,"",LOG(INDEX(測定結果!$1:$1048576,ROW(),AU$1)))</f>
        <v>-0.74472749489669399</v>
      </c>
      <c r="AV63">
        <f>IF(INDEX(測定結果!$1:$1048576,ROW(),AV$1)=0,"",LOG(INDEX(測定結果!$1:$1048576,ROW(),AV$1)))</f>
        <v>-0.69897000433601875</v>
      </c>
      <c r="AW63">
        <f>IF(INDEX(測定結果!$1:$1048576,ROW(),AW$1)=0,"",LOG(INDEX(測定結果!$1:$1048576,ROW(),AW$1)))</f>
        <v>-0.72124639904717103</v>
      </c>
      <c r="AX63">
        <f>IF(INDEX(測定結果!$1:$1048576,ROW(),AX$1)=0,"",LOG(INDEX(測定結果!$1:$1048576,ROW(),AX$1)))</f>
        <v>-0.72124639904717103</v>
      </c>
      <c r="AY63">
        <f>IF(INDEX(測定結果!$1:$1048576,ROW(),AY$1)=0,"",LOG(INDEX(測定結果!$1:$1048576,ROW(),AY$1)))</f>
        <v>-0.74472749489669399</v>
      </c>
      <c r="AZ63">
        <f>IF(INDEX(測定結果!$1:$1048576,ROW(),AZ$1)=0,"",LOG(INDEX(測定結果!$1:$1048576,ROW(),AZ$1)))</f>
        <v>-0.74472749489669399</v>
      </c>
      <c r="BA63">
        <f>IF(INDEX(測定結果!$1:$1048576,ROW(),BA$1)=0,"",LOG(INDEX(測定結果!$1:$1048576,ROW(),BA$1)))</f>
        <v>-0.72124639904717103</v>
      </c>
      <c r="BB63">
        <f>IF(INDEX(測定結果!$1:$1048576,ROW(),BB$1)=0,"",LOG(INDEX(測定結果!$1:$1048576,ROW(),BB$1)))</f>
        <v>-0.69897000433601875</v>
      </c>
      <c r="BC63">
        <f>IF(INDEX(測定結果!$1:$1048576,ROW(),BC$1)=0,"",LOG(INDEX(測定結果!$1:$1048576,ROW(),BC$1)))</f>
        <v>-0.72124639904717103</v>
      </c>
      <c r="BD63">
        <f>IF(INDEX(測定結果!$1:$1048576,ROW(),BD$1)=0,"",LOG(INDEX(測定結果!$1:$1048576,ROW(),BD$1)))</f>
        <v>-0.72124639904717103</v>
      </c>
      <c r="BE63">
        <f>IF(INDEX(測定結果!$1:$1048576,ROW(),BE$1)=0,"",LOG(INDEX(測定結果!$1:$1048576,ROW(),BE$1)))</f>
        <v>-0.74472749489669399</v>
      </c>
      <c r="BF63">
        <f>IF(INDEX(測定結果!$1:$1048576,ROW(),BF$1)=0,"",LOG(INDEX(測定結果!$1:$1048576,ROW(),BF$1)))</f>
        <v>-0.769551078621726</v>
      </c>
      <c r="BG63">
        <f>IF(INDEX(測定結果!$1:$1048576,ROW(),BG$1)=0,"",LOG(INDEX(測定結果!$1:$1048576,ROW(),BG$1)))</f>
        <v>-0.769551078621726</v>
      </c>
      <c r="BH63">
        <f>IF(INDEX(測定結果!$1:$1048576,ROW(),BH$1)=0,"",LOG(INDEX(測定結果!$1:$1048576,ROW(),BH$1)))</f>
        <v>-0.79588001734407521</v>
      </c>
      <c r="BI63">
        <f>IF(INDEX(測定結果!$1:$1048576,ROW(),BI$1)=0,"",LOG(INDEX(測定結果!$1:$1048576,ROW(),BI$1)))</f>
        <v>-0.79588001734407521</v>
      </c>
      <c r="BJ63">
        <f>IF(INDEX(測定結果!$1:$1048576,ROW(),BJ$1)=0,"",LOG(INDEX(測定結果!$1:$1048576,ROW(),BJ$1)))</f>
        <v>-0.79588001734407521</v>
      </c>
      <c r="BK63">
        <f>IF(INDEX(測定結果!$1:$1048576,ROW(),BK$1)=0,"",LOG(INDEX(測定結果!$1:$1048576,ROW(),BK$1)))</f>
        <v>-0.79588001734407521</v>
      </c>
      <c r="BL63">
        <f>IF(INDEX(測定結果!$1:$1048576,ROW(),BL$1)=0,"",LOG(INDEX(測定結果!$1:$1048576,ROW(),BL$1)))</f>
        <v>-0.769551078621726</v>
      </c>
      <c r="BM63">
        <f>IF(INDEX(測定結果!$1:$1048576,ROW(),BM$1)=0,"",LOG(INDEX(測定結果!$1:$1048576,ROW(),BM$1)))</f>
        <v>-0.74472749489669399</v>
      </c>
      <c r="BN63">
        <f>IF(INDEX(測定結果!$1:$1048576,ROW(),BN$1)=0,"",LOG(INDEX(測定結果!$1:$1048576,ROW(),BN$1)))</f>
        <v>-0.769551078621726</v>
      </c>
      <c r="BO63">
        <f>IF(INDEX(測定結果!$1:$1048576,ROW(),BO$1)=0,"",LOG(INDEX(測定結果!$1:$1048576,ROW(),BO$1)))</f>
        <v>-0.74472749489669399</v>
      </c>
      <c r="BP63">
        <f>IF(INDEX(測定結果!$1:$1048576,ROW(),BP$1)=0,"",LOG(INDEX(測定結果!$1:$1048576,ROW(),BP$1)))</f>
        <v>-0.74472749489669399</v>
      </c>
      <c r="BQ63">
        <f>IF(INDEX(測定結果!$1:$1048576,ROW(),BQ$1)=0,"",LOG(INDEX(測定結果!$1:$1048576,ROW(),BQ$1)))</f>
        <v>-0.769551078621726</v>
      </c>
      <c r="BR63">
        <f>IF(INDEX(測定結果!$1:$1048576,ROW(),BR$1)=0,"",LOG(INDEX(測定結果!$1:$1048576,ROW(),BR$1)))</f>
        <v>-0.79588001734407521</v>
      </c>
      <c r="BS63">
        <f>IF(INDEX(測定結果!$1:$1048576,ROW(),BS$1)=0,"",LOG(INDEX(測定結果!$1:$1048576,ROW(),BS$1)))</f>
        <v>-0.769551078621726</v>
      </c>
      <c r="BT63">
        <f>IF(INDEX(測定結果!$1:$1048576,ROW(),BT$1)=0,"",LOG(INDEX(測定結果!$1:$1048576,ROW(),BT$1)))</f>
        <v>-0.79588001734407521</v>
      </c>
      <c r="BU63">
        <f>IF(INDEX(測定結果!$1:$1048576,ROW(),BU$1)=0,"",LOG(INDEX(測定結果!$1:$1048576,ROW(),BU$1)))</f>
        <v>-0.85387196432176193</v>
      </c>
      <c r="BV63" t="str">
        <f>IF(INDEX(測定結果!$1:$1048576,ROW(),BV$1)=0,"",LOG(INDEX(測定結果!$1:$1048576,ROW(),BV$1)))</f>
        <v/>
      </c>
      <c r="BW63" t="str">
        <f>IF(INDEX(測定結果!$1:$1048576,ROW(),BW$1)=0,"",LOG(INDEX(測定結果!$1:$1048576,ROW(),BW$1)))</f>
        <v/>
      </c>
      <c r="BX63" t="str">
        <f>IF(INDEX(測定結果!$1:$1048576,ROW(),BX$1)=0,"",LOG(INDEX(測定結果!$1:$1048576,ROW(),BX$1)))</f>
        <v/>
      </c>
      <c r="BY63" t="str">
        <f>IF(INDEX(測定結果!$1:$1048576,ROW(),BY$1)=0,"",LOG(INDEX(測定結果!$1:$1048576,ROW(),BY$1)))</f>
        <v/>
      </c>
      <c r="BZ63" t="str">
        <f>IF(INDEX(測定結果!$1:$1048576,ROW(),BZ$1)=0,"",LOG(INDEX(測定結果!$1:$1048576,ROW(),BZ$1)))</f>
        <v/>
      </c>
      <c r="CA63" t="str">
        <f>IF(INDEX(測定結果!$1:$1048576,ROW(),CA$1)=0,"",LOG(INDEX(測定結果!$1:$1048576,ROW(),CA$1)))</f>
        <v/>
      </c>
      <c r="CB63" t="str">
        <f>IF(INDEX(測定結果!$1:$1048576,ROW(),CB$1)=0,"",LOG(INDEX(測定結果!$1:$1048576,ROW(),CB$1)))</f>
        <v/>
      </c>
      <c r="CC63" t="str">
        <f>IF(INDEX(測定結果!$1:$1048576,ROW(),CC$1)=0,"",LOG(INDEX(測定結果!$1:$1048576,ROW(),CC$1)))</f>
        <v/>
      </c>
      <c r="CD63" t="str">
        <f>IF(INDEX(測定結果!$1:$1048576,ROW(),CD$1)=0,"",LOG(INDEX(測定結果!$1:$1048576,ROW(),CD$1)))</f>
        <v/>
      </c>
      <c r="CE63" t="str">
        <f>IF(INDEX(測定結果!$1:$1048576,ROW(),CE$1)=0,"",LOG(INDEX(測定結果!$1:$1048576,ROW(),CE$1)))</f>
        <v/>
      </c>
      <c r="CF63">
        <f>IF(INDEX(測定結果!$1:$1048576,ROW(),CF$1)=0,"",LOG(INDEX(測定結果!$1:$1048576,ROW(),CF$1)))</f>
        <v>-0.85387196432176193</v>
      </c>
      <c r="CG63">
        <f>IF(INDEX(測定結果!$1:$1048576,ROW(),CG$1)=0,"",LOG(INDEX(測定結果!$1:$1048576,ROW(),CG$1)))</f>
        <v>-0.79588001734407521</v>
      </c>
      <c r="CH63">
        <f>IF(INDEX(測定結果!$1:$1048576,ROW(),CH$1)=0,"",LOG(INDEX(測定結果!$1:$1048576,ROW(),CH$1)))</f>
        <v>-0.82390874094431876</v>
      </c>
      <c r="CI63">
        <f>IF(INDEX(測定結果!$1:$1048576,ROW(),CI$1)=0,"",LOG(INDEX(測定結果!$1:$1048576,ROW(),CI$1)))</f>
        <v>-0.85387196432176193</v>
      </c>
      <c r="CJ63">
        <f>IF(INDEX(測定結果!$1:$1048576,ROW(),CJ$1)=0,"",LOG(INDEX(測定結果!$1:$1048576,ROW(),CJ$1)))</f>
        <v>-0.92081875395237522</v>
      </c>
      <c r="CK63">
        <f>IF(INDEX(測定結果!$1:$1048576,ROW(),CK$1)=0,"",LOG(INDEX(測定結果!$1:$1048576,ROW(),CK$1)))</f>
        <v>-0.92081875395237522</v>
      </c>
      <c r="CL63">
        <f>IF(INDEX(測定結果!$1:$1048576,ROW(),CL$1)=0,"",LOG(INDEX(測定結果!$1:$1048576,ROW(),CL$1)))</f>
        <v>-0.92081875395237522</v>
      </c>
      <c r="CM63">
        <f>IF(INDEX(測定結果!$1:$1048576,ROW(),CM$1)=0,"",LOG(INDEX(測定結果!$1:$1048576,ROW(),CM$1)))</f>
        <v>-0.88605664769316317</v>
      </c>
      <c r="CN63" t="str">
        <f>IF(INDEX(測定結果!$1:$1048576,ROW(),CN$1)=0,"",LOG(INDEX(測定結果!$1:$1048576,ROW(),CN$1)))</f>
        <v/>
      </c>
      <c r="CO63" t="str">
        <f>IF(INDEX(測定結果!$1:$1048576,ROW(),CO$1)=0,"",LOG(INDEX(測定結果!$1:$1048576,ROW(),CO$1)))</f>
        <v/>
      </c>
      <c r="CP63" t="str">
        <f>IF(INDEX(測定結果!$1:$1048576,ROW(),CP$1)=0,"",LOG(INDEX(測定結果!$1:$1048576,ROW(),CP$1)))</f>
        <v/>
      </c>
      <c r="CQ63" t="str">
        <f>IF(INDEX(測定結果!$1:$1048576,ROW(),CQ$1)=0,"",LOG(INDEX(測定結果!$1:$1048576,ROW(),CQ$1)))</f>
        <v/>
      </c>
      <c r="CR63" t="str">
        <f>IF(INDEX(測定結果!$1:$1048576,ROW(),CR$1)=0,"",LOG(INDEX(測定結果!$1:$1048576,ROW(),CR$1)))</f>
        <v/>
      </c>
      <c r="CS63" t="str">
        <f>IF(INDEX(測定結果!$1:$1048576,ROW(),CS$1)=0,"",LOG(INDEX(測定結果!$1:$1048576,ROW(),CS$1)))</f>
        <v/>
      </c>
      <c r="CT63" t="str">
        <f>IF(INDEX(測定結果!$1:$1048576,ROW(),CT$1)=0,"",LOG(INDEX(測定結果!$1:$1048576,ROW(),CT$1)))</f>
        <v/>
      </c>
      <c r="CU63" t="str">
        <f>IF(INDEX(測定結果!$1:$1048576,ROW(),CU$1)=0,"",LOG(INDEX(測定結果!$1:$1048576,ROW(),CU$1)))</f>
        <v/>
      </c>
      <c r="CV63" t="str">
        <f>IF(INDEX(測定結果!$1:$1048576,ROW(),CV$1)=0,"",LOG(INDEX(測定結果!$1:$1048576,ROW(),CV$1)))</f>
        <v/>
      </c>
      <c r="CW63" t="str">
        <f>IF(INDEX(測定結果!$1:$1048576,ROW(),CW$1)=0,"",LOG(INDEX(測定結果!$1:$1048576,ROW(),CW$1)))</f>
        <v/>
      </c>
      <c r="CX63" t="str">
        <f>IF(INDEX(測定結果!$1:$1048576,ROW(),CX$1)=0,"",LOG(INDEX(測定結果!$1:$1048576,ROW(),CX$1)))</f>
        <v/>
      </c>
      <c r="CY63" t="str">
        <f>IF(INDEX(測定結果!$1:$1048576,ROW(),CY$1)=0,"",LOG(INDEX(測定結果!$1:$1048576,ROW(),CY$1)))</f>
        <v/>
      </c>
      <c r="CZ63" t="str">
        <f>IF(INDEX(測定結果!$1:$1048576,ROW(),CZ$1)=0,"",LOG(INDEX(測定結果!$1:$1048576,ROW(),CZ$1)))</f>
        <v/>
      </c>
      <c r="DA63" t="str">
        <f>IF(INDEX(測定結果!$1:$1048576,ROW(),DA$1)=0,"",LOG(INDEX(測定結果!$1:$1048576,ROW(),DA$1)))</f>
        <v/>
      </c>
      <c r="DB63" t="str">
        <f>IF(INDEX(測定結果!$1:$1048576,ROW(),DB$1)=0,"",LOG(INDEX(測定結果!$1:$1048576,ROW(),DB$1)))</f>
        <v/>
      </c>
      <c r="DC63" t="str">
        <f>IF(INDEX(測定結果!$1:$1048576,ROW(),DC$1)=0,"",LOG(INDEX(測定結果!$1:$1048576,ROW(),DC$1)))</f>
        <v/>
      </c>
      <c r="DD63" t="str">
        <f>IF(INDEX(測定結果!$1:$1048576,ROW(),DD$1)=0,"",LOG(INDEX(測定結果!$1:$1048576,ROW(),DD$1)))</f>
        <v/>
      </c>
      <c r="DE63" t="str">
        <f>IF(INDEX(測定結果!$1:$1048576,ROW(),DE$1)=0,"",LOG(INDEX(測定結果!$1:$1048576,ROW(),DE$1)))</f>
        <v/>
      </c>
      <c r="DF63" t="str">
        <f>IF(INDEX(測定結果!$1:$1048576,ROW(),DF$1)=0,"",LOG(INDEX(測定結果!$1:$1048576,ROW(),DF$1)))</f>
        <v/>
      </c>
      <c r="DG63" t="str">
        <f>IF(INDEX(測定結果!$1:$1048576,ROW(),DG$1)=0,"",LOG(INDEX(測定結果!$1:$1048576,ROW(),DG$1)))</f>
        <v/>
      </c>
      <c r="DH63" t="str">
        <f>IF(INDEX(測定結果!$1:$1048576,ROW(),DH$1)=0,"",LOG(INDEX(測定結果!$1:$1048576,ROW(),DH$1)))</f>
        <v/>
      </c>
      <c r="DI63" t="str">
        <f>IF(INDEX(測定結果!$1:$1048576,ROW(),DI$1)=0,"",LOG(INDEX(測定結果!$1:$1048576,ROW(),DI$1)))</f>
        <v/>
      </c>
      <c r="DJ63" t="str">
        <f>IF(INDEX(測定結果!$1:$1048576,ROW(),DJ$1)=0,"",LOG(INDEX(測定結果!$1:$1048576,ROW(),DJ$1)))</f>
        <v/>
      </c>
      <c r="DK63" t="str">
        <f>IF(INDEX(測定結果!$1:$1048576,ROW(),DK$1)=0,"",LOG(INDEX(測定結果!$1:$1048576,ROW(),DK$1)))</f>
        <v/>
      </c>
      <c r="DL63" t="str">
        <f>IF(INDEX(測定結果!$1:$1048576,ROW(),DL$1)=0,"",LOG(INDEX(測定結果!$1:$1048576,ROW(),DL$1)))</f>
        <v/>
      </c>
      <c r="DM63" t="str">
        <f>IF(INDEX(測定結果!$1:$1048576,ROW(),DM$1)=0,"",LOG(INDEX(測定結果!$1:$1048576,ROW(),DM$1)))</f>
        <v/>
      </c>
      <c r="DN63" t="str">
        <f>IF(INDEX(測定結果!$1:$1048576,ROW(),DN$1)=0,"",LOG(INDEX(測定結果!$1:$1048576,ROW(),DN$1)))</f>
        <v/>
      </c>
      <c r="DO63" t="str">
        <f>IF(INDEX(測定結果!$1:$1048576,ROW(),DO$1)=0,"",LOG(INDEX(測定結果!$1:$1048576,ROW(),DO$1)))</f>
        <v/>
      </c>
      <c r="DP63" t="str">
        <f>IF(OR(INDEX(測定結果!$1:$1048576,ROW(),DP$1)=0,INDEX(測定結果!$1:$1048576,ROW(),DP$1)=""),"",LOG(INDEX(測定結果!$1:$1048576,ROW(),DP$1)))</f>
        <v/>
      </c>
      <c r="DQ63" t="str">
        <f>IF(OR(INDEX(測定結果!$1:$1048576,ROW(),DQ$1)=0,INDEX(測定結果!$1:$1048576,ROW(),DQ$1)=""),"",LOG(INDEX(測定結果!$1:$1048576,ROW(),DQ$1)))</f>
        <v/>
      </c>
      <c r="DR63" t="str">
        <f>IF(OR(INDEX(測定結果!$1:$1048576,ROW(),DR$1)=0,INDEX(測定結果!$1:$1048576,ROW(),DR$1)=""),"",LOG(INDEX(測定結果!$1:$1048576,ROW(),DR$1)))</f>
        <v/>
      </c>
      <c r="DS63" t="str">
        <f>IF(OR(INDEX(測定結果!$1:$1048576,ROW(),DS$1)=0,INDEX(測定結果!$1:$1048576,ROW(),DS$1)=""),"",LOG(INDEX(測定結果!$1:$1048576,ROW(),DS$1)))</f>
        <v/>
      </c>
      <c r="DT63" t="str">
        <f>IF(OR(INDEX(測定結果!$1:$1048576,ROW(),DT$1)=0,INDEX(測定結果!$1:$1048576,ROW(),DT$1)=""),"",LOG(INDEX(測定結果!$1:$1048576,ROW(),DT$1)))</f>
        <v/>
      </c>
      <c r="DU63" t="str">
        <f>IF(OR(INDEX(測定結果!$1:$1048576,ROW(),DU$1)=0,INDEX(測定結果!$1:$1048576,ROW(),DU$1)=""),"",LOG(INDEX(測定結果!$1:$1048576,ROW(),DU$1)))</f>
        <v/>
      </c>
      <c r="DV63" t="str">
        <f>IF(OR(INDEX(測定結果!$1:$1048576,ROW(),DV$1)=0,INDEX(測定結果!$1:$1048576,ROW(),DV$1)=""),"",LOG(INDEX(測定結果!$1:$1048576,ROW(),DV$1)))</f>
        <v/>
      </c>
      <c r="DW63" t="str">
        <f>IF(OR(INDEX(測定結果!$1:$1048576,ROW(),DW$1)=0,INDEX(測定結果!$1:$1048576,ROW(),DW$1)=""),"",LOG(INDEX(測定結果!$1:$1048576,ROW(),DW$1)))</f>
        <v/>
      </c>
      <c r="DX63" t="str">
        <f>IF(OR(INDEX(測定結果!$1:$1048576,ROW(),DX$1)=0,INDEX(測定結果!$1:$1048576,ROW(),DX$1)=""),"",LOG(INDEX(測定結果!$1:$1048576,ROW(),DX$1)))</f>
        <v/>
      </c>
      <c r="DY63" t="str">
        <f>IF(OR(INDEX(測定結果!$1:$1048576,ROW(),DY$1)=0,INDEX(測定結果!$1:$1048576,ROW(),DY$1)=""),"",LOG(INDEX(測定結果!$1:$1048576,ROW(),DY$1)))</f>
        <v/>
      </c>
      <c r="DZ63" t="str">
        <f>IF(OR(INDEX(測定結果!$1:$1048576,ROW(),DZ$1)=0,INDEX(測定結果!$1:$1048576,ROW(),DZ$1)=""),"",LOG(INDEX(測定結果!$1:$1048576,ROW(),DZ$1)))</f>
        <v/>
      </c>
      <c r="EA63" t="str">
        <f>IF(OR(INDEX(測定結果!$1:$1048576,ROW(),EA$1)=0,INDEX(測定結果!$1:$1048576,ROW(),EA$1)=""),"",LOG(INDEX(測定結果!$1:$1048576,ROW(),EA$1)))</f>
        <v/>
      </c>
      <c r="EB63" t="str">
        <f>IF(OR(INDEX(測定結果!$1:$1048576,ROW(),EB$1)=0,INDEX(測定結果!$1:$1048576,ROW(),EB$1)=""),"",LOG(INDEX(測定結果!$1:$1048576,ROW(),EB$1)))</f>
        <v/>
      </c>
      <c r="EC63">
        <f>IF(OR(INDEX(測定結果!$1:$1048576,ROW(),EC$1)=0,INDEX(測定結果!$1:$1048576,ROW(),EC$1)=""),"",LOG(INDEX(測定結果!$1:$1048576,ROW(),EC$1)))</f>
        <v>-1.0604807473813815</v>
      </c>
      <c r="ED63">
        <f>IF(OR(INDEX(測定結果!$1:$1048576,ROW(),ED$1)=0,INDEX(測定結果!$1:$1048576,ROW(),ED$1)=""),"",LOG(INDEX(測定結果!$1:$1048576,ROW(),ED$1)))</f>
        <v>-1.0087739243075051</v>
      </c>
    </row>
    <row r="64" spans="1:134">
      <c r="A64" t="str">
        <f>IF(INDEX(測定結果!$1:$1048576,ROW(),A$1)=0,A63,INDEX(測定結果!$1:$1048576,ROW(),A$1))</f>
        <v>常葉町</v>
      </c>
      <c r="B64">
        <f>INDEX(測定結果!$1:$1048576,ROW(),B$1)</f>
        <v>54</v>
      </c>
      <c r="C64" t="str">
        <f>IF(INDEX(測定結果!$1:$1048576,ROW(),C$1)=0,C63,INDEX(測定結果!$1:$1048576,ROW(),C$1))</f>
        <v>石蒔田</v>
      </c>
      <c r="D64" t="str">
        <f>IF(INDEX(測定結果!$1:$1048576,ROW(),D$1)=0,"",INDEX(測定結果!$1:$1048576,ROW(),D$1))</f>
        <v>石蒔田集会所</v>
      </c>
      <c r="E64">
        <f>IF(INDEX(測定結果!$1:$1048576,ROW(),E$1)=0,"",LOG(INDEX(測定結果!$1:$1048576,ROW(),E$1)))</f>
        <v>-0.58502665202918203</v>
      </c>
      <c r="F64">
        <f>IF(INDEX(測定結果!$1:$1048576,ROW(),F$1)=0,"",LOG(INDEX(測定結果!$1:$1048576,ROW(),F$1)))</f>
        <v>-0.52287874528033762</v>
      </c>
      <c r="G64">
        <f>IF(INDEX(測定結果!$1:$1048576,ROW(),G$1)=0,"",LOG(INDEX(測定結果!$1:$1048576,ROW(),G$1)))</f>
        <v>-0.52287874528033762</v>
      </c>
      <c r="H64">
        <f>IF(INDEX(測定結果!$1:$1048576,ROW(),H$1)=0,"",LOG(INDEX(測定結果!$1:$1048576,ROW(),H$1)))</f>
        <v>-0.56863623584101264</v>
      </c>
      <c r="I64">
        <f>IF(INDEX(測定結果!$1:$1048576,ROW(),I$1)=0,"",LOG(INDEX(測定結果!$1:$1048576,ROW(),I$1)))</f>
        <v>-0.58502665202918203</v>
      </c>
      <c r="J64">
        <f>IF(INDEX(測定結果!$1:$1048576,ROW(),J$1)=0,"",LOG(INDEX(測定結果!$1:$1048576,ROW(),J$1)))</f>
        <v>-0.48148606012211248</v>
      </c>
      <c r="K64">
        <f>IF(INDEX(測定結果!$1:$1048576,ROW(),K$1)=0,"",LOG(INDEX(測定結果!$1:$1048576,ROW(),K$1)))</f>
        <v>-0.56863623584101264</v>
      </c>
      <c r="L64">
        <f>IF(INDEX(測定結果!$1:$1048576,ROW(),L$1)=0,"",LOG(INDEX(測定結果!$1:$1048576,ROW(),L$1)))</f>
        <v>-0.55284196865778079</v>
      </c>
      <c r="M64">
        <f>IF(INDEX(測定結果!$1:$1048576,ROW(),M$1)=0,"",LOG(INDEX(測定結果!$1:$1048576,ROW(),M$1)))</f>
        <v>-0.53760200210104392</v>
      </c>
      <c r="N64">
        <f>IF(INDEX(測定結果!$1:$1048576,ROW(),N$1)=0,"",LOG(INDEX(測定結果!$1:$1048576,ROW(),N$1)))</f>
        <v>-0.53760200210104392</v>
      </c>
      <c r="O64">
        <f>IF(INDEX(測定結果!$1:$1048576,ROW(),O$1)=0,"",LOG(INDEX(測定結果!$1:$1048576,ROW(),O$1)))</f>
        <v>-0.56863623584101264</v>
      </c>
      <c r="P64">
        <f>IF(INDEX(測定結果!$1:$1048576,ROW(),P$1)=0,"",LOG(INDEX(測定結果!$1:$1048576,ROW(),P$1)))</f>
        <v>-0.61978875828839397</v>
      </c>
      <c r="Q64">
        <f>IF(INDEX(測定結果!$1:$1048576,ROW(),Q$1)=0,"",LOG(INDEX(測定結果!$1:$1048576,ROW(),Q$1)))</f>
        <v>-0.65757731917779372</v>
      </c>
      <c r="R64">
        <f>IF(INDEX(測定結果!$1:$1048576,ROW(),R$1)=0,"",LOG(INDEX(測定結果!$1:$1048576,ROW(),R$1)))</f>
        <v>-0.6020599913279624</v>
      </c>
      <c r="S64">
        <f>IF(INDEX(測定結果!$1:$1048576,ROW(),S$1)=0,"",LOG(INDEX(測定結果!$1:$1048576,ROW(),S$1)))</f>
        <v>-0.58502665202918203</v>
      </c>
      <c r="T64">
        <f>IF(INDEX(測定結果!$1:$1048576,ROW(),T$1)=0,"",LOG(INDEX(測定結果!$1:$1048576,ROW(),T$1)))</f>
        <v>-0.65757731917779372</v>
      </c>
      <c r="U64">
        <f>IF(INDEX(測定結果!$1:$1048576,ROW(),U$1)=0,"",LOG(INDEX(測定結果!$1:$1048576,ROW(),U$1)))</f>
        <v>-0.65757731917779372</v>
      </c>
      <c r="V64">
        <f>IF(INDEX(測定結果!$1:$1048576,ROW(),V$1)=0,"",LOG(INDEX(測定結果!$1:$1048576,ROW(),V$1)))</f>
        <v>-0.6020599913279624</v>
      </c>
      <c r="W64">
        <f>IF(INDEX(測定結果!$1:$1048576,ROW(),W$1)=0,"",LOG(INDEX(測定結果!$1:$1048576,ROW(),W$1)))</f>
        <v>-0.58502665202918203</v>
      </c>
      <c r="X64">
        <f>IF(INDEX(測定結果!$1:$1048576,ROW(),X$1)=0,"",LOG(INDEX(測定結果!$1:$1048576,ROW(),X$1)))</f>
        <v>-0.61978875828839397</v>
      </c>
      <c r="Y64">
        <f>IF(INDEX(測定結果!$1:$1048576,ROW(),Y$1)=0,"",LOG(INDEX(測定結果!$1:$1048576,ROW(),Y$1)))</f>
        <v>-0.58502665202918203</v>
      </c>
      <c r="Z64">
        <f>IF(INDEX(測定結果!$1:$1048576,ROW(),Z$1)=0,"",LOG(INDEX(測定結果!$1:$1048576,ROW(),Z$1)))</f>
        <v>-0.65757731917779372</v>
      </c>
      <c r="AA64">
        <f>IF(INDEX(測定結果!$1:$1048576,ROW(),AA$1)=0,"",LOG(INDEX(測定結果!$1:$1048576,ROW(),AA$1)))</f>
        <v>-0.65757731917779372</v>
      </c>
      <c r="AB64">
        <f>IF(INDEX(測定結果!$1:$1048576,ROW(),AB$1)=0,"",LOG(INDEX(測定結果!$1:$1048576,ROW(),AB$1)))</f>
        <v>-0.6777807052660807</v>
      </c>
      <c r="AC64">
        <f>IF(INDEX(測定結果!$1:$1048576,ROW(),AC$1)=0,"",LOG(INDEX(測定結果!$1:$1048576,ROW(),AC$1)))</f>
        <v>-0.69897000433601875</v>
      </c>
      <c r="AD64">
        <f>IF(INDEX(測定結果!$1:$1048576,ROW(),AD$1)=0,"",LOG(INDEX(測定結果!$1:$1048576,ROW(),AD$1)))</f>
        <v>-0.74472749489669399</v>
      </c>
      <c r="AE64">
        <f>IF(INDEX(測定結果!$1:$1048576,ROW(),AE$1)=0,"",LOG(INDEX(測定結果!$1:$1048576,ROW(),AE$1)))</f>
        <v>-0.769551078621726</v>
      </c>
      <c r="AF64">
        <f>IF(INDEX(測定結果!$1:$1048576,ROW(),AF$1)=0,"",LOG(INDEX(測定結果!$1:$1048576,ROW(),AF$1)))</f>
        <v>-0.769551078621726</v>
      </c>
      <c r="AG64">
        <f>IF(INDEX(測定結果!$1:$1048576,ROW(),AG$1)=0,"",LOG(INDEX(測定結果!$1:$1048576,ROW(),AG$1)))</f>
        <v>-0.769551078621726</v>
      </c>
      <c r="AH64">
        <f>IF(INDEX(測定結果!$1:$1048576,ROW(),AH$1)=0,"",LOG(INDEX(測定結果!$1:$1048576,ROW(),AH$1)))</f>
        <v>-0.88605664769316317</v>
      </c>
      <c r="AI64">
        <f>IF(INDEX(測定結果!$1:$1048576,ROW(),AI$1)=0,"",LOG(INDEX(測定結果!$1:$1048576,ROW(),AI$1)))</f>
        <v>-0.82390874094431876</v>
      </c>
      <c r="AJ64">
        <f>IF(INDEX(測定結果!$1:$1048576,ROW(),AJ$1)=0,"",LOG(INDEX(測定結果!$1:$1048576,ROW(),AJ$1)))</f>
        <v>-0.79588001734407521</v>
      </c>
      <c r="AK64">
        <f>IF(INDEX(測定結果!$1:$1048576,ROW(),AK$1)=0,"",LOG(INDEX(測定結果!$1:$1048576,ROW(),AK$1)))</f>
        <v>-0.769551078621726</v>
      </c>
      <c r="AL64">
        <f>IF(INDEX(測定結果!$1:$1048576,ROW(),AL$1)=0,"",LOG(INDEX(測定結果!$1:$1048576,ROW(),AL$1)))</f>
        <v>-0.79588001734407521</v>
      </c>
      <c r="AM64">
        <f>IF(INDEX(測定結果!$1:$1048576,ROW(),AM$1)=0,"",LOG(INDEX(測定結果!$1:$1048576,ROW(),AM$1)))</f>
        <v>-0.74472749489669399</v>
      </c>
      <c r="AN64">
        <f>IF(INDEX(測定結果!$1:$1048576,ROW(),AN$1)=0,"",LOG(INDEX(測定結果!$1:$1048576,ROW(),AN$1)))</f>
        <v>-0.85387196432176193</v>
      </c>
      <c r="AO64">
        <f>IF(INDEX(測定結果!$1:$1048576,ROW(),AO$1)=0,"",LOG(INDEX(測定結果!$1:$1048576,ROW(),AO$1)))</f>
        <v>-0.88605664769316317</v>
      </c>
      <c r="AP64">
        <f>IF(INDEX(測定結果!$1:$1048576,ROW(),AP$1)=0,"",LOG(INDEX(測定結果!$1:$1048576,ROW(),AP$1)))</f>
        <v>-0.88605664769316317</v>
      </c>
      <c r="AQ64">
        <f>IF(INDEX(測定結果!$1:$1048576,ROW(),AQ$1)=0,"",LOG(INDEX(測定結果!$1:$1048576,ROW(),AQ$1)))</f>
        <v>-0.92081875395237522</v>
      </c>
      <c r="AR64">
        <f>IF(INDEX(測定結果!$1:$1048576,ROW(),AR$1)=0,"",LOG(INDEX(測定結果!$1:$1048576,ROW(),AR$1)))</f>
        <v>-0.92081875395237522</v>
      </c>
      <c r="AS64">
        <f>IF(INDEX(測定結果!$1:$1048576,ROW(),AS$1)=0,"",LOG(INDEX(測定結果!$1:$1048576,ROW(),AS$1)))</f>
        <v>-0.88605664769316317</v>
      </c>
      <c r="AT64">
        <f>IF(INDEX(測定結果!$1:$1048576,ROW(),AT$1)=0,"",LOG(INDEX(測定結果!$1:$1048576,ROW(),AT$1)))</f>
        <v>-0.95860731484177497</v>
      </c>
      <c r="AU64">
        <f>IF(INDEX(測定結果!$1:$1048576,ROW(),AU$1)=0,"",LOG(INDEX(測定結果!$1:$1048576,ROW(),AU$1)))</f>
        <v>-1</v>
      </c>
      <c r="AV64">
        <f>IF(INDEX(測定結果!$1:$1048576,ROW(),AV$1)=0,"",LOG(INDEX(測定結果!$1:$1048576,ROW(),AV$1)))</f>
        <v>-0.88605664769316317</v>
      </c>
      <c r="AW64">
        <f>IF(INDEX(測定結果!$1:$1048576,ROW(),AW$1)=0,"",LOG(INDEX(測定結果!$1:$1048576,ROW(),AW$1)))</f>
        <v>-0.88605664769316317</v>
      </c>
      <c r="AX64">
        <f>IF(INDEX(測定結果!$1:$1048576,ROW(),AX$1)=0,"",LOG(INDEX(測定結果!$1:$1048576,ROW(),AX$1)))</f>
        <v>-0.88605664769316317</v>
      </c>
      <c r="AY64">
        <f>IF(INDEX(測定結果!$1:$1048576,ROW(),AY$1)=0,"",LOG(INDEX(測定結果!$1:$1048576,ROW(),AY$1)))</f>
        <v>-0.85387196432176193</v>
      </c>
      <c r="AZ64">
        <f>IF(INDEX(測定結果!$1:$1048576,ROW(),AZ$1)=0,"",LOG(INDEX(測定結果!$1:$1048576,ROW(),AZ$1)))</f>
        <v>-0.88605664769316317</v>
      </c>
      <c r="BA64">
        <f>IF(INDEX(測定結果!$1:$1048576,ROW(),BA$1)=0,"",LOG(INDEX(測定結果!$1:$1048576,ROW(),BA$1)))</f>
        <v>-0.85387196432176193</v>
      </c>
      <c r="BB64">
        <f>IF(INDEX(測定結果!$1:$1048576,ROW(),BB$1)=0,"",LOG(INDEX(測定結果!$1:$1048576,ROW(),BB$1)))</f>
        <v>-0.82390874094431876</v>
      </c>
      <c r="BC64">
        <f>IF(INDEX(測定結果!$1:$1048576,ROW(),BC$1)=0,"",LOG(INDEX(測定結果!$1:$1048576,ROW(),BC$1)))</f>
        <v>-0.88605664769316317</v>
      </c>
      <c r="BD64">
        <f>IF(INDEX(測定結果!$1:$1048576,ROW(),BD$1)=0,"",LOG(INDEX(測定結果!$1:$1048576,ROW(),BD$1)))</f>
        <v>-0.85387196432176193</v>
      </c>
      <c r="BE64">
        <f>IF(INDEX(測定結果!$1:$1048576,ROW(),BE$1)=0,"",LOG(INDEX(測定結果!$1:$1048576,ROW(),BE$1)))</f>
        <v>-0.85387196432176193</v>
      </c>
      <c r="BF64">
        <f>IF(INDEX(測定結果!$1:$1048576,ROW(),BF$1)=0,"",LOG(INDEX(測定結果!$1:$1048576,ROW(),BF$1)))</f>
        <v>-0.92081875395237522</v>
      </c>
      <c r="BG64">
        <f>IF(INDEX(測定結果!$1:$1048576,ROW(),BG$1)=0,"",LOG(INDEX(測定結果!$1:$1048576,ROW(),BG$1)))</f>
        <v>-0.92081875395237522</v>
      </c>
      <c r="BH64">
        <f>IF(INDEX(測定結果!$1:$1048576,ROW(),BH$1)=0,"",LOG(INDEX(測定結果!$1:$1048576,ROW(),BH$1)))</f>
        <v>-0.95860731484177497</v>
      </c>
      <c r="BI64">
        <f>IF(INDEX(測定結果!$1:$1048576,ROW(),BI$1)=0,"",LOG(INDEX(測定結果!$1:$1048576,ROW(),BI$1)))</f>
        <v>-0.92081875395237522</v>
      </c>
      <c r="BJ64">
        <f>IF(INDEX(測定結果!$1:$1048576,ROW(),BJ$1)=0,"",LOG(INDEX(測定結果!$1:$1048576,ROW(),BJ$1)))</f>
        <v>-0.95860731484177497</v>
      </c>
      <c r="BK64">
        <f>IF(INDEX(測定結果!$1:$1048576,ROW(),BK$1)=0,"",LOG(INDEX(測定結果!$1:$1048576,ROW(),BK$1)))</f>
        <v>-0.95860731484177497</v>
      </c>
      <c r="BL64">
        <f>IF(INDEX(測定結果!$1:$1048576,ROW(),BL$1)=0,"",LOG(INDEX(測定結果!$1:$1048576,ROW(),BL$1)))</f>
        <v>-0.92081875395237522</v>
      </c>
      <c r="BM64">
        <f>IF(INDEX(測定結果!$1:$1048576,ROW(),BM$1)=0,"",LOG(INDEX(測定結果!$1:$1048576,ROW(),BM$1)))</f>
        <v>-0.92081875395237522</v>
      </c>
      <c r="BN64">
        <f>IF(INDEX(測定結果!$1:$1048576,ROW(),BN$1)=0,"",LOG(INDEX(測定結果!$1:$1048576,ROW(),BN$1)))</f>
        <v>-0.95860731484177497</v>
      </c>
      <c r="BO64">
        <f>IF(INDEX(測定結果!$1:$1048576,ROW(),BO$1)=0,"",LOG(INDEX(測定結果!$1:$1048576,ROW(),BO$1)))</f>
        <v>-0.92081875395237522</v>
      </c>
      <c r="BP64">
        <f>IF(INDEX(測定結果!$1:$1048576,ROW(),BP$1)=0,"",LOG(INDEX(測定結果!$1:$1048576,ROW(),BP$1)))</f>
        <v>-0.92081875395237522</v>
      </c>
      <c r="BQ64">
        <f>IF(INDEX(測定結果!$1:$1048576,ROW(),BQ$1)=0,"",LOG(INDEX(測定結果!$1:$1048576,ROW(),BQ$1)))</f>
        <v>-0.92081875395237522</v>
      </c>
      <c r="BR64">
        <f>IF(INDEX(測定結果!$1:$1048576,ROW(),BR$1)=0,"",LOG(INDEX(測定結果!$1:$1048576,ROW(),BR$1)))</f>
        <v>-0.95860731484177497</v>
      </c>
      <c r="BS64">
        <f>IF(INDEX(測定結果!$1:$1048576,ROW(),BS$1)=0,"",LOG(INDEX(測定結果!$1:$1048576,ROW(),BS$1)))</f>
        <v>-0.95860731484177497</v>
      </c>
      <c r="BT64">
        <f>IF(INDEX(測定結果!$1:$1048576,ROW(),BT$1)=0,"",LOG(INDEX(測定結果!$1:$1048576,ROW(),BT$1)))</f>
        <v>-0.95860731484177497</v>
      </c>
      <c r="BU64">
        <f>IF(INDEX(測定結果!$1:$1048576,ROW(),BU$1)=0,"",LOG(INDEX(測定結果!$1:$1048576,ROW(),BU$1)))</f>
        <v>-0.92081875395237522</v>
      </c>
      <c r="BV64" t="str">
        <f>IF(INDEX(測定結果!$1:$1048576,ROW(),BV$1)=0,"",LOG(INDEX(測定結果!$1:$1048576,ROW(),BV$1)))</f>
        <v/>
      </c>
      <c r="BW64" t="str">
        <f>IF(INDEX(測定結果!$1:$1048576,ROW(),BW$1)=0,"",LOG(INDEX(測定結果!$1:$1048576,ROW(),BW$1)))</f>
        <v/>
      </c>
      <c r="BX64" t="str">
        <f>IF(INDEX(測定結果!$1:$1048576,ROW(),BX$1)=0,"",LOG(INDEX(測定結果!$1:$1048576,ROW(),BX$1)))</f>
        <v/>
      </c>
      <c r="BY64" t="str">
        <f>IF(INDEX(測定結果!$1:$1048576,ROW(),BY$1)=0,"",LOG(INDEX(測定結果!$1:$1048576,ROW(),BY$1)))</f>
        <v/>
      </c>
      <c r="BZ64" t="str">
        <f>IF(INDEX(測定結果!$1:$1048576,ROW(),BZ$1)=0,"",LOG(INDEX(測定結果!$1:$1048576,ROW(),BZ$1)))</f>
        <v/>
      </c>
      <c r="CA64" t="str">
        <f>IF(INDEX(測定結果!$1:$1048576,ROW(),CA$1)=0,"",LOG(INDEX(測定結果!$1:$1048576,ROW(),CA$1)))</f>
        <v/>
      </c>
      <c r="CB64" t="str">
        <f>IF(INDEX(測定結果!$1:$1048576,ROW(),CB$1)=0,"",LOG(INDEX(測定結果!$1:$1048576,ROW(),CB$1)))</f>
        <v/>
      </c>
      <c r="CC64" t="str">
        <f>IF(INDEX(測定結果!$1:$1048576,ROW(),CC$1)=0,"",LOG(INDEX(測定結果!$1:$1048576,ROW(),CC$1)))</f>
        <v/>
      </c>
      <c r="CD64" t="str">
        <f>IF(INDEX(測定結果!$1:$1048576,ROW(),CD$1)=0,"",LOG(INDEX(測定結果!$1:$1048576,ROW(),CD$1)))</f>
        <v/>
      </c>
      <c r="CE64" t="str">
        <f>IF(INDEX(測定結果!$1:$1048576,ROW(),CE$1)=0,"",LOG(INDEX(測定結果!$1:$1048576,ROW(),CE$1)))</f>
        <v/>
      </c>
      <c r="CF64">
        <f>IF(INDEX(測定結果!$1:$1048576,ROW(),CF$1)=0,"",LOG(INDEX(測定結果!$1:$1048576,ROW(),CF$1)))</f>
        <v>-0.95860731484177497</v>
      </c>
      <c r="CG64">
        <f>IF(INDEX(測定結果!$1:$1048576,ROW(),CG$1)=0,"",LOG(INDEX(測定結果!$1:$1048576,ROW(),CG$1)))</f>
        <v>-1</v>
      </c>
      <c r="CH64">
        <f>IF(INDEX(測定結果!$1:$1048576,ROW(),CH$1)=0,"",LOG(INDEX(測定結果!$1:$1048576,ROW(),CH$1)))</f>
        <v>-0.95860731484177497</v>
      </c>
      <c r="CI64">
        <f>IF(INDEX(測定結果!$1:$1048576,ROW(),CI$1)=0,"",LOG(INDEX(測定結果!$1:$1048576,ROW(),CI$1)))</f>
        <v>-1.0457574905606752</v>
      </c>
      <c r="CJ64">
        <f>IF(INDEX(測定結果!$1:$1048576,ROW(),CJ$1)=0,"",LOG(INDEX(測定結果!$1:$1048576,ROW(),CJ$1)))</f>
        <v>-1</v>
      </c>
      <c r="CK64">
        <f>IF(INDEX(測定結果!$1:$1048576,ROW(),CK$1)=0,"",LOG(INDEX(測定結果!$1:$1048576,ROW(),CK$1)))</f>
        <v>-0.92081875395237522</v>
      </c>
      <c r="CL64">
        <f>IF(INDEX(測定結果!$1:$1048576,ROW(),CL$1)=0,"",LOG(INDEX(測定結果!$1:$1048576,ROW(),CL$1)))</f>
        <v>-1.0457574905606752</v>
      </c>
      <c r="CM64">
        <f>IF(INDEX(測定結果!$1:$1048576,ROW(),CM$1)=0,"",LOG(INDEX(測定結果!$1:$1048576,ROW(),CM$1)))</f>
        <v>-0.95860731484177497</v>
      </c>
      <c r="CN64">
        <f>IF(INDEX(測定結果!$1:$1048576,ROW(),CN$1)=0,"",LOG(INDEX(測定結果!$1:$1048576,ROW(),CN$1)))</f>
        <v>-0.95860731484177497</v>
      </c>
      <c r="CO64">
        <f>IF(INDEX(測定結果!$1:$1048576,ROW(),CO$1)=0,"",LOG(INDEX(測定結果!$1:$1048576,ROW(),CO$1)))</f>
        <v>-1</v>
      </c>
      <c r="CP64">
        <f>IF(INDEX(測定結果!$1:$1048576,ROW(),CP$1)=0,"",LOG(INDEX(測定結果!$1:$1048576,ROW(),CP$1)))</f>
        <v>-1.0969100130080565</v>
      </c>
      <c r="CQ64">
        <f>IF(INDEX(測定結果!$1:$1048576,ROW(),CQ$1)=0,"",LOG(INDEX(測定結果!$1:$1048576,ROW(),CQ$1)))</f>
        <v>-1</v>
      </c>
      <c r="CR64" t="str">
        <f>IF(INDEX(測定結果!$1:$1048576,ROW(),CR$1)=0,"",LOG(INDEX(測定結果!$1:$1048576,ROW(),CR$1)))</f>
        <v/>
      </c>
      <c r="CS64" t="str">
        <f>IF(INDEX(測定結果!$1:$1048576,ROW(),CS$1)=0,"",LOG(INDEX(測定結果!$1:$1048576,ROW(),CS$1)))</f>
        <v/>
      </c>
      <c r="CT64" t="str">
        <f>IF(INDEX(測定結果!$1:$1048576,ROW(),CT$1)=0,"",LOG(INDEX(測定結果!$1:$1048576,ROW(),CT$1)))</f>
        <v/>
      </c>
      <c r="CU64" t="str">
        <f>IF(INDEX(測定結果!$1:$1048576,ROW(),CU$1)=0,"",LOG(INDEX(測定結果!$1:$1048576,ROW(),CU$1)))</f>
        <v/>
      </c>
      <c r="CV64" t="str">
        <f>IF(INDEX(測定結果!$1:$1048576,ROW(),CV$1)=0,"",LOG(INDEX(測定結果!$1:$1048576,ROW(),CV$1)))</f>
        <v/>
      </c>
      <c r="CW64" t="str">
        <f>IF(INDEX(測定結果!$1:$1048576,ROW(),CW$1)=0,"",LOG(INDEX(測定結果!$1:$1048576,ROW(),CW$1)))</f>
        <v/>
      </c>
      <c r="CX64" t="str">
        <f>IF(INDEX(測定結果!$1:$1048576,ROW(),CX$1)=0,"",LOG(INDEX(測定結果!$1:$1048576,ROW(),CX$1)))</f>
        <v/>
      </c>
      <c r="CY64" t="str">
        <f>IF(INDEX(測定結果!$1:$1048576,ROW(),CY$1)=0,"",LOG(INDEX(測定結果!$1:$1048576,ROW(),CY$1)))</f>
        <v/>
      </c>
      <c r="CZ64" t="str">
        <f>IF(INDEX(測定結果!$1:$1048576,ROW(),CZ$1)=0,"",LOG(INDEX(測定結果!$1:$1048576,ROW(),CZ$1)))</f>
        <v/>
      </c>
      <c r="DA64" t="str">
        <f>IF(INDEX(測定結果!$1:$1048576,ROW(),DA$1)=0,"",LOG(INDEX(測定結果!$1:$1048576,ROW(),DA$1)))</f>
        <v/>
      </c>
      <c r="DB64" t="str">
        <f>IF(INDEX(測定結果!$1:$1048576,ROW(),DB$1)=0,"",LOG(INDEX(測定結果!$1:$1048576,ROW(),DB$1)))</f>
        <v/>
      </c>
      <c r="DC64" t="str">
        <f>IF(INDEX(測定結果!$1:$1048576,ROW(),DC$1)=0,"",LOG(INDEX(測定結果!$1:$1048576,ROW(),DC$1)))</f>
        <v/>
      </c>
      <c r="DD64" t="str">
        <f>IF(INDEX(測定結果!$1:$1048576,ROW(),DD$1)=0,"",LOG(INDEX(測定結果!$1:$1048576,ROW(),DD$1)))</f>
        <v/>
      </c>
      <c r="DE64" t="str">
        <f>IF(INDEX(測定結果!$1:$1048576,ROW(),DE$1)=0,"",LOG(INDEX(測定結果!$1:$1048576,ROW(),DE$1)))</f>
        <v/>
      </c>
      <c r="DF64" t="str">
        <f>IF(INDEX(測定結果!$1:$1048576,ROW(),DF$1)=0,"",LOG(INDEX(測定結果!$1:$1048576,ROW(),DF$1)))</f>
        <v/>
      </c>
      <c r="DG64" t="str">
        <f>IF(INDEX(測定結果!$1:$1048576,ROW(),DG$1)=0,"",LOG(INDEX(測定結果!$1:$1048576,ROW(),DG$1)))</f>
        <v/>
      </c>
      <c r="DH64" t="str">
        <f>IF(INDEX(測定結果!$1:$1048576,ROW(),DH$1)=0,"",LOG(INDEX(測定結果!$1:$1048576,ROW(),DH$1)))</f>
        <v/>
      </c>
      <c r="DI64" t="str">
        <f>IF(INDEX(測定結果!$1:$1048576,ROW(),DI$1)=0,"",LOG(INDEX(測定結果!$1:$1048576,ROW(),DI$1)))</f>
        <v/>
      </c>
      <c r="DJ64" t="str">
        <f>IF(INDEX(測定結果!$1:$1048576,ROW(),DJ$1)=0,"",LOG(INDEX(測定結果!$1:$1048576,ROW(),DJ$1)))</f>
        <v/>
      </c>
      <c r="DK64" t="str">
        <f>IF(INDEX(測定結果!$1:$1048576,ROW(),DK$1)=0,"",LOG(INDEX(測定結果!$1:$1048576,ROW(),DK$1)))</f>
        <v/>
      </c>
      <c r="DL64" t="str">
        <f>IF(INDEX(測定結果!$1:$1048576,ROW(),DL$1)=0,"",LOG(INDEX(測定結果!$1:$1048576,ROW(),DL$1)))</f>
        <v/>
      </c>
      <c r="DM64" t="str">
        <f>IF(INDEX(測定結果!$1:$1048576,ROW(),DM$1)=0,"",LOG(INDEX(測定結果!$1:$1048576,ROW(),DM$1)))</f>
        <v/>
      </c>
      <c r="DN64" t="str">
        <f>IF(INDEX(測定結果!$1:$1048576,ROW(),DN$1)=0,"",LOG(INDEX(測定結果!$1:$1048576,ROW(),DN$1)))</f>
        <v/>
      </c>
      <c r="DO64" t="str">
        <f>IF(INDEX(測定結果!$1:$1048576,ROW(),DO$1)=0,"",LOG(INDEX(測定結果!$1:$1048576,ROW(),DO$1)))</f>
        <v/>
      </c>
      <c r="DP64" t="str">
        <f>IF(OR(INDEX(測定結果!$1:$1048576,ROW(),DP$1)=0,INDEX(測定結果!$1:$1048576,ROW(),DP$1)=""),"",LOG(INDEX(測定結果!$1:$1048576,ROW(),DP$1)))</f>
        <v/>
      </c>
      <c r="DQ64" t="str">
        <f>IF(OR(INDEX(測定結果!$1:$1048576,ROW(),DQ$1)=0,INDEX(測定結果!$1:$1048576,ROW(),DQ$1)=""),"",LOG(INDEX(測定結果!$1:$1048576,ROW(),DQ$1)))</f>
        <v/>
      </c>
      <c r="DR64" t="str">
        <f>IF(OR(INDEX(測定結果!$1:$1048576,ROW(),DR$1)=0,INDEX(測定結果!$1:$1048576,ROW(),DR$1)=""),"",LOG(INDEX(測定結果!$1:$1048576,ROW(),DR$1)))</f>
        <v/>
      </c>
      <c r="DS64" t="str">
        <f>IF(OR(INDEX(測定結果!$1:$1048576,ROW(),DS$1)=0,INDEX(測定結果!$1:$1048576,ROW(),DS$1)=""),"",LOG(INDEX(測定結果!$1:$1048576,ROW(),DS$1)))</f>
        <v/>
      </c>
      <c r="DT64" t="str">
        <f>IF(OR(INDEX(測定結果!$1:$1048576,ROW(),DT$1)=0,INDEX(測定結果!$1:$1048576,ROW(),DT$1)=""),"",LOG(INDEX(測定結果!$1:$1048576,ROW(),DT$1)))</f>
        <v/>
      </c>
      <c r="DU64" t="str">
        <f>IF(OR(INDEX(測定結果!$1:$1048576,ROW(),DU$1)=0,INDEX(測定結果!$1:$1048576,ROW(),DU$1)=""),"",LOG(INDEX(測定結果!$1:$1048576,ROW(),DU$1)))</f>
        <v/>
      </c>
      <c r="DV64" t="str">
        <f>IF(OR(INDEX(測定結果!$1:$1048576,ROW(),DV$1)=0,INDEX(測定結果!$1:$1048576,ROW(),DV$1)=""),"",LOG(INDEX(測定結果!$1:$1048576,ROW(),DV$1)))</f>
        <v/>
      </c>
      <c r="DW64" t="str">
        <f>IF(OR(INDEX(測定結果!$1:$1048576,ROW(),DW$1)=0,INDEX(測定結果!$1:$1048576,ROW(),DW$1)=""),"",LOG(INDEX(測定結果!$1:$1048576,ROW(),DW$1)))</f>
        <v/>
      </c>
      <c r="DX64" t="str">
        <f>IF(OR(INDEX(測定結果!$1:$1048576,ROW(),DX$1)=0,INDEX(測定結果!$1:$1048576,ROW(),DX$1)=""),"",LOG(INDEX(測定結果!$1:$1048576,ROW(),DX$1)))</f>
        <v/>
      </c>
      <c r="DY64" t="str">
        <f>IF(OR(INDEX(測定結果!$1:$1048576,ROW(),DY$1)=0,INDEX(測定結果!$1:$1048576,ROW(),DY$1)=""),"",LOG(INDEX(測定結果!$1:$1048576,ROW(),DY$1)))</f>
        <v/>
      </c>
      <c r="DZ64" t="str">
        <f>IF(OR(INDEX(測定結果!$1:$1048576,ROW(),DZ$1)=0,INDEX(測定結果!$1:$1048576,ROW(),DZ$1)=""),"",LOG(INDEX(測定結果!$1:$1048576,ROW(),DZ$1)))</f>
        <v/>
      </c>
      <c r="EA64" t="str">
        <f>IF(OR(INDEX(測定結果!$1:$1048576,ROW(),EA$1)=0,INDEX(測定結果!$1:$1048576,ROW(),EA$1)=""),"",LOG(INDEX(測定結果!$1:$1048576,ROW(),EA$1)))</f>
        <v/>
      </c>
      <c r="EB64" t="str">
        <f>IF(OR(INDEX(測定結果!$1:$1048576,ROW(),EB$1)=0,INDEX(測定結果!$1:$1048576,ROW(),EB$1)=""),"",LOG(INDEX(測定結果!$1:$1048576,ROW(),EB$1)))</f>
        <v/>
      </c>
      <c r="EC64">
        <f>IF(OR(INDEX(測定結果!$1:$1048576,ROW(),EC$1)=0,INDEX(測定結果!$1:$1048576,ROW(),EC$1)=""),"",LOG(INDEX(測定結果!$1:$1048576,ROW(),EC$1)))</f>
        <v>-0.90308998699194354</v>
      </c>
      <c r="ED64">
        <f>IF(OR(INDEX(測定結果!$1:$1048576,ROW(),ED$1)=0,INDEX(測定結果!$1:$1048576,ROW(),ED$1)=""),"",LOG(INDEX(測定結果!$1:$1048576,ROW(),ED$1)))</f>
        <v>-0.89279003035213167</v>
      </c>
    </row>
    <row r="65" spans="1:134">
      <c r="A65" t="str">
        <f>IF(INDEX(測定結果!$1:$1048576,ROW(),A$1)=0,A64,INDEX(測定結果!$1:$1048576,ROW(),A$1))</f>
        <v>常葉町</v>
      </c>
      <c r="B65">
        <f>INDEX(測定結果!$1:$1048576,ROW(),B$1)</f>
        <v>55</v>
      </c>
      <c r="C65" t="str">
        <f>IF(INDEX(測定結果!$1:$1048576,ROW(),C$1)=0,C64,INDEX(測定結果!$1:$1048576,ROW(),C$1))</f>
        <v>西向</v>
      </c>
      <c r="D65" t="str">
        <f>IF(INDEX(測定結果!$1:$1048576,ROW(),D$1)=0,"",INDEX(測定結果!$1:$1048576,ROW(),D$1))</f>
        <v>西向中集会所</v>
      </c>
      <c r="E65">
        <f>IF(INDEX(測定結果!$1:$1048576,ROW(),E$1)=0,"",LOG(INDEX(測定結果!$1:$1048576,ROW(),E$1)))</f>
        <v>-0.56863623584101264</v>
      </c>
      <c r="F65">
        <f>IF(INDEX(測定結果!$1:$1048576,ROW(),F$1)=0,"",LOG(INDEX(測定結果!$1:$1048576,ROW(),F$1)))</f>
        <v>-0.55284196865778079</v>
      </c>
      <c r="G65">
        <f>IF(INDEX(測定結果!$1:$1048576,ROW(),G$1)=0,"",LOG(INDEX(測定結果!$1:$1048576,ROW(),G$1)))</f>
        <v>-0.63827216398240705</v>
      </c>
      <c r="H65">
        <f>IF(INDEX(測定結果!$1:$1048576,ROW(),H$1)=0,"",LOG(INDEX(測定結果!$1:$1048576,ROW(),H$1)))</f>
        <v>-0.65757731917779372</v>
      </c>
      <c r="I65">
        <f>IF(INDEX(測定結果!$1:$1048576,ROW(),I$1)=0,"",LOG(INDEX(測定結果!$1:$1048576,ROW(),I$1)))</f>
        <v>-0.74472749489669399</v>
      </c>
      <c r="J65">
        <f>IF(INDEX(測定結果!$1:$1048576,ROW(),J$1)=0,"",LOG(INDEX(測定結果!$1:$1048576,ROW(),J$1)))</f>
        <v>-0.55284196865778079</v>
      </c>
      <c r="K65">
        <f>IF(INDEX(測定結果!$1:$1048576,ROW(),K$1)=0,"",LOG(INDEX(測定結果!$1:$1048576,ROW(),K$1)))</f>
        <v>-0.69897000433601875</v>
      </c>
      <c r="L65">
        <f>IF(INDEX(測定結果!$1:$1048576,ROW(),L$1)=0,"",LOG(INDEX(測定結果!$1:$1048576,ROW(),L$1)))</f>
        <v>-0.63827216398240705</v>
      </c>
      <c r="M65">
        <f>IF(INDEX(測定結果!$1:$1048576,ROW(),M$1)=0,"",LOG(INDEX(測定結果!$1:$1048576,ROW(),M$1)))</f>
        <v>-0.65757731917779372</v>
      </c>
      <c r="N65">
        <f>IF(INDEX(測定結果!$1:$1048576,ROW(),N$1)=0,"",LOG(INDEX(測定結果!$1:$1048576,ROW(),N$1)))</f>
        <v>-0.61978875828839397</v>
      </c>
      <c r="O65">
        <f>IF(INDEX(測定結果!$1:$1048576,ROW(),O$1)=0,"",LOG(INDEX(測定結果!$1:$1048576,ROW(),O$1)))</f>
        <v>-0.61978875828839397</v>
      </c>
      <c r="P65">
        <f>IF(INDEX(測定結果!$1:$1048576,ROW(),P$1)=0,"",LOG(INDEX(測定結果!$1:$1048576,ROW(),P$1)))</f>
        <v>-0.72124639904717103</v>
      </c>
      <c r="Q65">
        <f>IF(INDEX(測定結果!$1:$1048576,ROW(),Q$1)=0,"",LOG(INDEX(測定結果!$1:$1048576,ROW(),Q$1)))</f>
        <v>-0.72124639904717103</v>
      </c>
      <c r="R65">
        <f>IF(INDEX(測定結果!$1:$1048576,ROW(),R$1)=0,"",LOG(INDEX(測定結果!$1:$1048576,ROW(),R$1)))</f>
        <v>-0.65757731917779372</v>
      </c>
      <c r="S65">
        <f>IF(INDEX(測定結果!$1:$1048576,ROW(),S$1)=0,"",LOG(INDEX(測定結果!$1:$1048576,ROW(),S$1)))</f>
        <v>-0.63827216398240705</v>
      </c>
      <c r="T65">
        <f>IF(INDEX(測定結果!$1:$1048576,ROW(),T$1)=0,"",LOG(INDEX(測定結果!$1:$1048576,ROW(),T$1)))</f>
        <v>-0.63827216398240705</v>
      </c>
      <c r="U65">
        <f>IF(INDEX(測定結果!$1:$1048576,ROW(),U$1)=0,"",LOG(INDEX(測定結果!$1:$1048576,ROW(),U$1)))</f>
        <v>-0.769551078621726</v>
      </c>
      <c r="V65">
        <f>IF(INDEX(測定結果!$1:$1048576,ROW(),V$1)=0,"",LOG(INDEX(測定結果!$1:$1048576,ROW(),V$1)))</f>
        <v>-0.72124639904717103</v>
      </c>
      <c r="W65">
        <f>IF(INDEX(測定結果!$1:$1048576,ROW(),W$1)=0,"",LOG(INDEX(測定結果!$1:$1048576,ROW(),W$1)))</f>
        <v>-0.6777807052660807</v>
      </c>
      <c r="X65">
        <f>IF(INDEX(測定結果!$1:$1048576,ROW(),X$1)=0,"",LOG(INDEX(測定結果!$1:$1048576,ROW(),X$1)))</f>
        <v>-0.6777807052660807</v>
      </c>
      <c r="Y65">
        <f>IF(INDEX(測定結果!$1:$1048576,ROW(),Y$1)=0,"",LOG(INDEX(測定結果!$1:$1048576,ROW(),Y$1)))</f>
        <v>-0.69897000433601875</v>
      </c>
      <c r="Z65">
        <f>IF(INDEX(測定結果!$1:$1048576,ROW(),Z$1)=0,"",LOG(INDEX(測定結果!$1:$1048576,ROW(),Z$1)))</f>
        <v>-0.72124639904717103</v>
      </c>
      <c r="AA65">
        <f>IF(INDEX(測定結果!$1:$1048576,ROW(),AA$1)=0,"",LOG(INDEX(測定結果!$1:$1048576,ROW(),AA$1)))</f>
        <v>-0.72124639904717103</v>
      </c>
      <c r="AB65">
        <f>IF(INDEX(測定結果!$1:$1048576,ROW(),AB$1)=0,"",LOG(INDEX(測定結果!$1:$1048576,ROW(),AB$1)))</f>
        <v>-0.769551078621726</v>
      </c>
      <c r="AC65">
        <f>IF(INDEX(測定結果!$1:$1048576,ROW(),AC$1)=0,"",LOG(INDEX(測定結果!$1:$1048576,ROW(),AC$1)))</f>
        <v>-0.79588001734407521</v>
      </c>
      <c r="AD65">
        <f>IF(INDEX(測定結果!$1:$1048576,ROW(),AD$1)=0,"",LOG(INDEX(測定結果!$1:$1048576,ROW(),AD$1)))</f>
        <v>-0.79588001734407521</v>
      </c>
      <c r="AE65">
        <f>IF(INDEX(測定結果!$1:$1048576,ROW(),AE$1)=0,"",LOG(INDEX(測定結果!$1:$1048576,ROW(),AE$1)))</f>
        <v>-0.769551078621726</v>
      </c>
      <c r="AF65">
        <f>IF(INDEX(測定結果!$1:$1048576,ROW(),AF$1)=0,"",LOG(INDEX(測定結果!$1:$1048576,ROW(),AF$1)))</f>
        <v>-0.769551078621726</v>
      </c>
      <c r="AG65">
        <f>IF(INDEX(測定結果!$1:$1048576,ROW(),AG$1)=0,"",LOG(INDEX(測定結果!$1:$1048576,ROW(),AG$1)))</f>
        <v>-0.85387196432176193</v>
      </c>
      <c r="AH65">
        <f>IF(INDEX(測定結果!$1:$1048576,ROW(),AH$1)=0,"",LOG(INDEX(測定結果!$1:$1048576,ROW(),AH$1)))</f>
        <v>-0.88605664769316317</v>
      </c>
      <c r="AI65">
        <f>IF(INDEX(測定結果!$1:$1048576,ROW(),AI$1)=0,"",LOG(INDEX(測定結果!$1:$1048576,ROW(),AI$1)))</f>
        <v>-0.88605664769316317</v>
      </c>
      <c r="AJ65">
        <f>IF(INDEX(測定結果!$1:$1048576,ROW(),AJ$1)=0,"",LOG(INDEX(測定結果!$1:$1048576,ROW(),AJ$1)))</f>
        <v>-0.85387196432176193</v>
      </c>
      <c r="AK65">
        <f>IF(INDEX(測定結果!$1:$1048576,ROW(),AK$1)=0,"",LOG(INDEX(測定結果!$1:$1048576,ROW(),AK$1)))</f>
        <v>-0.85387196432176193</v>
      </c>
      <c r="AL65">
        <f>IF(INDEX(測定結果!$1:$1048576,ROW(),AL$1)=0,"",LOG(INDEX(測定結果!$1:$1048576,ROW(),AL$1)))</f>
        <v>-0.88605664769316317</v>
      </c>
      <c r="AM65">
        <f>IF(INDEX(測定結果!$1:$1048576,ROW(),AM$1)=0,"",LOG(INDEX(測定結果!$1:$1048576,ROW(),AM$1)))</f>
        <v>-0.88605664769316317</v>
      </c>
      <c r="AN65">
        <f>IF(INDEX(測定結果!$1:$1048576,ROW(),AN$1)=0,"",LOG(INDEX(測定結果!$1:$1048576,ROW(),AN$1)))</f>
        <v>-0.88605664769316317</v>
      </c>
      <c r="AO65">
        <f>IF(INDEX(測定結果!$1:$1048576,ROW(),AO$1)=0,"",LOG(INDEX(測定結果!$1:$1048576,ROW(),AO$1)))</f>
        <v>-1</v>
      </c>
      <c r="AP65">
        <f>IF(INDEX(測定結果!$1:$1048576,ROW(),AP$1)=0,"",LOG(INDEX(測定結果!$1:$1048576,ROW(),AP$1)))</f>
        <v>-1</v>
      </c>
      <c r="AQ65">
        <f>IF(INDEX(測定結果!$1:$1048576,ROW(),AQ$1)=0,"",LOG(INDEX(測定結果!$1:$1048576,ROW(),AQ$1)))</f>
        <v>-0.95860731484177497</v>
      </c>
      <c r="AR65">
        <f>IF(INDEX(測定結果!$1:$1048576,ROW(),AR$1)=0,"",LOG(INDEX(測定結果!$1:$1048576,ROW(),AR$1)))</f>
        <v>-1</v>
      </c>
      <c r="AS65">
        <f>IF(INDEX(測定結果!$1:$1048576,ROW(),AS$1)=0,"",LOG(INDEX(測定結果!$1:$1048576,ROW(),AS$1)))</f>
        <v>-1.0457574905606752</v>
      </c>
      <c r="AT65">
        <f>IF(INDEX(測定結果!$1:$1048576,ROW(),AT$1)=0,"",LOG(INDEX(測定結果!$1:$1048576,ROW(),AT$1)))</f>
        <v>-1</v>
      </c>
      <c r="AU65">
        <f>IF(INDEX(測定結果!$1:$1048576,ROW(),AU$1)=0,"",LOG(INDEX(測定結果!$1:$1048576,ROW(),AU$1)))</f>
        <v>-1.0969100130080565</v>
      </c>
      <c r="AV65">
        <f>IF(INDEX(測定結果!$1:$1048576,ROW(),AV$1)=0,"",LOG(INDEX(測定結果!$1:$1048576,ROW(),AV$1)))</f>
        <v>-1.0457574905606752</v>
      </c>
      <c r="AW65">
        <f>IF(INDEX(測定結果!$1:$1048576,ROW(),AW$1)=0,"",LOG(INDEX(測定結果!$1:$1048576,ROW(),AW$1)))</f>
        <v>-1</v>
      </c>
      <c r="AX65">
        <f>IF(INDEX(測定結果!$1:$1048576,ROW(),AX$1)=0,"",LOG(INDEX(測定結果!$1:$1048576,ROW(),AX$1)))</f>
        <v>-0.95860731484177497</v>
      </c>
      <c r="AY65">
        <f>IF(INDEX(測定結果!$1:$1048576,ROW(),AY$1)=0,"",LOG(INDEX(測定結果!$1:$1048576,ROW(),AY$1)))</f>
        <v>-0.95860731484177497</v>
      </c>
      <c r="AZ65">
        <f>IF(INDEX(測定結果!$1:$1048576,ROW(),AZ$1)=0,"",LOG(INDEX(測定結果!$1:$1048576,ROW(),AZ$1)))</f>
        <v>-0.95860731484177497</v>
      </c>
      <c r="BA65">
        <f>IF(INDEX(測定結果!$1:$1048576,ROW(),BA$1)=0,"",LOG(INDEX(測定結果!$1:$1048576,ROW(),BA$1)))</f>
        <v>-0.95860731484177497</v>
      </c>
      <c r="BB65">
        <f>IF(INDEX(測定結果!$1:$1048576,ROW(),BB$1)=0,"",LOG(INDEX(測定結果!$1:$1048576,ROW(),BB$1)))</f>
        <v>-1</v>
      </c>
      <c r="BC65">
        <f>IF(INDEX(測定結果!$1:$1048576,ROW(),BC$1)=0,"",LOG(INDEX(測定結果!$1:$1048576,ROW(),BC$1)))</f>
        <v>-0.95860731484177497</v>
      </c>
      <c r="BD65">
        <f>IF(INDEX(測定結果!$1:$1048576,ROW(),BD$1)=0,"",LOG(INDEX(測定結果!$1:$1048576,ROW(),BD$1)))</f>
        <v>-0.95860731484177497</v>
      </c>
      <c r="BE65">
        <f>IF(INDEX(測定結果!$1:$1048576,ROW(),BE$1)=0,"",LOG(INDEX(測定結果!$1:$1048576,ROW(),BE$1)))</f>
        <v>-1</v>
      </c>
      <c r="BF65">
        <f>IF(INDEX(測定結果!$1:$1048576,ROW(),BF$1)=0,"",LOG(INDEX(測定結果!$1:$1048576,ROW(),BF$1)))</f>
        <v>-1.0457574905606752</v>
      </c>
      <c r="BG65">
        <f>IF(INDEX(測定結果!$1:$1048576,ROW(),BG$1)=0,"",LOG(INDEX(測定結果!$1:$1048576,ROW(),BG$1)))</f>
        <v>-1</v>
      </c>
      <c r="BH65">
        <f>IF(INDEX(測定結果!$1:$1048576,ROW(),BH$1)=0,"",LOG(INDEX(測定結果!$1:$1048576,ROW(),BH$1)))</f>
        <v>-1</v>
      </c>
      <c r="BI65">
        <f>IF(INDEX(測定結果!$1:$1048576,ROW(),BI$1)=0,"",LOG(INDEX(測定結果!$1:$1048576,ROW(),BI$1)))</f>
        <v>-1</v>
      </c>
      <c r="BJ65">
        <f>IF(INDEX(測定結果!$1:$1048576,ROW(),BJ$1)=0,"",LOG(INDEX(測定結果!$1:$1048576,ROW(),BJ$1)))</f>
        <v>-1.0457574905606752</v>
      </c>
      <c r="BK65">
        <f>IF(INDEX(測定結果!$1:$1048576,ROW(),BK$1)=0,"",LOG(INDEX(測定結果!$1:$1048576,ROW(),BK$1)))</f>
        <v>-1.0457574905606752</v>
      </c>
      <c r="BL65">
        <f>IF(INDEX(測定結果!$1:$1048576,ROW(),BL$1)=0,"",LOG(INDEX(測定結果!$1:$1048576,ROW(),BL$1)))</f>
        <v>-1.0457574905606752</v>
      </c>
      <c r="BM65">
        <f>IF(INDEX(測定結果!$1:$1048576,ROW(),BM$1)=0,"",LOG(INDEX(測定結果!$1:$1048576,ROW(),BM$1)))</f>
        <v>-1.0969100130080565</v>
      </c>
      <c r="BN65">
        <f>IF(INDEX(測定結果!$1:$1048576,ROW(),BN$1)=0,"",LOG(INDEX(測定結果!$1:$1048576,ROW(),BN$1)))</f>
        <v>-1.0969100130080565</v>
      </c>
      <c r="BO65">
        <f>IF(INDEX(測定結果!$1:$1048576,ROW(),BO$1)=0,"",LOG(INDEX(測定結果!$1:$1048576,ROW(),BO$1)))</f>
        <v>-1.0969100130080565</v>
      </c>
      <c r="BP65">
        <f>IF(INDEX(測定結果!$1:$1048576,ROW(),BP$1)=0,"",LOG(INDEX(測定結果!$1:$1048576,ROW(),BP$1)))</f>
        <v>-1.0457574905606752</v>
      </c>
      <c r="BQ65">
        <f>IF(INDEX(測定結果!$1:$1048576,ROW(),BQ$1)=0,"",LOG(INDEX(測定結果!$1:$1048576,ROW(),BQ$1)))</f>
        <v>-1.0457574905606752</v>
      </c>
      <c r="BR65">
        <f>IF(INDEX(測定結果!$1:$1048576,ROW(),BR$1)=0,"",LOG(INDEX(測定結果!$1:$1048576,ROW(),BR$1)))</f>
        <v>-1.0457574905606752</v>
      </c>
      <c r="BS65">
        <f>IF(INDEX(測定結果!$1:$1048576,ROW(),BS$1)=0,"",LOG(INDEX(測定結果!$1:$1048576,ROW(),BS$1)))</f>
        <v>-1.0457574905606752</v>
      </c>
      <c r="BT65">
        <f>IF(INDEX(測定結果!$1:$1048576,ROW(),BT$1)=0,"",LOG(INDEX(測定結果!$1:$1048576,ROW(),BT$1)))</f>
        <v>-1.0969100130080565</v>
      </c>
      <c r="BU65">
        <f>IF(INDEX(測定結果!$1:$1048576,ROW(),BU$1)=0,"",LOG(INDEX(測定結果!$1:$1048576,ROW(),BU$1)))</f>
        <v>-1.0457574905606752</v>
      </c>
      <c r="BV65" t="str">
        <f>IF(INDEX(測定結果!$1:$1048576,ROW(),BV$1)=0,"",LOG(INDEX(測定結果!$1:$1048576,ROW(),BV$1)))</f>
        <v/>
      </c>
      <c r="BW65" t="str">
        <f>IF(INDEX(測定結果!$1:$1048576,ROW(),BW$1)=0,"",LOG(INDEX(測定結果!$1:$1048576,ROW(),BW$1)))</f>
        <v/>
      </c>
      <c r="BX65" t="str">
        <f>IF(INDEX(測定結果!$1:$1048576,ROW(),BX$1)=0,"",LOG(INDEX(測定結果!$1:$1048576,ROW(),BX$1)))</f>
        <v/>
      </c>
      <c r="BY65" t="str">
        <f>IF(INDEX(測定結果!$1:$1048576,ROW(),BY$1)=0,"",LOG(INDEX(測定結果!$1:$1048576,ROW(),BY$1)))</f>
        <v/>
      </c>
      <c r="BZ65" t="str">
        <f>IF(INDEX(測定結果!$1:$1048576,ROW(),BZ$1)=0,"",LOG(INDEX(測定結果!$1:$1048576,ROW(),BZ$1)))</f>
        <v/>
      </c>
      <c r="CA65" t="str">
        <f>IF(INDEX(測定結果!$1:$1048576,ROW(),CA$1)=0,"",LOG(INDEX(測定結果!$1:$1048576,ROW(),CA$1)))</f>
        <v/>
      </c>
      <c r="CB65" t="str">
        <f>IF(INDEX(測定結果!$1:$1048576,ROW(),CB$1)=0,"",LOG(INDEX(測定結果!$1:$1048576,ROW(),CB$1)))</f>
        <v/>
      </c>
      <c r="CC65" t="str">
        <f>IF(INDEX(測定結果!$1:$1048576,ROW(),CC$1)=0,"",LOG(INDEX(測定結果!$1:$1048576,ROW(),CC$1)))</f>
        <v/>
      </c>
      <c r="CD65" t="str">
        <f>IF(INDEX(測定結果!$1:$1048576,ROW(),CD$1)=0,"",LOG(INDEX(測定結果!$1:$1048576,ROW(),CD$1)))</f>
        <v/>
      </c>
      <c r="CE65" t="str">
        <f>IF(INDEX(測定結果!$1:$1048576,ROW(),CE$1)=0,"",LOG(INDEX(測定結果!$1:$1048576,ROW(),CE$1)))</f>
        <v/>
      </c>
      <c r="CF65">
        <f>IF(INDEX(測定結果!$1:$1048576,ROW(),CF$1)=0,"",LOG(INDEX(測定結果!$1:$1048576,ROW(),CF$1)))</f>
        <v>-1.0457574905606752</v>
      </c>
      <c r="CG65">
        <f>IF(INDEX(測定結果!$1:$1048576,ROW(),CG$1)=0,"",LOG(INDEX(測定結果!$1:$1048576,ROW(),CG$1)))</f>
        <v>-1.0457574905606752</v>
      </c>
      <c r="CH65">
        <f>IF(INDEX(測定結果!$1:$1048576,ROW(),CH$1)=0,"",LOG(INDEX(測定結果!$1:$1048576,ROW(),CH$1)))</f>
        <v>-1.0969100130080565</v>
      </c>
      <c r="CI65">
        <f>IF(INDEX(測定結果!$1:$1048576,ROW(),CI$1)=0,"",LOG(INDEX(測定結果!$1:$1048576,ROW(),CI$1)))</f>
        <v>-1.0457574905606752</v>
      </c>
      <c r="CJ65">
        <f>IF(INDEX(測定結果!$1:$1048576,ROW(),CJ$1)=0,"",LOG(INDEX(測定結果!$1:$1048576,ROW(),CJ$1)))</f>
        <v>-1.1549019599857431</v>
      </c>
      <c r="CK65">
        <f>IF(INDEX(測定結果!$1:$1048576,ROW(),CK$1)=0,"",LOG(INDEX(測定結果!$1:$1048576,ROW(),CK$1)))</f>
        <v>-1.0969100130080565</v>
      </c>
      <c r="CL65">
        <f>IF(INDEX(測定結果!$1:$1048576,ROW(),CL$1)=0,"",LOG(INDEX(測定結果!$1:$1048576,ROW(),CL$1)))</f>
        <v>-1.1549019599857431</v>
      </c>
      <c r="CM65">
        <f>IF(INDEX(測定結果!$1:$1048576,ROW(),CM$1)=0,"",LOG(INDEX(測定結果!$1:$1048576,ROW(),CM$1)))</f>
        <v>-1.0969100130080565</v>
      </c>
      <c r="CN65">
        <f>IF(INDEX(測定結果!$1:$1048576,ROW(),CN$1)=0,"",LOG(INDEX(測定結果!$1:$1048576,ROW(),CN$1)))</f>
        <v>-1.0457574905606752</v>
      </c>
      <c r="CO65">
        <f>IF(INDEX(測定結果!$1:$1048576,ROW(),CO$1)=0,"",LOG(INDEX(測定結果!$1:$1048576,ROW(),CO$1)))</f>
        <v>-1.0969100130080565</v>
      </c>
      <c r="CP65">
        <f>IF(INDEX(測定結果!$1:$1048576,ROW(),CP$1)=0,"",LOG(INDEX(測定結果!$1:$1048576,ROW(),CP$1)))</f>
        <v>-1.0969100130080565</v>
      </c>
      <c r="CQ65">
        <f>IF(INDEX(測定結果!$1:$1048576,ROW(),CQ$1)=0,"",LOG(INDEX(測定結果!$1:$1048576,ROW(),CQ$1)))</f>
        <v>-1.1549019599857431</v>
      </c>
      <c r="CR65" t="str">
        <f>IF(INDEX(測定結果!$1:$1048576,ROW(),CR$1)=0,"",LOG(INDEX(測定結果!$1:$1048576,ROW(),CR$1)))</f>
        <v/>
      </c>
      <c r="CS65" t="str">
        <f>IF(INDEX(測定結果!$1:$1048576,ROW(),CS$1)=0,"",LOG(INDEX(測定結果!$1:$1048576,ROW(),CS$1)))</f>
        <v/>
      </c>
      <c r="CT65" t="str">
        <f>IF(INDEX(測定結果!$1:$1048576,ROW(),CT$1)=0,"",LOG(INDEX(測定結果!$1:$1048576,ROW(),CT$1)))</f>
        <v/>
      </c>
      <c r="CU65" t="str">
        <f>IF(INDEX(測定結果!$1:$1048576,ROW(),CU$1)=0,"",LOG(INDEX(測定結果!$1:$1048576,ROW(),CU$1)))</f>
        <v/>
      </c>
      <c r="CV65" t="str">
        <f>IF(INDEX(測定結果!$1:$1048576,ROW(),CV$1)=0,"",LOG(INDEX(測定結果!$1:$1048576,ROW(),CV$1)))</f>
        <v/>
      </c>
      <c r="CW65" t="str">
        <f>IF(INDEX(測定結果!$1:$1048576,ROW(),CW$1)=0,"",LOG(INDEX(測定結果!$1:$1048576,ROW(),CW$1)))</f>
        <v/>
      </c>
      <c r="CX65" t="str">
        <f>IF(INDEX(測定結果!$1:$1048576,ROW(),CX$1)=0,"",LOG(INDEX(測定結果!$1:$1048576,ROW(),CX$1)))</f>
        <v/>
      </c>
      <c r="CY65" t="str">
        <f>IF(INDEX(測定結果!$1:$1048576,ROW(),CY$1)=0,"",LOG(INDEX(測定結果!$1:$1048576,ROW(),CY$1)))</f>
        <v/>
      </c>
      <c r="CZ65" t="str">
        <f>IF(INDEX(測定結果!$1:$1048576,ROW(),CZ$1)=0,"",LOG(INDEX(測定結果!$1:$1048576,ROW(),CZ$1)))</f>
        <v/>
      </c>
      <c r="DA65" t="str">
        <f>IF(INDEX(測定結果!$1:$1048576,ROW(),DA$1)=0,"",LOG(INDEX(測定結果!$1:$1048576,ROW(),DA$1)))</f>
        <v/>
      </c>
      <c r="DB65" t="str">
        <f>IF(INDEX(測定結果!$1:$1048576,ROW(),DB$1)=0,"",LOG(INDEX(測定結果!$1:$1048576,ROW(),DB$1)))</f>
        <v/>
      </c>
      <c r="DC65" t="str">
        <f>IF(INDEX(測定結果!$1:$1048576,ROW(),DC$1)=0,"",LOG(INDEX(測定結果!$1:$1048576,ROW(),DC$1)))</f>
        <v/>
      </c>
      <c r="DD65" t="str">
        <f>IF(INDEX(測定結果!$1:$1048576,ROW(),DD$1)=0,"",LOG(INDEX(測定結果!$1:$1048576,ROW(),DD$1)))</f>
        <v/>
      </c>
      <c r="DE65" t="str">
        <f>IF(INDEX(測定結果!$1:$1048576,ROW(),DE$1)=0,"",LOG(INDEX(測定結果!$1:$1048576,ROW(),DE$1)))</f>
        <v/>
      </c>
      <c r="DF65" t="str">
        <f>IF(INDEX(測定結果!$1:$1048576,ROW(),DF$1)=0,"",LOG(INDEX(測定結果!$1:$1048576,ROW(),DF$1)))</f>
        <v/>
      </c>
      <c r="DG65" t="str">
        <f>IF(INDEX(測定結果!$1:$1048576,ROW(),DG$1)=0,"",LOG(INDEX(測定結果!$1:$1048576,ROW(),DG$1)))</f>
        <v/>
      </c>
      <c r="DH65" t="str">
        <f>IF(INDEX(測定結果!$1:$1048576,ROW(),DH$1)=0,"",LOG(INDEX(測定結果!$1:$1048576,ROW(),DH$1)))</f>
        <v/>
      </c>
      <c r="DI65" t="str">
        <f>IF(INDEX(測定結果!$1:$1048576,ROW(),DI$1)=0,"",LOG(INDEX(測定結果!$1:$1048576,ROW(),DI$1)))</f>
        <v/>
      </c>
      <c r="DJ65" t="str">
        <f>IF(INDEX(測定結果!$1:$1048576,ROW(),DJ$1)=0,"",LOG(INDEX(測定結果!$1:$1048576,ROW(),DJ$1)))</f>
        <v/>
      </c>
      <c r="DK65" t="str">
        <f>IF(INDEX(測定結果!$1:$1048576,ROW(),DK$1)=0,"",LOG(INDEX(測定結果!$1:$1048576,ROW(),DK$1)))</f>
        <v/>
      </c>
      <c r="DL65" t="str">
        <f>IF(INDEX(測定結果!$1:$1048576,ROW(),DL$1)=0,"",LOG(INDEX(測定結果!$1:$1048576,ROW(),DL$1)))</f>
        <v/>
      </c>
      <c r="DM65" t="str">
        <f>IF(INDEX(測定結果!$1:$1048576,ROW(),DM$1)=0,"",LOG(INDEX(測定結果!$1:$1048576,ROW(),DM$1)))</f>
        <v/>
      </c>
      <c r="DN65" t="str">
        <f>IF(INDEX(測定結果!$1:$1048576,ROW(),DN$1)=0,"",LOG(INDEX(測定結果!$1:$1048576,ROW(),DN$1)))</f>
        <v/>
      </c>
      <c r="DO65" t="str">
        <f>IF(INDEX(測定結果!$1:$1048576,ROW(),DO$1)=0,"",LOG(INDEX(測定結果!$1:$1048576,ROW(),DO$1)))</f>
        <v/>
      </c>
      <c r="DP65" t="str">
        <f>IF(OR(INDEX(測定結果!$1:$1048576,ROW(),DP$1)=0,INDEX(測定結果!$1:$1048576,ROW(),DP$1)=""),"",LOG(INDEX(測定結果!$1:$1048576,ROW(),DP$1)))</f>
        <v/>
      </c>
      <c r="DQ65" t="str">
        <f>IF(OR(INDEX(測定結果!$1:$1048576,ROW(),DQ$1)=0,INDEX(測定結果!$1:$1048576,ROW(),DQ$1)=""),"",LOG(INDEX(測定結果!$1:$1048576,ROW(),DQ$1)))</f>
        <v/>
      </c>
      <c r="DR65" t="str">
        <f>IF(OR(INDEX(測定結果!$1:$1048576,ROW(),DR$1)=0,INDEX(測定結果!$1:$1048576,ROW(),DR$1)=""),"",LOG(INDEX(測定結果!$1:$1048576,ROW(),DR$1)))</f>
        <v/>
      </c>
      <c r="DS65" t="str">
        <f>IF(OR(INDEX(測定結果!$1:$1048576,ROW(),DS$1)=0,INDEX(測定結果!$1:$1048576,ROW(),DS$1)=""),"",LOG(INDEX(測定結果!$1:$1048576,ROW(),DS$1)))</f>
        <v/>
      </c>
      <c r="DT65" t="str">
        <f>IF(OR(INDEX(測定結果!$1:$1048576,ROW(),DT$1)=0,INDEX(測定結果!$1:$1048576,ROW(),DT$1)=""),"",LOG(INDEX(測定結果!$1:$1048576,ROW(),DT$1)))</f>
        <v/>
      </c>
      <c r="DU65" t="str">
        <f>IF(OR(INDEX(測定結果!$1:$1048576,ROW(),DU$1)=0,INDEX(測定結果!$1:$1048576,ROW(),DU$1)=""),"",LOG(INDEX(測定結果!$1:$1048576,ROW(),DU$1)))</f>
        <v/>
      </c>
      <c r="DV65" t="str">
        <f>IF(OR(INDEX(測定結果!$1:$1048576,ROW(),DV$1)=0,INDEX(測定結果!$1:$1048576,ROW(),DV$1)=""),"",LOG(INDEX(測定結果!$1:$1048576,ROW(),DV$1)))</f>
        <v/>
      </c>
      <c r="DW65" t="str">
        <f>IF(OR(INDEX(測定結果!$1:$1048576,ROW(),DW$1)=0,INDEX(測定結果!$1:$1048576,ROW(),DW$1)=""),"",LOG(INDEX(測定結果!$1:$1048576,ROW(),DW$1)))</f>
        <v/>
      </c>
      <c r="DX65" t="str">
        <f>IF(OR(INDEX(測定結果!$1:$1048576,ROW(),DX$1)=0,INDEX(測定結果!$1:$1048576,ROW(),DX$1)=""),"",LOG(INDEX(測定結果!$1:$1048576,ROW(),DX$1)))</f>
        <v/>
      </c>
      <c r="DY65" t="str">
        <f>IF(OR(INDEX(測定結果!$1:$1048576,ROW(),DY$1)=0,INDEX(測定結果!$1:$1048576,ROW(),DY$1)=""),"",LOG(INDEX(測定結果!$1:$1048576,ROW(),DY$1)))</f>
        <v/>
      </c>
      <c r="DZ65" t="str">
        <f>IF(OR(INDEX(測定結果!$1:$1048576,ROW(),DZ$1)=0,INDEX(測定結果!$1:$1048576,ROW(),DZ$1)=""),"",LOG(INDEX(測定結果!$1:$1048576,ROW(),DZ$1)))</f>
        <v/>
      </c>
      <c r="EA65" t="str">
        <f>IF(OR(INDEX(測定結果!$1:$1048576,ROW(),EA$1)=0,INDEX(測定結果!$1:$1048576,ROW(),EA$1)=""),"",LOG(INDEX(測定結果!$1:$1048576,ROW(),EA$1)))</f>
        <v/>
      </c>
      <c r="EB65" t="str">
        <f>IF(OR(INDEX(測定結果!$1:$1048576,ROW(),EB$1)=0,INDEX(測定結果!$1:$1048576,ROW(),EB$1)=""),"",LOG(INDEX(測定結果!$1:$1048576,ROW(),EB$1)))</f>
        <v/>
      </c>
      <c r="EC65">
        <f>IF(OR(INDEX(測定結果!$1:$1048576,ROW(),EC$1)=0,INDEX(測定結果!$1:$1048576,ROW(),EC$1)=""),"",LOG(INDEX(測定結果!$1:$1048576,ROW(),EC$1)))</f>
        <v>-1.1611509092627446</v>
      </c>
      <c r="ED65">
        <f>IF(OR(INDEX(測定結果!$1:$1048576,ROW(),ED$1)=0,INDEX(測定結果!$1:$1048576,ROW(),ED$1)=""),"",LOG(INDEX(測定結果!$1:$1048576,ROW(),ED$1)))</f>
        <v>-1.0268721464003014</v>
      </c>
    </row>
    <row r="66" spans="1:134">
      <c r="A66" t="str">
        <f>IF(INDEX(測定結果!$1:$1048576,ROW(),A$1)=0,A65,INDEX(測定結果!$1:$1048576,ROW(),A$1))</f>
        <v>常葉町</v>
      </c>
      <c r="B66">
        <f>INDEX(測定結果!$1:$1048576,ROW(),B$1)</f>
        <v>56</v>
      </c>
      <c r="C66" t="str">
        <f>IF(INDEX(測定結果!$1:$1048576,ROW(),C$1)=0,C65,INDEX(測定結果!$1:$1048576,ROW(),C$1))</f>
        <v>西向</v>
      </c>
      <c r="D66" t="str">
        <f>IF(INDEX(測定結果!$1:$1048576,ROW(),D$1)=0,"",INDEX(測定結果!$1:$1048576,ROW(),D$1))</f>
        <v>田村広域一般廃棄物最終処分場入口</v>
      </c>
      <c r="E66" t="str">
        <f>IF(INDEX(測定結果!$1:$1048576,ROW(),E$1)=0,"",LOG(INDEX(測定結果!$1:$1048576,ROW(),E$1)))</f>
        <v/>
      </c>
      <c r="F66" t="str">
        <f>IF(INDEX(測定結果!$1:$1048576,ROW(),F$1)=0,"",LOG(INDEX(測定結果!$1:$1048576,ROW(),F$1)))</f>
        <v/>
      </c>
      <c r="G66" t="str">
        <f>IF(INDEX(測定結果!$1:$1048576,ROW(),G$1)=0,"",LOG(INDEX(測定結果!$1:$1048576,ROW(),G$1)))</f>
        <v/>
      </c>
      <c r="H66" t="str">
        <f>IF(INDEX(測定結果!$1:$1048576,ROW(),H$1)=0,"",LOG(INDEX(測定結果!$1:$1048576,ROW(),H$1)))</f>
        <v/>
      </c>
      <c r="I66">
        <f>IF(INDEX(測定結果!$1:$1048576,ROW(),I$1)=0,"",LOG(INDEX(測定結果!$1:$1048576,ROW(),I$1)))</f>
        <v>-0.55284196865778079</v>
      </c>
      <c r="J66">
        <f>IF(INDEX(測定結果!$1:$1048576,ROW(),J$1)=0,"",LOG(INDEX(測定結果!$1:$1048576,ROW(),J$1)))</f>
        <v>-0.61978875828839397</v>
      </c>
      <c r="K66">
        <f>IF(INDEX(測定結果!$1:$1048576,ROW(),K$1)=0,"",LOG(INDEX(測定結果!$1:$1048576,ROW(),K$1)))</f>
        <v>-0.56863623584101264</v>
      </c>
      <c r="L66">
        <f>IF(INDEX(測定結果!$1:$1048576,ROW(),L$1)=0,"",LOG(INDEX(測定結果!$1:$1048576,ROW(),L$1)))</f>
        <v>-0.63827216398240705</v>
      </c>
      <c r="M66">
        <f>IF(INDEX(測定結果!$1:$1048576,ROW(),M$1)=0,"",LOG(INDEX(測定結果!$1:$1048576,ROW(),M$1)))</f>
        <v>-0.6020599913279624</v>
      </c>
      <c r="N66">
        <f>IF(INDEX(測定結果!$1:$1048576,ROW(),N$1)=0,"",LOG(INDEX(測定結果!$1:$1048576,ROW(),N$1)))</f>
        <v>-0.63827216398240705</v>
      </c>
      <c r="O66">
        <f>IF(INDEX(測定結果!$1:$1048576,ROW(),O$1)=0,"",LOG(INDEX(測定結果!$1:$1048576,ROW(),O$1)))</f>
        <v>-0.6020599913279624</v>
      </c>
      <c r="P66">
        <f>IF(INDEX(測定結果!$1:$1048576,ROW(),P$1)=0,"",LOG(INDEX(測定結果!$1:$1048576,ROW(),P$1)))</f>
        <v>-0.6020599913279624</v>
      </c>
      <c r="Q66">
        <f>IF(INDEX(測定結果!$1:$1048576,ROW(),Q$1)=0,"",LOG(INDEX(測定結果!$1:$1048576,ROW(),Q$1)))</f>
        <v>-0.63827216398240705</v>
      </c>
      <c r="R66">
        <f>IF(INDEX(測定結果!$1:$1048576,ROW(),R$1)=0,"",LOG(INDEX(測定結果!$1:$1048576,ROW(),R$1)))</f>
        <v>-0.6777807052660807</v>
      </c>
      <c r="S66">
        <f>IF(INDEX(測定結果!$1:$1048576,ROW(),S$1)=0,"",LOG(INDEX(測定結果!$1:$1048576,ROW(),S$1)))</f>
        <v>-0.65757731917779372</v>
      </c>
      <c r="T66">
        <f>IF(INDEX(測定結果!$1:$1048576,ROW(),T$1)=0,"",LOG(INDEX(測定結果!$1:$1048576,ROW(),T$1)))</f>
        <v>-0.74472749489669399</v>
      </c>
      <c r="U66">
        <f>IF(INDEX(測定結果!$1:$1048576,ROW(),U$1)=0,"",LOG(INDEX(測定結果!$1:$1048576,ROW(),U$1)))</f>
        <v>-0.69897000433601875</v>
      </c>
      <c r="V66">
        <f>IF(INDEX(測定結果!$1:$1048576,ROW(),V$1)=0,"",LOG(INDEX(測定結果!$1:$1048576,ROW(),V$1)))</f>
        <v>-0.6777807052660807</v>
      </c>
      <c r="W66">
        <f>IF(INDEX(測定結果!$1:$1048576,ROW(),W$1)=0,"",LOG(INDEX(測定結果!$1:$1048576,ROW(),W$1)))</f>
        <v>-0.63827216398240705</v>
      </c>
      <c r="X66">
        <f>IF(INDEX(測定結果!$1:$1048576,ROW(),X$1)=0,"",LOG(INDEX(測定結果!$1:$1048576,ROW(),X$1)))</f>
        <v>-0.50863830616572736</v>
      </c>
      <c r="Y66">
        <f>IF(INDEX(測定結果!$1:$1048576,ROW(),Y$1)=0,"",LOG(INDEX(測定結果!$1:$1048576,ROW(),Y$1)))</f>
        <v>-0.52287874528033762</v>
      </c>
      <c r="Z66">
        <f>IF(INDEX(測定結果!$1:$1048576,ROW(),Z$1)=0,"",LOG(INDEX(測定結果!$1:$1048576,ROW(),Z$1)))</f>
        <v>-0.50863830616572736</v>
      </c>
      <c r="AA66">
        <f>IF(INDEX(測定結果!$1:$1048576,ROW(),AA$1)=0,"",LOG(INDEX(測定結果!$1:$1048576,ROW(),AA$1)))</f>
        <v>-0.50863830616572736</v>
      </c>
      <c r="AB66">
        <f>IF(INDEX(測定結果!$1:$1048576,ROW(),AB$1)=0,"",LOG(INDEX(測定結果!$1:$1048576,ROW(),AB$1)))</f>
        <v>-0.50863830616572736</v>
      </c>
      <c r="AC66">
        <f>IF(INDEX(測定結果!$1:$1048576,ROW(),AC$1)=0,"",LOG(INDEX(測定結果!$1:$1048576,ROW(),AC$1)))</f>
        <v>-0.53760200210104392</v>
      </c>
      <c r="AD66">
        <f>IF(INDEX(測定結果!$1:$1048576,ROW(),AD$1)=0,"",LOG(INDEX(測定結果!$1:$1048576,ROW(),AD$1)))</f>
        <v>-0.58502665202918203</v>
      </c>
      <c r="AE66">
        <f>IF(INDEX(測定結果!$1:$1048576,ROW(),AE$1)=0,"",LOG(INDEX(測定結果!$1:$1048576,ROW(),AE$1)))</f>
        <v>-0.6020599913279624</v>
      </c>
      <c r="AF66">
        <f>IF(INDEX(測定結果!$1:$1048576,ROW(),AF$1)=0,"",LOG(INDEX(測定結果!$1:$1048576,ROW(),AF$1)))</f>
        <v>-0.58502665202918203</v>
      </c>
      <c r="AG66">
        <f>IF(INDEX(測定結果!$1:$1048576,ROW(),AG$1)=0,"",LOG(INDEX(測定結果!$1:$1048576,ROW(),AG$1)))</f>
        <v>-0.6020599913279624</v>
      </c>
      <c r="AH66">
        <f>IF(INDEX(測定結果!$1:$1048576,ROW(),AH$1)=0,"",LOG(INDEX(測定結果!$1:$1048576,ROW(),AH$1)))</f>
        <v>-0.72124639904717103</v>
      </c>
      <c r="AI66">
        <f>IF(INDEX(測定結果!$1:$1048576,ROW(),AI$1)=0,"",LOG(INDEX(測定結果!$1:$1048576,ROW(),AI$1)))</f>
        <v>-0.6020599913279624</v>
      </c>
      <c r="AJ66">
        <f>IF(INDEX(測定結果!$1:$1048576,ROW(),AJ$1)=0,"",LOG(INDEX(測定結果!$1:$1048576,ROW(),AJ$1)))</f>
        <v>-0.6020599913279624</v>
      </c>
      <c r="AK66">
        <f>IF(INDEX(測定結果!$1:$1048576,ROW(),AK$1)=0,"",LOG(INDEX(測定結果!$1:$1048576,ROW(),AK$1)))</f>
        <v>-0.6020599913279624</v>
      </c>
      <c r="AL66">
        <f>IF(INDEX(測定結果!$1:$1048576,ROW(),AL$1)=0,"",LOG(INDEX(測定結果!$1:$1048576,ROW(),AL$1)))</f>
        <v>-0.6020599913279624</v>
      </c>
      <c r="AM66">
        <f>IF(INDEX(測定結果!$1:$1048576,ROW(),AM$1)=0,"",LOG(INDEX(測定結果!$1:$1048576,ROW(),AM$1)))</f>
        <v>-0.63827216398240705</v>
      </c>
      <c r="AN66">
        <f>IF(INDEX(測定結果!$1:$1048576,ROW(),AN$1)=0,"",LOG(INDEX(測定結果!$1:$1048576,ROW(),AN$1)))</f>
        <v>-0.63827216398240705</v>
      </c>
      <c r="AO66">
        <f>IF(INDEX(測定結果!$1:$1048576,ROW(),AO$1)=0,"",LOG(INDEX(測定結果!$1:$1048576,ROW(),AO$1)))</f>
        <v>-0.63827216398240705</v>
      </c>
      <c r="AP66">
        <f>IF(INDEX(測定結果!$1:$1048576,ROW(),AP$1)=0,"",LOG(INDEX(測定結果!$1:$1048576,ROW(),AP$1)))</f>
        <v>-0.61978875828839397</v>
      </c>
      <c r="AQ66">
        <f>IF(INDEX(測定結果!$1:$1048576,ROW(),AQ$1)=0,"",LOG(INDEX(測定結果!$1:$1048576,ROW(),AQ$1)))</f>
        <v>-0.65757731917779372</v>
      </c>
      <c r="AR66">
        <f>IF(INDEX(測定結果!$1:$1048576,ROW(),AR$1)=0,"",LOG(INDEX(測定結果!$1:$1048576,ROW(),AR$1)))</f>
        <v>-0.6777807052660807</v>
      </c>
      <c r="AS66">
        <f>IF(INDEX(測定結果!$1:$1048576,ROW(),AS$1)=0,"",LOG(INDEX(測定結果!$1:$1048576,ROW(),AS$1)))</f>
        <v>-0.6777807052660807</v>
      </c>
      <c r="AT66">
        <f>IF(INDEX(測定結果!$1:$1048576,ROW(),AT$1)=0,"",LOG(INDEX(測定結果!$1:$1048576,ROW(),AT$1)))</f>
        <v>-0.72124639904717103</v>
      </c>
      <c r="AU66">
        <f>IF(INDEX(測定結果!$1:$1048576,ROW(),AU$1)=0,"",LOG(INDEX(測定結果!$1:$1048576,ROW(),AU$1)))</f>
        <v>-0.79588001734407521</v>
      </c>
      <c r="AV66">
        <f>IF(INDEX(測定結果!$1:$1048576,ROW(),AV$1)=0,"",LOG(INDEX(測定結果!$1:$1048576,ROW(),AV$1)))</f>
        <v>-0.69897000433601875</v>
      </c>
      <c r="AW66">
        <f>IF(INDEX(測定結果!$1:$1048576,ROW(),AW$1)=0,"",LOG(INDEX(測定結果!$1:$1048576,ROW(),AW$1)))</f>
        <v>-0.6777807052660807</v>
      </c>
      <c r="AX66">
        <f>IF(INDEX(測定結果!$1:$1048576,ROW(),AX$1)=0,"",LOG(INDEX(測定結果!$1:$1048576,ROW(),AX$1)))</f>
        <v>-0.79588001734407521</v>
      </c>
      <c r="AY66">
        <f>IF(INDEX(測定結果!$1:$1048576,ROW(),AY$1)=0,"",LOG(INDEX(測定結果!$1:$1048576,ROW(),AY$1)))</f>
        <v>-0.82390874094431876</v>
      </c>
      <c r="AZ66">
        <f>IF(INDEX(測定結果!$1:$1048576,ROW(),AZ$1)=0,"",LOG(INDEX(測定結果!$1:$1048576,ROW(),AZ$1)))</f>
        <v>-0.74472749489669399</v>
      </c>
      <c r="BA66">
        <f>IF(INDEX(測定結果!$1:$1048576,ROW(),BA$1)=0,"",LOG(INDEX(測定結果!$1:$1048576,ROW(),BA$1)))</f>
        <v>-0.79588001734407521</v>
      </c>
      <c r="BB66">
        <f>IF(INDEX(測定結果!$1:$1048576,ROW(),BB$1)=0,"",LOG(INDEX(測定結果!$1:$1048576,ROW(),BB$1)))</f>
        <v>-0.79588001734407521</v>
      </c>
      <c r="BC66">
        <f>IF(INDEX(測定結果!$1:$1048576,ROW(),BC$1)=0,"",LOG(INDEX(測定結果!$1:$1048576,ROW(),BC$1)))</f>
        <v>-0.85387196432176193</v>
      </c>
      <c r="BD66">
        <f>IF(INDEX(測定結果!$1:$1048576,ROW(),BD$1)=0,"",LOG(INDEX(測定結果!$1:$1048576,ROW(),BD$1)))</f>
        <v>-0.79588001734407521</v>
      </c>
      <c r="BE66">
        <f>IF(INDEX(測定結果!$1:$1048576,ROW(),BE$1)=0,"",LOG(INDEX(測定結果!$1:$1048576,ROW(),BE$1)))</f>
        <v>-0.85387196432176193</v>
      </c>
      <c r="BF66">
        <f>IF(INDEX(測定結果!$1:$1048576,ROW(),BF$1)=0,"",LOG(INDEX(測定結果!$1:$1048576,ROW(),BF$1)))</f>
        <v>-0.95860731484177497</v>
      </c>
      <c r="BG66">
        <f>IF(INDEX(測定結果!$1:$1048576,ROW(),BG$1)=0,"",LOG(INDEX(測定結果!$1:$1048576,ROW(),BG$1)))</f>
        <v>-0.82390874094431876</v>
      </c>
      <c r="BH66">
        <f>IF(INDEX(測定結果!$1:$1048576,ROW(),BH$1)=0,"",LOG(INDEX(測定結果!$1:$1048576,ROW(),BH$1)))</f>
        <v>-0.85387196432176193</v>
      </c>
      <c r="BI66">
        <f>IF(INDEX(測定結果!$1:$1048576,ROW(),BI$1)=0,"",LOG(INDEX(測定結果!$1:$1048576,ROW(),BI$1)))</f>
        <v>-0.85387196432176193</v>
      </c>
      <c r="BJ66">
        <f>IF(INDEX(測定結果!$1:$1048576,ROW(),BJ$1)=0,"",LOG(INDEX(測定結果!$1:$1048576,ROW(),BJ$1)))</f>
        <v>-0.85387196432176193</v>
      </c>
      <c r="BK66">
        <f>IF(INDEX(測定結果!$1:$1048576,ROW(),BK$1)=0,"",LOG(INDEX(測定結果!$1:$1048576,ROW(),BK$1)))</f>
        <v>-0.85387196432176193</v>
      </c>
      <c r="BL66">
        <f>IF(INDEX(測定結果!$1:$1048576,ROW(),BL$1)=0,"",LOG(INDEX(測定結果!$1:$1048576,ROW(),BL$1)))</f>
        <v>-0.85387196432176193</v>
      </c>
      <c r="BM66">
        <f>IF(INDEX(測定結果!$1:$1048576,ROW(),BM$1)=0,"",LOG(INDEX(測定結果!$1:$1048576,ROW(),BM$1)))</f>
        <v>-0.85387196432176193</v>
      </c>
      <c r="BN66">
        <f>IF(INDEX(測定結果!$1:$1048576,ROW(),BN$1)=0,"",LOG(INDEX(測定結果!$1:$1048576,ROW(),BN$1)))</f>
        <v>-0.88605664769316317</v>
      </c>
      <c r="BO66">
        <f>IF(INDEX(測定結果!$1:$1048576,ROW(),BO$1)=0,"",LOG(INDEX(測定結果!$1:$1048576,ROW(),BO$1)))</f>
        <v>-0.82390874094431876</v>
      </c>
      <c r="BP66">
        <f>IF(INDEX(測定結果!$1:$1048576,ROW(),BP$1)=0,"",LOG(INDEX(測定結果!$1:$1048576,ROW(),BP$1)))</f>
        <v>-0.88605664769316317</v>
      </c>
      <c r="BQ66">
        <f>IF(INDEX(測定結果!$1:$1048576,ROW(),BQ$1)=0,"",LOG(INDEX(測定結果!$1:$1048576,ROW(),BQ$1)))</f>
        <v>-0.85387196432176193</v>
      </c>
      <c r="BR66">
        <f>IF(INDEX(測定結果!$1:$1048576,ROW(),BR$1)=0,"",LOG(INDEX(測定結果!$1:$1048576,ROW(),BR$1)))</f>
        <v>-0.88605664769316317</v>
      </c>
      <c r="BS66">
        <f>IF(INDEX(測定結果!$1:$1048576,ROW(),BS$1)=0,"",LOG(INDEX(測定結果!$1:$1048576,ROW(),BS$1)))</f>
        <v>-0.88605664769316317</v>
      </c>
      <c r="BT66">
        <f>IF(INDEX(測定結果!$1:$1048576,ROW(),BT$1)=0,"",LOG(INDEX(測定結果!$1:$1048576,ROW(),BT$1)))</f>
        <v>-0.85387196432176193</v>
      </c>
      <c r="BU66">
        <f>IF(INDEX(測定結果!$1:$1048576,ROW(),BU$1)=0,"",LOG(INDEX(測定結果!$1:$1048576,ROW(),BU$1)))</f>
        <v>-0.88605664769316317</v>
      </c>
      <c r="BV66">
        <f>IF(INDEX(測定結果!$1:$1048576,ROW(),BV$1)=0,"",LOG(INDEX(測定結果!$1:$1048576,ROW(),BV$1)))</f>
        <v>-0.85387196432176193</v>
      </c>
      <c r="BW66">
        <f>IF(INDEX(測定結果!$1:$1048576,ROW(),BW$1)=0,"",LOG(INDEX(測定結果!$1:$1048576,ROW(),BW$1)))</f>
        <v>-0.85387196432176193</v>
      </c>
      <c r="BX66">
        <f>IF(INDEX(測定結果!$1:$1048576,ROW(),BX$1)=0,"",LOG(INDEX(測定結果!$1:$1048576,ROW(),BX$1)))</f>
        <v>-0.88605664769316317</v>
      </c>
      <c r="BY66">
        <f>IF(INDEX(測定結果!$1:$1048576,ROW(),BY$1)=0,"",LOG(INDEX(測定結果!$1:$1048576,ROW(),BY$1)))</f>
        <v>-0.88605664769316317</v>
      </c>
      <c r="BZ66">
        <f>IF(INDEX(測定結果!$1:$1048576,ROW(),BZ$1)=0,"",LOG(INDEX(測定結果!$1:$1048576,ROW(),BZ$1)))</f>
        <v>-0.88605664769316317</v>
      </c>
      <c r="CA66">
        <f>IF(INDEX(測定結果!$1:$1048576,ROW(),CA$1)=0,"",LOG(INDEX(測定結果!$1:$1048576,ROW(),CA$1)))</f>
        <v>-0.88605664769316317</v>
      </c>
      <c r="CB66">
        <f>IF(INDEX(測定結果!$1:$1048576,ROW(),CB$1)=0,"",LOG(INDEX(測定結果!$1:$1048576,ROW(),CB$1)))</f>
        <v>-0.92081875395237522</v>
      </c>
      <c r="CC66">
        <f>IF(INDEX(測定結果!$1:$1048576,ROW(),CC$1)=0,"",LOG(INDEX(測定結果!$1:$1048576,ROW(),CC$1)))</f>
        <v>-0.88605664769316317</v>
      </c>
      <c r="CD66">
        <f>IF(INDEX(測定結果!$1:$1048576,ROW(),CD$1)=0,"",LOG(INDEX(測定結果!$1:$1048576,ROW(),CD$1)))</f>
        <v>-0.92081875395237522</v>
      </c>
      <c r="CE66">
        <f>IF(INDEX(測定結果!$1:$1048576,ROW(),CE$1)=0,"",LOG(INDEX(測定結果!$1:$1048576,ROW(),CE$1)))</f>
        <v>-0.88605664769316317</v>
      </c>
      <c r="CF66">
        <f>IF(INDEX(測定結果!$1:$1048576,ROW(),CF$1)=0,"",LOG(INDEX(測定結果!$1:$1048576,ROW(),CF$1)))</f>
        <v>-0.92081875395237522</v>
      </c>
      <c r="CG66">
        <f>IF(INDEX(測定結果!$1:$1048576,ROW(),CG$1)=0,"",LOG(INDEX(測定結果!$1:$1048576,ROW(),CG$1)))</f>
        <v>-0.85387196432176193</v>
      </c>
      <c r="CH66">
        <f>IF(INDEX(測定結果!$1:$1048576,ROW(),CH$1)=0,"",LOG(INDEX(測定結果!$1:$1048576,ROW(),CH$1)))</f>
        <v>-0.88605664769316317</v>
      </c>
      <c r="CI66">
        <f>IF(INDEX(測定結果!$1:$1048576,ROW(),CI$1)=0,"",LOG(INDEX(測定結果!$1:$1048576,ROW(),CI$1)))</f>
        <v>-0.88605664769316317</v>
      </c>
      <c r="CJ66">
        <f>IF(INDEX(測定結果!$1:$1048576,ROW(),CJ$1)=0,"",LOG(INDEX(測定結果!$1:$1048576,ROW(),CJ$1)))</f>
        <v>-0.95860731484177497</v>
      </c>
      <c r="CK66">
        <f>IF(INDEX(測定結果!$1:$1048576,ROW(),CK$1)=0,"",LOG(INDEX(測定結果!$1:$1048576,ROW(),CK$1)))</f>
        <v>-0.95860731484177497</v>
      </c>
      <c r="CL66">
        <f>IF(INDEX(測定結果!$1:$1048576,ROW(),CL$1)=0,"",LOG(INDEX(測定結果!$1:$1048576,ROW(),CL$1)))</f>
        <v>-0.88605664769316317</v>
      </c>
      <c r="CM66">
        <f>IF(INDEX(測定結果!$1:$1048576,ROW(),CM$1)=0,"",LOG(INDEX(測定結果!$1:$1048576,ROW(),CM$1)))</f>
        <v>-0.92081875395237522</v>
      </c>
      <c r="CN66">
        <f>IF(INDEX(測定結果!$1:$1048576,ROW(),CN$1)=0,"",LOG(INDEX(測定結果!$1:$1048576,ROW(),CN$1)))</f>
        <v>-0.92081875395237522</v>
      </c>
      <c r="CO66">
        <f>IF(INDEX(測定結果!$1:$1048576,ROW(),CO$1)=0,"",LOG(INDEX(測定結果!$1:$1048576,ROW(),CO$1)))</f>
        <v>-0.95860731484177497</v>
      </c>
      <c r="CP66">
        <f>IF(INDEX(測定結果!$1:$1048576,ROW(),CP$1)=0,"",LOG(INDEX(測定結果!$1:$1048576,ROW(),CP$1)))</f>
        <v>-0.95860731484177497</v>
      </c>
      <c r="CQ66">
        <f>IF(INDEX(測定結果!$1:$1048576,ROW(),CQ$1)=0,"",LOG(INDEX(測定結果!$1:$1048576,ROW(),CQ$1)))</f>
        <v>-0.92081875395237522</v>
      </c>
      <c r="CR66">
        <f>IF(INDEX(測定結果!$1:$1048576,ROW(),CR$1)=0,"",LOG(INDEX(測定結果!$1:$1048576,ROW(),CR$1)))</f>
        <v>-0.92081875395237522</v>
      </c>
      <c r="CS66">
        <f>IF(INDEX(測定結果!$1:$1048576,ROW(),CS$1)=0,"",LOG(INDEX(測定結果!$1:$1048576,ROW(),CS$1)))</f>
        <v>-0.95860731484177497</v>
      </c>
      <c r="CT66">
        <f>IF(INDEX(測定結果!$1:$1048576,ROW(),CT$1)=0,"",LOG(INDEX(測定結果!$1:$1048576,ROW(),CT$1)))</f>
        <v>-0.88605664769316317</v>
      </c>
      <c r="CU66">
        <f>IF(INDEX(測定結果!$1:$1048576,ROW(),CU$1)=0,"",LOG(INDEX(測定結果!$1:$1048576,ROW(),CU$1)))</f>
        <v>-0.95860731484177497</v>
      </c>
      <c r="CV66">
        <f>IF(INDEX(測定結果!$1:$1048576,ROW(),CV$1)=0,"",LOG(INDEX(測定結果!$1:$1048576,ROW(),CV$1)))</f>
        <v>-0.95860731484177497</v>
      </c>
      <c r="CW66">
        <f>IF(INDEX(測定結果!$1:$1048576,ROW(),CW$1)=0,"",LOG(INDEX(測定結果!$1:$1048576,ROW(),CW$1)))</f>
        <v>-0.95860731484177497</v>
      </c>
      <c r="CX66">
        <f>IF(INDEX(測定結果!$1:$1048576,ROW(),CX$1)=0,"",LOG(INDEX(測定結果!$1:$1048576,ROW(),CX$1)))</f>
        <v>-0.92081875395237522</v>
      </c>
      <c r="CY66">
        <f>IF(INDEX(測定結果!$1:$1048576,ROW(),CY$1)=0,"",LOG(INDEX(測定結果!$1:$1048576,ROW(),CY$1)))</f>
        <v>-0.92081875395237522</v>
      </c>
      <c r="CZ66">
        <f>IF(INDEX(測定結果!$1:$1048576,ROW(),CZ$1)=0,"",LOG(INDEX(測定結果!$1:$1048576,ROW(),CZ$1)))</f>
        <v>-0.95860731484177497</v>
      </c>
      <c r="DA66">
        <f>IF(INDEX(測定結果!$1:$1048576,ROW(),DA$1)=0,"",LOG(INDEX(測定結果!$1:$1048576,ROW(),DA$1)))</f>
        <v>-1</v>
      </c>
      <c r="DB66">
        <f>IF(INDEX(測定結果!$1:$1048576,ROW(),DB$1)=0,"",LOG(INDEX(測定結果!$1:$1048576,ROW(),DB$1)))</f>
        <v>-0.95860731484177497</v>
      </c>
      <c r="DC66">
        <f>IF(INDEX(測定結果!$1:$1048576,ROW(),DC$1)=0,"",LOG(INDEX(測定結果!$1:$1048576,ROW(),DC$1)))</f>
        <v>-0.95860731484177497</v>
      </c>
      <c r="DD66">
        <f>IF(INDEX(測定結果!$1:$1048576,ROW(),DD$1)=0,"",LOG(INDEX(測定結果!$1:$1048576,ROW(),DD$1)))</f>
        <v>-0.95860731484177497</v>
      </c>
      <c r="DE66">
        <f>IF(INDEX(測定結果!$1:$1048576,ROW(),DE$1)=0,"",LOG(INDEX(測定結果!$1:$1048576,ROW(),DE$1)))</f>
        <v>-0.92081875395237522</v>
      </c>
      <c r="DF66">
        <f>IF(INDEX(測定結果!$1:$1048576,ROW(),DF$1)=0,"",LOG(INDEX(測定結果!$1:$1048576,ROW(),DF$1)))</f>
        <v>-0.92081875395237522</v>
      </c>
      <c r="DG66">
        <f>IF(INDEX(測定結果!$1:$1048576,ROW(),DG$1)=0,"",LOG(INDEX(測定結果!$1:$1048576,ROW(),DG$1)))</f>
        <v>-1.0457574905606752</v>
      </c>
      <c r="DH66">
        <f>IF(INDEX(測定結果!$1:$1048576,ROW(),DH$1)=0,"",LOG(INDEX(測定結果!$1:$1048576,ROW(),DH$1)))</f>
        <v>-0.88605664769316317</v>
      </c>
      <c r="DI66">
        <f>IF(INDEX(測定結果!$1:$1048576,ROW(),DI$1)=0,"",LOG(INDEX(測定結果!$1:$1048576,ROW(),DI$1)))</f>
        <v>-0.95860731484177497</v>
      </c>
      <c r="DJ66">
        <f>IF(INDEX(測定結果!$1:$1048576,ROW(),DJ$1)=0,"",LOG(INDEX(測定結果!$1:$1048576,ROW(),DJ$1)))</f>
        <v>-0.92081875395237522</v>
      </c>
      <c r="DK66">
        <f>IF(INDEX(測定結果!$1:$1048576,ROW(),DK$1)=0,"",LOG(INDEX(測定結果!$1:$1048576,ROW(),DK$1)))</f>
        <v>-1</v>
      </c>
      <c r="DL66">
        <f>IF(INDEX(測定結果!$1:$1048576,ROW(),DL$1)=0,"",LOG(INDEX(測定結果!$1:$1048576,ROW(),DL$1)))</f>
        <v>-1.0457574905606752</v>
      </c>
      <c r="DM66">
        <f>IF(INDEX(測定結果!$1:$1048576,ROW(),DM$1)=0,"",LOG(INDEX(測定結果!$1:$1048576,ROW(),DM$1)))</f>
        <v>-1.0457574905606752</v>
      </c>
      <c r="DN66">
        <f>IF(INDEX(測定結果!$1:$1048576,ROW(),DN$1)=0,"",LOG(INDEX(測定結果!$1:$1048576,ROW(),DN$1)))</f>
        <v>-1</v>
      </c>
      <c r="DO66">
        <f>IF(INDEX(測定結果!$1:$1048576,ROW(),DO$1)=0,"",LOG(INDEX(測定結果!$1:$1048576,ROW(),DO$1)))</f>
        <v>-1</v>
      </c>
      <c r="DP66">
        <f>IF(OR(INDEX(測定結果!$1:$1048576,ROW(),DP$1)=0,INDEX(測定結果!$1:$1048576,ROW(),DP$1)=""),"",LOG(INDEX(測定結果!$1:$1048576,ROW(),DP$1)))</f>
        <v>-1.031517051446065</v>
      </c>
      <c r="DQ66">
        <f>IF(OR(INDEX(測定結果!$1:$1048576,ROW(),DQ$1)=0,INDEX(測定結果!$1:$1048576,ROW(),DQ$1)=""),"",LOG(INDEX(測定結果!$1:$1048576,ROW(),DQ$1)))</f>
        <v>-1.0457574905606752</v>
      </c>
      <c r="DR66">
        <f>IF(OR(INDEX(測定結果!$1:$1048576,ROW(),DR$1)=0,INDEX(測定結果!$1:$1048576,ROW(),DR$1)=""),"",LOG(INDEX(測定結果!$1:$1048576,ROW(),DR$1)))</f>
        <v>-1.0132282657337552</v>
      </c>
      <c r="DS66">
        <f>IF(OR(INDEX(測定結果!$1:$1048576,ROW(),DS$1)=0,INDEX(測定結果!$1:$1048576,ROW(),DS$1)=""),"",LOG(INDEX(測定結果!$1:$1048576,ROW(),DS$1)))</f>
        <v>-0.97061622231479039</v>
      </c>
      <c r="DT66">
        <f>IF(OR(INDEX(測定結果!$1:$1048576,ROW(),DT$1)=0,INDEX(測定結果!$1:$1048576,ROW(),DT$1)=""),"",LOG(INDEX(測定結果!$1:$1048576,ROW(),DT$1)))</f>
        <v>-1.0087739243075051</v>
      </c>
      <c r="DU66">
        <f>IF(OR(INDEX(測定結果!$1:$1048576,ROW(),DU$1)=0,INDEX(測定結果!$1:$1048576,ROW(),DU$1)=""),"",LOG(INDEX(測定結果!$1:$1048576,ROW(),DU$1)))</f>
        <v>-0.99567862621735737</v>
      </c>
      <c r="DV66">
        <f>IF(OR(INDEX(測定結果!$1:$1048576,ROW(),DV$1)=0,INDEX(測定結果!$1:$1048576,ROW(),DV$1)=""),"",LOG(INDEX(測定結果!$1:$1048576,ROW(),DV$1)))</f>
        <v>-0.98716277529482777</v>
      </c>
      <c r="DW66">
        <f>IF(OR(INDEX(測定結果!$1:$1048576,ROW(),DW$1)=0,INDEX(測定結果!$1:$1048576,ROW(),DW$1)=""),"",LOG(INDEX(測定結果!$1:$1048576,ROW(),DW$1)))</f>
        <v>-1.0043648054024501</v>
      </c>
      <c r="DX66">
        <f>IF(OR(INDEX(測定結果!$1:$1048576,ROW(),DX$1)=0,INDEX(測定結果!$1:$1048576,ROW(),DX$1)=""),"",LOG(INDEX(測定結果!$1:$1048576,ROW(),DX$1)))</f>
        <v>-1.0362121726544447</v>
      </c>
      <c r="DY66">
        <f>IF(OR(INDEX(測定結果!$1:$1048576,ROW(),DY$1)=0,INDEX(測定結果!$1:$1048576,ROW(),DY$1)=""),"",LOG(INDEX(測定結果!$1:$1048576,ROW(),DY$1)))</f>
        <v>-1.0268721464003014</v>
      </c>
      <c r="DZ66">
        <f>IF(OR(INDEX(測定結果!$1:$1048576,ROW(),DZ$1)=0,INDEX(測定結果!$1:$1048576,ROW(),DZ$1)=""),"",LOG(INDEX(測定結果!$1:$1048576,ROW(),DZ$1)))</f>
        <v>-1.0705810742857071</v>
      </c>
      <c r="EA66">
        <f>IF(OR(INDEX(測定結果!$1:$1048576,ROW(),EA$1)=0,INDEX(測定結果!$1:$1048576,ROW(),EA$1)=""),"",LOG(INDEX(測定結果!$1:$1048576,ROW(),EA$1)))</f>
        <v>-1.0555173278498313</v>
      </c>
      <c r="EB66">
        <f>IF(OR(INDEX(測定結果!$1:$1048576,ROW(),EB$1)=0,INDEX(測定結果!$1:$1048576,ROW(),EB$1)=""),"",LOG(INDEX(測定結果!$1:$1048576,ROW(),EB$1)))</f>
        <v>-1.0604807473813815</v>
      </c>
      <c r="EC66">
        <f>IF(OR(INDEX(測定結果!$1:$1048576,ROW(),EC$1)=0,INDEX(測定結果!$1:$1048576,ROW(),EC$1)=""),"",LOG(INDEX(測定結果!$1:$1048576,ROW(),EC$1)))</f>
        <v>-1.0043648054024501</v>
      </c>
      <c r="ED66">
        <f>IF(OR(INDEX(測定結果!$1:$1048576,ROW(),ED$1)=0,INDEX(測定結果!$1:$1048576,ROW(),ED$1)=""),"",LOG(INDEX(測定結果!$1:$1048576,ROW(),ED$1)))</f>
        <v>-1.0132282657337552</v>
      </c>
    </row>
    <row r="67" spans="1:134">
      <c r="A67" t="str">
        <f>IF(INDEX(測定結果!$1:$1048576,ROW(),A$1)=0,A66,INDEX(測定結果!$1:$1048576,ROW(),A$1))</f>
        <v>常葉町</v>
      </c>
      <c r="B67">
        <f>INDEX(測定結果!$1:$1048576,ROW(),B$1)</f>
        <v>57</v>
      </c>
      <c r="C67" t="str">
        <f>IF(INDEX(測定結果!$1:$1048576,ROW(),C$1)=0,C66,INDEX(測定結果!$1:$1048576,ROW(),C$1))</f>
        <v>鹿山</v>
      </c>
      <c r="D67" t="str">
        <f>IF(INDEX(測定結果!$1:$1048576,ROW(),D$1)=0,"",INDEX(測定結果!$1:$1048576,ROW(),D$1))</f>
        <v>上鹿山集会所</v>
      </c>
      <c r="E67">
        <f>IF(INDEX(測定結果!$1:$1048576,ROW(),E$1)=0,"",LOG(INDEX(測定結果!$1:$1048576,ROW(),E$1)))</f>
        <v>-0.49485002168009401</v>
      </c>
      <c r="F67">
        <f>IF(INDEX(測定結果!$1:$1048576,ROW(),F$1)=0,"",LOG(INDEX(測定結果!$1:$1048576,ROW(),F$1)))</f>
        <v>-0.49485002168009401</v>
      </c>
      <c r="G67">
        <f>IF(INDEX(測定結果!$1:$1048576,ROW(),G$1)=0,"",LOG(INDEX(測定結果!$1:$1048576,ROW(),G$1)))</f>
        <v>-0.53760200210104392</v>
      </c>
      <c r="H67">
        <f>IF(INDEX(測定結果!$1:$1048576,ROW(),H$1)=0,"",LOG(INDEX(測定結果!$1:$1048576,ROW(),H$1)))</f>
        <v>-0.50863830616572736</v>
      </c>
      <c r="I67">
        <f>IF(INDEX(測定結果!$1:$1048576,ROW(),I$1)=0,"",LOG(INDEX(測定結果!$1:$1048576,ROW(),I$1)))</f>
        <v>-0.63827216398240705</v>
      </c>
      <c r="J67">
        <f>IF(INDEX(測定結果!$1:$1048576,ROW(),J$1)=0,"",LOG(INDEX(測定結果!$1:$1048576,ROW(),J$1)))</f>
        <v>-0.52287874528033762</v>
      </c>
      <c r="K67">
        <f>IF(INDEX(測定結果!$1:$1048576,ROW(),K$1)=0,"",LOG(INDEX(測定結果!$1:$1048576,ROW(),K$1)))</f>
        <v>-0.58502665202918203</v>
      </c>
      <c r="L67">
        <f>IF(INDEX(測定結果!$1:$1048576,ROW(),L$1)=0,"",LOG(INDEX(測定結果!$1:$1048576,ROW(),L$1)))</f>
        <v>-0.56863623584101264</v>
      </c>
      <c r="M67">
        <f>IF(INDEX(測定結果!$1:$1048576,ROW(),M$1)=0,"",LOG(INDEX(測定結果!$1:$1048576,ROW(),M$1)))</f>
        <v>-0.6020599913279624</v>
      </c>
      <c r="N67">
        <f>IF(INDEX(測定結果!$1:$1048576,ROW(),N$1)=0,"",LOG(INDEX(測定結果!$1:$1048576,ROW(),N$1)))</f>
        <v>-0.58502665202918203</v>
      </c>
      <c r="O67">
        <f>IF(INDEX(測定結果!$1:$1048576,ROW(),O$1)=0,"",LOG(INDEX(測定結果!$1:$1048576,ROW(),O$1)))</f>
        <v>-0.6020599913279624</v>
      </c>
      <c r="P67">
        <f>IF(INDEX(測定結果!$1:$1048576,ROW(),P$1)=0,"",LOG(INDEX(測定結果!$1:$1048576,ROW(),P$1)))</f>
        <v>-0.65757731917779372</v>
      </c>
      <c r="Q67">
        <f>IF(INDEX(測定結果!$1:$1048576,ROW(),Q$1)=0,"",LOG(INDEX(測定結果!$1:$1048576,ROW(),Q$1)))</f>
        <v>-0.63827216398240705</v>
      </c>
      <c r="R67">
        <f>IF(INDEX(測定結果!$1:$1048576,ROW(),R$1)=0,"",LOG(INDEX(測定結果!$1:$1048576,ROW(),R$1)))</f>
        <v>-0.55284196865778079</v>
      </c>
      <c r="S67">
        <f>IF(INDEX(測定結果!$1:$1048576,ROW(),S$1)=0,"",LOG(INDEX(測定結果!$1:$1048576,ROW(),S$1)))</f>
        <v>-0.56863623584101264</v>
      </c>
      <c r="T67">
        <f>IF(INDEX(測定結果!$1:$1048576,ROW(),T$1)=0,"",LOG(INDEX(測定結果!$1:$1048576,ROW(),T$1)))</f>
        <v>-0.72124639904717103</v>
      </c>
      <c r="U67">
        <f>IF(INDEX(測定結果!$1:$1048576,ROW(),U$1)=0,"",LOG(INDEX(測定結果!$1:$1048576,ROW(),U$1)))</f>
        <v>-0.6777807052660807</v>
      </c>
      <c r="V67">
        <f>IF(INDEX(測定結果!$1:$1048576,ROW(),V$1)=0,"",LOG(INDEX(測定結果!$1:$1048576,ROW(),V$1)))</f>
        <v>-0.65757731917779372</v>
      </c>
      <c r="W67">
        <f>IF(INDEX(測定結果!$1:$1048576,ROW(),W$1)=0,"",LOG(INDEX(測定結果!$1:$1048576,ROW(),W$1)))</f>
        <v>-0.58502665202918203</v>
      </c>
      <c r="X67">
        <f>IF(INDEX(測定結果!$1:$1048576,ROW(),X$1)=0,"",LOG(INDEX(測定結果!$1:$1048576,ROW(),X$1)))</f>
        <v>-0.56863623584101264</v>
      </c>
      <c r="Y67">
        <f>IF(INDEX(測定結果!$1:$1048576,ROW(),Y$1)=0,"",LOG(INDEX(測定結果!$1:$1048576,ROW(),Y$1)))</f>
        <v>-0.55284196865778079</v>
      </c>
      <c r="Z67">
        <f>IF(INDEX(測定結果!$1:$1048576,ROW(),Z$1)=0,"",LOG(INDEX(測定結果!$1:$1048576,ROW(),Z$1)))</f>
        <v>-0.65757731917779372</v>
      </c>
      <c r="AA67">
        <f>IF(INDEX(測定結果!$1:$1048576,ROW(),AA$1)=0,"",LOG(INDEX(測定結果!$1:$1048576,ROW(),AA$1)))</f>
        <v>-0.69897000433601875</v>
      </c>
      <c r="AB67">
        <f>IF(INDEX(測定結果!$1:$1048576,ROW(),AB$1)=0,"",LOG(INDEX(測定結果!$1:$1048576,ROW(),AB$1)))</f>
        <v>-0.6777807052660807</v>
      </c>
      <c r="AC67">
        <f>IF(INDEX(測定結果!$1:$1048576,ROW(),AC$1)=0,"",LOG(INDEX(測定結果!$1:$1048576,ROW(),AC$1)))</f>
        <v>-0.72124639904717103</v>
      </c>
      <c r="AD67">
        <f>IF(INDEX(測定結果!$1:$1048576,ROW(),AD$1)=0,"",LOG(INDEX(測定結果!$1:$1048576,ROW(),AD$1)))</f>
        <v>-0.72124639904717103</v>
      </c>
      <c r="AE67">
        <f>IF(INDEX(測定結果!$1:$1048576,ROW(),AE$1)=0,"",LOG(INDEX(測定結果!$1:$1048576,ROW(),AE$1)))</f>
        <v>-0.769551078621726</v>
      </c>
      <c r="AF67">
        <f>IF(INDEX(測定結果!$1:$1048576,ROW(),AF$1)=0,"",LOG(INDEX(測定結果!$1:$1048576,ROW(),AF$1)))</f>
        <v>-0.79588001734407521</v>
      </c>
      <c r="AG67">
        <f>IF(INDEX(測定結果!$1:$1048576,ROW(),AG$1)=0,"",LOG(INDEX(測定結果!$1:$1048576,ROW(),AG$1)))</f>
        <v>-0.82390874094431876</v>
      </c>
      <c r="AH67">
        <f>IF(INDEX(測定結果!$1:$1048576,ROW(),AH$1)=0,"",LOG(INDEX(測定結果!$1:$1048576,ROW(),AH$1)))</f>
        <v>-0.88605664769316317</v>
      </c>
      <c r="AI67">
        <f>IF(INDEX(測定結果!$1:$1048576,ROW(),AI$1)=0,"",LOG(INDEX(測定結果!$1:$1048576,ROW(),AI$1)))</f>
        <v>-0.85387196432176193</v>
      </c>
      <c r="AJ67">
        <f>IF(INDEX(測定結果!$1:$1048576,ROW(),AJ$1)=0,"",LOG(INDEX(測定結果!$1:$1048576,ROW(),AJ$1)))</f>
        <v>-0.769551078621726</v>
      </c>
      <c r="AK67">
        <f>IF(INDEX(測定結果!$1:$1048576,ROW(),AK$1)=0,"",LOG(INDEX(測定結果!$1:$1048576,ROW(),AK$1)))</f>
        <v>-0.88605664769316317</v>
      </c>
      <c r="AL67">
        <f>IF(INDEX(測定結果!$1:$1048576,ROW(),AL$1)=0,"",LOG(INDEX(測定結果!$1:$1048576,ROW(),AL$1)))</f>
        <v>-0.85387196432176193</v>
      </c>
      <c r="AM67">
        <f>IF(INDEX(測定結果!$1:$1048576,ROW(),AM$1)=0,"",LOG(INDEX(測定結果!$1:$1048576,ROW(),AM$1)))</f>
        <v>-0.88605664769316317</v>
      </c>
      <c r="AN67">
        <f>IF(INDEX(測定結果!$1:$1048576,ROW(),AN$1)=0,"",LOG(INDEX(測定結果!$1:$1048576,ROW(),AN$1)))</f>
        <v>-0.88605664769316317</v>
      </c>
      <c r="AO67">
        <f>IF(INDEX(測定結果!$1:$1048576,ROW(),AO$1)=0,"",LOG(INDEX(測定結果!$1:$1048576,ROW(),AO$1)))</f>
        <v>-0.92081875395237522</v>
      </c>
      <c r="AP67">
        <f>IF(INDEX(測定結果!$1:$1048576,ROW(),AP$1)=0,"",LOG(INDEX(測定結果!$1:$1048576,ROW(),AP$1)))</f>
        <v>-0.88605664769316317</v>
      </c>
      <c r="AQ67">
        <f>IF(INDEX(測定結果!$1:$1048576,ROW(),AQ$1)=0,"",LOG(INDEX(測定結果!$1:$1048576,ROW(),AQ$1)))</f>
        <v>-0.88605664769316317</v>
      </c>
      <c r="AR67">
        <f>IF(INDEX(測定結果!$1:$1048576,ROW(),AR$1)=0,"",LOG(INDEX(測定結果!$1:$1048576,ROW(),AR$1)))</f>
        <v>-0.92081875395237522</v>
      </c>
      <c r="AS67">
        <f>IF(INDEX(測定結果!$1:$1048576,ROW(),AS$1)=0,"",LOG(INDEX(測定結果!$1:$1048576,ROW(),AS$1)))</f>
        <v>-0.92081875395237522</v>
      </c>
      <c r="AT67">
        <f>IF(INDEX(測定結果!$1:$1048576,ROW(),AT$1)=0,"",LOG(INDEX(測定結果!$1:$1048576,ROW(),AT$1)))</f>
        <v>-0.92081875395237522</v>
      </c>
      <c r="AU67">
        <f>IF(INDEX(測定結果!$1:$1048576,ROW(),AU$1)=0,"",LOG(INDEX(測定結果!$1:$1048576,ROW(),AU$1)))</f>
        <v>-1</v>
      </c>
      <c r="AV67">
        <f>IF(INDEX(測定結果!$1:$1048576,ROW(),AV$1)=0,"",LOG(INDEX(測定結果!$1:$1048576,ROW(),AV$1)))</f>
        <v>-0.92081875395237522</v>
      </c>
      <c r="AW67">
        <f>IF(INDEX(測定結果!$1:$1048576,ROW(),AW$1)=0,"",LOG(INDEX(測定結果!$1:$1048576,ROW(),AW$1)))</f>
        <v>-0.95860731484177497</v>
      </c>
      <c r="AX67">
        <f>IF(INDEX(測定結果!$1:$1048576,ROW(),AX$1)=0,"",LOG(INDEX(測定結果!$1:$1048576,ROW(),AX$1)))</f>
        <v>-0.95860731484177497</v>
      </c>
      <c r="AY67">
        <f>IF(INDEX(測定結果!$1:$1048576,ROW(),AY$1)=0,"",LOG(INDEX(測定結果!$1:$1048576,ROW(),AY$1)))</f>
        <v>-1</v>
      </c>
      <c r="AZ67">
        <f>IF(INDEX(測定結果!$1:$1048576,ROW(),AZ$1)=0,"",LOG(INDEX(測定結果!$1:$1048576,ROW(),AZ$1)))</f>
        <v>-1</v>
      </c>
      <c r="BA67">
        <f>IF(INDEX(測定結果!$1:$1048576,ROW(),BA$1)=0,"",LOG(INDEX(測定結果!$1:$1048576,ROW(),BA$1)))</f>
        <v>-1</v>
      </c>
      <c r="BB67">
        <f>IF(INDEX(測定結果!$1:$1048576,ROW(),BB$1)=0,"",LOG(INDEX(測定結果!$1:$1048576,ROW(),BB$1)))</f>
        <v>-1</v>
      </c>
      <c r="BC67">
        <f>IF(INDEX(測定結果!$1:$1048576,ROW(),BC$1)=0,"",LOG(INDEX(測定結果!$1:$1048576,ROW(),BC$1)))</f>
        <v>-1</v>
      </c>
      <c r="BD67">
        <f>IF(INDEX(測定結果!$1:$1048576,ROW(),BD$1)=0,"",LOG(INDEX(測定結果!$1:$1048576,ROW(),BD$1)))</f>
        <v>-1</v>
      </c>
      <c r="BE67">
        <f>IF(INDEX(測定結果!$1:$1048576,ROW(),BE$1)=0,"",LOG(INDEX(測定結果!$1:$1048576,ROW(),BE$1)))</f>
        <v>-1</v>
      </c>
      <c r="BF67">
        <f>IF(INDEX(測定結果!$1:$1048576,ROW(),BF$1)=0,"",LOG(INDEX(測定結果!$1:$1048576,ROW(),BF$1)))</f>
        <v>-1.0969100130080565</v>
      </c>
      <c r="BG67">
        <f>IF(INDEX(測定結果!$1:$1048576,ROW(),BG$1)=0,"",LOG(INDEX(測定結果!$1:$1048576,ROW(),BG$1)))</f>
        <v>-1.0457574905606752</v>
      </c>
      <c r="BH67">
        <f>IF(INDEX(測定結果!$1:$1048576,ROW(),BH$1)=0,"",LOG(INDEX(測定結果!$1:$1048576,ROW(),BH$1)))</f>
        <v>-1.0969100130080565</v>
      </c>
      <c r="BI67">
        <f>IF(INDEX(測定結果!$1:$1048576,ROW(),BI$1)=0,"",LOG(INDEX(測定結果!$1:$1048576,ROW(),BI$1)))</f>
        <v>-1.0457574905606752</v>
      </c>
      <c r="BJ67">
        <f>IF(INDEX(測定結果!$1:$1048576,ROW(),BJ$1)=0,"",LOG(INDEX(測定結果!$1:$1048576,ROW(),BJ$1)))</f>
        <v>-1.0457574905606752</v>
      </c>
      <c r="BK67">
        <f>IF(INDEX(測定結果!$1:$1048576,ROW(),BK$1)=0,"",LOG(INDEX(測定結果!$1:$1048576,ROW(),BK$1)))</f>
        <v>-1.0457574905606752</v>
      </c>
      <c r="BL67">
        <f>IF(INDEX(測定結果!$1:$1048576,ROW(),BL$1)=0,"",LOG(INDEX(測定結果!$1:$1048576,ROW(),BL$1)))</f>
        <v>-1.0457574905606752</v>
      </c>
      <c r="BM67">
        <f>IF(INDEX(測定結果!$1:$1048576,ROW(),BM$1)=0,"",LOG(INDEX(測定結果!$1:$1048576,ROW(),BM$1)))</f>
        <v>-1.0457574905606752</v>
      </c>
      <c r="BN67">
        <f>IF(INDEX(測定結果!$1:$1048576,ROW(),BN$1)=0,"",LOG(INDEX(測定結果!$1:$1048576,ROW(),BN$1)))</f>
        <v>-1</v>
      </c>
      <c r="BO67">
        <f>IF(INDEX(測定結果!$1:$1048576,ROW(),BO$1)=0,"",LOG(INDEX(測定結果!$1:$1048576,ROW(),BO$1)))</f>
        <v>-1.0457574905606752</v>
      </c>
      <c r="BP67">
        <f>IF(INDEX(測定結果!$1:$1048576,ROW(),BP$1)=0,"",LOG(INDEX(測定結果!$1:$1048576,ROW(),BP$1)))</f>
        <v>-1.0457574905606752</v>
      </c>
      <c r="BQ67">
        <f>IF(INDEX(測定結果!$1:$1048576,ROW(),BQ$1)=0,"",LOG(INDEX(測定結果!$1:$1048576,ROW(),BQ$1)))</f>
        <v>-1.0457574905606752</v>
      </c>
      <c r="BR67">
        <f>IF(INDEX(測定結果!$1:$1048576,ROW(),BR$1)=0,"",LOG(INDEX(測定結果!$1:$1048576,ROW(),BR$1)))</f>
        <v>-1.0457574905606752</v>
      </c>
      <c r="BS67">
        <f>IF(INDEX(測定結果!$1:$1048576,ROW(),BS$1)=0,"",LOG(INDEX(測定結果!$1:$1048576,ROW(),BS$1)))</f>
        <v>-1.0457574905606752</v>
      </c>
      <c r="BT67">
        <f>IF(INDEX(測定結果!$1:$1048576,ROW(),BT$1)=0,"",LOG(INDEX(測定結果!$1:$1048576,ROW(),BT$1)))</f>
        <v>-1.0457574905606752</v>
      </c>
      <c r="BU67">
        <f>IF(INDEX(測定結果!$1:$1048576,ROW(),BU$1)=0,"",LOG(INDEX(測定結果!$1:$1048576,ROW(),BU$1)))</f>
        <v>-1.0457574905606752</v>
      </c>
      <c r="BV67" t="str">
        <f>IF(INDEX(測定結果!$1:$1048576,ROW(),BV$1)=0,"",LOG(INDEX(測定結果!$1:$1048576,ROW(),BV$1)))</f>
        <v/>
      </c>
      <c r="BW67" t="str">
        <f>IF(INDEX(測定結果!$1:$1048576,ROW(),BW$1)=0,"",LOG(INDEX(測定結果!$1:$1048576,ROW(),BW$1)))</f>
        <v/>
      </c>
      <c r="BX67" t="str">
        <f>IF(INDEX(測定結果!$1:$1048576,ROW(),BX$1)=0,"",LOG(INDEX(測定結果!$1:$1048576,ROW(),BX$1)))</f>
        <v/>
      </c>
      <c r="BY67" t="str">
        <f>IF(INDEX(測定結果!$1:$1048576,ROW(),BY$1)=0,"",LOG(INDEX(測定結果!$1:$1048576,ROW(),BY$1)))</f>
        <v/>
      </c>
      <c r="BZ67" t="str">
        <f>IF(INDEX(測定結果!$1:$1048576,ROW(),BZ$1)=0,"",LOG(INDEX(測定結果!$1:$1048576,ROW(),BZ$1)))</f>
        <v/>
      </c>
      <c r="CA67" t="str">
        <f>IF(INDEX(測定結果!$1:$1048576,ROW(),CA$1)=0,"",LOG(INDEX(測定結果!$1:$1048576,ROW(),CA$1)))</f>
        <v/>
      </c>
      <c r="CB67" t="str">
        <f>IF(INDEX(測定結果!$1:$1048576,ROW(),CB$1)=0,"",LOG(INDEX(測定結果!$1:$1048576,ROW(),CB$1)))</f>
        <v/>
      </c>
      <c r="CC67" t="str">
        <f>IF(INDEX(測定結果!$1:$1048576,ROW(),CC$1)=0,"",LOG(INDEX(測定結果!$1:$1048576,ROW(),CC$1)))</f>
        <v/>
      </c>
      <c r="CD67" t="str">
        <f>IF(INDEX(測定結果!$1:$1048576,ROW(),CD$1)=0,"",LOG(INDEX(測定結果!$1:$1048576,ROW(),CD$1)))</f>
        <v/>
      </c>
      <c r="CE67" t="str">
        <f>IF(INDEX(測定結果!$1:$1048576,ROW(),CE$1)=0,"",LOG(INDEX(測定結果!$1:$1048576,ROW(),CE$1)))</f>
        <v/>
      </c>
      <c r="CF67">
        <f>IF(INDEX(測定結果!$1:$1048576,ROW(),CF$1)=0,"",LOG(INDEX(測定結果!$1:$1048576,ROW(),CF$1)))</f>
        <v>-1.0457574905606752</v>
      </c>
      <c r="CG67">
        <f>IF(INDEX(測定結果!$1:$1048576,ROW(),CG$1)=0,"",LOG(INDEX(測定結果!$1:$1048576,ROW(),CG$1)))</f>
        <v>-1.0457574905606752</v>
      </c>
      <c r="CH67">
        <f>IF(INDEX(測定結果!$1:$1048576,ROW(),CH$1)=0,"",LOG(INDEX(測定結果!$1:$1048576,ROW(),CH$1)))</f>
        <v>-1</v>
      </c>
      <c r="CI67">
        <f>IF(INDEX(測定結果!$1:$1048576,ROW(),CI$1)=0,"",LOG(INDEX(測定結果!$1:$1048576,ROW(),CI$1)))</f>
        <v>-1.0457574905606752</v>
      </c>
      <c r="CJ67">
        <f>IF(INDEX(測定結果!$1:$1048576,ROW(),CJ$1)=0,"",LOG(INDEX(測定結果!$1:$1048576,ROW(),CJ$1)))</f>
        <v>-1</v>
      </c>
      <c r="CK67">
        <f>IF(INDEX(測定結果!$1:$1048576,ROW(),CK$1)=0,"",LOG(INDEX(測定結果!$1:$1048576,ROW(),CK$1)))</f>
        <v>-1</v>
      </c>
      <c r="CL67">
        <f>IF(INDEX(測定結果!$1:$1048576,ROW(),CL$1)=0,"",LOG(INDEX(測定結果!$1:$1048576,ROW(),CL$1)))</f>
        <v>-1.0457574905606752</v>
      </c>
      <c r="CM67">
        <f>IF(INDEX(測定結果!$1:$1048576,ROW(),CM$1)=0,"",LOG(INDEX(測定結果!$1:$1048576,ROW(),CM$1)))</f>
        <v>-1.0969100130080565</v>
      </c>
      <c r="CN67">
        <f>IF(INDEX(測定結果!$1:$1048576,ROW(),CN$1)=0,"",LOG(INDEX(測定結果!$1:$1048576,ROW(),CN$1)))</f>
        <v>-1</v>
      </c>
      <c r="CO67">
        <f>IF(INDEX(測定結果!$1:$1048576,ROW(),CO$1)=0,"",LOG(INDEX(測定結果!$1:$1048576,ROW(),CO$1)))</f>
        <v>-1</v>
      </c>
      <c r="CP67">
        <f>IF(INDEX(測定結果!$1:$1048576,ROW(),CP$1)=0,"",LOG(INDEX(測定結果!$1:$1048576,ROW(),CP$1)))</f>
        <v>-1.0457574905606752</v>
      </c>
      <c r="CQ67">
        <f>IF(INDEX(測定結果!$1:$1048576,ROW(),CQ$1)=0,"",LOG(INDEX(測定結果!$1:$1048576,ROW(),CQ$1)))</f>
        <v>-1</v>
      </c>
      <c r="CR67" t="str">
        <f>IF(INDEX(測定結果!$1:$1048576,ROW(),CR$1)=0,"",LOG(INDEX(測定結果!$1:$1048576,ROW(),CR$1)))</f>
        <v/>
      </c>
      <c r="CS67" t="str">
        <f>IF(INDEX(測定結果!$1:$1048576,ROW(),CS$1)=0,"",LOG(INDEX(測定結果!$1:$1048576,ROW(),CS$1)))</f>
        <v/>
      </c>
      <c r="CT67" t="str">
        <f>IF(INDEX(測定結果!$1:$1048576,ROW(),CT$1)=0,"",LOG(INDEX(測定結果!$1:$1048576,ROW(),CT$1)))</f>
        <v/>
      </c>
      <c r="CU67" t="str">
        <f>IF(INDEX(測定結果!$1:$1048576,ROW(),CU$1)=0,"",LOG(INDEX(測定結果!$1:$1048576,ROW(),CU$1)))</f>
        <v/>
      </c>
      <c r="CV67" t="str">
        <f>IF(INDEX(測定結果!$1:$1048576,ROW(),CV$1)=0,"",LOG(INDEX(測定結果!$1:$1048576,ROW(),CV$1)))</f>
        <v/>
      </c>
      <c r="CW67" t="str">
        <f>IF(INDEX(測定結果!$1:$1048576,ROW(),CW$1)=0,"",LOG(INDEX(測定結果!$1:$1048576,ROW(),CW$1)))</f>
        <v/>
      </c>
      <c r="CX67" t="str">
        <f>IF(INDEX(測定結果!$1:$1048576,ROW(),CX$1)=0,"",LOG(INDEX(測定結果!$1:$1048576,ROW(),CX$1)))</f>
        <v/>
      </c>
      <c r="CY67" t="str">
        <f>IF(INDEX(測定結果!$1:$1048576,ROW(),CY$1)=0,"",LOG(INDEX(測定結果!$1:$1048576,ROW(),CY$1)))</f>
        <v/>
      </c>
      <c r="CZ67" t="str">
        <f>IF(INDEX(測定結果!$1:$1048576,ROW(),CZ$1)=0,"",LOG(INDEX(測定結果!$1:$1048576,ROW(),CZ$1)))</f>
        <v/>
      </c>
      <c r="DA67" t="str">
        <f>IF(INDEX(測定結果!$1:$1048576,ROW(),DA$1)=0,"",LOG(INDEX(測定結果!$1:$1048576,ROW(),DA$1)))</f>
        <v/>
      </c>
      <c r="DB67" t="str">
        <f>IF(INDEX(測定結果!$1:$1048576,ROW(),DB$1)=0,"",LOG(INDEX(測定結果!$1:$1048576,ROW(),DB$1)))</f>
        <v/>
      </c>
      <c r="DC67" t="str">
        <f>IF(INDEX(測定結果!$1:$1048576,ROW(),DC$1)=0,"",LOG(INDEX(測定結果!$1:$1048576,ROW(),DC$1)))</f>
        <v/>
      </c>
      <c r="DD67" t="str">
        <f>IF(INDEX(測定結果!$1:$1048576,ROW(),DD$1)=0,"",LOG(INDEX(測定結果!$1:$1048576,ROW(),DD$1)))</f>
        <v/>
      </c>
      <c r="DE67" t="str">
        <f>IF(INDEX(測定結果!$1:$1048576,ROW(),DE$1)=0,"",LOG(INDEX(測定結果!$1:$1048576,ROW(),DE$1)))</f>
        <v/>
      </c>
      <c r="DF67" t="str">
        <f>IF(INDEX(測定結果!$1:$1048576,ROW(),DF$1)=0,"",LOG(INDEX(測定結果!$1:$1048576,ROW(),DF$1)))</f>
        <v/>
      </c>
      <c r="DG67" t="str">
        <f>IF(INDEX(測定結果!$1:$1048576,ROW(),DG$1)=0,"",LOG(INDEX(測定結果!$1:$1048576,ROW(),DG$1)))</f>
        <v/>
      </c>
      <c r="DH67" t="str">
        <f>IF(INDEX(測定結果!$1:$1048576,ROW(),DH$1)=0,"",LOG(INDEX(測定結果!$1:$1048576,ROW(),DH$1)))</f>
        <v/>
      </c>
      <c r="DI67" t="str">
        <f>IF(INDEX(測定結果!$1:$1048576,ROW(),DI$1)=0,"",LOG(INDEX(測定結果!$1:$1048576,ROW(),DI$1)))</f>
        <v/>
      </c>
      <c r="DJ67" t="str">
        <f>IF(INDEX(測定結果!$1:$1048576,ROW(),DJ$1)=0,"",LOG(INDEX(測定結果!$1:$1048576,ROW(),DJ$1)))</f>
        <v/>
      </c>
      <c r="DK67" t="str">
        <f>IF(INDEX(測定結果!$1:$1048576,ROW(),DK$1)=0,"",LOG(INDEX(測定結果!$1:$1048576,ROW(),DK$1)))</f>
        <v/>
      </c>
      <c r="DL67" t="str">
        <f>IF(INDEX(測定結果!$1:$1048576,ROW(),DL$1)=0,"",LOG(INDEX(測定結果!$1:$1048576,ROW(),DL$1)))</f>
        <v/>
      </c>
      <c r="DM67" t="str">
        <f>IF(INDEX(測定結果!$1:$1048576,ROW(),DM$1)=0,"",LOG(INDEX(測定結果!$1:$1048576,ROW(),DM$1)))</f>
        <v/>
      </c>
      <c r="DN67" t="str">
        <f>IF(INDEX(測定結果!$1:$1048576,ROW(),DN$1)=0,"",LOG(INDEX(測定結果!$1:$1048576,ROW(),DN$1)))</f>
        <v/>
      </c>
      <c r="DO67" t="str">
        <f>IF(INDEX(測定結果!$1:$1048576,ROW(),DO$1)=0,"",LOG(INDEX(測定結果!$1:$1048576,ROW(),DO$1)))</f>
        <v/>
      </c>
      <c r="DP67" t="str">
        <f>IF(OR(INDEX(測定結果!$1:$1048576,ROW(),DP$1)=0,INDEX(測定結果!$1:$1048576,ROW(),DP$1)=""),"",LOG(INDEX(測定結果!$1:$1048576,ROW(),DP$1)))</f>
        <v/>
      </c>
      <c r="DQ67" t="str">
        <f>IF(OR(INDEX(測定結果!$1:$1048576,ROW(),DQ$1)=0,INDEX(測定結果!$1:$1048576,ROW(),DQ$1)=""),"",LOG(INDEX(測定結果!$1:$1048576,ROW(),DQ$1)))</f>
        <v/>
      </c>
      <c r="DR67" t="str">
        <f>IF(OR(INDEX(測定結果!$1:$1048576,ROW(),DR$1)=0,INDEX(測定結果!$1:$1048576,ROW(),DR$1)=""),"",LOG(INDEX(測定結果!$1:$1048576,ROW(),DR$1)))</f>
        <v/>
      </c>
      <c r="DS67" t="str">
        <f>IF(OR(INDEX(測定結果!$1:$1048576,ROW(),DS$1)=0,INDEX(測定結果!$1:$1048576,ROW(),DS$1)=""),"",LOG(INDEX(測定結果!$1:$1048576,ROW(),DS$1)))</f>
        <v/>
      </c>
      <c r="DT67" t="str">
        <f>IF(OR(INDEX(測定結果!$1:$1048576,ROW(),DT$1)=0,INDEX(測定結果!$1:$1048576,ROW(),DT$1)=""),"",LOG(INDEX(測定結果!$1:$1048576,ROW(),DT$1)))</f>
        <v/>
      </c>
      <c r="DU67" t="str">
        <f>IF(OR(INDEX(測定結果!$1:$1048576,ROW(),DU$1)=0,INDEX(測定結果!$1:$1048576,ROW(),DU$1)=""),"",LOG(INDEX(測定結果!$1:$1048576,ROW(),DU$1)))</f>
        <v/>
      </c>
      <c r="DV67" t="str">
        <f>IF(OR(INDEX(測定結果!$1:$1048576,ROW(),DV$1)=0,INDEX(測定結果!$1:$1048576,ROW(),DV$1)=""),"",LOG(INDEX(測定結果!$1:$1048576,ROW(),DV$1)))</f>
        <v/>
      </c>
      <c r="DW67" t="str">
        <f>IF(OR(INDEX(測定結果!$1:$1048576,ROW(),DW$1)=0,INDEX(測定結果!$1:$1048576,ROW(),DW$1)=""),"",LOG(INDEX(測定結果!$1:$1048576,ROW(),DW$1)))</f>
        <v/>
      </c>
      <c r="DX67" t="str">
        <f>IF(OR(INDEX(測定結果!$1:$1048576,ROW(),DX$1)=0,INDEX(測定結果!$1:$1048576,ROW(),DX$1)=""),"",LOG(INDEX(測定結果!$1:$1048576,ROW(),DX$1)))</f>
        <v/>
      </c>
      <c r="DY67" t="str">
        <f>IF(OR(INDEX(測定結果!$1:$1048576,ROW(),DY$1)=0,INDEX(測定結果!$1:$1048576,ROW(),DY$1)=""),"",LOG(INDEX(測定結果!$1:$1048576,ROW(),DY$1)))</f>
        <v/>
      </c>
      <c r="DZ67" t="str">
        <f>IF(OR(INDEX(測定結果!$1:$1048576,ROW(),DZ$1)=0,INDEX(測定結果!$1:$1048576,ROW(),DZ$1)=""),"",LOG(INDEX(測定結果!$1:$1048576,ROW(),DZ$1)))</f>
        <v/>
      </c>
      <c r="EA67" t="str">
        <f>IF(OR(INDEX(測定結果!$1:$1048576,ROW(),EA$1)=0,INDEX(測定結果!$1:$1048576,ROW(),EA$1)=""),"",LOG(INDEX(測定結果!$1:$1048576,ROW(),EA$1)))</f>
        <v/>
      </c>
      <c r="EB67" t="str">
        <f>IF(OR(INDEX(測定結果!$1:$1048576,ROW(),EB$1)=0,INDEX(測定結果!$1:$1048576,ROW(),EB$1)=""),"",LOG(INDEX(測定結果!$1:$1048576,ROW(),EB$1)))</f>
        <v/>
      </c>
      <c r="EC67">
        <f>IF(OR(INDEX(測定結果!$1:$1048576,ROW(),EC$1)=0,INDEX(測定結果!$1:$1048576,ROW(),EC$1)=""),"",LOG(INDEX(測定結果!$1:$1048576,ROW(),EC$1)))</f>
        <v>-0.94692155651658028</v>
      </c>
      <c r="ED67">
        <f>IF(OR(INDEX(測定結果!$1:$1048576,ROW(),ED$1)=0,INDEX(測定結果!$1:$1048576,ROW(),ED$1)=""),"",LOG(INDEX(測定結果!$1:$1048576,ROW(),ED$1)))</f>
        <v>-0.91009488856060206</v>
      </c>
    </row>
    <row r="68" spans="1:134">
      <c r="A68" t="str">
        <f>IF(INDEX(測定結果!$1:$1048576,ROW(),A$1)=0,A67,INDEX(測定結果!$1:$1048576,ROW(),A$1))</f>
        <v>常葉町</v>
      </c>
      <c r="B68">
        <f>INDEX(測定結果!$1:$1048576,ROW(),B$1)</f>
        <v>58</v>
      </c>
      <c r="C68" t="str">
        <f>IF(INDEX(測定結果!$1:$1048576,ROW(),C$1)=0,C67,INDEX(測定結果!$1:$1048576,ROW(),C$1))</f>
        <v>久保</v>
      </c>
      <c r="D68" t="str">
        <f>IF(INDEX(測定結果!$1:$1048576,ROW(),D$1)=0,"",INDEX(測定結果!$1:$1048576,ROW(),D$1))</f>
        <v>久保下地区集会所(9月9日上地区)</v>
      </c>
      <c r="E68">
        <f>IF(INDEX(測定結果!$1:$1048576,ROW(),E$1)=0,"",LOG(INDEX(測定結果!$1:$1048576,ROW(),E$1)))</f>
        <v>-0.49485002168009401</v>
      </c>
      <c r="F68">
        <f>IF(INDEX(測定結果!$1:$1048576,ROW(),F$1)=0,"",LOG(INDEX(測定結果!$1:$1048576,ROW(),F$1)))</f>
        <v>-0.50863830616572736</v>
      </c>
      <c r="G68">
        <f>IF(INDEX(測定結果!$1:$1048576,ROW(),G$1)=0,"",LOG(INDEX(測定結果!$1:$1048576,ROW(),G$1)))</f>
        <v>-0.55284196865778079</v>
      </c>
      <c r="H68">
        <f>IF(INDEX(測定結果!$1:$1048576,ROW(),H$1)=0,"",LOG(INDEX(測定結果!$1:$1048576,ROW(),H$1)))</f>
        <v>-0.55284196865778079</v>
      </c>
      <c r="I68">
        <f>IF(INDEX(測定結果!$1:$1048576,ROW(),I$1)=0,"",LOG(INDEX(測定結果!$1:$1048576,ROW(),I$1)))</f>
        <v>-0.53760200210104392</v>
      </c>
      <c r="J68">
        <f>IF(INDEX(測定結果!$1:$1048576,ROW(),J$1)=0,"",LOG(INDEX(測定結果!$1:$1048576,ROW(),J$1)))</f>
        <v>-0.55284196865778079</v>
      </c>
      <c r="K68">
        <f>IF(INDEX(測定結果!$1:$1048576,ROW(),K$1)=0,"",LOG(INDEX(測定結果!$1:$1048576,ROW(),K$1)))</f>
        <v>-0.42021640338318983</v>
      </c>
      <c r="L68">
        <f>IF(INDEX(測定結果!$1:$1048576,ROW(),L$1)=0,"",LOG(INDEX(測定結果!$1:$1048576,ROW(),L$1)))</f>
        <v>-0.42021640338318983</v>
      </c>
      <c r="M68">
        <f>IF(INDEX(測定結果!$1:$1048576,ROW(),M$1)=0,"",LOG(INDEX(測定結果!$1:$1048576,ROW(),M$1)))</f>
        <v>-0.44369749923271273</v>
      </c>
      <c r="N68">
        <f>IF(INDEX(測定結果!$1:$1048576,ROW(),N$1)=0,"",LOG(INDEX(測定結果!$1:$1048576,ROW(),N$1)))</f>
        <v>-0.3979400086720376</v>
      </c>
      <c r="O68">
        <f>IF(INDEX(測定結果!$1:$1048576,ROW(),O$1)=0,"",LOG(INDEX(測定結果!$1:$1048576,ROW(),O$1)))</f>
        <v>-0.40893539297350079</v>
      </c>
      <c r="P68">
        <f>IF(INDEX(測定結果!$1:$1048576,ROW(),P$1)=0,"",LOG(INDEX(測定結果!$1:$1048576,ROW(),P$1)))</f>
        <v>-0.3979400086720376</v>
      </c>
      <c r="Q68">
        <f>IF(INDEX(測定結果!$1:$1048576,ROW(),Q$1)=0,"",LOG(INDEX(測定結果!$1:$1048576,ROW(),Q$1)))</f>
        <v>-0.38721614328026455</v>
      </c>
      <c r="R68">
        <f>IF(INDEX(測定結果!$1:$1048576,ROW(),R$1)=0,"",LOG(INDEX(測定結果!$1:$1048576,ROW(),R$1)))</f>
        <v>-0.33724216831842591</v>
      </c>
      <c r="S68">
        <f>IF(INDEX(測定結果!$1:$1048576,ROW(),S$1)=0,"",LOG(INDEX(測定結果!$1:$1048576,ROW(),S$1)))</f>
        <v>-0.30980391997148632</v>
      </c>
      <c r="T68">
        <f>IF(INDEX(測定結果!$1:$1048576,ROW(),T$1)=0,"",LOG(INDEX(測定結果!$1:$1048576,ROW(),T$1)))</f>
        <v>-0.45593195564972439</v>
      </c>
      <c r="U68">
        <f>IF(INDEX(測定結果!$1:$1048576,ROW(),U$1)=0,"",LOG(INDEX(測定結果!$1:$1048576,ROW(),U$1)))</f>
        <v>-0.46852108295774486</v>
      </c>
      <c r="V68">
        <f>IF(INDEX(測定結果!$1:$1048576,ROW(),V$1)=0,"",LOG(INDEX(測定結果!$1:$1048576,ROW(),V$1)))</f>
        <v>-0.50863830616572736</v>
      </c>
      <c r="W68">
        <f>IF(INDEX(測定結果!$1:$1048576,ROW(),W$1)=0,"",LOG(INDEX(測定結果!$1:$1048576,ROW(),W$1)))</f>
        <v>-0.65757731917779372</v>
      </c>
      <c r="X68">
        <f>IF(INDEX(測定結果!$1:$1048576,ROW(),X$1)=0,"",LOG(INDEX(測定結果!$1:$1048576,ROW(),X$1)))</f>
        <v>-0.61978875828839397</v>
      </c>
      <c r="Y68">
        <f>IF(INDEX(測定結果!$1:$1048576,ROW(),Y$1)=0,"",LOG(INDEX(測定結果!$1:$1048576,ROW(),Y$1)))</f>
        <v>-0.63827216398240705</v>
      </c>
      <c r="Z68">
        <f>IF(INDEX(測定結果!$1:$1048576,ROW(),Z$1)=0,"",LOG(INDEX(測定結果!$1:$1048576,ROW(),Z$1)))</f>
        <v>-0.63827216398240705</v>
      </c>
      <c r="AA68">
        <f>IF(INDEX(測定結果!$1:$1048576,ROW(),AA$1)=0,"",LOG(INDEX(測定結果!$1:$1048576,ROW(),AA$1)))</f>
        <v>-0.63827216398240705</v>
      </c>
      <c r="AB68">
        <f>IF(INDEX(測定結果!$1:$1048576,ROW(),AB$1)=0,"",LOG(INDEX(測定結果!$1:$1048576,ROW(),AB$1)))</f>
        <v>-0.63827216398240705</v>
      </c>
      <c r="AC68">
        <f>IF(INDEX(測定結果!$1:$1048576,ROW(),AC$1)=0,"",LOG(INDEX(測定結果!$1:$1048576,ROW(),AC$1)))</f>
        <v>-0.65757731917779372</v>
      </c>
      <c r="AD68">
        <f>IF(INDEX(測定結果!$1:$1048576,ROW(),AD$1)=0,"",LOG(INDEX(測定結果!$1:$1048576,ROW(),AD$1)))</f>
        <v>-0.65757731917779372</v>
      </c>
      <c r="AE68">
        <f>IF(INDEX(測定結果!$1:$1048576,ROW(),AE$1)=0,"",LOG(INDEX(測定結果!$1:$1048576,ROW(),AE$1)))</f>
        <v>-0.6777807052660807</v>
      </c>
      <c r="AF68">
        <f>IF(INDEX(測定結果!$1:$1048576,ROW(),AF$1)=0,"",LOG(INDEX(測定結果!$1:$1048576,ROW(),AF$1)))</f>
        <v>-0.6777807052660807</v>
      </c>
      <c r="AG68">
        <f>IF(INDEX(測定結果!$1:$1048576,ROW(),AG$1)=0,"",LOG(INDEX(測定結果!$1:$1048576,ROW(),AG$1)))</f>
        <v>-0.72124639904717103</v>
      </c>
      <c r="AH68">
        <f>IF(INDEX(測定結果!$1:$1048576,ROW(),AH$1)=0,"",LOG(INDEX(測定結果!$1:$1048576,ROW(),AH$1)))</f>
        <v>-0.85387196432176193</v>
      </c>
      <c r="AI68">
        <f>IF(INDEX(測定結果!$1:$1048576,ROW(),AI$1)=0,"",LOG(INDEX(測定結果!$1:$1048576,ROW(),AI$1)))</f>
        <v>-0.74472749489669399</v>
      </c>
      <c r="AJ68">
        <f>IF(INDEX(測定結果!$1:$1048576,ROW(),AJ$1)=0,"",LOG(INDEX(測定結果!$1:$1048576,ROW(),AJ$1)))</f>
        <v>-0.74472749489669399</v>
      </c>
      <c r="AK68">
        <f>IF(INDEX(測定結果!$1:$1048576,ROW(),AK$1)=0,"",LOG(INDEX(測定結果!$1:$1048576,ROW(),AK$1)))</f>
        <v>-0.74472749489669399</v>
      </c>
      <c r="AL68">
        <f>IF(INDEX(測定結果!$1:$1048576,ROW(),AL$1)=0,"",LOG(INDEX(測定結果!$1:$1048576,ROW(),AL$1)))</f>
        <v>-0.74472749489669399</v>
      </c>
      <c r="AM68">
        <f>IF(INDEX(測定結果!$1:$1048576,ROW(),AM$1)=0,"",LOG(INDEX(測定結果!$1:$1048576,ROW(),AM$1)))</f>
        <v>-0.769551078621726</v>
      </c>
      <c r="AN68">
        <f>IF(INDEX(測定結果!$1:$1048576,ROW(),AN$1)=0,"",LOG(INDEX(測定結果!$1:$1048576,ROW(),AN$1)))</f>
        <v>-0.769551078621726</v>
      </c>
      <c r="AO68">
        <f>IF(INDEX(測定結果!$1:$1048576,ROW(),AO$1)=0,"",LOG(INDEX(測定結果!$1:$1048576,ROW(),AO$1)))</f>
        <v>-0.79588001734407521</v>
      </c>
      <c r="AP68">
        <f>IF(INDEX(測定結果!$1:$1048576,ROW(),AP$1)=0,"",LOG(INDEX(測定結果!$1:$1048576,ROW(),AP$1)))</f>
        <v>-0.82390874094431876</v>
      </c>
      <c r="AQ68">
        <f>IF(INDEX(測定結果!$1:$1048576,ROW(),AQ$1)=0,"",LOG(INDEX(測定結果!$1:$1048576,ROW(),AQ$1)))</f>
        <v>-0.79588001734407521</v>
      </c>
      <c r="AR68">
        <f>IF(INDEX(測定結果!$1:$1048576,ROW(),AR$1)=0,"",LOG(INDEX(測定結果!$1:$1048576,ROW(),AR$1)))</f>
        <v>-0.79588001734407521</v>
      </c>
      <c r="AS68">
        <f>IF(INDEX(測定結果!$1:$1048576,ROW(),AS$1)=0,"",LOG(INDEX(測定結果!$1:$1048576,ROW(),AS$1)))</f>
        <v>-0.82390874094431876</v>
      </c>
      <c r="AT68">
        <f>IF(INDEX(測定結果!$1:$1048576,ROW(),AT$1)=0,"",LOG(INDEX(測定結果!$1:$1048576,ROW(),AT$1)))</f>
        <v>-0.82390874094431876</v>
      </c>
      <c r="AU68">
        <f>IF(INDEX(測定結果!$1:$1048576,ROW(),AU$1)=0,"",LOG(INDEX(測定結果!$1:$1048576,ROW(),AU$1)))</f>
        <v>-1.0457574905606752</v>
      </c>
      <c r="AV68">
        <f>IF(INDEX(測定結果!$1:$1048576,ROW(),AV$1)=0,"",LOG(INDEX(測定結果!$1:$1048576,ROW(),AV$1)))</f>
        <v>-0.82390874094431876</v>
      </c>
      <c r="AW68">
        <f>IF(INDEX(測定結果!$1:$1048576,ROW(),AW$1)=0,"",LOG(INDEX(測定結果!$1:$1048576,ROW(),AW$1)))</f>
        <v>-0.82390874094431876</v>
      </c>
      <c r="AX68">
        <f>IF(INDEX(測定結果!$1:$1048576,ROW(),AX$1)=0,"",LOG(INDEX(測定結果!$1:$1048576,ROW(),AX$1)))</f>
        <v>-0.82390874094431876</v>
      </c>
      <c r="AY68">
        <f>IF(INDEX(測定結果!$1:$1048576,ROW(),AY$1)=0,"",LOG(INDEX(測定結果!$1:$1048576,ROW(),AY$1)))</f>
        <v>-0.85387196432176193</v>
      </c>
      <c r="AZ68">
        <f>IF(INDEX(測定結果!$1:$1048576,ROW(),AZ$1)=0,"",LOG(INDEX(測定結果!$1:$1048576,ROW(),AZ$1)))</f>
        <v>-0.82390874094431876</v>
      </c>
      <c r="BA68">
        <f>IF(INDEX(測定結果!$1:$1048576,ROW(),BA$1)=0,"",LOG(INDEX(測定結果!$1:$1048576,ROW(),BA$1)))</f>
        <v>-0.85387196432176193</v>
      </c>
      <c r="BB68">
        <f>IF(INDEX(測定結果!$1:$1048576,ROW(),BB$1)=0,"",LOG(INDEX(測定結果!$1:$1048576,ROW(),BB$1)))</f>
        <v>-0.85387196432176193</v>
      </c>
      <c r="BC68">
        <f>IF(INDEX(測定結果!$1:$1048576,ROW(),BC$1)=0,"",LOG(INDEX(測定結果!$1:$1048576,ROW(),BC$1)))</f>
        <v>-0.88605664769316317</v>
      </c>
      <c r="BD68">
        <f>IF(INDEX(測定結果!$1:$1048576,ROW(),BD$1)=0,"",LOG(INDEX(測定結果!$1:$1048576,ROW(),BD$1)))</f>
        <v>-0.88605664769316317</v>
      </c>
      <c r="BE68">
        <f>IF(INDEX(測定結果!$1:$1048576,ROW(),BE$1)=0,"",LOG(INDEX(測定結果!$1:$1048576,ROW(),BE$1)))</f>
        <v>-0.92081875395237522</v>
      </c>
      <c r="BF68">
        <f>IF(INDEX(測定結果!$1:$1048576,ROW(),BF$1)=0,"",LOG(INDEX(測定結果!$1:$1048576,ROW(),BF$1)))</f>
        <v>-1.0457574905606752</v>
      </c>
      <c r="BG68">
        <f>IF(INDEX(測定結果!$1:$1048576,ROW(),BG$1)=0,"",LOG(INDEX(測定結果!$1:$1048576,ROW(),BG$1)))</f>
        <v>-0.92081875395237522</v>
      </c>
      <c r="BH68">
        <f>IF(INDEX(測定結果!$1:$1048576,ROW(),BH$1)=0,"",LOG(INDEX(測定結果!$1:$1048576,ROW(),BH$1)))</f>
        <v>-0.92081875395237522</v>
      </c>
      <c r="BI68">
        <f>IF(INDEX(測定結果!$1:$1048576,ROW(),BI$1)=0,"",LOG(INDEX(測定結果!$1:$1048576,ROW(),BI$1)))</f>
        <v>-0.88605664769316317</v>
      </c>
      <c r="BJ68">
        <f>IF(INDEX(測定結果!$1:$1048576,ROW(),BJ$1)=0,"",LOG(INDEX(測定結果!$1:$1048576,ROW(),BJ$1)))</f>
        <v>-0.92081875395237522</v>
      </c>
      <c r="BK68">
        <f>IF(INDEX(測定結果!$1:$1048576,ROW(),BK$1)=0,"",LOG(INDEX(測定結果!$1:$1048576,ROW(),BK$1)))</f>
        <v>-0.92081875395237522</v>
      </c>
      <c r="BL68">
        <f>IF(INDEX(測定結果!$1:$1048576,ROW(),BL$1)=0,"",LOG(INDEX(測定結果!$1:$1048576,ROW(),BL$1)))</f>
        <v>-0.92081875395237522</v>
      </c>
      <c r="BM68">
        <f>IF(INDEX(測定結果!$1:$1048576,ROW(),BM$1)=0,"",LOG(INDEX(測定結果!$1:$1048576,ROW(),BM$1)))</f>
        <v>-0.95860731484177497</v>
      </c>
      <c r="BN68">
        <f>IF(INDEX(測定結果!$1:$1048576,ROW(),BN$1)=0,"",LOG(INDEX(測定結果!$1:$1048576,ROW(),BN$1)))</f>
        <v>-0.92081875395237522</v>
      </c>
      <c r="BO68">
        <f>IF(INDEX(測定結果!$1:$1048576,ROW(),BO$1)=0,"",LOG(INDEX(測定結果!$1:$1048576,ROW(),BO$1)))</f>
        <v>-0.95860731484177497</v>
      </c>
      <c r="BP68">
        <f>IF(INDEX(測定結果!$1:$1048576,ROW(),BP$1)=0,"",LOG(INDEX(測定結果!$1:$1048576,ROW(),BP$1)))</f>
        <v>-0.95860731484177497</v>
      </c>
      <c r="BQ68">
        <f>IF(INDEX(測定結果!$1:$1048576,ROW(),BQ$1)=0,"",LOG(INDEX(測定結果!$1:$1048576,ROW(),BQ$1)))</f>
        <v>-0.95860731484177497</v>
      </c>
      <c r="BR68">
        <f>IF(INDEX(測定結果!$1:$1048576,ROW(),BR$1)=0,"",LOG(INDEX(測定結果!$1:$1048576,ROW(),BR$1)))</f>
        <v>-1.1549019599857431</v>
      </c>
      <c r="BS68">
        <f>IF(INDEX(測定結果!$1:$1048576,ROW(),BS$1)=0,"",LOG(INDEX(測定結果!$1:$1048576,ROW(),BS$1)))</f>
        <v>-0.95860731484177497</v>
      </c>
      <c r="BT68">
        <f>IF(INDEX(測定結果!$1:$1048576,ROW(),BT$1)=0,"",LOG(INDEX(測定結果!$1:$1048576,ROW(),BT$1)))</f>
        <v>-1</v>
      </c>
      <c r="BU68">
        <f>IF(INDEX(測定結果!$1:$1048576,ROW(),BU$1)=0,"",LOG(INDEX(測定結果!$1:$1048576,ROW(),BU$1)))</f>
        <v>-1</v>
      </c>
      <c r="BV68" t="str">
        <f>IF(INDEX(測定結果!$1:$1048576,ROW(),BV$1)=0,"",LOG(INDEX(測定結果!$1:$1048576,ROW(),BV$1)))</f>
        <v/>
      </c>
      <c r="BW68" t="str">
        <f>IF(INDEX(測定結果!$1:$1048576,ROW(),BW$1)=0,"",LOG(INDEX(測定結果!$1:$1048576,ROW(),BW$1)))</f>
        <v/>
      </c>
      <c r="BX68" t="str">
        <f>IF(INDEX(測定結果!$1:$1048576,ROW(),BX$1)=0,"",LOG(INDEX(測定結果!$1:$1048576,ROW(),BX$1)))</f>
        <v/>
      </c>
      <c r="BY68" t="str">
        <f>IF(INDEX(測定結果!$1:$1048576,ROW(),BY$1)=0,"",LOG(INDEX(測定結果!$1:$1048576,ROW(),BY$1)))</f>
        <v/>
      </c>
      <c r="BZ68" t="str">
        <f>IF(INDEX(測定結果!$1:$1048576,ROW(),BZ$1)=0,"",LOG(INDEX(測定結果!$1:$1048576,ROW(),BZ$1)))</f>
        <v/>
      </c>
      <c r="CA68" t="str">
        <f>IF(INDEX(測定結果!$1:$1048576,ROW(),CA$1)=0,"",LOG(INDEX(測定結果!$1:$1048576,ROW(),CA$1)))</f>
        <v/>
      </c>
      <c r="CB68" t="str">
        <f>IF(INDEX(測定結果!$1:$1048576,ROW(),CB$1)=0,"",LOG(INDEX(測定結果!$1:$1048576,ROW(),CB$1)))</f>
        <v/>
      </c>
      <c r="CC68" t="str">
        <f>IF(INDEX(測定結果!$1:$1048576,ROW(),CC$1)=0,"",LOG(INDEX(測定結果!$1:$1048576,ROW(),CC$1)))</f>
        <v/>
      </c>
      <c r="CD68" t="str">
        <f>IF(INDEX(測定結果!$1:$1048576,ROW(),CD$1)=0,"",LOG(INDEX(測定結果!$1:$1048576,ROW(),CD$1)))</f>
        <v/>
      </c>
      <c r="CE68" t="str">
        <f>IF(INDEX(測定結果!$1:$1048576,ROW(),CE$1)=0,"",LOG(INDEX(測定結果!$1:$1048576,ROW(),CE$1)))</f>
        <v/>
      </c>
      <c r="CF68">
        <f>IF(INDEX(測定結果!$1:$1048576,ROW(),CF$1)=0,"",LOG(INDEX(測定結果!$1:$1048576,ROW(),CF$1)))</f>
        <v>-1.0457574905606752</v>
      </c>
      <c r="CG68">
        <f>IF(INDEX(測定結果!$1:$1048576,ROW(),CG$1)=0,"",LOG(INDEX(測定結果!$1:$1048576,ROW(),CG$1)))</f>
        <v>-1</v>
      </c>
      <c r="CH68">
        <f>IF(INDEX(測定結果!$1:$1048576,ROW(),CH$1)=0,"",LOG(INDEX(測定結果!$1:$1048576,ROW(),CH$1)))</f>
        <v>-1</v>
      </c>
      <c r="CI68">
        <f>IF(INDEX(測定結果!$1:$1048576,ROW(),CI$1)=0,"",LOG(INDEX(測定結果!$1:$1048576,ROW(),CI$1)))</f>
        <v>-1.0457574905606752</v>
      </c>
      <c r="CJ68">
        <f>IF(INDEX(測定結果!$1:$1048576,ROW(),CJ$1)=0,"",LOG(INDEX(測定結果!$1:$1048576,ROW(),CJ$1)))</f>
        <v>-1</v>
      </c>
      <c r="CK68">
        <f>IF(INDEX(測定結果!$1:$1048576,ROW(),CK$1)=0,"",LOG(INDEX(測定結果!$1:$1048576,ROW(),CK$1)))</f>
        <v>-1.0457574905606752</v>
      </c>
      <c r="CL68">
        <f>IF(INDEX(測定結果!$1:$1048576,ROW(),CL$1)=0,"",LOG(INDEX(測定結果!$1:$1048576,ROW(),CL$1)))</f>
        <v>-1.0457574905606752</v>
      </c>
      <c r="CM68">
        <f>IF(INDEX(測定結果!$1:$1048576,ROW(),CM$1)=0,"",LOG(INDEX(測定結果!$1:$1048576,ROW(),CM$1)))</f>
        <v>-1.0457574905606752</v>
      </c>
      <c r="CN68">
        <f>IF(INDEX(測定結果!$1:$1048576,ROW(),CN$1)=0,"",LOG(INDEX(測定結果!$1:$1048576,ROW(),CN$1)))</f>
        <v>-1.0457574905606752</v>
      </c>
      <c r="CO68">
        <f>IF(INDEX(測定結果!$1:$1048576,ROW(),CO$1)=0,"",LOG(INDEX(測定結果!$1:$1048576,ROW(),CO$1)))</f>
        <v>-1.0457574905606752</v>
      </c>
      <c r="CP68">
        <f>IF(INDEX(測定結果!$1:$1048576,ROW(),CP$1)=0,"",LOG(INDEX(測定結果!$1:$1048576,ROW(),CP$1)))</f>
        <v>-1.1549019599857431</v>
      </c>
      <c r="CQ68">
        <f>IF(INDEX(測定結果!$1:$1048576,ROW(),CQ$1)=0,"",LOG(INDEX(測定結果!$1:$1048576,ROW(),CQ$1)))</f>
        <v>-1.0969100130080565</v>
      </c>
      <c r="CR68">
        <f>IF(INDEX(測定結果!$1:$1048576,ROW(),CR$1)=0,"",LOG(INDEX(測定結果!$1:$1048576,ROW(),CR$1)))</f>
        <v>-1.0969100130080565</v>
      </c>
      <c r="CS68">
        <f>IF(INDEX(測定結果!$1:$1048576,ROW(),CS$1)=0,"",LOG(INDEX(測定結果!$1:$1048576,ROW(),CS$1)))</f>
        <v>-1.0457574905606752</v>
      </c>
      <c r="CT68">
        <f>IF(INDEX(測定結果!$1:$1048576,ROW(),CT$1)=0,"",LOG(INDEX(測定結果!$1:$1048576,ROW(),CT$1)))</f>
        <v>-1.0457574905606752</v>
      </c>
      <c r="CU68">
        <f>IF(INDEX(測定結果!$1:$1048576,ROW(),CU$1)=0,"",LOG(INDEX(測定結果!$1:$1048576,ROW(),CU$1)))</f>
        <v>-1.0457574905606752</v>
      </c>
      <c r="CV68">
        <f>IF(INDEX(測定結果!$1:$1048576,ROW(),CV$1)=0,"",LOG(INDEX(測定結果!$1:$1048576,ROW(),CV$1)))</f>
        <v>-1.0457574905606752</v>
      </c>
      <c r="CW68">
        <f>IF(INDEX(測定結果!$1:$1048576,ROW(),CW$1)=0,"",LOG(INDEX(測定結果!$1:$1048576,ROW(),CW$1)))</f>
        <v>-1.0457574905606752</v>
      </c>
      <c r="CX68">
        <f>IF(INDEX(測定結果!$1:$1048576,ROW(),CX$1)=0,"",LOG(INDEX(測定結果!$1:$1048576,ROW(),CX$1)))</f>
        <v>-1.0457574905606752</v>
      </c>
      <c r="CY68">
        <f>IF(INDEX(測定結果!$1:$1048576,ROW(),CY$1)=0,"",LOG(INDEX(測定結果!$1:$1048576,ROW(),CY$1)))</f>
        <v>-1.0457574905606752</v>
      </c>
      <c r="CZ68">
        <f>IF(INDEX(測定結果!$1:$1048576,ROW(),CZ$1)=0,"",LOG(INDEX(測定結果!$1:$1048576,ROW(),CZ$1)))</f>
        <v>-1.0457574905606752</v>
      </c>
      <c r="DA68">
        <f>IF(INDEX(測定結果!$1:$1048576,ROW(),DA$1)=0,"",LOG(INDEX(測定結果!$1:$1048576,ROW(),DA$1)))</f>
        <v>-1.0969100130080565</v>
      </c>
      <c r="DB68">
        <f>IF(INDEX(測定結果!$1:$1048576,ROW(),DB$1)=0,"",LOG(INDEX(測定結果!$1:$1048576,ROW(),DB$1)))</f>
        <v>-1.0969100130080565</v>
      </c>
      <c r="DC68">
        <f>IF(INDEX(測定結果!$1:$1048576,ROW(),DC$1)=0,"",LOG(INDEX(測定結果!$1:$1048576,ROW(),DC$1)))</f>
        <v>-1.0969100130080565</v>
      </c>
      <c r="DD68">
        <f>IF(INDEX(測定結果!$1:$1048576,ROW(),DD$1)=0,"",LOG(INDEX(測定結果!$1:$1048576,ROW(),DD$1)))</f>
        <v>-1.0969100130080565</v>
      </c>
      <c r="DE68">
        <f>IF(INDEX(測定結果!$1:$1048576,ROW(),DE$1)=0,"",LOG(INDEX(測定結果!$1:$1048576,ROW(),DE$1)))</f>
        <v>-1.0969100130080565</v>
      </c>
      <c r="DF68">
        <f>IF(INDEX(測定結果!$1:$1048576,ROW(),DF$1)=0,"",LOG(INDEX(測定結果!$1:$1048576,ROW(),DF$1)))</f>
        <v>-1.0969100130080565</v>
      </c>
      <c r="DG68">
        <f>IF(INDEX(測定結果!$1:$1048576,ROW(),DG$1)=0,"",LOG(INDEX(測定結果!$1:$1048576,ROW(),DG$1)))</f>
        <v>-1.0969100130080565</v>
      </c>
      <c r="DH68">
        <f>IF(INDEX(測定結果!$1:$1048576,ROW(),DH$1)=0,"",LOG(INDEX(測定結果!$1:$1048576,ROW(),DH$1)))</f>
        <v>-1.0969100130080565</v>
      </c>
      <c r="DI68">
        <f>IF(INDEX(測定結果!$1:$1048576,ROW(),DI$1)=0,"",LOG(INDEX(測定結果!$1:$1048576,ROW(),DI$1)))</f>
        <v>-1.0969100130080565</v>
      </c>
      <c r="DJ68">
        <f>IF(INDEX(測定結果!$1:$1048576,ROW(),DJ$1)=0,"",LOG(INDEX(測定結果!$1:$1048576,ROW(),DJ$1)))</f>
        <v>-1.0969100130080565</v>
      </c>
      <c r="DK68">
        <f>IF(INDEX(測定結果!$1:$1048576,ROW(),DK$1)=0,"",LOG(INDEX(測定結果!$1:$1048576,ROW(),DK$1)))</f>
        <v>-1.0969100130080565</v>
      </c>
      <c r="DL68" t="str">
        <f>IF(INDEX(測定結果!$1:$1048576,ROW(),DL$1)=0,"",LOG(INDEX(測定結果!$1:$1048576,ROW(),DL$1)))</f>
        <v/>
      </c>
      <c r="DM68" t="str">
        <f>IF(INDEX(測定結果!$1:$1048576,ROW(),DM$1)=0,"",LOG(INDEX(測定結果!$1:$1048576,ROW(),DM$1)))</f>
        <v/>
      </c>
      <c r="DN68">
        <f>IF(INDEX(測定結果!$1:$1048576,ROW(),DN$1)=0,"",LOG(INDEX(測定結果!$1:$1048576,ROW(),DN$1)))</f>
        <v>-1.0969100130080565</v>
      </c>
      <c r="DO68">
        <f>IF(INDEX(測定結果!$1:$1048576,ROW(),DO$1)=0,"",LOG(INDEX(測定結果!$1:$1048576,ROW(),DO$1)))</f>
        <v>-1.0969100130080565</v>
      </c>
      <c r="DP68">
        <f>IF(OR(INDEX(測定結果!$1:$1048576,ROW(),DP$1)=0,INDEX(測定結果!$1:$1048576,ROW(),DP$1)=""),"",LOG(INDEX(測定結果!$1:$1048576,ROW(),DP$1)))</f>
        <v>-1.1249387366082999</v>
      </c>
      <c r="DQ68">
        <f>IF(OR(INDEX(測定結果!$1:$1048576,ROW(),DQ$1)=0,INDEX(測定結果!$1:$1048576,ROW(),DQ$1)=""),"",LOG(INDEX(測定結果!$1:$1048576,ROW(),DQ$1)))</f>
        <v>-1.1023729087095586</v>
      </c>
      <c r="DR68">
        <f>IF(OR(INDEX(測定結果!$1:$1048576,ROW(),DR$1)=0,INDEX(測定結果!$1:$1048576,ROW(),DR$1)=""),"",LOG(INDEX(測定結果!$1:$1048576,ROW(),DR$1)))</f>
        <v>-1.1135092748275182</v>
      </c>
      <c r="DS68">
        <f>IF(OR(INDEX(測定結果!$1:$1048576,ROW(),DS$1)=0,INDEX(測定結果!$1:$1048576,ROW(),DS$1)=""),"",LOG(INDEX(測定結果!$1:$1048576,ROW(),DS$1)))</f>
        <v>-1.1135092748275182</v>
      </c>
      <c r="DT68">
        <f>IF(OR(INDEX(測定結果!$1:$1048576,ROW(),DT$1)=0,INDEX(測定結果!$1:$1048576,ROW(),DT$1)=""),"",LOG(INDEX(測定結果!$1:$1048576,ROW(),DT$1)))</f>
        <v>-1.1366771398795441</v>
      </c>
      <c r="DU68">
        <f>IF(OR(INDEX(測定結果!$1:$1048576,ROW(),DU$1)=0,INDEX(測定結果!$1:$1048576,ROW(),DU$1)=""),"",LOG(INDEX(測定結果!$1:$1048576,ROW(),DU$1)))</f>
        <v>-1.1079053973095196</v>
      </c>
      <c r="DV68">
        <f>IF(OR(INDEX(測定結果!$1:$1048576,ROW(),DV$1)=0,INDEX(測定結果!$1:$1048576,ROW(),DV$1)=""),"",LOG(INDEX(測定結果!$1:$1048576,ROW(),DV$1)))</f>
        <v>-1.1135092748275182</v>
      </c>
      <c r="DW68">
        <f>IF(OR(INDEX(測定結果!$1:$1048576,ROW(),DW$1)=0,INDEX(測定結果!$1:$1048576,ROW(),DW$1)=""),"",LOG(INDEX(測定結果!$1:$1048576,ROW(),DW$1)))</f>
        <v>-1.1191864077192086</v>
      </c>
      <c r="DX68">
        <f>IF(OR(INDEX(測定結果!$1:$1048576,ROW(),DX$1)=0,INDEX(測定結果!$1:$1048576,ROW(),DX$1)=""),"",LOG(INDEX(測定結果!$1:$1048576,ROW(),DX$1)))</f>
        <v>-1.1135092748275182</v>
      </c>
      <c r="DY68">
        <f>IF(OR(INDEX(測定結果!$1:$1048576,ROW(),DY$1)=0,INDEX(測定結果!$1:$1048576,ROW(),DY$1)=""),"",LOG(INDEX(測定結果!$1:$1048576,ROW(),DY$1)))</f>
        <v>-1.1249387366082999</v>
      </c>
      <c r="DZ68">
        <f>IF(OR(INDEX(測定結果!$1:$1048576,ROW(),DZ$1)=0,INDEX(測定結果!$1:$1048576,ROW(),DZ$1)=""),"",LOG(INDEX(測定結果!$1:$1048576,ROW(),DZ$1)))</f>
        <v>-1.1426675035687315</v>
      </c>
      <c r="EA68">
        <f>IF(OR(INDEX(測定結果!$1:$1048576,ROW(),EA$1)=0,INDEX(測定結果!$1:$1048576,ROW(),EA$1)=""),"",LOG(INDEX(測定結果!$1:$1048576,ROW(),EA$1)))</f>
        <v>-1.1307682802690238</v>
      </c>
      <c r="EB68">
        <f>IF(OR(INDEX(測定結果!$1:$1048576,ROW(),EB$1)=0,INDEX(測定結果!$1:$1048576,ROW(),EB$1)=""),"",LOG(INDEX(測定結果!$1:$1048576,ROW(),EB$1)))</f>
        <v>-1.1549019599857431</v>
      </c>
      <c r="EC68" t="str">
        <f>IF(OR(INDEX(測定結果!$1:$1048576,ROW(),EC$1)=0,INDEX(測定結果!$1:$1048576,ROW(),EC$1)=""),"",LOG(INDEX(測定結果!$1:$1048576,ROW(),EC$1)))</f>
        <v/>
      </c>
      <c r="ED68" t="str">
        <f>IF(OR(INDEX(測定結果!$1:$1048576,ROW(),ED$1)=0,INDEX(測定結果!$1:$1048576,ROW(),ED$1)=""),"",LOG(INDEX(測定結果!$1:$1048576,ROW(),ED$1)))</f>
        <v/>
      </c>
    </row>
    <row r="69" spans="1:134">
      <c r="A69" t="str">
        <f>IF(INDEX(測定結果!$1:$1048576,ROW(),A$1)=0,A68,INDEX(測定結果!$1:$1048576,ROW(),A$1))</f>
        <v>常葉町</v>
      </c>
      <c r="B69">
        <f>INDEX(測定結果!$1:$1048576,ROW(),B$1)</f>
        <v>59</v>
      </c>
      <c r="C69" t="str">
        <f>IF(INDEX(測定結果!$1:$1048576,ROW(),C$1)=0,C68,INDEX(測定結果!$1:$1048576,ROW(),C$1))</f>
        <v>新田作</v>
      </c>
      <c r="D69" t="str">
        <f>IF(INDEX(測定結果!$1:$1048576,ROW(),D$1)=0,"",INDEX(測定結果!$1:$1048576,ROW(),D$1))</f>
        <v>新田作集会所</v>
      </c>
      <c r="E69">
        <f>IF(INDEX(測定結果!$1:$1048576,ROW(),E$1)=0,"",LOG(INDEX(測定結果!$1:$1048576,ROW(),E$1)))</f>
        <v>-0.42021640338318983</v>
      </c>
      <c r="F69">
        <f>IF(INDEX(測定結果!$1:$1048576,ROW(),F$1)=0,"",LOG(INDEX(測定結果!$1:$1048576,ROW(),F$1)))</f>
        <v>-0.42021640338318983</v>
      </c>
      <c r="G69">
        <f>IF(INDEX(測定結果!$1:$1048576,ROW(),G$1)=0,"",LOG(INDEX(測定結果!$1:$1048576,ROW(),G$1)))</f>
        <v>-0.55284196865778079</v>
      </c>
      <c r="H69">
        <f>IF(INDEX(測定結果!$1:$1048576,ROW(),H$1)=0,"",LOG(INDEX(測定結果!$1:$1048576,ROW(),H$1)))</f>
        <v>-0.50863830616572736</v>
      </c>
      <c r="I69">
        <f>IF(INDEX(測定結果!$1:$1048576,ROW(),I$1)=0,"",LOG(INDEX(測定結果!$1:$1048576,ROW(),I$1)))</f>
        <v>-0.50863830616572736</v>
      </c>
      <c r="J69">
        <f>IF(INDEX(測定結果!$1:$1048576,ROW(),J$1)=0,"",LOG(INDEX(測定結果!$1:$1048576,ROW(),J$1)))</f>
        <v>-0.50863830616572736</v>
      </c>
      <c r="K69">
        <f>IF(INDEX(測定結果!$1:$1048576,ROW(),K$1)=0,"",LOG(INDEX(測定結果!$1:$1048576,ROW(),K$1)))</f>
        <v>-0.55284196865778079</v>
      </c>
      <c r="L69">
        <f>IF(INDEX(測定結果!$1:$1048576,ROW(),L$1)=0,"",LOG(INDEX(測定結果!$1:$1048576,ROW(),L$1)))</f>
        <v>-0.52287874528033762</v>
      </c>
      <c r="M69">
        <f>IF(INDEX(測定結果!$1:$1048576,ROW(),M$1)=0,"",LOG(INDEX(測定結果!$1:$1048576,ROW(),M$1)))</f>
        <v>-0.6020599913279624</v>
      </c>
      <c r="N69">
        <f>IF(INDEX(測定結果!$1:$1048576,ROW(),N$1)=0,"",LOG(INDEX(測定結果!$1:$1048576,ROW(),N$1)))</f>
        <v>-0.55284196865778079</v>
      </c>
      <c r="O69">
        <f>IF(INDEX(測定結果!$1:$1048576,ROW(),O$1)=0,"",LOG(INDEX(測定結果!$1:$1048576,ROW(),O$1)))</f>
        <v>-0.42021640338318983</v>
      </c>
      <c r="P69">
        <f>IF(INDEX(測定結果!$1:$1048576,ROW(),P$1)=0,"",LOG(INDEX(測定結果!$1:$1048576,ROW(),P$1)))</f>
        <v>-0.61978875828839397</v>
      </c>
      <c r="Q69">
        <f>IF(INDEX(測定結果!$1:$1048576,ROW(),Q$1)=0,"",LOG(INDEX(測定結果!$1:$1048576,ROW(),Q$1)))</f>
        <v>-0.55284196865778079</v>
      </c>
      <c r="R69">
        <f>IF(INDEX(測定結果!$1:$1048576,ROW(),R$1)=0,"",LOG(INDEX(測定結果!$1:$1048576,ROW(),R$1)))</f>
        <v>-0.53760200210104392</v>
      </c>
      <c r="S69">
        <f>IF(INDEX(測定結果!$1:$1048576,ROW(),S$1)=0,"",LOG(INDEX(測定結果!$1:$1048576,ROW(),S$1)))</f>
        <v>-0.50863830616572736</v>
      </c>
      <c r="T69">
        <f>IF(INDEX(測定結果!$1:$1048576,ROW(),T$1)=0,"",LOG(INDEX(測定結果!$1:$1048576,ROW(),T$1)))</f>
        <v>-0.6020599913279624</v>
      </c>
      <c r="U69">
        <f>IF(INDEX(測定結果!$1:$1048576,ROW(),U$1)=0,"",LOG(INDEX(測定結果!$1:$1048576,ROW(),U$1)))</f>
        <v>-0.65757731917779372</v>
      </c>
      <c r="V69">
        <f>IF(INDEX(測定結果!$1:$1048576,ROW(),V$1)=0,"",LOG(INDEX(測定結果!$1:$1048576,ROW(),V$1)))</f>
        <v>-0.6020599913279624</v>
      </c>
      <c r="W69">
        <f>IF(INDEX(測定結果!$1:$1048576,ROW(),W$1)=0,"",LOG(INDEX(測定結果!$1:$1048576,ROW(),W$1)))</f>
        <v>-0.63827216398240705</v>
      </c>
      <c r="X69">
        <f>IF(INDEX(測定結果!$1:$1048576,ROW(),X$1)=0,"",LOG(INDEX(測定結果!$1:$1048576,ROW(),X$1)))</f>
        <v>-0.52287874528033762</v>
      </c>
      <c r="Y69">
        <f>IF(INDEX(測定結果!$1:$1048576,ROW(),Y$1)=0,"",LOG(INDEX(測定結果!$1:$1048576,ROW(),Y$1)))</f>
        <v>-0.53760200210104392</v>
      </c>
      <c r="Z69">
        <f>IF(INDEX(測定結果!$1:$1048576,ROW(),Z$1)=0,"",LOG(INDEX(測定結果!$1:$1048576,ROW(),Z$1)))</f>
        <v>-0.53760200210104392</v>
      </c>
      <c r="AA69">
        <f>IF(INDEX(測定結果!$1:$1048576,ROW(),AA$1)=0,"",LOG(INDEX(測定結果!$1:$1048576,ROW(),AA$1)))</f>
        <v>-0.56863623584101264</v>
      </c>
      <c r="AB69">
        <f>IF(INDEX(測定結果!$1:$1048576,ROW(),AB$1)=0,"",LOG(INDEX(測定結果!$1:$1048576,ROW(),AB$1)))</f>
        <v>-0.55284196865778079</v>
      </c>
      <c r="AC69">
        <f>IF(INDEX(測定結果!$1:$1048576,ROW(),AC$1)=0,"",LOG(INDEX(測定結果!$1:$1048576,ROW(),AC$1)))</f>
        <v>-0.56863623584101264</v>
      </c>
      <c r="AD69">
        <f>IF(INDEX(測定結果!$1:$1048576,ROW(),AD$1)=0,"",LOG(INDEX(測定結果!$1:$1048576,ROW(),AD$1)))</f>
        <v>-0.58502665202918203</v>
      </c>
      <c r="AE69">
        <f>IF(INDEX(測定結果!$1:$1048576,ROW(),AE$1)=0,"",LOG(INDEX(測定結果!$1:$1048576,ROW(),AE$1)))</f>
        <v>-0.58502665202918203</v>
      </c>
      <c r="AF69">
        <f>IF(INDEX(測定結果!$1:$1048576,ROW(),AF$1)=0,"",LOG(INDEX(測定結果!$1:$1048576,ROW(),AF$1)))</f>
        <v>-0.6020599913279624</v>
      </c>
      <c r="AG69">
        <f>IF(INDEX(測定結果!$1:$1048576,ROW(),AG$1)=0,"",LOG(INDEX(測定結果!$1:$1048576,ROW(),AG$1)))</f>
        <v>-0.69897000433601875</v>
      </c>
      <c r="AH69">
        <f>IF(INDEX(測定結果!$1:$1048576,ROW(),AH$1)=0,"",LOG(INDEX(測定結果!$1:$1048576,ROW(),AH$1)))</f>
        <v>-0.79588001734407521</v>
      </c>
      <c r="AI69">
        <f>IF(INDEX(測定結果!$1:$1048576,ROW(),AI$1)=0,"",LOG(INDEX(測定結果!$1:$1048576,ROW(),AI$1)))</f>
        <v>-0.69897000433601875</v>
      </c>
      <c r="AJ69">
        <f>IF(INDEX(測定結果!$1:$1048576,ROW(),AJ$1)=0,"",LOG(INDEX(測定結果!$1:$1048576,ROW(),AJ$1)))</f>
        <v>-0.69897000433601875</v>
      </c>
      <c r="AK69">
        <f>IF(INDEX(測定結果!$1:$1048576,ROW(),AK$1)=0,"",LOG(INDEX(測定結果!$1:$1048576,ROW(),AK$1)))</f>
        <v>-0.65757731917779372</v>
      </c>
      <c r="AL69">
        <f>IF(INDEX(測定結果!$1:$1048576,ROW(),AL$1)=0,"",LOG(INDEX(測定結果!$1:$1048576,ROW(),AL$1)))</f>
        <v>-0.6777807052660807</v>
      </c>
      <c r="AM69">
        <f>IF(INDEX(測定結果!$1:$1048576,ROW(),AM$1)=0,"",LOG(INDEX(測定結果!$1:$1048576,ROW(),AM$1)))</f>
        <v>-0.6777807052660807</v>
      </c>
      <c r="AN69">
        <f>IF(INDEX(測定結果!$1:$1048576,ROW(),AN$1)=0,"",LOG(INDEX(測定結果!$1:$1048576,ROW(),AN$1)))</f>
        <v>-0.769551078621726</v>
      </c>
      <c r="AO69">
        <f>IF(INDEX(測定結果!$1:$1048576,ROW(),AO$1)=0,"",LOG(INDEX(測定結果!$1:$1048576,ROW(),AO$1)))</f>
        <v>-0.79588001734407521</v>
      </c>
      <c r="AP69">
        <f>IF(INDEX(測定結果!$1:$1048576,ROW(),AP$1)=0,"",LOG(INDEX(測定結果!$1:$1048576,ROW(),AP$1)))</f>
        <v>-0.769551078621726</v>
      </c>
      <c r="AQ69">
        <f>IF(INDEX(測定結果!$1:$1048576,ROW(),AQ$1)=0,"",LOG(INDEX(測定結果!$1:$1048576,ROW(),AQ$1)))</f>
        <v>-0.769551078621726</v>
      </c>
      <c r="AR69">
        <f>IF(INDEX(測定結果!$1:$1048576,ROW(),AR$1)=0,"",LOG(INDEX(測定結果!$1:$1048576,ROW(),AR$1)))</f>
        <v>-0.79588001734407521</v>
      </c>
      <c r="AS69">
        <f>IF(INDEX(測定結果!$1:$1048576,ROW(),AS$1)=0,"",LOG(INDEX(測定結果!$1:$1048576,ROW(),AS$1)))</f>
        <v>-0.769551078621726</v>
      </c>
      <c r="AT69">
        <f>IF(INDEX(測定結果!$1:$1048576,ROW(),AT$1)=0,"",LOG(INDEX(測定結果!$1:$1048576,ROW(),AT$1)))</f>
        <v>-0.82390874094431876</v>
      </c>
      <c r="AU69">
        <f>IF(INDEX(測定結果!$1:$1048576,ROW(),AU$1)=0,"",LOG(INDEX(測定結果!$1:$1048576,ROW(),AU$1)))</f>
        <v>-0.92081875395237522</v>
      </c>
      <c r="AV69">
        <f>IF(INDEX(測定結果!$1:$1048576,ROW(),AV$1)=0,"",LOG(INDEX(測定結果!$1:$1048576,ROW(),AV$1)))</f>
        <v>-0.85387196432176193</v>
      </c>
      <c r="AW69">
        <f>IF(INDEX(測定結果!$1:$1048576,ROW(),AW$1)=0,"",LOG(INDEX(測定結果!$1:$1048576,ROW(),AW$1)))</f>
        <v>-0.82390874094431876</v>
      </c>
      <c r="AX69">
        <f>IF(INDEX(測定結果!$1:$1048576,ROW(),AX$1)=0,"",LOG(INDEX(測定結果!$1:$1048576,ROW(),AX$1)))</f>
        <v>-0.79588001734407521</v>
      </c>
      <c r="AY69">
        <f>IF(INDEX(測定結果!$1:$1048576,ROW(),AY$1)=0,"",LOG(INDEX(測定結果!$1:$1048576,ROW(),AY$1)))</f>
        <v>-0.82390874094431876</v>
      </c>
      <c r="AZ69">
        <f>IF(INDEX(測定結果!$1:$1048576,ROW(),AZ$1)=0,"",LOG(INDEX(測定結果!$1:$1048576,ROW(),AZ$1)))</f>
        <v>-0.82390874094431876</v>
      </c>
      <c r="BA69">
        <f>IF(INDEX(測定結果!$1:$1048576,ROW(),BA$1)=0,"",LOG(INDEX(測定結果!$1:$1048576,ROW(),BA$1)))</f>
        <v>-0.82390874094431876</v>
      </c>
      <c r="BB69">
        <f>IF(INDEX(測定結果!$1:$1048576,ROW(),BB$1)=0,"",LOG(INDEX(測定結果!$1:$1048576,ROW(),BB$1)))</f>
        <v>-0.82390874094431876</v>
      </c>
      <c r="BC69">
        <f>IF(INDEX(測定結果!$1:$1048576,ROW(),BC$1)=0,"",LOG(INDEX(測定結果!$1:$1048576,ROW(),BC$1)))</f>
        <v>-0.79588001734407521</v>
      </c>
      <c r="BD69">
        <f>IF(INDEX(測定結果!$1:$1048576,ROW(),BD$1)=0,"",LOG(INDEX(測定結果!$1:$1048576,ROW(),BD$1)))</f>
        <v>-0.82390874094431876</v>
      </c>
      <c r="BE69">
        <f>IF(INDEX(測定結果!$1:$1048576,ROW(),BE$1)=0,"",LOG(INDEX(測定結果!$1:$1048576,ROW(),BE$1)))</f>
        <v>-0.85387196432176193</v>
      </c>
      <c r="BF69">
        <f>IF(INDEX(測定結果!$1:$1048576,ROW(),BF$1)=0,"",LOG(INDEX(測定結果!$1:$1048576,ROW(),BF$1)))</f>
        <v>-0.85387196432176193</v>
      </c>
      <c r="BG69">
        <f>IF(INDEX(測定結果!$1:$1048576,ROW(),BG$1)=0,"",LOG(INDEX(測定結果!$1:$1048576,ROW(),BG$1)))</f>
        <v>-0.85387196432176193</v>
      </c>
      <c r="BH69">
        <f>IF(INDEX(測定結果!$1:$1048576,ROW(),BH$1)=0,"",LOG(INDEX(測定結果!$1:$1048576,ROW(),BH$1)))</f>
        <v>-0.92081875395237522</v>
      </c>
      <c r="BI69">
        <f>IF(INDEX(測定結果!$1:$1048576,ROW(),BI$1)=0,"",LOG(INDEX(測定結果!$1:$1048576,ROW(),BI$1)))</f>
        <v>-0.92081875395237522</v>
      </c>
      <c r="BJ69">
        <f>IF(INDEX(測定結果!$1:$1048576,ROW(),BJ$1)=0,"",LOG(INDEX(測定結果!$1:$1048576,ROW(),BJ$1)))</f>
        <v>-0.92081875395237522</v>
      </c>
      <c r="BK69">
        <f>IF(INDEX(測定結果!$1:$1048576,ROW(),BK$1)=0,"",LOG(INDEX(測定結果!$1:$1048576,ROW(),BK$1)))</f>
        <v>-0.92081875395237522</v>
      </c>
      <c r="BL69">
        <f>IF(INDEX(測定結果!$1:$1048576,ROW(),BL$1)=0,"",LOG(INDEX(測定結果!$1:$1048576,ROW(),BL$1)))</f>
        <v>-0.92081875395237522</v>
      </c>
      <c r="BM69">
        <f>IF(INDEX(測定結果!$1:$1048576,ROW(),BM$1)=0,"",LOG(INDEX(測定結果!$1:$1048576,ROW(),BM$1)))</f>
        <v>-0.95860731484177497</v>
      </c>
      <c r="BN69">
        <f>IF(INDEX(測定結果!$1:$1048576,ROW(),BN$1)=0,"",LOG(INDEX(測定結果!$1:$1048576,ROW(),BN$1)))</f>
        <v>-0.95860731484177497</v>
      </c>
      <c r="BO69">
        <f>IF(INDEX(測定結果!$1:$1048576,ROW(),BO$1)=0,"",LOG(INDEX(測定結果!$1:$1048576,ROW(),BO$1)))</f>
        <v>-0.95860731484177497</v>
      </c>
      <c r="BP69">
        <f>IF(INDEX(測定結果!$1:$1048576,ROW(),BP$1)=0,"",LOG(INDEX(測定結果!$1:$1048576,ROW(),BP$1)))</f>
        <v>-1</v>
      </c>
      <c r="BQ69">
        <f>IF(INDEX(測定結果!$1:$1048576,ROW(),BQ$1)=0,"",LOG(INDEX(測定結果!$1:$1048576,ROW(),BQ$1)))</f>
        <v>-1</v>
      </c>
      <c r="BR69">
        <f>IF(INDEX(測定結果!$1:$1048576,ROW(),BR$1)=0,"",LOG(INDEX(測定結果!$1:$1048576,ROW(),BR$1)))</f>
        <v>-1</v>
      </c>
      <c r="BS69">
        <f>IF(INDEX(測定結果!$1:$1048576,ROW(),BS$1)=0,"",LOG(INDEX(測定結果!$1:$1048576,ROW(),BS$1)))</f>
        <v>-1</v>
      </c>
      <c r="BT69">
        <f>IF(INDEX(測定結果!$1:$1048576,ROW(),BT$1)=0,"",LOG(INDEX(測定結果!$1:$1048576,ROW(),BT$1)))</f>
        <v>-1</v>
      </c>
      <c r="BU69">
        <f>IF(INDEX(測定結果!$1:$1048576,ROW(),BU$1)=0,"",LOG(INDEX(測定結果!$1:$1048576,ROW(),BU$1)))</f>
        <v>-1</v>
      </c>
      <c r="BV69" t="str">
        <f>IF(INDEX(測定結果!$1:$1048576,ROW(),BV$1)=0,"",LOG(INDEX(測定結果!$1:$1048576,ROW(),BV$1)))</f>
        <v/>
      </c>
      <c r="BW69" t="str">
        <f>IF(INDEX(測定結果!$1:$1048576,ROW(),BW$1)=0,"",LOG(INDEX(測定結果!$1:$1048576,ROW(),BW$1)))</f>
        <v/>
      </c>
      <c r="BX69" t="str">
        <f>IF(INDEX(測定結果!$1:$1048576,ROW(),BX$1)=0,"",LOG(INDEX(測定結果!$1:$1048576,ROW(),BX$1)))</f>
        <v/>
      </c>
      <c r="BY69" t="str">
        <f>IF(INDEX(測定結果!$1:$1048576,ROW(),BY$1)=0,"",LOG(INDEX(測定結果!$1:$1048576,ROW(),BY$1)))</f>
        <v/>
      </c>
      <c r="BZ69" t="str">
        <f>IF(INDEX(測定結果!$1:$1048576,ROW(),BZ$1)=0,"",LOG(INDEX(測定結果!$1:$1048576,ROW(),BZ$1)))</f>
        <v/>
      </c>
      <c r="CA69" t="str">
        <f>IF(INDEX(測定結果!$1:$1048576,ROW(),CA$1)=0,"",LOG(INDEX(測定結果!$1:$1048576,ROW(),CA$1)))</f>
        <v/>
      </c>
      <c r="CB69" t="str">
        <f>IF(INDEX(測定結果!$1:$1048576,ROW(),CB$1)=0,"",LOG(INDEX(測定結果!$1:$1048576,ROW(),CB$1)))</f>
        <v/>
      </c>
      <c r="CC69" t="str">
        <f>IF(INDEX(測定結果!$1:$1048576,ROW(),CC$1)=0,"",LOG(INDEX(測定結果!$1:$1048576,ROW(),CC$1)))</f>
        <v/>
      </c>
      <c r="CD69" t="str">
        <f>IF(INDEX(測定結果!$1:$1048576,ROW(),CD$1)=0,"",LOG(INDEX(測定結果!$1:$1048576,ROW(),CD$1)))</f>
        <v/>
      </c>
      <c r="CE69" t="str">
        <f>IF(INDEX(測定結果!$1:$1048576,ROW(),CE$1)=0,"",LOG(INDEX(測定結果!$1:$1048576,ROW(),CE$1)))</f>
        <v/>
      </c>
      <c r="CF69">
        <f>IF(INDEX(測定結果!$1:$1048576,ROW(),CF$1)=0,"",LOG(INDEX(測定結果!$1:$1048576,ROW(),CF$1)))</f>
        <v>-0.95860731484177497</v>
      </c>
      <c r="CG69">
        <f>IF(INDEX(測定結果!$1:$1048576,ROW(),CG$1)=0,"",LOG(INDEX(測定結果!$1:$1048576,ROW(),CG$1)))</f>
        <v>-1</v>
      </c>
      <c r="CH69">
        <f>IF(INDEX(測定結果!$1:$1048576,ROW(),CH$1)=0,"",LOG(INDEX(測定結果!$1:$1048576,ROW(),CH$1)))</f>
        <v>-1</v>
      </c>
      <c r="CI69">
        <f>IF(INDEX(測定結果!$1:$1048576,ROW(),CI$1)=0,"",LOG(INDEX(測定結果!$1:$1048576,ROW(),CI$1)))</f>
        <v>-1.0457574905606752</v>
      </c>
      <c r="CJ69">
        <f>IF(INDEX(測定結果!$1:$1048576,ROW(),CJ$1)=0,"",LOG(INDEX(測定結果!$1:$1048576,ROW(),CJ$1)))</f>
        <v>-1.0969100130080565</v>
      </c>
      <c r="CK69">
        <f>IF(INDEX(測定結果!$1:$1048576,ROW(),CK$1)=0,"",LOG(INDEX(測定結果!$1:$1048576,ROW(),CK$1)))</f>
        <v>-1</v>
      </c>
      <c r="CL69">
        <f>IF(INDEX(測定結果!$1:$1048576,ROW(),CL$1)=0,"",LOG(INDEX(測定結果!$1:$1048576,ROW(),CL$1)))</f>
        <v>-1.0457574905606752</v>
      </c>
      <c r="CM69">
        <f>IF(INDEX(測定結果!$1:$1048576,ROW(),CM$1)=0,"",LOG(INDEX(測定結果!$1:$1048576,ROW(),CM$1)))</f>
        <v>-0.95860731484177497</v>
      </c>
      <c r="CN69">
        <f>IF(INDEX(測定結果!$1:$1048576,ROW(),CN$1)=0,"",LOG(INDEX(測定結果!$1:$1048576,ROW(),CN$1)))</f>
        <v>-1</v>
      </c>
      <c r="CO69">
        <f>IF(INDEX(測定結果!$1:$1048576,ROW(),CO$1)=0,"",LOG(INDEX(測定結果!$1:$1048576,ROW(),CO$1)))</f>
        <v>-1</v>
      </c>
      <c r="CP69">
        <f>IF(INDEX(測定結果!$1:$1048576,ROW(),CP$1)=0,"",LOG(INDEX(測定結果!$1:$1048576,ROW(),CP$1)))</f>
        <v>-1.0969100130080565</v>
      </c>
      <c r="CQ69">
        <f>IF(INDEX(測定結果!$1:$1048576,ROW(),CQ$1)=0,"",LOG(INDEX(測定結果!$1:$1048576,ROW(),CQ$1)))</f>
        <v>-1.0457574905606752</v>
      </c>
      <c r="CR69" t="str">
        <f>IF(INDEX(測定結果!$1:$1048576,ROW(),CR$1)=0,"",LOG(INDEX(測定結果!$1:$1048576,ROW(),CR$1)))</f>
        <v/>
      </c>
      <c r="CS69" t="str">
        <f>IF(INDEX(測定結果!$1:$1048576,ROW(),CS$1)=0,"",LOG(INDEX(測定結果!$1:$1048576,ROW(),CS$1)))</f>
        <v/>
      </c>
      <c r="CT69" t="str">
        <f>IF(INDEX(測定結果!$1:$1048576,ROW(),CT$1)=0,"",LOG(INDEX(測定結果!$1:$1048576,ROW(),CT$1)))</f>
        <v/>
      </c>
      <c r="CU69" t="str">
        <f>IF(INDEX(測定結果!$1:$1048576,ROW(),CU$1)=0,"",LOG(INDEX(測定結果!$1:$1048576,ROW(),CU$1)))</f>
        <v/>
      </c>
      <c r="CV69" t="str">
        <f>IF(INDEX(測定結果!$1:$1048576,ROW(),CV$1)=0,"",LOG(INDEX(測定結果!$1:$1048576,ROW(),CV$1)))</f>
        <v/>
      </c>
      <c r="CW69" t="str">
        <f>IF(INDEX(測定結果!$1:$1048576,ROW(),CW$1)=0,"",LOG(INDEX(測定結果!$1:$1048576,ROW(),CW$1)))</f>
        <v/>
      </c>
      <c r="CX69" t="str">
        <f>IF(INDEX(測定結果!$1:$1048576,ROW(),CX$1)=0,"",LOG(INDEX(測定結果!$1:$1048576,ROW(),CX$1)))</f>
        <v/>
      </c>
      <c r="CY69" t="str">
        <f>IF(INDEX(測定結果!$1:$1048576,ROW(),CY$1)=0,"",LOG(INDEX(測定結果!$1:$1048576,ROW(),CY$1)))</f>
        <v/>
      </c>
      <c r="CZ69" t="str">
        <f>IF(INDEX(測定結果!$1:$1048576,ROW(),CZ$1)=0,"",LOG(INDEX(測定結果!$1:$1048576,ROW(),CZ$1)))</f>
        <v/>
      </c>
      <c r="DA69" t="str">
        <f>IF(INDEX(測定結果!$1:$1048576,ROW(),DA$1)=0,"",LOG(INDEX(測定結果!$1:$1048576,ROW(),DA$1)))</f>
        <v/>
      </c>
      <c r="DB69" t="str">
        <f>IF(INDEX(測定結果!$1:$1048576,ROW(),DB$1)=0,"",LOG(INDEX(測定結果!$1:$1048576,ROW(),DB$1)))</f>
        <v/>
      </c>
      <c r="DC69" t="str">
        <f>IF(INDEX(測定結果!$1:$1048576,ROW(),DC$1)=0,"",LOG(INDEX(測定結果!$1:$1048576,ROW(),DC$1)))</f>
        <v/>
      </c>
      <c r="DD69" t="str">
        <f>IF(INDEX(測定結果!$1:$1048576,ROW(),DD$1)=0,"",LOG(INDEX(測定結果!$1:$1048576,ROW(),DD$1)))</f>
        <v/>
      </c>
      <c r="DE69" t="str">
        <f>IF(INDEX(測定結果!$1:$1048576,ROW(),DE$1)=0,"",LOG(INDEX(測定結果!$1:$1048576,ROW(),DE$1)))</f>
        <v/>
      </c>
      <c r="DF69" t="str">
        <f>IF(INDEX(測定結果!$1:$1048576,ROW(),DF$1)=0,"",LOG(INDEX(測定結果!$1:$1048576,ROW(),DF$1)))</f>
        <v/>
      </c>
      <c r="DG69" t="str">
        <f>IF(INDEX(測定結果!$1:$1048576,ROW(),DG$1)=0,"",LOG(INDEX(測定結果!$1:$1048576,ROW(),DG$1)))</f>
        <v/>
      </c>
      <c r="DH69" t="str">
        <f>IF(INDEX(測定結果!$1:$1048576,ROW(),DH$1)=0,"",LOG(INDEX(測定結果!$1:$1048576,ROW(),DH$1)))</f>
        <v/>
      </c>
      <c r="DI69" t="str">
        <f>IF(INDEX(測定結果!$1:$1048576,ROW(),DI$1)=0,"",LOG(INDEX(測定結果!$1:$1048576,ROW(),DI$1)))</f>
        <v/>
      </c>
      <c r="DJ69" t="str">
        <f>IF(INDEX(測定結果!$1:$1048576,ROW(),DJ$1)=0,"",LOG(INDEX(測定結果!$1:$1048576,ROW(),DJ$1)))</f>
        <v/>
      </c>
      <c r="DK69" t="str">
        <f>IF(INDEX(測定結果!$1:$1048576,ROW(),DK$1)=0,"",LOG(INDEX(測定結果!$1:$1048576,ROW(),DK$1)))</f>
        <v/>
      </c>
      <c r="DL69" t="str">
        <f>IF(INDEX(測定結果!$1:$1048576,ROW(),DL$1)=0,"",LOG(INDEX(測定結果!$1:$1048576,ROW(),DL$1)))</f>
        <v/>
      </c>
      <c r="DM69" t="str">
        <f>IF(INDEX(測定結果!$1:$1048576,ROW(),DM$1)=0,"",LOG(INDEX(測定結果!$1:$1048576,ROW(),DM$1)))</f>
        <v/>
      </c>
      <c r="DN69" t="str">
        <f>IF(INDEX(測定結果!$1:$1048576,ROW(),DN$1)=0,"",LOG(INDEX(測定結果!$1:$1048576,ROW(),DN$1)))</f>
        <v/>
      </c>
      <c r="DO69" t="str">
        <f>IF(INDEX(測定結果!$1:$1048576,ROW(),DO$1)=0,"",LOG(INDEX(測定結果!$1:$1048576,ROW(),DO$1)))</f>
        <v/>
      </c>
      <c r="DP69" t="str">
        <f>IF(OR(INDEX(測定結果!$1:$1048576,ROW(),DP$1)=0,INDEX(測定結果!$1:$1048576,ROW(),DP$1)=""),"",LOG(INDEX(測定結果!$1:$1048576,ROW(),DP$1)))</f>
        <v/>
      </c>
      <c r="DQ69" t="str">
        <f>IF(OR(INDEX(測定結果!$1:$1048576,ROW(),DQ$1)=0,INDEX(測定結果!$1:$1048576,ROW(),DQ$1)=""),"",LOG(INDEX(測定結果!$1:$1048576,ROW(),DQ$1)))</f>
        <v/>
      </c>
      <c r="DR69" t="str">
        <f>IF(OR(INDEX(測定結果!$1:$1048576,ROW(),DR$1)=0,INDEX(測定結果!$1:$1048576,ROW(),DR$1)=""),"",LOG(INDEX(測定結果!$1:$1048576,ROW(),DR$1)))</f>
        <v/>
      </c>
      <c r="DS69" t="str">
        <f>IF(OR(INDEX(測定結果!$1:$1048576,ROW(),DS$1)=0,INDEX(測定結果!$1:$1048576,ROW(),DS$1)=""),"",LOG(INDEX(測定結果!$1:$1048576,ROW(),DS$1)))</f>
        <v/>
      </c>
      <c r="DT69" t="str">
        <f>IF(OR(INDEX(測定結果!$1:$1048576,ROW(),DT$1)=0,INDEX(測定結果!$1:$1048576,ROW(),DT$1)=""),"",LOG(INDEX(測定結果!$1:$1048576,ROW(),DT$1)))</f>
        <v/>
      </c>
      <c r="DU69" t="str">
        <f>IF(OR(INDEX(測定結果!$1:$1048576,ROW(),DU$1)=0,INDEX(測定結果!$1:$1048576,ROW(),DU$1)=""),"",LOG(INDEX(測定結果!$1:$1048576,ROW(),DU$1)))</f>
        <v/>
      </c>
      <c r="DV69" t="str">
        <f>IF(OR(INDEX(測定結果!$1:$1048576,ROW(),DV$1)=0,INDEX(測定結果!$1:$1048576,ROW(),DV$1)=""),"",LOG(INDEX(測定結果!$1:$1048576,ROW(),DV$1)))</f>
        <v/>
      </c>
      <c r="DW69" t="str">
        <f>IF(OR(INDEX(測定結果!$1:$1048576,ROW(),DW$1)=0,INDEX(測定結果!$1:$1048576,ROW(),DW$1)=""),"",LOG(INDEX(測定結果!$1:$1048576,ROW(),DW$1)))</f>
        <v/>
      </c>
      <c r="DX69" t="str">
        <f>IF(OR(INDEX(測定結果!$1:$1048576,ROW(),DX$1)=0,INDEX(測定結果!$1:$1048576,ROW(),DX$1)=""),"",LOG(INDEX(測定結果!$1:$1048576,ROW(),DX$1)))</f>
        <v/>
      </c>
      <c r="DY69" t="str">
        <f>IF(OR(INDEX(測定結果!$1:$1048576,ROW(),DY$1)=0,INDEX(測定結果!$1:$1048576,ROW(),DY$1)=""),"",LOG(INDEX(測定結果!$1:$1048576,ROW(),DY$1)))</f>
        <v/>
      </c>
      <c r="DZ69" t="str">
        <f>IF(OR(INDEX(測定結果!$1:$1048576,ROW(),DZ$1)=0,INDEX(測定結果!$1:$1048576,ROW(),DZ$1)=""),"",LOG(INDEX(測定結果!$1:$1048576,ROW(),DZ$1)))</f>
        <v/>
      </c>
      <c r="EA69" t="str">
        <f>IF(OR(INDEX(測定結果!$1:$1048576,ROW(),EA$1)=0,INDEX(測定結果!$1:$1048576,ROW(),EA$1)=""),"",LOG(INDEX(測定結果!$1:$1048576,ROW(),EA$1)))</f>
        <v/>
      </c>
      <c r="EB69" t="str">
        <f>IF(OR(INDEX(測定結果!$1:$1048576,ROW(),EB$1)=0,INDEX(測定結果!$1:$1048576,ROW(),EB$1)=""),"",LOG(INDEX(測定結果!$1:$1048576,ROW(),EB$1)))</f>
        <v/>
      </c>
      <c r="EC69">
        <f>IF(OR(INDEX(測定結果!$1:$1048576,ROW(),EC$1)=0,INDEX(測定結果!$1:$1048576,ROW(),EC$1)=""),"",LOG(INDEX(測定結果!$1:$1048576,ROW(),EC$1)))</f>
        <v>-1.1135092748275182</v>
      </c>
      <c r="ED69">
        <f>IF(OR(INDEX(測定結果!$1:$1048576,ROW(),ED$1)=0,INDEX(測定結果!$1:$1048576,ROW(),ED$1)=""),"",LOG(INDEX(測定結果!$1:$1048576,ROW(),ED$1)))</f>
        <v>-1.2676062401770316</v>
      </c>
    </row>
    <row r="70" spans="1:134">
      <c r="A70" t="str">
        <f>IF(INDEX(測定結果!$1:$1048576,ROW(),A$1)=0,A69,INDEX(測定結果!$1:$1048576,ROW(),A$1))</f>
        <v>常葉町</v>
      </c>
      <c r="B70">
        <f>INDEX(測定結果!$1:$1048576,ROW(),B$1)</f>
        <v>60</v>
      </c>
      <c r="C70" t="str">
        <f>IF(INDEX(測定結果!$1:$1048576,ROW(),C$1)=0,C69,INDEX(測定結果!$1:$1048576,ROW(),C$1))</f>
        <v>関本</v>
      </c>
      <c r="D70" t="str">
        <f>IF(INDEX(測定結果!$1:$1048576,ROW(),D$1)=0,"",INDEX(測定結果!$1:$1048576,ROW(),D$1))</f>
        <v>常葉公民館関本分館</v>
      </c>
      <c r="E70">
        <f>IF(INDEX(測定結果!$1:$1048576,ROW(),E$1)=0,"",LOG(INDEX(測定結果!$1:$1048576,ROW(),E$1)))</f>
        <v>-0.6777807052660807</v>
      </c>
      <c r="F70">
        <f>IF(INDEX(測定結果!$1:$1048576,ROW(),F$1)=0,"",LOG(INDEX(測定結果!$1:$1048576,ROW(),F$1)))</f>
        <v>-0.6777807052660807</v>
      </c>
      <c r="G70">
        <f>IF(INDEX(測定結果!$1:$1048576,ROW(),G$1)=0,"",LOG(INDEX(測定結果!$1:$1048576,ROW(),G$1)))</f>
        <v>-0.72124639904717103</v>
      </c>
      <c r="H70">
        <f>IF(INDEX(測定結果!$1:$1048576,ROW(),H$1)=0,"",LOG(INDEX(測定結果!$1:$1048576,ROW(),H$1)))</f>
        <v>-0.72124639904717103</v>
      </c>
      <c r="I70">
        <f>IF(INDEX(測定結果!$1:$1048576,ROW(),I$1)=0,"",LOG(INDEX(測定結果!$1:$1048576,ROW(),I$1)))</f>
        <v>-0.74472749489669399</v>
      </c>
      <c r="J70">
        <f>IF(INDEX(測定結果!$1:$1048576,ROW(),J$1)=0,"",LOG(INDEX(測定結果!$1:$1048576,ROW(),J$1)))</f>
        <v>-0.69897000433601875</v>
      </c>
      <c r="K70">
        <f>IF(INDEX(測定結果!$1:$1048576,ROW(),K$1)=0,"",LOG(INDEX(測定結果!$1:$1048576,ROW(),K$1)))</f>
        <v>-0.74472749489669399</v>
      </c>
      <c r="L70">
        <f>IF(INDEX(測定結果!$1:$1048576,ROW(),L$1)=0,"",LOG(INDEX(測定結果!$1:$1048576,ROW(),L$1)))</f>
        <v>-0.72124639904717103</v>
      </c>
      <c r="M70">
        <f>IF(INDEX(測定結果!$1:$1048576,ROW(),M$1)=0,"",LOG(INDEX(測定結果!$1:$1048576,ROW(),M$1)))</f>
        <v>-0.74472749489669399</v>
      </c>
      <c r="N70">
        <f>IF(INDEX(測定結果!$1:$1048576,ROW(),N$1)=0,"",LOG(INDEX(測定結果!$1:$1048576,ROW(),N$1)))</f>
        <v>-0.74472749489669399</v>
      </c>
      <c r="O70">
        <f>IF(INDEX(測定結果!$1:$1048576,ROW(),O$1)=0,"",LOG(INDEX(測定結果!$1:$1048576,ROW(),O$1)))</f>
        <v>-0.74472749489669399</v>
      </c>
      <c r="P70">
        <f>IF(INDEX(測定結果!$1:$1048576,ROW(),P$1)=0,"",LOG(INDEX(測定結果!$1:$1048576,ROW(),P$1)))</f>
        <v>-0.79588001734407521</v>
      </c>
      <c r="Q70">
        <f>IF(INDEX(測定結果!$1:$1048576,ROW(),Q$1)=0,"",LOG(INDEX(測定結果!$1:$1048576,ROW(),Q$1)))</f>
        <v>-0.72124639904717103</v>
      </c>
      <c r="R70">
        <f>IF(INDEX(測定結果!$1:$1048576,ROW(),R$1)=0,"",LOG(INDEX(測定結果!$1:$1048576,ROW(),R$1)))</f>
        <v>-0.74472749489669399</v>
      </c>
      <c r="S70">
        <f>IF(INDEX(測定結果!$1:$1048576,ROW(),S$1)=0,"",LOG(INDEX(測定結果!$1:$1048576,ROW(),S$1)))</f>
        <v>-0.769551078621726</v>
      </c>
      <c r="T70">
        <f>IF(INDEX(測定結果!$1:$1048576,ROW(),T$1)=0,"",LOG(INDEX(測定結果!$1:$1048576,ROW(),T$1)))</f>
        <v>-0.79588001734407521</v>
      </c>
      <c r="U70">
        <f>IF(INDEX(測定結果!$1:$1048576,ROW(),U$1)=0,"",LOG(INDEX(測定結果!$1:$1048576,ROW(),U$1)))</f>
        <v>-0.79588001734407521</v>
      </c>
      <c r="V70">
        <f>IF(INDEX(測定結果!$1:$1048576,ROW(),V$1)=0,"",LOG(INDEX(測定結果!$1:$1048576,ROW(),V$1)))</f>
        <v>-0.79588001734407521</v>
      </c>
      <c r="W70">
        <f>IF(INDEX(測定結果!$1:$1048576,ROW(),W$1)=0,"",LOG(INDEX(測定結果!$1:$1048576,ROW(),W$1)))</f>
        <v>-0.82390874094431876</v>
      </c>
      <c r="X70">
        <f>IF(INDEX(測定結果!$1:$1048576,ROW(),X$1)=0,"",LOG(INDEX(測定結果!$1:$1048576,ROW(),X$1)))</f>
        <v>-0.79588001734407521</v>
      </c>
      <c r="Y70">
        <f>IF(INDEX(測定結果!$1:$1048576,ROW(),Y$1)=0,"",LOG(INDEX(測定結果!$1:$1048576,ROW(),Y$1)))</f>
        <v>-0.769551078621726</v>
      </c>
      <c r="Z70">
        <f>IF(INDEX(測定結果!$1:$1048576,ROW(),Z$1)=0,"",LOG(INDEX(測定結果!$1:$1048576,ROW(),Z$1)))</f>
        <v>-0.79588001734407521</v>
      </c>
      <c r="AA70">
        <f>IF(INDEX(測定結果!$1:$1048576,ROW(),AA$1)=0,"",LOG(INDEX(測定結果!$1:$1048576,ROW(),AA$1)))</f>
        <v>-0.79588001734407521</v>
      </c>
      <c r="AB70">
        <f>IF(INDEX(測定結果!$1:$1048576,ROW(),AB$1)=0,"",LOG(INDEX(測定結果!$1:$1048576,ROW(),AB$1)))</f>
        <v>-0.769551078621726</v>
      </c>
      <c r="AC70">
        <f>IF(INDEX(測定結果!$1:$1048576,ROW(),AC$1)=0,"",LOG(INDEX(測定結果!$1:$1048576,ROW(),AC$1)))</f>
        <v>-0.85387196432176193</v>
      </c>
      <c r="AD70">
        <f>IF(INDEX(測定結果!$1:$1048576,ROW(),AD$1)=0,"",LOG(INDEX(測定結果!$1:$1048576,ROW(),AD$1)))</f>
        <v>-0.85387196432176193</v>
      </c>
      <c r="AE70">
        <f>IF(INDEX(測定結果!$1:$1048576,ROW(),AE$1)=0,"",LOG(INDEX(測定結果!$1:$1048576,ROW(),AE$1)))</f>
        <v>-0.85387196432176193</v>
      </c>
      <c r="AF70">
        <f>IF(INDEX(測定結果!$1:$1048576,ROW(),AF$1)=0,"",LOG(INDEX(測定結果!$1:$1048576,ROW(),AF$1)))</f>
        <v>-0.85387196432176193</v>
      </c>
      <c r="AG70">
        <f>IF(INDEX(測定結果!$1:$1048576,ROW(),AG$1)=0,"",LOG(INDEX(測定結果!$1:$1048576,ROW(),AG$1)))</f>
        <v>-0.85387196432176193</v>
      </c>
      <c r="AH70">
        <f>IF(INDEX(測定結果!$1:$1048576,ROW(),AH$1)=0,"",LOG(INDEX(測定結果!$1:$1048576,ROW(),AH$1)))</f>
        <v>-0.92081875395237522</v>
      </c>
      <c r="AI70">
        <f>IF(INDEX(測定結果!$1:$1048576,ROW(),AI$1)=0,"",LOG(INDEX(測定結果!$1:$1048576,ROW(),AI$1)))</f>
        <v>-0.92081875395237522</v>
      </c>
      <c r="AJ70">
        <f>IF(INDEX(測定結果!$1:$1048576,ROW(),AJ$1)=0,"",LOG(INDEX(測定結果!$1:$1048576,ROW(),AJ$1)))</f>
        <v>-0.92081875395237522</v>
      </c>
      <c r="AK70">
        <f>IF(INDEX(測定結果!$1:$1048576,ROW(),AK$1)=0,"",LOG(INDEX(測定結果!$1:$1048576,ROW(),AK$1)))</f>
        <v>-0.92081875395237522</v>
      </c>
      <c r="AL70">
        <f>IF(INDEX(測定結果!$1:$1048576,ROW(),AL$1)=0,"",LOG(INDEX(測定結果!$1:$1048576,ROW(),AL$1)))</f>
        <v>-0.95860731484177497</v>
      </c>
      <c r="AM70">
        <f>IF(INDEX(測定結果!$1:$1048576,ROW(),AM$1)=0,"",LOG(INDEX(測定結果!$1:$1048576,ROW(),AM$1)))</f>
        <v>-1</v>
      </c>
      <c r="AN70">
        <f>IF(INDEX(測定結果!$1:$1048576,ROW(),AN$1)=0,"",LOG(INDEX(測定結果!$1:$1048576,ROW(),AN$1)))</f>
        <v>-1</v>
      </c>
      <c r="AO70">
        <f>IF(INDEX(測定結果!$1:$1048576,ROW(),AO$1)=0,"",LOG(INDEX(測定結果!$1:$1048576,ROW(),AO$1)))</f>
        <v>-1</v>
      </c>
      <c r="AP70">
        <f>IF(INDEX(測定結果!$1:$1048576,ROW(),AP$1)=0,"",LOG(INDEX(測定結果!$1:$1048576,ROW(),AP$1)))</f>
        <v>-1</v>
      </c>
      <c r="AQ70">
        <f>IF(INDEX(測定結果!$1:$1048576,ROW(),AQ$1)=0,"",LOG(INDEX(測定結果!$1:$1048576,ROW(),AQ$1)))</f>
        <v>-0.95860731484177497</v>
      </c>
      <c r="AR70">
        <f>IF(INDEX(測定結果!$1:$1048576,ROW(),AR$1)=0,"",LOG(INDEX(測定結果!$1:$1048576,ROW(),AR$1)))</f>
        <v>-1</v>
      </c>
      <c r="AS70">
        <f>IF(INDEX(測定結果!$1:$1048576,ROW(),AS$1)=0,"",LOG(INDEX(測定結果!$1:$1048576,ROW(),AS$1)))</f>
        <v>-0.95860731484177497</v>
      </c>
      <c r="AT70">
        <f>IF(INDEX(測定結果!$1:$1048576,ROW(),AT$1)=0,"",LOG(INDEX(測定結果!$1:$1048576,ROW(),AT$1)))</f>
        <v>-1</v>
      </c>
      <c r="AU70">
        <f>IF(INDEX(測定結果!$1:$1048576,ROW(),AU$1)=0,"",LOG(INDEX(測定結果!$1:$1048576,ROW(),AU$1)))</f>
        <v>-1.0457574905606752</v>
      </c>
      <c r="AV70">
        <f>IF(INDEX(測定結果!$1:$1048576,ROW(),AV$1)=0,"",LOG(INDEX(測定結果!$1:$1048576,ROW(),AV$1)))</f>
        <v>-0.95860731484177497</v>
      </c>
      <c r="AW70">
        <f>IF(INDEX(測定結果!$1:$1048576,ROW(),AW$1)=0,"",LOG(INDEX(測定結果!$1:$1048576,ROW(),AW$1)))</f>
        <v>-1</v>
      </c>
      <c r="AX70">
        <f>IF(INDEX(測定結果!$1:$1048576,ROW(),AX$1)=0,"",LOG(INDEX(測定結果!$1:$1048576,ROW(),AX$1)))</f>
        <v>-0.95860731484177497</v>
      </c>
      <c r="AY70">
        <f>IF(INDEX(測定結果!$1:$1048576,ROW(),AY$1)=0,"",LOG(INDEX(測定結果!$1:$1048576,ROW(),AY$1)))</f>
        <v>-1</v>
      </c>
      <c r="AZ70">
        <f>IF(INDEX(測定結果!$1:$1048576,ROW(),AZ$1)=0,"",LOG(INDEX(測定結果!$1:$1048576,ROW(),AZ$1)))</f>
        <v>-1</v>
      </c>
      <c r="BA70">
        <f>IF(INDEX(測定結果!$1:$1048576,ROW(),BA$1)=0,"",LOG(INDEX(測定結果!$1:$1048576,ROW(),BA$1)))</f>
        <v>-1</v>
      </c>
      <c r="BB70">
        <f>IF(INDEX(測定結果!$1:$1048576,ROW(),BB$1)=0,"",LOG(INDEX(測定結果!$1:$1048576,ROW(),BB$1)))</f>
        <v>-0.95860731484177497</v>
      </c>
      <c r="BC70">
        <f>IF(INDEX(測定結果!$1:$1048576,ROW(),BC$1)=0,"",LOG(INDEX(測定結果!$1:$1048576,ROW(),BC$1)))</f>
        <v>-1</v>
      </c>
      <c r="BD70">
        <f>IF(INDEX(測定結果!$1:$1048576,ROW(),BD$1)=0,"",LOG(INDEX(測定結果!$1:$1048576,ROW(),BD$1)))</f>
        <v>-0.95860731484177497</v>
      </c>
      <c r="BE70">
        <f>IF(INDEX(測定結果!$1:$1048576,ROW(),BE$1)=0,"",LOG(INDEX(測定結果!$1:$1048576,ROW(),BE$1)))</f>
        <v>-0.95860731484177497</v>
      </c>
      <c r="BF70">
        <f>IF(INDEX(測定結果!$1:$1048576,ROW(),BF$1)=0,"",LOG(INDEX(測定結果!$1:$1048576,ROW(),BF$1)))</f>
        <v>-1.0457574905606752</v>
      </c>
      <c r="BG70">
        <f>IF(INDEX(測定結果!$1:$1048576,ROW(),BG$1)=0,"",LOG(INDEX(測定結果!$1:$1048576,ROW(),BG$1)))</f>
        <v>-1</v>
      </c>
      <c r="BH70">
        <f>IF(INDEX(測定結果!$1:$1048576,ROW(),BH$1)=0,"",LOG(INDEX(測定結果!$1:$1048576,ROW(),BH$1)))</f>
        <v>-1.0457574905606752</v>
      </c>
      <c r="BI70">
        <f>IF(INDEX(測定結果!$1:$1048576,ROW(),BI$1)=0,"",LOG(INDEX(測定結果!$1:$1048576,ROW(),BI$1)))</f>
        <v>-1.0969100130080565</v>
      </c>
      <c r="BJ70">
        <f>IF(INDEX(測定結果!$1:$1048576,ROW(),BJ$1)=0,"",LOG(INDEX(測定結果!$1:$1048576,ROW(),BJ$1)))</f>
        <v>-1.0457574905606752</v>
      </c>
      <c r="BK70">
        <f>IF(INDEX(測定結果!$1:$1048576,ROW(),BK$1)=0,"",LOG(INDEX(測定結果!$1:$1048576,ROW(),BK$1)))</f>
        <v>-1.0457574905606752</v>
      </c>
      <c r="BL70">
        <f>IF(INDEX(測定結果!$1:$1048576,ROW(),BL$1)=0,"",LOG(INDEX(測定結果!$1:$1048576,ROW(),BL$1)))</f>
        <v>-1.0969100130080565</v>
      </c>
      <c r="BM70">
        <f>IF(INDEX(測定結果!$1:$1048576,ROW(),BM$1)=0,"",LOG(INDEX(測定結果!$1:$1048576,ROW(),BM$1)))</f>
        <v>-1.0969100130080565</v>
      </c>
      <c r="BN70">
        <f>IF(INDEX(測定結果!$1:$1048576,ROW(),BN$1)=0,"",LOG(INDEX(測定結果!$1:$1048576,ROW(),BN$1)))</f>
        <v>-1.0457574905606752</v>
      </c>
      <c r="BO70">
        <f>IF(INDEX(測定結果!$1:$1048576,ROW(),BO$1)=0,"",LOG(INDEX(測定結果!$1:$1048576,ROW(),BO$1)))</f>
        <v>-1.1549019599857431</v>
      </c>
      <c r="BP70">
        <f>IF(INDEX(測定結果!$1:$1048576,ROW(),BP$1)=0,"",LOG(INDEX(測定結果!$1:$1048576,ROW(),BP$1)))</f>
        <v>-1.0969100130080565</v>
      </c>
      <c r="BQ70">
        <f>IF(INDEX(測定結果!$1:$1048576,ROW(),BQ$1)=0,"",LOG(INDEX(測定結果!$1:$1048576,ROW(),BQ$1)))</f>
        <v>-1.0969100130080565</v>
      </c>
      <c r="BR70">
        <f>IF(INDEX(測定結果!$1:$1048576,ROW(),BR$1)=0,"",LOG(INDEX(測定結果!$1:$1048576,ROW(),BR$1)))</f>
        <v>-1.0969100130080565</v>
      </c>
      <c r="BS70">
        <f>IF(INDEX(測定結果!$1:$1048576,ROW(),BS$1)=0,"",LOG(INDEX(測定結果!$1:$1048576,ROW(),BS$1)))</f>
        <v>-1.0969100130080565</v>
      </c>
      <c r="BT70">
        <f>IF(INDEX(測定結果!$1:$1048576,ROW(),BT$1)=0,"",LOG(INDEX(測定結果!$1:$1048576,ROW(),BT$1)))</f>
        <v>-1.1549019599857431</v>
      </c>
      <c r="BU70">
        <f>IF(INDEX(測定結果!$1:$1048576,ROW(),BU$1)=0,"",LOG(INDEX(測定結果!$1:$1048576,ROW(),BU$1)))</f>
        <v>-1.0457574905606752</v>
      </c>
      <c r="BV70" t="str">
        <f>IF(INDEX(測定結果!$1:$1048576,ROW(),BV$1)=0,"",LOG(INDEX(測定結果!$1:$1048576,ROW(),BV$1)))</f>
        <v/>
      </c>
      <c r="BW70" t="str">
        <f>IF(INDEX(測定結果!$1:$1048576,ROW(),BW$1)=0,"",LOG(INDEX(測定結果!$1:$1048576,ROW(),BW$1)))</f>
        <v/>
      </c>
      <c r="BX70" t="str">
        <f>IF(INDEX(測定結果!$1:$1048576,ROW(),BX$1)=0,"",LOG(INDEX(測定結果!$1:$1048576,ROW(),BX$1)))</f>
        <v/>
      </c>
      <c r="BY70" t="str">
        <f>IF(INDEX(測定結果!$1:$1048576,ROW(),BY$1)=0,"",LOG(INDEX(測定結果!$1:$1048576,ROW(),BY$1)))</f>
        <v/>
      </c>
      <c r="BZ70" t="str">
        <f>IF(INDEX(測定結果!$1:$1048576,ROW(),BZ$1)=0,"",LOG(INDEX(測定結果!$1:$1048576,ROW(),BZ$1)))</f>
        <v/>
      </c>
      <c r="CA70" t="str">
        <f>IF(INDEX(測定結果!$1:$1048576,ROW(),CA$1)=0,"",LOG(INDEX(測定結果!$1:$1048576,ROW(),CA$1)))</f>
        <v/>
      </c>
      <c r="CB70" t="str">
        <f>IF(INDEX(測定結果!$1:$1048576,ROW(),CB$1)=0,"",LOG(INDEX(測定結果!$1:$1048576,ROW(),CB$1)))</f>
        <v/>
      </c>
      <c r="CC70" t="str">
        <f>IF(INDEX(測定結果!$1:$1048576,ROW(),CC$1)=0,"",LOG(INDEX(測定結果!$1:$1048576,ROW(),CC$1)))</f>
        <v/>
      </c>
      <c r="CD70" t="str">
        <f>IF(INDEX(測定結果!$1:$1048576,ROW(),CD$1)=0,"",LOG(INDEX(測定結果!$1:$1048576,ROW(),CD$1)))</f>
        <v/>
      </c>
      <c r="CE70" t="str">
        <f>IF(INDEX(測定結果!$1:$1048576,ROW(),CE$1)=0,"",LOG(INDEX(測定結果!$1:$1048576,ROW(),CE$1)))</f>
        <v/>
      </c>
      <c r="CF70">
        <f>IF(INDEX(測定結果!$1:$1048576,ROW(),CF$1)=0,"",LOG(INDEX(測定結果!$1:$1048576,ROW(),CF$1)))</f>
        <v>-1.0969100130080565</v>
      </c>
      <c r="CG70">
        <f>IF(INDEX(測定結果!$1:$1048576,ROW(),CG$1)=0,"",LOG(INDEX(測定結果!$1:$1048576,ROW(),CG$1)))</f>
        <v>-1.1549019599857431</v>
      </c>
      <c r="CH70">
        <f>IF(INDEX(測定結果!$1:$1048576,ROW(),CH$1)=0,"",LOG(INDEX(測定結果!$1:$1048576,ROW(),CH$1)))</f>
        <v>-1.1549019599857431</v>
      </c>
      <c r="CI70">
        <f>IF(INDEX(測定結果!$1:$1048576,ROW(),CI$1)=0,"",LOG(INDEX(測定結果!$1:$1048576,ROW(),CI$1)))</f>
        <v>-1.1549019599857431</v>
      </c>
      <c r="CJ70">
        <f>IF(INDEX(測定結果!$1:$1048576,ROW(),CJ$1)=0,"",LOG(INDEX(測定結果!$1:$1048576,ROW(),CJ$1)))</f>
        <v>-1.1549019599857431</v>
      </c>
      <c r="CK70">
        <f>IF(INDEX(測定結果!$1:$1048576,ROW(),CK$1)=0,"",LOG(INDEX(測定結果!$1:$1048576,ROW(),CK$1)))</f>
        <v>-1.0457574905606752</v>
      </c>
      <c r="CL70">
        <f>IF(INDEX(測定結果!$1:$1048576,ROW(),CL$1)=0,"",LOG(INDEX(測定結果!$1:$1048576,ROW(),CL$1)))</f>
        <v>-1.0969100130080565</v>
      </c>
      <c r="CM70">
        <f>IF(INDEX(測定結果!$1:$1048576,ROW(),CM$1)=0,"",LOG(INDEX(測定結果!$1:$1048576,ROW(),CM$1)))</f>
        <v>-1.0969100130080565</v>
      </c>
      <c r="CN70">
        <f>IF(INDEX(測定結果!$1:$1048576,ROW(),CN$1)=0,"",LOG(INDEX(測定結果!$1:$1048576,ROW(),CN$1)))</f>
        <v>-1.0969100130080565</v>
      </c>
      <c r="CO70">
        <f>IF(INDEX(測定結果!$1:$1048576,ROW(),CO$1)=0,"",LOG(INDEX(測定結果!$1:$1048576,ROW(),CO$1)))</f>
        <v>-1.0969100130080565</v>
      </c>
      <c r="CP70">
        <f>IF(INDEX(測定結果!$1:$1048576,ROW(),CP$1)=0,"",LOG(INDEX(測定結果!$1:$1048576,ROW(),CP$1)))</f>
        <v>-1.0969100130080565</v>
      </c>
      <c r="CQ70">
        <f>IF(INDEX(測定結果!$1:$1048576,ROW(),CQ$1)=0,"",LOG(INDEX(測定結果!$1:$1048576,ROW(),CQ$1)))</f>
        <v>-1.0457574905606752</v>
      </c>
      <c r="CR70" t="str">
        <f>IF(INDEX(測定結果!$1:$1048576,ROW(),CR$1)=0,"",LOG(INDEX(測定結果!$1:$1048576,ROW(),CR$1)))</f>
        <v/>
      </c>
      <c r="CS70" t="str">
        <f>IF(INDEX(測定結果!$1:$1048576,ROW(),CS$1)=0,"",LOG(INDEX(測定結果!$1:$1048576,ROW(),CS$1)))</f>
        <v/>
      </c>
      <c r="CT70" t="str">
        <f>IF(INDEX(測定結果!$1:$1048576,ROW(),CT$1)=0,"",LOG(INDEX(測定結果!$1:$1048576,ROW(),CT$1)))</f>
        <v/>
      </c>
      <c r="CU70" t="str">
        <f>IF(INDEX(測定結果!$1:$1048576,ROW(),CU$1)=0,"",LOG(INDEX(測定結果!$1:$1048576,ROW(),CU$1)))</f>
        <v/>
      </c>
      <c r="CV70" t="str">
        <f>IF(INDEX(測定結果!$1:$1048576,ROW(),CV$1)=0,"",LOG(INDEX(測定結果!$1:$1048576,ROW(),CV$1)))</f>
        <v/>
      </c>
      <c r="CW70" t="str">
        <f>IF(INDEX(測定結果!$1:$1048576,ROW(),CW$1)=0,"",LOG(INDEX(測定結果!$1:$1048576,ROW(),CW$1)))</f>
        <v/>
      </c>
      <c r="CX70" t="str">
        <f>IF(INDEX(測定結果!$1:$1048576,ROW(),CX$1)=0,"",LOG(INDEX(測定結果!$1:$1048576,ROW(),CX$1)))</f>
        <v/>
      </c>
      <c r="CY70" t="str">
        <f>IF(INDEX(測定結果!$1:$1048576,ROW(),CY$1)=0,"",LOG(INDEX(測定結果!$1:$1048576,ROW(),CY$1)))</f>
        <v/>
      </c>
      <c r="CZ70" t="str">
        <f>IF(INDEX(測定結果!$1:$1048576,ROW(),CZ$1)=0,"",LOG(INDEX(測定結果!$1:$1048576,ROW(),CZ$1)))</f>
        <v/>
      </c>
      <c r="DA70" t="str">
        <f>IF(INDEX(測定結果!$1:$1048576,ROW(),DA$1)=0,"",LOG(INDEX(測定結果!$1:$1048576,ROW(),DA$1)))</f>
        <v/>
      </c>
      <c r="DB70" t="str">
        <f>IF(INDEX(測定結果!$1:$1048576,ROW(),DB$1)=0,"",LOG(INDEX(測定結果!$1:$1048576,ROW(),DB$1)))</f>
        <v/>
      </c>
      <c r="DC70" t="str">
        <f>IF(INDEX(測定結果!$1:$1048576,ROW(),DC$1)=0,"",LOG(INDEX(測定結果!$1:$1048576,ROW(),DC$1)))</f>
        <v/>
      </c>
      <c r="DD70" t="str">
        <f>IF(INDEX(測定結果!$1:$1048576,ROW(),DD$1)=0,"",LOG(INDEX(測定結果!$1:$1048576,ROW(),DD$1)))</f>
        <v/>
      </c>
      <c r="DE70" t="str">
        <f>IF(INDEX(測定結果!$1:$1048576,ROW(),DE$1)=0,"",LOG(INDEX(測定結果!$1:$1048576,ROW(),DE$1)))</f>
        <v/>
      </c>
      <c r="DF70" t="str">
        <f>IF(INDEX(測定結果!$1:$1048576,ROW(),DF$1)=0,"",LOG(INDEX(測定結果!$1:$1048576,ROW(),DF$1)))</f>
        <v/>
      </c>
      <c r="DG70" t="str">
        <f>IF(INDEX(測定結果!$1:$1048576,ROW(),DG$1)=0,"",LOG(INDEX(測定結果!$1:$1048576,ROW(),DG$1)))</f>
        <v/>
      </c>
      <c r="DH70" t="str">
        <f>IF(INDEX(測定結果!$1:$1048576,ROW(),DH$1)=0,"",LOG(INDEX(測定結果!$1:$1048576,ROW(),DH$1)))</f>
        <v/>
      </c>
      <c r="DI70" t="str">
        <f>IF(INDEX(測定結果!$1:$1048576,ROW(),DI$1)=0,"",LOG(INDEX(測定結果!$1:$1048576,ROW(),DI$1)))</f>
        <v/>
      </c>
      <c r="DJ70" t="str">
        <f>IF(INDEX(測定結果!$1:$1048576,ROW(),DJ$1)=0,"",LOG(INDEX(測定結果!$1:$1048576,ROW(),DJ$1)))</f>
        <v/>
      </c>
      <c r="DK70" t="str">
        <f>IF(INDEX(測定結果!$1:$1048576,ROW(),DK$1)=0,"",LOG(INDEX(測定結果!$1:$1048576,ROW(),DK$1)))</f>
        <v/>
      </c>
      <c r="DL70" t="str">
        <f>IF(INDEX(測定結果!$1:$1048576,ROW(),DL$1)=0,"",LOG(INDEX(測定結果!$1:$1048576,ROW(),DL$1)))</f>
        <v/>
      </c>
      <c r="DM70" t="str">
        <f>IF(INDEX(測定結果!$1:$1048576,ROW(),DM$1)=0,"",LOG(INDEX(測定結果!$1:$1048576,ROW(),DM$1)))</f>
        <v/>
      </c>
      <c r="DN70" t="str">
        <f>IF(INDEX(測定結果!$1:$1048576,ROW(),DN$1)=0,"",LOG(INDEX(測定結果!$1:$1048576,ROW(),DN$1)))</f>
        <v/>
      </c>
      <c r="DO70" t="str">
        <f>IF(INDEX(測定結果!$1:$1048576,ROW(),DO$1)=0,"",LOG(INDEX(測定結果!$1:$1048576,ROW(),DO$1)))</f>
        <v/>
      </c>
      <c r="DP70" t="str">
        <f>IF(OR(INDEX(測定結果!$1:$1048576,ROW(),DP$1)=0,INDEX(測定結果!$1:$1048576,ROW(),DP$1)=""),"",LOG(INDEX(測定結果!$1:$1048576,ROW(),DP$1)))</f>
        <v/>
      </c>
      <c r="DQ70" t="str">
        <f>IF(OR(INDEX(測定結果!$1:$1048576,ROW(),DQ$1)=0,INDEX(測定結果!$1:$1048576,ROW(),DQ$1)=""),"",LOG(INDEX(測定結果!$1:$1048576,ROW(),DQ$1)))</f>
        <v/>
      </c>
      <c r="DR70" t="str">
        <f>IF(OR(INDEX(測定結果!$1:$1048576,ROW(),DR$1)=0,INDEX(測定結果!$1:$1048576,ROW(),DR$1)=""),"",LOG(INDEX(測定結果!$1:$1048576,ROW(),DR$1)))</f>
        <v/>
      </c>
      <c r="DS70" t="str">
        <f>IF(OR(INDEX(測定結果!$1:$1048576,ROW(),DS$1)=0,INDEX(測定結果!$1:$1048576,ROW(),DS$1)=""),"",LOG(INDEX(測定結果!$1:$1048576,ROW(),DS$1)))</f>
        <v/>
      </c>
      <c r="DT70" t="str">
        <f>IF(OR(INDEX(測定結果!$1:$1048576,ROW(),DT$1)=0,INDEX(測定結果!$1:$1048576,ROW(),DT$1)=""),"",LOG(INDEX(測定結果!$1:$1048576,ROW(),DT$1)))</f>
        <v/>
      </c>
      <c r="DU70" t="str">
        <f>IF(OR(INDEX(測定結果!$1:$1048576,ROW(),DU$1)=0,INDEX(測定結果!$1:$1048576,ROW(),DU$1)=""),"",LOG(INDEX(測定結果!$1:$1048576,ROW(),DU$1)))</f>
        <v/>
      </c>
      <c r="DV70" t="str">
        <f>IF(OR(INDEX(測定結果!$1:$1048576,ROW(),DV$1)=0,INDEX(測定結果!$1:$1048576,ROW(),DV$1)=""),"",LOG(INDEX(測定結果!$1:$1048576,ROW(),DV$1)))</f>
        <v/>
      </c>
      <c r="DW70" t="str">
        <f>IF(OR(INDEX(測定結果!$1:$1048576,ROW(),DW$1)=0,INDEX(測定結果!$1:$1048576,ROW(),DW$1)=""),"",LOG(INDEX(測定結果!$1:$1048576,ROW(),DW$1)))</f>
        <v/>
      </c>
      <c r="DX70" t="str">
        <f>IF(OR(INDEX(測定結果!$1:$1048576,ROW(),DX$1)=0,INDEX(測定結果!$1:$1048576,ROW(),DX$1)=""),"",LOG(INDEX(測定結果!$1:$1048576,ROW(),DX$1)))</f>
        <v/>
      </c>
      <c r="DY70" t="str">
        <f>IF(OR(INDEX(測定結果!$1:$1048576,ROW(),DY$1)=0,INDEX(測定結果!$1:$1048576,ROW(),DY$1)=""),"",LOG(INDEX(測定結果!$1:$1048576,ROW(),DY$1)))</f>
        <v/>
      </c>
      <c r="DZ70" t="str">
        <f>IF(OR(INDEX(測定結果!$1:$1048576,ROW(),DZ$1)=0,INDEX(測定結果!$1:$1048576,ROW(),DZ$1)=""),"",LOG(INDEX(測定結果!$1:$1048576,ROW(),DZ$1)))</f>
        <v/>
      </c>
      <c r="EA70" t="str">
        <f>IF(OR(INDEX(測定結果!$1:$1048576,ROW(),EA$1)=0,INDEX(測定結果!$1:$1048576,ROW(),EA$1)=""),"",LOG(INDEX(測定結果!$1:$1048576,ROW(),EA$1)))</f>
        <v/>
      </c>
      <c r="EB70" t="str">
        <f>IF(OR(INDEX(測定結果!$1:$1048576,ROW(),EB$1)=0,INDEX(測定結果!$1:$1048576,ROW(),EB$1)=""),"",LOG(INDEX(測定結果!$1:$1048576,ROW(),EB$1)))</f>
        <v/>
      </c>
      <c r="EC70" t="str">
        <f>IF(OR(INDEX(測定結果!$1:$1048576,ROW(),EC$1)=0,INDEX(測定結果!$1:$1048576,ROW(),EC$1)=""),"",LOG(INDEX(測定結果!$1:$1048576,ROW(),EC$1)))</f>
        <v/>
      </c>
      <c r="ED70" t="str">
        <f>IF(OR(INDEX(測定結果!$1:$1048576,ROW(),ED$1)=0,INDEX(測定結果!$1:$1048576,ROW(),ED$1)=""),"",LOG(INDEX(測定結果!$1:$1048576,ROW(),ED$1)))</f>
        <v/>
      </c>
    </row>
    <row r="71" spans="1:134">
      <c r="A71" t="str">
        <f>IF(INDEX(測定結果!$1:$1048576,ROW(),A$1)=0,A70,INDEX(測定結果!$1:$1048576,ROW(),A$1))</f>
        <v>常葉町</v>
      </c>
      <c r="B71">
        <f>INDEX(測定結果!$1:$1048576,ROW(),B$1)</f>
        <v>61</v>
      </c>
      <c r="C71" t="str">
        <f>IF(INDEX(測定結果!$1:$1048576,ROW(),C$1)=0,C70,INDEX(測定結果!$1:$1048576,ROW(),C$1))</f>
        <v>小檜山</v>
      </c>
      <c r="D71" t="str">
        <f>IF(INDEX(測定結果!$1:$1048576,ROW(),D$1)=0,"",INDEX(測定結果!$1:$1048576,ROW(),D$1))</f>
        <v>小檜山集会所</v>
      </c>
      <c r="E71">
        <f>IF(INDEX(測定結果!$1:$1048576,ROW(),E$1)=0,"",LOG(INDEX(測定結果!$1:$1048576,ROW(),E$1)))</f>
        <v>-0.79588001734407521</v>
      </c>
      <c r="F71">
        <f>IF(INDEX(測定結果!$1:$1048576,ROW(),F$1)=0,"",LOG(INDEX(測定結果!$1:$1048576,ROW(),F$1)))</f>
        <v>-0.72124639904717103</v>
      </c>
      <c r="G71">
        <f>IF(INDEX(測定結果!$1:$1048576,ROW(),G$1)=0,"",LOG(INDEX(測定結果!$1:$1048576,ROW(),G$1)))</f>
        <v>-0.74472749489669399</v>
      </c>
      <c r="H71">
        <f>IF(INDEX(測定結果!$1:$1048576,ROW(),H$1)=0,"",LOG(INDEX(測定結果!$1:$1048576,ROW(),H$1)))</f>
        <v>-0.79588001734407521</v>
      </c>
      <c r="I71">
        <f>IF(INDEX(測定結果!$1:$1048576,ROW(),I$1)=0,"",LOG(INDEX(測定結果!$1:$1048576,ROW(),I$1)))</f>
        <v>-0.74472749489669399</v>
      </c>
      <c r="J71">
        <f>IF(INDEX(測定結果!$1:$1048576,ROW(),J$1)=0,"",LOG(INDEX(測定結果!$1:$1048576,ROW(),J$1)))</f>
        <v>-0.82390874094431876</v>
      </c>
      <c r="K71">
        <f>IF(INDEX(測定結果!$1:$1048576,ROW(),K$1)=0,"",LOG(INDEX(測定結果!$1:$1048576,ROW(),K$1)))</f>
        <v>-0.74472749489669399</v>
      </c>
      <c r="L71">
        <f>IF(INDEX(測定結果!$1:$1048576,ROW(),L$1)=0,"",LOG(INDEX(測定結果!$1:$1048576,ROW(),L$1)))</f>
        <v>-0.82390874094431876</v>
      </c>
      <c r="M71">
        <f>IF(INDEX(測定結果!$1:$1048576,ROW(),M$1)=0,"",LOG(INDEX(測定結果!$1:$1048576,ROW(),M$1)))</f>
        <v>-0.74472749489669399</v>
      </c>
      <c r="N71">
        <f>IF(INDEX(測定結果!$1:$1048576,ROW(),N$1)=0,"",LOG(INDEX(測定結果!$1:$1048576,ROW(),N$1)))</f>
        <v>-0.769551078621726</v>
      </c>
      <c r="O71">
        <f>IF(INDEX(測定結果!$1:$1048576,ROW(),O$1)=0,"",LOG(INDEX(測定結果!$1:$1048576,ROW(),O$1)))</f>
        <v>-0.769551078621726</v>
      </c>
      <c r="P71">
        <f>IF(INDEX(測定結果!$1:$1048576,ROW(),P$1)=0,"",LOG(INDEX(測定結果!$1:$1048576,ROW(),P$1)))</f>
        <v>-0.85387196432176193</v>
      </c>
      <c r="Q71">
        <f>IF(INDEX(測定結果!$1:$1048576,ROW(),Q$1)=0,"",LOG(INDEX(測定結果!$1:$1048576,ROW(),Q$1)))</f>
        <v>-0.82390874094431876</v>
      </c>
      <c r="R71">
        <f>IF(INDEX(測定結果!$1:$1048576,ROW(),R$1)=0,"",LOG(INDEX(測定結果!$1:$1048576,ROW(),R$1)))</f>
        <v>-0.85387196432176193</v>
      </c>
      <c r="S71">
        <f>IF(INDEX(測定結果!$1:$1048576,ROW(),S$1)=0,"",LOG(INDEX(測定結果!$1:$1048576,ROW(),S$1)))</f>
        <v>-0.82390874094431876</v>
      </c>
      <c r="T71">
        <f>IF(INDEX(測定結果!$1:$1048576,ROW(),T$1)=0,"",LOG(INDEX(測定結果!$1:$1048576,ROW(),T$1)))</f>
        <v>-0.95860731484177497</v>
      </c>
      <c r="U71">
        <f>IF(INDEX(測定結果!$1:$1048576,ROW(),U$1)=0,"",LOG(INDEX(測定結果!$1:$1048576,ROW(),U$1)))</f>
        <v>-0.92081875395237522</v>
      </c>
      <c r="V71">
        <f>IF(INDEX(測定結果!$1:$1048576,ROW(),V$1)=0,"",LOG(INDEX(測定結果!$1:$1048576,ROW(),V$1)))</f>
        <v>-0.92081875395237522</v>
      </c>
      <c r="W71">
        <f>IF(INDEX(測定結果!$1:$1048576,ROW(),W$1)=0,"",LOG(INDEX(測定結果!$1:$1048576,ROW(),W$1)))</f>
        <v>-0.88605664769316317</v>
      </c>
      <c r="X71">
        <f>IF(INDEX(測定結果!$1:$1048576,ROW(),X$1)=0,"",LOG(INDEX(測定結果!$1:$1048576,ROW(),X$1)))</f>
        <v>-0.82390874094431876</v>
      </c>
      <c r="Y71">
        <f>IF(INDEX(測定結果!$1:$1048576,ROW(),Y$1)=0,"",LOG(INDEX(測定結果!$1:$1048576,ROW(),Y$1)))</f>
        <v>-0.79588001734407521</v>
      </c>
      <c r="Z71">
        <f>IF(INDEX(測定結果!$1:$1048576,ROW(),Z$1)=0,"",LOG(INDEX(測定結果!$1:$1048576,ROW(),Z$1)))</f>
        <v>-0.85387196432176193</v>
      </c>
      <c r="AA71">
        <f>IF(INDEX(測定結果!$1:$1048576,ROW(),AA$1)=0,"",LOG(INDEX(測定結果!$1:$1048576,ROW(),AA$1)))</f>
        <v>-0.88605664769316317</v>
      </c>
      <c r="AB71">
        <f>IF(INDEX(測定結果!$1:$1048576,ROW(),AB$1)=0,"",LOG(INDEX(測定結果!$1:$1048576,ROW(),AB$1)))</f>
        <v>-0.85387196432176193</v>
      </c>
      <c r="AC71">
        <f>IF(INDEX(測定結果!$1:$1048576,ROW(),AC$1)=0,"",LOG(INDEX(測定結果!$1:$1048576,ROW(),AC$1)))</f>
        <v>-0.85387196432176193</v>
      </c>
      <c r="AD71">
        <f>IF(INDEX(測定結果!$1:$1048576,ROW(),AD$1)=0,"",LOG(INDEX(測定結果!$1:$1048576,ROW(),AD$1)))</f>
        <v>-0.85387196432176193</v>
      </c>
      <c r="AE71">
        <f>IF(INDEX(測定結果!$1:$1048576,ROW(),AE$1)=0,"",LOG(INDEX(測定結果!$1:$1048576,ROW(),AE$1)))</f>
        <v>-0.85387196432176193</v>
      </c>
      <c r="AF71">
        <f>IF(INDEX(測定結果!$1:$1048576,ROW(),AF$1)=0,"",LOG(INDEX(測定結果!$1:$1048576,ROW(),AF$1)))</f>
        <v>-0.85387196432176193</v>
      </c>
      <c r="AG71">
        <f>IF(INDEX(測定結果!$1:$1048576,ROW(),AG$1)=0,"",LOG(INDEX(測定結果!$1:$1048576,ROW(),AG$1)))</f>
        <v>-0.88605664769316317</v>
      </c>
      <c r="AH71">
        <f>IF(INDEX(測定結果!$1:$1048576,ROW(),AH$1)=0,"",LOG(INDEX(測定結果!$1:$1048576,ROW(),AH$1)))</f>
        <v>-0.95860731484177497</v>
      </c>
      <c r="AI71">
        <f>IF(INDEX(測定結果!$1:$1048576,ROW(),AI$1)=0,"",LOG(INDEX(測定結果!$1:$1048576,ROW(),AI$1)))</f>
        <v>-0.95860731484177497</v>
      </c>
      <c r="AJ71">
        <f>IF(INDEX(測定結果!$1:$1048576,ROW(),AJ$1)=0,"",LOG(INDEX(測定結果!$1:$1048576,ROW(),AJ$1)))</f>
        <v>-1</v>
      </c>
      <c r="AK71">
        <f>IF(INDEX(測定結果!$1:$1048576,ROW(),AK$1)=0,"",LOG(INDEX(測定結果!$1:$1048576,ROW(),AK$1)))</f>
        <v>-0.92081875395237522</v>
      </c>
      <c r="AL71">
        <f>IF(INDEX(測定結果!$1:$1048576,ROW(),AL$1)=0,"",LOG(INDEX(測定結果!$1:$1048576,ROW(),AL$1)))</f>
        <v>-0.95860731484177497</v>
      </c>
      <c r="AM71">
        <f>IF(INDEX(測定結果!$1:$1048576,ROW(),AM$1)=0,"",LOG(INDEX(測定結果!$1:$1048576,ROW(),AM$1)))</f>
        <v>-0.95860731484177497</v>
      </c>
      <c r="AN71">
        <f>IF(INDEX(測定結果!$1:$1048576,ROW(),AN$1)=0,"",LOG(INDEX(測定結果!$1:$1048576,ROW(),AN$1)))</f>
        <v>-1</v>
      </c>
      <c r="AO71">
        <f>IF(INDEX(測定結果!$1:$1048576,ROW(),AO$1)=0,"",LOG(INDEX(測定結果!$1:$1048576,ROW(),AO$1)))</f>
        <v>-1</v>
      </c>
      <c r="AP71">
        <f>IF(INDEX(測定結果!$1:$1048576,ROW(),AP$1)=0,"",LOG(INDEX(測定結果!$1:$1048576,ROW(),AP$1)))</f>
        <v>-1.0457574905606752</v>
      </c>
      <c r="AQ71">
        <f>IF(INDEX(測定結果!$1:$1048576,ROW(),AQ$1)=0,"",LOG(INDEX(測定結果!$1:$1048576,ROW(),AQ$1)))</f>
        <v>-1</v>
      </c>
      <c r="AR71">
        <f>IF(INDEX(測定結果!$1:$1048576,ROW(),AR$1)=0,"",LOG(INDEX(測定結果!$1:$1048576,ROW(),AR$1)))</f>
        <v>-1</v>
      </c>
      <c r="AS71">
        <f>IF(INDEX(測定結果!$1:$1048576,ROW(),AS$1)=0,"",LOG(INDEX(測定結果!$1:$1048576,ROW(),AS$1)))</f>
        <v>-1</v>
      </c>
      <c r="AT71">
        <f>IF(INDEX(測定結果!$1:$1048576,ROW(),AT$1)=0,"",LOG(INDEX(測定結果!$1:$1048576,ROW(),AT$1)))</f>
        <v>-1.0457574905606752</v>
      </c>
      <c r="AU71">
        <f>IF(INDEX(測定結果!$1:$1048576,ROW(),AU$1)=0,"",LOG(INDEX(測定結果!$1:$1048576,ROW(),AU$1)))</f>
        <v>-1.0969100130080565</v>
      </c>
      <c r="AV71">
        <f>IF(INDEX(測定結果!$1:$1048576,ROW(),AV$1)=0,"",LOG(INDEX(測定結果!$1:$1048576,ROW(),AV$1)))</f>
        <v>-1.0457574905606752</v>
      </c>
      <c r="AW71">
        <f>IF(INDEX(測定結果!$1:$1048576,ROW(),AW$1)=0,"",LOG(INDEX(測定結果!$1:$1048576,ROW(),AW$1)))</f>
        <v>-1</v>
      </c>
      <c r="AX71">
        <f>IF(INDEX(測定結果!$1:$1048576,ROW(),AX$1)=0,"",LOG(INDEX(測定結果!$1:$1048576,ROW(),AX$1)))</f>
        <v>-1</v>
      </c>
      <c r="AY71">
        <f>IF(INDEX(測定結果!$1:$1048576,ROW(),AY$1)=0,"",LOG(INDEX(測定結果!$1:$1048576,ROW(),AY$1)))</f>
        <v>-1</v>
      </c>
      <c r="AZ71">
        <f>IF(INDEX(測定結果!$1:$1048576,ROW(),AZ$1)=0,"",LOG(INDEX(測定結果!$1:$1048576,ROW(),AZ$1)))</f>
        <v>-0.95860731484177497</v>
      </c>
      <c r="BA71">
        <f>IF(INDEX(測定結果!$1:$1048576,ROW(),BA$1)=0,"",LOG(INDEX(測定結果!$1:$1048576,ROW(),BA$1)))</f>
        <v>-1</v>
      </c>
      <c r="BB71">
        <f>IF(INDEX(測定結果!$1:$1048576,ROW(),BB$1)=0,"",LOG(INDEX(測定結果!$1:$1048576,ROW(),BB$1)))</f>
        <v>-1.0457574905606752</v>
      </c>
      <c r="BC71">
        <f>IF(INDEX(測定結果!$1:$1048576,ROW(),BC$1)=0,"",LOG(INDEX(測定結果!$1:$1048576,ROW(),BC$1)))</f>
        <v>-1</v>
      </c>
      <c r="BD71">
        <f>IF(INDEX(測定結果!$1:$1048576,ROW(),BD$1)=0,"",LOG(INDEX(測定結果!$1:$1048576,ROW(),BD$1)))</f>
        <v>-1</v>
      </c>
      <c r="BE71">
        <f>IF(INDEX(測定結果!$1:$1048576,ROW(),BE$1)=0,"",LOG(INDEX(測定結果!$1:$1048576,ROW(),BE$1)))</f>
        <v>-1.0457574905606752</v>
      </c>
      <c r="BF71">
        <f>IF(INDEX(測定結果!$1:$1048576,ROW(),BF$1)=0,"",LOG(INDEX(測定結果!$1:$1048576,ROW(),BF$1)))</f>
        <v>-1.0969100130080565</v>
      </c>
      <c r="BG71">
        <f>IF(INDEX(測定結果!$1:$1048576,ROW(),BG$1)=0,"",LOG(INDEX(測定結果!$1:$1048576,ROW(),BG$1)))</f>
        <v>-1.0457574905606752</v>
      </c>
      <c r="BH71">
        <f>IF(INDEX(測定結果!$1:$1048576,ROW(),BH$1)=0,"",LOG(INDEX(測定結果!$1:$1048576,ROW(),BH$1)))</f>
        <v>-1.0969100130080565</v>
      </c>
      <c r="BI71">
        <f>IF(INDEX(測定結果!$1:$1048576,ROW(),BI$1)=0,"",LOG(INDEX(測定結果!$1:$1048576,ROW(),BI$1)))</f>
        <v>-1.0457574905606752</v>
      </c>
      <c r="BJ71">
        <f>IF(INDEX(測定結果!$1:$1048576,ROW(),BJ$1)=0,"",LOG(INDEX(測定結果!$1:$1048576,ROW(),BJ$1)))</f>
        <v>-1.0457574905606752</v>
      </c>
      <c r="BK71">
        <f>IF(INDEX(測定結果!$1:$1048576,ROW(),BK$1)=0,"",LOG(INDEX(測定結果!$1:$1048576,ROW(),BK$1)))</f>
        <v>-1.0969100130080565</v>
      </c>
      <c r="BL71">
        <f>IF(INDEX(測定結果!$1:$1048576,ROW(),BL$1)=0,"",LOG(INDEX(測定結果!$1:$1048576,ROW(),BL$1)))</f>
        <v>-1.0969100130080565</v>
      </c>
      <c r="BM71">
        <f>IF(INDEX(測定結果!$1:$1048576,ROW(),BM$1)=0,"",LOG(INDEX(測定結果!$1:$1048576,ROW(),BM$1)))</f>
        <v>-1.0969100130080565</v>
      </c>
      <c r="BN71">
        <f>IF(INDEX(測定結果!$1:$1048576,ROW(),BN$1)=0,"",LOG(INDEX(測定結果!$1:$1048576,ROW(),BN$1)))</f>
        <v>-1.0969100130080565</v>
      </c>
      <c r="BO71">
        <f>IF(INDEX(測定結果!$1:$1048576,ROW(),BO$1)=0,"",LOG(INDEX(測定結果!$1:$1048576,ROW(),BO$1)))</f>
        <v>-1.0969100130080565</v>
      </c>
      <c r="BP71">
        <f>IF(INDEX(測定結果!$1:$1048576,ROW(),BP$1)=0,"",LOG(INDEX(測定結果!$1:$1048576,ROW(),BP$1)))</f>
        <v>-1.0457574905606752</v>
      </c>
      <c r="BQ71">
        <f>IF(INDEX(測定結果!$1:$1048576,ROW(),BQ$1)=0,"",LOG(INDEX(測定結果!$1:$1048576,ROW(),BQ$1)))</f>
        <v>-1.0969100130080565</v>
      </c>
      <c r="BR71">
        <f>IF(INDEX(測定結果!$1:$1048576,ROW(),BR$1)=0,"",LOG(INDEX(測定結果!$1:$1048576,ROW(),BR$1)))</f>
        <v>-1.0969100130080565</v>
      </c>
      <c r="BS71">
        <f>IF(INDEX(測定結果!$1:$1048576,ROW(),BS$1)=0,"",LOG(INDEX(測定結果!$1:$1048576,ROW(),BS$1)))</f>
        <v>-1.0457574905606752</v>
      </c>
      <c r="BT71">
        <f>IF(INDEX(測定結果!$1:$1048576,ROW(),BT$1)=0,"",LOG(INDEX(測定結果!$1:$1048576,ROW(),BT$1)))</f>
        <v>-1</v>
      </c>
      <c r="BU71">
        <f>IF(INDEX(測定結果!$1:$1048576,ROW(),BU$1)=0,"",LOG(INDEX(測定結果!$1:$1048576,ROW(),BU$1)))</f>
        <v>-1.0969100130080565</v>
      </c>
      <c r="BV71" t="str">
        <f>IF(INDEX(測定結果!$1:$1048576,ROW(),BV$1)=0,"",LOG(INDEX(測定結果!$1:$1048576,ROW(),BV$1)))</f>
        <v/>
      </c>
      <c r="BW71" t="str">
        <f>IF(INDEX(測定結果!$1:$1048576,ROW(),BW$1)=0,"",LOG(INDEX(測定結果!$1:$1048576,ROW(),BW$1)))</f>
        <v/>
      </c>
      <c r="BX71" t="str">
        <f>IF(INDEX(測定結果!$1:$1048576,ROW(),BX$1)=0,"",LOG(INDEX(測定結果!$1:$1048576,ROW(),BX$1)))</f>
        <v/>
      </c>
      <c r="BY71" t="str">
        <f>IF(INDEX(測定結果!$1:$1048576,ROW(),BY$1)=0,"",LOG(INDEX(測定結果!$1:$1048576,ROW(),BY$1)))</f>
        <v/>
      </c>
      <c r="BZ71" t="str">
        <f>IF(INDEX(測定結果!$1:$1048576,ROW(),BZ$1)=0,"",LOG(INDEX(測定結果!$1:$1048576,ROW(),BZ$1)))</f>
        <v/>
      </c>
      <c r="CA71" t="str">
        <f>IF(INDEX(測定結果!$1:$1048576,ROW(),CA$1)=0,"",LOG(INDEX(測定結果!$1:$1048576,ROW(),CA$1)))</f>
        <v/>
      </c>
      <c r="CB71" t="str">
        <f>IF(INDEX(測定結果!$1:$1048576,ROW(),CB$1)=0,"",LOG(INDEX(測定結果!$1:$1048576,ROW(),CB$1)))</f>
        <v/>
      </c>
      <c r="CC71" t="str">
        <f>IF(INDEX(測定結果!$1:$1048576,ROW(),CC$1)=0,"",LOG(INDEX(測定結果!$1:$1048576,ROW(),CC$1)))</f>
        <v/>
      </c>
      <c r="CD71" t="str">
        <f>IF(INDEX(測定結果!$1:$1048576,ROW(),CD$1)=0,"",LOG(INDEX(測定結果!$1:$1048576,ROW(),CD$1)))</f>
        <v/>
      </c>
      <c r="CE71" t="str">
        <f>IF(INDEX(測定結果!$1:$1048576,ROW(),CE$1)=0,"",LOG(INDEX(測定結果!$1:$1048576,ROW(),CE$1)))</f>
        <v/>
      </c>
      <c r="CF71">
        <f>IF(INDEX(測定結果!$1:$1048576,ROW(),CF$1)=0,"",LOG(INDEX(測定結果!$1:$1048576,ROW(),CF$1)))</f>
        <v>-1.0457574905606752</v>
      </c>
      <c r="CG71">
        <f>IF(INDEX(測定結果!$1:$1048576,ROW(),CG$1)=0,"",LOG(INDEX(測定結果!$1:$1048576,ROW(),CG$1)))</f>
        <v>-1.0969100130080565</v>
      </c>
      <c r="CH71">
        <f>IF(INDEX(測定結果!$1:$1048576,ROW(),CH$1)=0,"",LOG(INDEX(測定結果!$1:$1048576,ROW(),CH$1)))</f>
        <v>-1.0457574905606752</v>
      </c>
      <c r="CI71">
        <f>IF(INDEX(測定結果!$1:$1048576,ROW(),CI$1)=0,"",LOG(INDEX(測定結果!$1:$1048576,ROW(),CI$1)))</f>
        <v>-1.1549019599857431</v>
      </c>
      <c r="CJ71">
        <f>IF(INDEX(測定結果!$1:$1048576,ROW(),CJ$1)=0,"",LOG(INDEX(測定結果!$1:$1048576,ROW(),CJ$1)))</f>
        <v>-1.1549019599857431</v>
      </c>
      <c r="CK71">
        <f>IF(INDEX(測定結果!$1:$1048576,ROW(),CK$1)=0,"",LOG(INDEX(測定結果!$1:$1048576,ROW(),CK$1)))</f>
        <v>-1.0969100130080565</v>
      </c>
      <c r="CL71">
        <f>IF(INDEX(測定結果!$1:$1048576,ROW(),CL$1)=0,"",LOG(INDEX(測定結果!$1:$1048576,ROW(),CL$1)))</f>
        <v>-1.0457574905606752</v>
      </c>
      <c r="CM71">
        <f>IF(INDEX(測定結果!$1:$1048576,ROW(),CM$1)=0,"",LOG(INDEX(測定結果!$1:$1048576,ROW(),CM$1)))</f>
        <v>-1.0969100130080565</v>
      </c>
      <c r="CN71">
        <f>IF(INDEX(測定結果!$1:$1048576,ROW(),CN$1)=0,"",LOG(INDEX(測定結果!$1:$1048576,ROW(),CN$1)))</f>
        <v>-1.0457574905606752</v>
      </c>
      <c r="CO71">
        <f>IF(INDEX(測定結果!$1:$1048576,ROW(),CO$1)=0,"",LOG(INDEX(測定結果!$1:$1048576,ROW(),CO$1)))</f>
        <v>-1.0969100130080565</v>
      </c>
      <c r="CP71">
        <f>IF(INDEX(測定結果!$1:$1048576,ROW(),CP$1)=0,"",LOG(INDEX(測定結果!$1:$1048576,ROW(),CP$1)))</f>
        <v>-1.0969100130080565</v>
      </c>
      <c r="CQ71">
        <f>IF(INDEX(測定結果!$1:$1048576,ROW(),CQ$1)=0,"",LOG(INDEX(測定結果!$1:$1048576,ROW(),CQ$1)))</f>
        <v>-1.0969100130080565</v>
      </c>
      <c r="CR71" t="str">
        <f>IF(INDEX(測定結果!$1:$1048576,ROW(),CR$1)=0,"",LOG(INDEX(測定結果!$1:$1048576,ROW(),CR$1)))</f>
        <v/>
      </c>
      <c r="CS71" t="str">
        <f>IF(INDEX(測定結果!$1:$1048576,ROW(),CS$1)=0,"",LOG(INDEX(測定結果!$1:$1048576,ROW(),CS$1)))</f>
        <v/>
      </c>
      <c r="CT71" t="str">
        <f>IF(INDEX(測定結果!$1:$1048576,ROW(),CT$1)=0,"",LOG(INDEX(測定結果!$1:$1048576,ROW(),CT$1)))</f>
        <v/>
      </c>
      <c r="CU71" t="str">
        <f>IF(INDEX(測定結果!$1:$1048576,ROW(),CU$1)=0,"",LOG(INDEX(測定結果!$1:$1048576,ROW(),CU$1)))</f>
        <v/>
      </c>
      <c r="CV71" t="str">
        <f>IF(INDEX(測定結果!$1:$1048576,ROW(),CV$1)=0,"",LOG(INDEX(測定結果!$1:$1048576,ROW(),CV$1)))</f>
        <v/>
      </c>
      <c r="CW71" t="str">
        <f>IF(INDEX(測定結果!$1:$1048576,ROW(),CW$1)=0,"",LOG(INDEX(測定結果!$1:$1048576,ROW(),CW$1)))</f>
        <v/>
      </c>
      <c r="CX71" t="str">
        <f>IF(INDEX(測定結果!$1:$1048576,ROW(),CX$1)=0,"",LOG(INDEX(測定結果!$1:$1048576,ROW(),CX$1)))</f>
        <v/>
      </c>
      <c r="CY71" t="str">
        <f>IF(INDEX(測定結果!$1:$1048576,ROW(),CY$1)=0,"",LOG(INDEX(測定結果!$1:$1048576,ROW(),CY$1)))</f>
        <v/>
      </c>
      <c r="CZ71" t="str">
        <f>IF(INDEX(測定結果!$1:$1048576,ROW(),CZ$1)=0,"",LOG(INDEX(測定結果!$1:$1048576,ROW(),CZ$1)))</f>
        <v/>
      </c>
      <c r="DA71" t="str">
        <f>IF(INDEX(測定結果!$1:$1048576,ROW(),DA$1)=0,"",LOG(INDEX(測定結果!$1:$1048576,ROW(),DA$1)))</f>
        <v/>
      </c>
      <c r="DB71" t="str">
        <f>IF(INDEX(測定結果!$1:$1048576,ROW(),DB$1)=0,"",LOG(INDEX(測定結果!$1:$1048576,ROW(),DB$1)))</f>
        <v/>
      </c>
      <c r="DC71" t="str">
        <f>IF(INDEX(測定結果!$1:$1048576,ROW(),DC$1)=0,"",LOG(INDEX(測定結果!$1:$1048576,ROW(),DC$1)))</f>
        <v/>
      </c>
      <c r="DD71" t="str">
        <f>IF(INDEX(測定結果!$1:$1048576,ROW(),DD$1)=0,"",LOG(INDEX(測定結果!$1:$1048576,ROW(),DD$1)))</f>
        <v/>
      </c>
      <c r="DE71" t="str">
        <f>IF(INDEX(測定結果!$1:$1048576,ROW(),DE$1)=0,"",LOG(INDEX(測定結果!$1:$1048576,ROW(),DE$1)))</f>
        <v/>
      </c>
      <c r="DF71" t="str">
        <f>IF(INDEX(測定結果!$1:$1048576,ROW(),DF$1)=0,"",LOG(INDEX(測定結果!$1:$1048576,ROW(),DF$1)))</f>
        <v/>
      </c>
      <c r="DG71" t="str">
        <f>IF(INDEX(測定結果!$1:$1048576,ROW(),DG$1)=0,"",LOG(INDEX(測定結果!$1:$1048576,ROW(),DG$1)))</f>
        <v/>
      </c>
      <c r="DH71" t="str">
        <f>IF(INDEX(測定結果!$1:$1048576,ROW(),DH$1)=0,"",LOG(INDEX(測定結果!$1:$1048576,ROW(),DH$1)))</f>
        <v/>
      </c>
      <c r="DI71" t="str">
        <f>IF(INDEX(測定結果!$1:$1048576,ROW(),DI$1)=0,"",LOG(INDEX(測定結果!$1:$1048576,ROW(),DI$1)))</f>
        <v/>
      </c>
      <c r="DJ71" t="str">
        <f>IF(INDEX(測定結果!$1:$1048576,ROW(),DJ$1)=0,"",LOG(INDEX(測定結果!$1:$1048576,ROW(),DJ$1)))</f>
        <v/>
      </c>
      <c r="DK71" t="str">
        <f>IF(INDEX(測定結果!$1:$1048576,ROW(),DK$1)=0,"",LOG(INDEX(測定結果!$1:$1048576,ROW(),DK$1)))</f>
        <v/>
      </c>
      <c r="DL71" t="str">
        <f>IF(INDEX(測定結果!$1:$1048576,ROW(),DL$1)=0,"",LOG(INDEX(測定結果!$1:$1048576,ROW(),DL$1)))</f>
        <v/>
      </c>
      <c r="DM71" t="str">
        <f>IF(INDEX(測定結果!$1:$1048576,ROW(),DM$1)=0,"",LOG(INDEX(測定結果!$1:$1048576,ROW(),DM$1)))</f>
        <v/>
      </c>
      <c r="DN71" t="str">
        <f>IF(INDEX(測定結果!$1:$1048576,ROW(),DN$1)=0,"",LOG(INDEX(測定結果!$1:$1048576,ROW(),DN$1)))</f>
        <v/>
      </c>
      <c r="DO71" t="str">
        <f>IF(INDEX(測定結果!$1:$1048576,ROW(),DO$1)=0,"",LOG(INDEX(測定結果!$1:$1048576,ROW(),DO$1)))</f>
        <v/>
      </c>
      <c r="DP71" t="str">
        <f>IF(OR(INDEX(測定結果!$1:$1048576,ROW(),DP$1)=0,INDEX(測定結果!$1:$1048576,ROW(),DP$1)=""),"",LOG(INDEX(測定結果!$1:$1048576,ROW(),DP$1)))</f>
        <v/>
      </c>
      <c r="DQ71" t="str">
        <f>IF(OR(INDEX(測定結果!$1:$1048576,ROW(),DQ$1)=0,INDEX(測定結果!$1:$1048576,ROW(),DQ$1)=""),"",LOG(INDEX(測定結果!$1:$1048576,ROW(),DQ$1)))</f>
        <v/>
      </c>
      <c r="DR71" t="str">
        <f>IF(OR(INDEX(測定結果!$1:$1048576,ROW(),DR$1)=0,INDEX(測定結果!$1:$1048576,ROW(),DR$1)=""),"",LOG(INDEX(測定結果!$1:$1048576,ROW(),DR$1)))</f>
        <v/>
      </c>
      <c r="DS71" t="str">
        <f>IF(OR(INDEX(測定結果!$1:$1048576,ROW(),DS$1)=0,INDEX(測定結果!$1:$1048576,ROW(),DS$1)=""),"",LOG(INDEX(測定結果!$1:$1048576,ROW(),DS$1)))</f>
        <v/>
      </c>
      <c r="DT71" t="str">
        <f>IF(OR(INDEX(測定結果!$1:$1048576,ROW(),DT$1)=0,INDEX(測定結果!$1:$1048576,ROW(),DT$1)=""),"",LOG(INDEX(測定結果!$1:$1048576,ROW(),DT$1)))</f>
        <v/>
      </c>
      <c r="DU71" t="str">
        <f>IF(OR(INDEX(測定結果!$1:$1048576,ROW(),DU$1)=0,INDEX(測定結果!$1:$1048576,ROW(),DU$1)=""),"",LOG(INDEX(測定結果!$1:$1048576,ROW(),DU$1)))</f>
        <v/>
      </c>
      <c r="DV71" t="str">
        <f>IF(OR(INDEX(測定結果!$1:$1048576,ROW(),DV$1)=0,INDEX(測定結果!$1:$1048576,ROW(),DV$1)=""),"",LOG(INDEX(測定結果!$1:$1048576,ROW(),DV$1)))</f>
        <v/>
      </c>
      <c r="DW71" t="str">
        <f>IF(OR(INDEX(測定結果!$1:$1048576,ROW(),DW$1)=0,INDEX(測定結果!$1:$1048576,ROW(),DW$1)=""),"",LOG(INDEX(測定結果!$1:$1048576,ROW(),DW$1)))</f>
        <v/>
      </c>
      <c r="DX71" t="str">
        <f>IF(OR(INDEX(測定結果!$1:$1048576,ROW(),DX$1)=0,INDEX(測定結果!$1:$1048576,ROW(),DX$1)=""),"",LOG(INDEX(測定結果!$1:$1048576,ROW(),DX$1)))</f>
        <v/>
      </c>
      <c r="DY71" t="str">
        <f>IF(OR(INDEX(測定結果!$1:$1048576,ROW(),DY$1)=0,INDEX(測定結果!$1:$1048576,ROW(),DY$1)=""),"",LOG(INDEX(測定結果!$1:$1048576,ROW(),DY$1)))</f>
        <v/>
      </c>
      <c r="DZ71" t="str">
        <f>IF(OR(INDEX(測定結果!$1:$1048576,ROW(),DZ$1)=0,INDEX(測定結果!$1:$1048576,ROW(),DZ$1)=""),"",LOG(INDEX(測定結果!$1:$1048576,ROW(),DZ$1)))</f>
        <v/>
      </c>
      <c r="EA71" t="str">
        <f>IF(OR(INDEX(測定結果!$1:$1048576,ROW(),EA$1)=0,INDEX(測定結果!$1:$1048576,ROW(),EA$1)=""),"",LOG(INDEX(測定結果!$1:$1048576,ROW(),EA$1)))</f>
        <v/>
      </c>
      <c r="EB71" t="str">
        <f>IF(OR(INDEX(測定結果!$1:$1048576,ROW(),EB$1)=0,INDEX(測定結果!$1:$1048576,ROW(),EB$1)=""),"",LOG(INDEX(測定結果!$1:$1048576,ROW(),EB$1)))</f>
        <v/>
      </c>
      <c r="EC71" t="str">
        <f>IF(OR(INDEX(測定結果!$1:$1048576,ROW(),EC$1)=0,INDEX(測定結果!$1:$1048576,ROW(),EC$1)=""),"",LOG(INDEX(測定結果!$1:$1048576,ROW(),EC$1)))</f>
        <v/>
      </c>
      <c r="ED71" t="str">
        <f>IF(OR(INDEX(測定結果!$1:$1048576,ROW(),ED$1)=0,INDEX(測定結果!$1:$1048576,ROW(),ED$1)=""),"",LOG(INDEX(測定結果!$1:$1048576,ROW(),ED$1)))</f>
        <v/>
      </c>
    </row>
    <row r="72" spans="1:134">
      <c r="A72" t="str">
        <f>IF(INDEX(測定結果!$1:$1048576,ROW(),A$1)=0,A71,INDEX(測定結果!$1:$1048576,ROW(),A$1))</f>
        <v>常葉町</v>
      </c>
      <c r="B72">
        <f>INDEX(測定結果!$1:$1048576,ROW(),B$1)</f>
        <v>62</v>
      </c>
      <c r="C72" t="str">
        <f>IF(INDEX(測定結果!$1:$1048576,ROW(),C$1)=0,C71,INDEX(測定結果!$1:$1048576,ROW(),C$1))</f>
        <v>早稲川</v>
      </c>
      <c r="D72" t="str">
        <f>IF(INDEX(測定結果!$1:$1048576,ROW(),D$1)=0,"",INDEX(測定結果!$1:$1048576,ROW(),D$1))</f>
        <v>早稲川集会所</v>
      </c>
      <c r="E72">
        <f>IF(INDEX(測定結果!$1:$1048576,ROW(),E$1)=0,"",LOG(INDEX(測定結果!$1:$1048576,ROW(),E$1)))</f>
        <v>-0.56863623584101264</v>
      </c>
      <c r="F72">
        <f>IF(INDEX(測定結果!$1:$1048576,ROW(),F$1)=0,"",LOG(INDEX(測定結果!$1:$1048576,ROW(),F$1)))</f>
        <v>-0.48148606012211248</v>
      </c>
      <c r="G72">
        <f>IF(INDEX(測定結果!$1:$1048576,ROW(),G$1)=0,"",LOG(INDEX(測定結果!$1:$1048576,ROW(),G$1)))</f>
        <v>-0.58502665202918203</v>
      </c>
      <c r="H72">
        <f>IF(INDEX(測定結果!$1:$1048576,ROW(),H$1)=0,"",LOG(INDEX(測定結果!$1:$1048576,ROW(),H$1)))</f>
        <v>-0.55284196865778079</v>
      </c>
      <c r="I72">
        <f>IF(INDEX(測定結果!$1:$1048576,ROW(),I$1)=0,"",LOG(INDEX(測定結果!$1:$1048576,ROW(),I$1)))</f>
        <v>-0.58502665202918203</v>
      </c>
      <c r="J72">
        <f>IF(INDEX(測定結果!$1:$1048576,ROW(),J$1)=0,"",LOG(INDEX(測定結果!$1:$1048576,ROW(),J$1)))</f>
        <v>-0.53760200210104392</v>
      </c>
      <c r="K72">
        <f>IF(INDEX(測定結果!$1:$1048576,ROW(),K$1)=0,"",LOG(INDEX(測定結果!$1:$1048576,ROW(),K$1)))</f>
        <v>-0.6020599913279624</v>
      </c>
      <c r="L72">
        <f>IF(INDEX(測定結果!$1:$1048576,ROW(),L$1)=0,"",LOG(INDEX(測定結果!$1:$1048576,ROW(),L$1)))</f>
        <v>-0.61978875828839397</v>
      </c>
      <c r="M72">
        <f>IF(INDEX(測定結果!$1:$1048576,ROW(),M$1)=0,"",LOG(INDEX(測定結果!$1:$1048576,ROW(),M$1)))</f>
        <v>-0.6020599913279624</v>
      </c>
      <c r="N72">
        <f>IF(INDEX(測定結果!$1:$1048576,ROW(),N$1)=0,"",LOG(INDEX(測定結果!$1:$1048576,ROW(),N$1)))</f>
        <v>-0.58502665202918203</v>
      </c>
      <c r="O72">
        <f>IF(INDEX(測定結果!$1:$1048576,ROW(),O$1)=0,"",LOG(INDEX(測定結果!$1:$1048576,ROW(),O$1)))</f>
        <v>-0.58502665202918203</v>
      </c>
      <c r="P72">
        <f>IF(INDEX(測定結果!$1:$1048576,ROW(),P$1)=0,"",LOG(INDEX(測定結果!$1:$1048576,ROW(),P$1)))</f>
        <v>-0.6020599913279624</v>
      </c>
      <c r="Q72">
        <f>IF(INDEX(測定結果!$1:$1048576,ROW(),Q$1)=0,"",LOG(INDEX(測定結果!$1:$1048576,ROW(),Q$1)))</f>
        <v>-0.63827216398240705</v>
      </c>
      <c r="R72">
        <f>IF(INDEX(測定結果!$1:$1048576,ROW(),R$1)=0,"",LOG(INDEX(測定結果!$1:$1048576,ROW(),R$1)))</f>
        <v>-0.61978875828839397</v>
      </c>
      <c r="S72">
        <f>IF(INDEX(測定結果!$1:$1048576,ROW(),S$1)=0,"",LOG(INDEX(測定結果!$1:$1048576,ROW(),S$1)))</f>
        <v>-0.56863623584101264</v>
      </c>
      <c r="T72">
        <f>IF(INDEX(測定結果!$1:$1048576,ROW(),T$1)=0,"",LOG(INDEX(測定結果!$1:$1048576,ROW(),T$1)))</f>
        <v>-0.79588001734407521</v>
      </c>
      <c r="U72">
        <f>IF(INDEX(測定結果!$1:$1048576,ROW(),U$1)=0,"",LOG(INDEX(測定結果!$1:$1048576,ROW(),U$1)))</f>
        <v>-0.85387196432176193</v>
      </c>
      <c r="V72">
        <f>IF(INDEX(測定結果!$1:$1048576,ROW(),V$1)=0,"",LOG(INDEX(測定結果!$1:$1048576,ROW(),V$1)))</f>
        <v>-0.6777807052660807</v>
      </c>
      <c r="W72">
        <f>IF(INDEX(測定結果!$1:$1048576,ROW(),W$1)=0,"",LOG(INDEX(測定結果!$1:$1048576,ROW(),W$1)))</f>
        <v>-0.769551078621726</v>
      </c>
      <c r="X72">
        <f>IF(INDEX(測定結果!$1:$1048576,ROW(),X$1)=0,"",LOG(INDEX(測定結果!$1:$1048576,ROW(),X$1)))</f>
        <v>-0.69897000433601875</v>
      </c>
      <c r="Y72">
        <f>IF(INDEX(測定結果!$1:$1048576,ROW(),Y$1)=0,"",LOG(INDEX(測定結果!$1:$1048576,ROW(),Y$1)))</f>
        <v>-0.72124639904717103</v>
      </c>
      <c r="Z72">
        <f>IF(INDEX(測定結果!$1:$1048576,ROW(),Z$1)=0,"",LOG(INDEX(測定結果!$1:$1048576,ROW(),Z$1)))</f>
        <v>-0.72124639904717103</v>
      </c>
      <c r="AA72">
        <f>IF(INDEX(測定結果!$1:$1048576,ROW(),AA$1)=0,"",LOG(INDEX(測定結果!$1:$1048576,ROW(),AA$1)))</f>
        <v>-0.769551078621726</v>
      </c>
      <c r="AB72">
        <f>IF(INDEX(測定結果!$1:$1048576,ROW(),AB$1)=0,"",LOG(INDEX(測定結果!$1:$1048576,ROW(),AB$1)))</f>
        <v>-0.769551078621726</v>
      </c>
      <c r="AC72">
        <f>IF(INDEX(測定結果!$1:$1048576,ROW(),AC$1)=0,"",LOG(INDEX(測定結果!$1:$1048576,ROW(),AC$1)))</f>
        <v>-0.769551078621726</v>
      </c>
      <c r="AD72">
        <f>IF(INDEX(測定結果!$1:$1048576,ROW(),AD$1)=0,"",LOG(INDEX(測定結果!$1:$1048576,ROW(),AD$1)))</f>
        <v>-0.769551078621726</v>
      </c>
      <c r="AE72">
        <f>IF(INDEX(測定結果!$1:$1048576,ROW(),AE$1)=0,"",LOG(INDEX(測定結果!$1:$1048576,ROW(),AE$1)))</f>
        <v>-0.79588001734407521</v>
      </c>
      <c r="AF72">
        <f>IF(INDEX(測定結果!$1:$1048576,ROW(),AF$1)=0,"",LOG(INDEX(測定結果!$1:$1048576,ROW(),AF$1)))</f>
        <v>-0.769551078621726</v>
      </c>
      <c r="AG72">
        <f>IF(INDEX(測定結果!$1:$1048576,ROW(),AG$1)=0,"",LOG(INDEX(測定結果!$1:$1048576,ROW(),AG$1)))</f>
        <v>-0.85387196432176193</v>
      </c>
      <c r="AH72">
        <f>IF(INDEX(測定結果!$1:$1048576,ROW(),AH$1)=0,"",LOG(INDEX(測定結果!$1:$1048576,ROW(),AH$1)))</f>
        <v>-0.88605664769316317</v>
      </c>
      <c r="AI72">
        <f>IF(INDEX(測定結果!$1:$1048576,ROW(),AI$1)=0,"",LOG(INDEX(測定結果!$1:$1048576,ROW(),AI$1)))</f>
        <v>-0.88605664769316317</v>
      </c>
      <c r="AJ72">
        <f>IF(INDEX(測定結果!$1:$1048576,ROW(),AJ$1)=0,"",LOG(INDEX(測定結果!$1:$1048576,ROW(),AJ$1)))</f>
        <v>-0.85387196432176193</v>
      </c>
      <c r="AK72">
        <f>IF(INDEX(測定結果!$1:$1048576,ROW(),AK$1)=0,"",LOG(INDEX(測定結果!$1:$1048576,ROW(),AK$1)))</f>
        <v>-0.85387196432176193</v>
      </c>
      <c r="AL72">
        <f>IF(INDEX(測定結果!$1:$1048576,ROW(),AL$1)=0,"",LOG(INDEX(測定結果!$1:$1048576,ROW(),AL$1)))</f>
        <v>-0.85387196432176193</v>
      </c>
      <c r="AM72">
        <f>IF(INDEX(測定結果!$1:$1048576,ROW(),AM$1)=0,"",LOG(INDEX(測定結果!$1:$1048576,ROW(),AM$1)))</f>
        <v>-0.82390874094431876</v>
      </c>
      <c r="AN72">
        <f>IF(INDEX(測定結果!$1:$1048576,ROW(),AN$1)=0,"",LOG(INDEX(測定結果!$1:$1048576,ROW(),AN$1)))</f>
        <v>-0.88605664769316317</v>
      </c>
      <c r="AO72">
        <f>IF(INDEX(測定結果!$1:$1048576,ROW(),AO$1)=0,"",LOG(INDEX(測定結果!$1:$1048576,ROW(),AO$1)))</f>
        <v>-0.85387196432176193</v>
      </c>
      <c r="AP72">
        <f>IF(INDEX(測定結果!$1:$1048576,ROW(),AP$1)=0,"",LOG(INDEX(測定結果!$1:$1048576,ROW(),AP$1)))</f>
        <v>-0.85387196432176193</v>
      </c>
      <c r="AQ72">
        <f>IF(INDEX(測定結果!$1:$1048576,ROW(),AQ$1)=0,"",LOG(INDEX(測定結果!$1:$1048576,ROW(),AQ$1)))</f>
        <v>-0.85387196432176193</v>
      </c>
      <c r="AR72">
        <f>IF(INDEX(測定結果!$1:$1048576,ROW(),AR$1)=0,"",LOG(INDEX(測定結果!$1:$1048576,ROW(),AR$1)))</f>
        <v>-0.85387196432176193</v>
      </c>
      <c r="AS72">
        <f>IF(INDEX(測定結果!$1:$1048576,ROW(),AS$1)=0,"",LOG(INDEX(測定結果!$1:$1048576,ROW(),AS$1)))</f>
        <v>-0.95860731484177497</v>
      </c>
      <c r="AT72">
        <f>IF(INDEX(測定結果!$1:$1048576,ROW(),AT$1)=0,"",LOG(INDEX(測定結果!$1:$1048576,ROW(),AT$1)))</f>
        <v>-0.92081875395237522</v>
      </c>
      <c r="AU72">
        <f>IF(INDEX(測定結果!$1:$1048576,ROW(),AU$1)=0,"",LOG(INDEX(測定結果!$1:$1048576,ROW(),AU$1)))</f>
        <v>-1</v>
      </c>
      <c r="AV72">
        <f>IF(INDEX(測定結果!$1:$1048576,ROW(),AV$1)=0,"",LOG(INDEX(測定結果!$1:$1048576,ROW(),AV$1)))</f>
        <v>-0.95860731484177497</v>
      </c>
      <c r="AW72">
        <f>IF(INDEX(測定結果!$1:$1048576,ROW(),AW$1)=0,"",LOG(INDEX(測定結果!$1:$1048576,ROW(),AW$1)))</f>
        <v>-0.88605664769316317</v>
      </c>
      <c r="AX72">
        <f>IF(INDEX(測定結果!$1:$1048576,ROW(),AX$1)=0,"",LOG(INDEX(測定結果!$1:$1048576,ROW(),AX$1)))</f>
        <v>-0.92081875395237522</v>
      </c>
      <c r="AY72">
        <f>IF(INDEX(測定結果!$1:$1048576,ROW(),AY$1)=0,"",LOG(INDEX(測定結果!$1:$1048576,ROW(),AY$1)))</f>
        <v>-0.95860731484177497</v>
      </c>
      <c r="AZ72">
        <f>IF(INDEX(測定結果!$1:$1048576,ROW(),AZ$1)=0,"",LOG(INDEX(測定結果!$1:$1048576,ROW(),AZ$1)))</f>
        <v>-0.95860731484177497</v>
      </c>
      <c r="BA72">
        <f>IF(INDEX(測定結果!$1:$1048576,ROW(),BA$1)=0,"",LOG(INDEX(測定結果!$1:$1048576,ROW(),BA$1)))</f>
        <v>-0.95860731484177497</v>
      </c>
      <c r="BB72">
        <f>IF(INDEX(測定結果!$1:$1048576,ROW(),BB$1)=0,"",LOG(INDEX(測定結果!$1:$1048576,ROW(),BB$1)))</f>
        <v>-0.92081875395237522</v>
      </c>
      <c r="BC72">
        <f>IF(INDEX(測定結果!$1:$1048576,ROW(),BC$1)=0,"",LOG(INDEX(測定結果!$1:$1048576,ROW(),BC$1)))</f>
        <v>-0.92081875395237522</v>
      </c>
      <c r="BD72">
        <f>IF(INDEX(測定結果!$1:$1048576,ROW(),BD$1)=0,"",LOG(INDEX(測定結果!$1:$1048576,ROW(),BD$1)))</f>
        <v>-0.95860731484177497</v>
      </c>
      <c r="BE72">
        <f>IF(INDEX(測定結果!$1:$1048576,ROW(),BE$1)=0,"",LOG(INDEX(測定結果!$1:$1048576,ROW(),BE$1)))</f>
        <v>-0.95860731484177497</v>
      </c>
      <c r="BF72">
        <f>IF(INDEX(測定結果!$1:$1048576,ROW(),BF$1)=0,"",LOG(INDEX(測定結果!$1:$1048576,ROW(),BF$1)))</f>
        <v>-1.0457574905606752</v>
      </c>
      <c r="BG72">
        <f>IF(INDEX(測定結果!$1:$1048576,ROW(),BG$1)=0,"",LOG(INDEX(測定結果!$1:$1048576,ROW(),BG$1)))</f>
        <v>-1</v>
      </c>
      <c r="BH72">
        <f>IF(INDEX(測定結果!$1:$1048576,ROW(),BH$1)=0,"",LOG(INDEX(測定結果!$1:$1048576,ROW(),BH$1)))</f>
        <v>-1.0457574905606752</v>
      </c>
      <c r="BI72">
        <f>IF(INDEX(測定結果!$1:$1048576,ROW(),BI$1)=0,"",LOG(INDEX(測定結果!$1:$1048576,ROW(),BI$1)))</f>
        <v>-1.0457574905606752</v>
      </c>
      <c r="BJ72">
        <f>IF(INDEX(測定結果!$1:$1048576,ROW(),BJ$1)=0,"",LOG(INDEX(測定結果!$1:$1048576,ROW(),BJ$1)))</f>
        <v>-1.0457574905606752</v>
      </c>
      <c r="BK72">
        <f>IF(INDEX(測定結果!$1:$1048576,ROW(),BK$1)=0,"",LOG(INDEX(測定結果!$1:$1048576,ROW(),BK$1)))</f>
        <v>-1.0969100130080565</v>
      </c>
      <c r="BL72">
        <f>IF(INDEX(測定結果!$1:$1048576,ROW(),BL$1)=0,"",LOG(INDEX(測定結果!$1:$1048576,ROW(),BL$1)))</f>
        <v>-1.0457574905606752</v>
      </c>
      <c r="BM72">
        <f>IF(INDEX(測定結果!$1:$1048576,ROW(),BM$1)=0,"",LOG(INDEX(測定結果!$1:$1048576,ROW(),BM$1)))</f>
        <v>-1.0457574905606752</v>
      </c>
      <c r="BN72">
        <f>IF(INDEX(測定結果!$1:$1048576,ROW(),BN$1)=0,"",LOG(INDEX(測定結果!$1:$1048576,ROW(),BN$1)))</f>
        <v>-1.0969100130080565</v>
      </c>
      <c r="BO72">
        <f>IF(INDEX(測定結果!$1:$1048576,ROW(),BO$1)=0,"",LOG(INDEX(測定結果!$1:$1048576,ROW(),BO$1)))</f>
        <v>-1.0457574905606752</v>
      </c>
      <c r="BP72">
        <f>IF(INDEX(測定結果!$1:$1048576,ROW(),BP$1)=0,"",LOG(INDEX(測定結果!$1:$1048576,ROW(),BP$1)))</f>
        <v>-1.0457574905606752</v>
      </c>
      <c r="BQ72">
        <f>IF(INDEX(測定結果!$1:$1048576,ROW(),BQ$1)=0,"",LOG(INDEX(測定結果!$1:$1048576,ROW(),BQ$1)))</f>
        <v>-1.0969100130080565</v>
      </c>
      <c r="BR72">
        <f>IF(INDEX(測定結果!$1:$1048576,ROW(),BR$1)=0,"",LOG(INDEX(測定結果!$1:$1048576,ROW(),BR$1)))</f>
        <v>-1.0969100130080565</v>
      </c>
      <c r="BS72">
        <f>IF(INDEX(測定結果!$1:$1048576,ROW(),BS$1)=0,"",LOG(INDEX(測定結果!$1:$1048576,ROW(),BS$1)))</f>
        <v>-1.0457574905606752</v>
      </c>
      <c r="BT72">
        <f>IF(INDEX(測定結果!$1:$1048576,ROW(),BT$1)=0,"",LOG(INDEX(測定結果!$1:$1048576,ROW(),BT$1)))</f>
        <v>-1.0457574905606752</v>
      </c>
      <c r="BU72">
        <f>IF(INDEX(測定結果!$1:$1048576,ROW(),BU$1)=0,"",LOG(INDEX(測定結果!$1:$1048576,ROW(),BU$1)))</f>
        <v>-1.0457574905606752</v>
      </c>
      <c r="BV72" t="str">
        <f>IF(INDEX(測定結果!$1:$1048576,ROW(),BV$1)=0,"",LOG(INDEX(測定結果!$1:$1048576,ROW(),BV$1)))</f>
        <v/>
      </c>
      <c r="BW72" t="str">
        <f>IF(INDEX(測定結果!$1:$1048576,ROW(),BW$1)=0,"",LOG(INDEX(測定結果!$1:$1048576,ROW(),BW$1)))</f>
        <v/>
      </c>
      <c r="BX72" t="str">
        <f>IF(INDEX(測定結果!$1:$1048576,ROW(),BX$1)=0,"",LOG(INDEX(測定結果!$1:$1048576,ROW(),BX$1)))</f>
        <v/>
      </c>
      <c r="BY72" t="str">
        <f>IF(INDEX(測定結果!$1:$1048576,ROW(),BY$1)=0,"",LOG(INDEX(測定結果!$1:$1048576,ROW(),BY$1)))</f>
        <v/>
      </c>
      <c r="BZ72" t="str">
        <f>IF(INDEX(測定結果!$1:$1048576,ROW(),BZ$1)=0,"",LOG(INDEX(測定結果!$1:$1048576,ROW(),BZ$1)))</f>
        <v/>
      </c>
      <c r="CA72" t="str">
        <f>IF(INDEX(測定結果!$1:$1048576,ROW(),CA$1)=0,"",LOG(INDEX(測定結果!$1:$1048576,ROW(),CA$1)))</f>
        <v/>
      </c>
      <c r="CB72" t="str">
        <f>IF(INDEX(測定結果!$1:$1048576,ROW(),CB$1)=0,"",LOG(INDEX(測定結果!$1:$1048576,ROW(),CB$1)))</f>
        <v/>
      </c>
      <c r="CC72" t="str">
        <f>IF(INDEX(測定結果!$1:$1048576,ROW(),CC$1)=0,"",LOG(INDEX(測定結果!$1:$1048576,ROW(),CC$1)))</f>
        <v/>
      </c>
      <c r="CD72" t="str">
        <f>IF(INDEX(測定結果!$1:$1048576,ROW(),CD$1)=0,"",LOG(INDEX(測定結果!$1:$1048576,ROW(),CD$1)))</f>
        <v/>
      </c>
      <c r="CE72" t="str">
        <f>IF(INDEX(測定結果!$1:$1048576,ROW(),CE$1)=0,"",LOG(INDEX(測定結果!$1:$1048576,ROW(),CE$1)))</f>
        <v/>
      </c>
      <c r="CF72">
        <f>IF(INDEX(測定結果!$1:$1048576,ROW(),CF$1)=0,"",LOG(INDEX(測定結果!$1:$1048576,ROW(),CF$1)))</f>
        <v>-1.1549019599857431</v>
      </c>
      <c r="CG72">
        <f>IF(INDEX(測定結果!$1:$1048576,ROW(),CG$1)=0,"",LOG(INDEX(測定結果!$1:$1048576,ROW(),CG$1)))</f>
        <v>-1.0969100130080565</v>
      </c>
      <c r="CH72">
        <f>IF(INDEX(測定結果!$1:$1048576,ROW(),CH$1)=0,"",LOG(INDEX(測定結果!$1:$1048576,ROW(),CH$1)))</f>
        <v>-1.0457574905606752</v>
      </c>
      <c r="CI72">
        <f>IF(INDEX(測定結果!$1:$1048576,ROW(),CI$1)=0,"",LOG(INDEX(測定結果!$1:$1048576,ROW(),CI$1)))</f>
        <v>-1.1549019599857431</v>
      </c>
      <c r="CJ72">
        <f>IF(INDEX(測定結果!$1:$1048576,ROW(),CJ$1)=0,"",LOG(INDEX(測定結果!$1:$1048576,ROW(),CJ$1)))</f>
        <v>-1.1549019599857431</v>
      </c>
      <c r="CK72">
        <f>IF(INDEX(測定結果!$1:$1048576,ROW(),CK$1)=0,"",LOG(INDEX(測定結果!$1:$1048576,ROW(),CK$1)))</f>
        <v>-1.0969100130080565</v>
      </c>
      <c r="CL72">
        <f>IF(INDEX(測定結果!$1:$1048576,ROW(),CL$1)=0,"",LOG(INDEX(測定結果!$1:$1048576,ROW(),CL$1)))</f>
        <v>-1.0457574905606752</v>
      </c>
      <c r="CM72">
        <f>IF(INDEX(測定結果!$1:$1048576,ROW(),CM$1)=0,"",LOG(INDEX(測定結果!$1:$1048576,ROW(),CM$1)))</f>
        <v>-1.0969100130080565</v>
      </c>
      <c r="CN72">
        <f>IF(INDEX(測定結果!$1:$1048576,ROW(),CN$1)=0,"",LOG(INDEX(測定結果!$1:$1048576,ROW(),CN$1)))</f>
        <v>-1.0457574905606752</v>
      </c>
      <c r="CO72">
        <f>IF(INDEX(測定結果!$1:$1048576,ROW(),CO$1)=0,"",LOG(INDEX(測定結果!$1:$1048576,ROW(),CO$1)))</f>
        <v>-1.0457574905606752</v>
      </c>
      <c r="CP72">
        <f>IF(INDEX(測定結果!$1:$1048576,ROW(),CP$1)=0,"",LOG(INDEX(測定結果!$1:$1048576,ROW(),CP$1)))</f>
        <v>-1.0969100130080565</v>
      </c>
      <c r="CQ72">
        <f>IF(INDEX(測定結果!$1:$1048576,ROW(),CQ$1)=0,"",LOG(INDEX(測定結果!$1:$1048576,ROW(),CQ$1)))</f>
        <v>-1.0457574905606752</v>
      </c>
      <c r="CR72" t="str">
        <f>IF(INDEX(測定結果!$1:$1048576,ROW(),CR$1)=0,"",LOG(INDEX(測定結果!$1:$1048576,ROW(),CR$1)))</f>
        <v/>
      </c>
      <c r="CS72" t="str">
        <f>IF(INDEX(測定結果!$1:$1048576,ROW(),CS$1)=0,"",LOG(INDEX(測定結果!$1:$1048576,ROW(),CS$1)))</f>
        <v/>
      </c>
      <c r="CT72" t="str">
        <f>IF(INDEX(測定結果!$1:$1048576,ROW(),CT$1)=0,"",LOG(INDEX(測定結果!$1:$1048576,ROW(),CT$1)))</f>
        <v/>
      </c>
      <c r="CU72" t="str">
        <f>IF(INDEX(測定結果!$1:$1048576,ROW(),CU$1)=0,"",LOG(INDEX(測定結果!$1:$1048576,ROW(),CU$1)))</f>
        <v/>
      </c>
      <c r="CV72" t="str">
        <f>IF(INDEX(測定結果!$1:$1048576,ROW(),CV$1)=0,"",LOG(INDEX(測定結果!$1:$1048576,ROW(),CV$1)))</f>
        <v/>
      </c>
      <c r="CW72" t="str">
        <f>IF(INDEX(測定結果!$1:$1048576,ROW(),CW$1)=0,"",LOG(INDEX(測定結果!$1:$1048576,ROW(),CW$1)))</f>
        <v/>
      </c>
      <c r="CX72" t="str">
        <f>IF(INDEX(測定結果!$1:$1048576,ROW(),CX$1)=0,"",LOG(INDEX(測定結果!$1:$1048576,ROW(),CX$1)))</f>
        <v/>
      </c>
      <c r="CY72" t="str">
        <f>IF(INDEX(測定結果!$1:$1048576,ROW(),CY$1)=0,"",LOG(INDEX(測定結果!$1:$1048576,ROW(),CY$1)))</f>
        <v/>
      </c>
      <c r="CZ72" t="str">
        <f>IF(INDEX(測定結果!$1:$1048576,ROW(),CZ$1)=0,"",LOG(INDEX(測定結果!$1:$1048576,ROW(),CZ$1)))</f>
        <v/>
      </c>
      <c r="DA72" t="str">
        <f>IF(INDEX(測定結果!$1:$1048576,ROW(),DA$1)=0,"",LOG(INDEX(測定結果!$1:$1048576,ROW(),DA$1)))</f>
        <v/>
      </c>
      <c r="DB72" t="str">
        <f>IF(INDEX(測定結果!$1:$1048576,ROW(),DB$1)=0,"",LOG(INDEX(測定結果!$1:$1048576,ROW(),DB$1)))</f>
        <v/>
      </c>
      <c r="DC72" t="str">
        <f>IF(INDEX(測定結果!$1:$1048576,ROW(),DC$1)=0,"",LOG(INDEX(測定結果!$1:$1048576,ROW(),DC$1)))</f>
        <v/>
      </c>
      <c r="DD72" t="str">
        <f>IF(INDEX(測定結果!$1:$1048576,ROW(),DD$1)=0,"",LOG(INDEX(測定結果!$1:$1048576,ROW(),DD$1)))</f>
        <v/>
      </c>
      <c r="DE72" t="str">
        <f>IF(INDEX(測定結果!$1:$1048576,ROW(),DE$1)=0,"",LOG(INDEX(測定結果!$1:$1048576,ROW(),DE$1)))</f>
        <v/>
      </c>
      <c r="DF72" t="str">
        <f>IF(INDEX(測定結果!$1:$1048576,ROW(),DF$1)=0,"",LOG(INDEX(測定結果!$1:$1048576,ROW(),DF$1)))</f>
        <v/>
      </c>
      <c r="DG72" t="str">
        <f>IF(INDEX(測定結果!$1:$1048576,ROW(),DG$1)=0,"",LOG(INDEX(測定結果!$1:$1048576,ROW(),DG$1)))</f>
        <v/>
      </c>
      <c r="DH72" t="str">
        <f>IF(INDEX(測定結果!$1:$1048576,ROW(),DH$1)=0,"",LOG(INDEX(測定結果!$1:$1048576,ROW(),DH$1)))</f>
        <v/>
      </c>
      <c r="DI72" t="str">
        <f>IF(INDEX(測定結果!$1:$1048576,ROW(),DI$1)=0,"",LOG(INDEX(測定結果!$1:$1048576,ROW(),DI$1)))</f>
        <v/>
      </c>
      <c r="DJ72" t="str">
        <f>IF(INDEX(測定結果!$1:$1048576,ROW(),DJ$1)=0,"",LOG(INDEX(測定結果!$1:$1048576,ROW(),DJ$1)))</f>
        <v/>
      </c>
      <c r="DK72" t="str">
        <f>IF(INDEX(測定結果!$1:$1048576,ROW(),DK$1)=0,"",LOG(INDEX(測定結果!$1:$1048576,ROW(),DK$1)))</f>
        <v/>
      </c>
      <c r="DL72" t="str">
        <f>IF(INDEX(測定結果!$1:$1048576,ROW(),DL$1)=0,"",LOG(INDEX(測定結果!$1:$1048576,ROW(),DL$1)))</f>
        <v/>
      </c>
      <c r="DM72" t="str">
        <f>IF(INDEX(測定結果!$1:$1048576,ROW(),DM$1)=0,"",LOG(INDEX(測定結果!$1:$1048576,ROW(),DM$1)))</f>
        <v/>
      </c>
      <c r="DN72" t="str">
        <f>IF(INDEX(測定結果!$1:$1048576,ROW(),DN$1)=0,"",LOG(INDEX(測定結果!$1:$1048576,ROW(),DN$1)))</f>
        <v/>
      </c>
      <c r="DO72" t="str">
        <f>IF(INDEX(測定結果!$1:$1048576,ROW(),DO$1)=0,"",LOG(INDEX(測定結果!$1:$1048576,ROW(),DO$1)))</f>
        <v/>
      </c>
      <c r="DP72" t="str">
        <f>IF(OR(INDEX(測定結果!$1:$1048576,ROW(),DP$1)=0,INDEX(測定結果!$1:$1048576,ROW(),DP$1)=""),"",LOG(INDEX(測定結果!$1:$1048576,ROW(),DP$1)))</f>
        <v/>
      </c>
      <c r="DQ72">
        <f>IF(OR(INDEX(測定結果!$1:$1048576,ROW(),DQ$1)=0,INDEX(測定結果!$1:$1048576,ROW(),DQ$1)=""),"",LOG(INDEX(測定結果!$1:$1048576,ROW(),DQ$1)))</f>
        <v>-1.1079053973095196</v>
      </c>
      <c r="DR72">
        <f>IF(OR(INDEX(測定結果!$1:$1048576,ROW(),DR$1)=0,INDEX(測定結果!$1:$1048576,ROW(),DR$1)=""),"",LOG(INDEX(測定結果!$1:$1048576,ROW(),DR$1)))</f>
        <v>-1.1549019599857431</v>
      </c>
      <c r="DS72">
        <f>IF(OR(INDEX(測定結果!$1:$1048576,ROW(),DS$1)=0,INDEX(測定結果!$1:$1048576,ROW(),DS$1)=""),"",LOG(INDEX(測定結果!$1:$1048576,ROW(),DS$1)))</f>
        <v>-1.1135092748275182</v>
      </c>
      <c r="DT72">
        <f>IF(OR(INDEX(測定結果!$1:$1048576,ROW(),DT$1)=0,INDEX(測定結果!$1:$1048576,ROW(),DT$1)=""),"",LOG(INDEX(測定結果!$1:$1048576,ROW(),DT$1)))</f>
        <v>-1.1487416512809248</v>
      </c>
      <c r="DU72">
        <f>IF(OR(INDEX(測定結果!$1:$1048576,ROW(),DU$1)=0,INDEX(測定結果!$1:$1048576,ROW(),DU$1)=""),"",LOG(INDEX(測定結果!$1:$1048576,ROW(),DU$1)))</f>
        <v>-1.1739251972991736</v>
      </c>
      <c r="DV72">
        <f>IF(OR(INDEX(測定結果!$1:$1048576,ROW(),DV$1)=0,INDEX(測定結果!$1:$1048576,ROW(),DV$1)=""),"",LOG(INDEX(測定結果!$1:$1048576,ROW(),DV$1)))</f>
        <v>-1.0757207139381184</v>
      </c>
      <c r="DW72">
        <f>IF(OR(INDEX(測定結果!$1:$1048576,ROW(),DW$1)=0,INDEX(測定結果!$1:$1048576,ROW(),DW$1)=""),"",LOG(INDEX(測定結果!$1:$1048576,ROW(),DW$1)))</f>
        <v>-1.0861861476162833</v>
      </c>
      <c r="DX72">
        <f>IF(OR(INDEX(測定結果!$1:$1048576,ROW(),DX$1)=0,INDEX(測定結果!$1:$1048576,ROW(),DX$1)=""),"",LOG(INDEX(測定結果!$1:$1048576,ROW(),DX$1)))</f>
        <v>-1.1549019599857431</v>
      </c>
      <c r="DY72">
        <f>IF(OR(INDEX(測定結果!$1:$1048576,ROW(),DY$1)=0,INDEX(測定結果!$1:$1048576,ROW(),DY$1)=""),"",LOG(INDEX(測定結果!$1:$1048576,ROW(),DY$1)))</f>
        <v>-1.2006594505464183</v>
      </c>
      <c r="DZ72">
        <f>IF(OR(INDEX(測定結果!$1:$1048576,ROW(),DZ$1)=0,INDEX(測定結果!$1:$1048576,ROW(),DZ$1)=""),"",LOG(INDEX(測定結果!$1:$1048576,ROW(),DZ$1)))</f>
        <v>-1.1870866433571443</v>
      </c>
      <c r="EA72">
        <f>IF(OR(INDEX(測定結果!$1:$1048576,ROW(),EA$1)=0,INDEX(測定結果!$1:$1048576,ROW(),EA$1)=""),"",LOG(INDEX(測定結果!$1:$1048576,ROW(),EA$1)))</f>
        <v>-1.0969100130080565</v>
      </c>
      <c r="EB72">
        <f>IF(OR(INDEX(測定結果!$1:$1048576,ROW(),EB$1)=0,INDEX(測定結果!$1:$1048576,ROW(),EB$1)=""),"",LOG(INDEX(測定結果!$1:$1048576,ROW(),EB$1)))</f>
        <v>-1.1191864077192086</v>
      </c>
      <c r="EC72" t="str">
        <f>IF(OR(INDEX(測定結果!$1:$1048576,ROW(),EC$1)=0,INDEX(測定結果!$1:$1048576,ROW(),EC$1)=""),"",LOG(INDEX(測定結果!$1:$1048576,ROW(),EC$1)))</f>
        <v/>
      </c>
      <c r="ED72">
        <f>IF(OR(INDEX(測定結果!$1:$1048576,ROW(),ED$1)=0,INDEX(測定結果!$1:$1048576,ROW(),ED$1)=""),"",LOG(INDEX(測定結果!$1:$1048576,ROW(),ED$1)))</f>
        <v>-1.1249387366082999</v>
      </c>
    </row>
    <row r="73" spans="1:134">
      <c r="A73" t="str">
        <f>IF(INDEX(測定結果!$1:$1048576,ROW(),A$1)=0,A72,INDEX(測定結果!$1:$1048576,ROW(),A$1))</f>
        <v>常葉町</v>
      </c>
      <c r="B73">
        <f>INDEX(測定結果!$1:$1048576,ROW(),B$1)</f>
        <v>63</v>
      </c>
      <c r="C73" t="str">
        <f>IF(INDEX(測定結果!$1:$1048576,ROW(),C$1)=0,C72,INDEX(測定結果!$1:$1048576,ROW(),C$1))</f>
        <v>堀田</v>
      </c>
      <c r="D73" t="str">
        <f>IF(INDEX(測定結果!$1:$1048576,ROW(),D$1)=0,"",INDEX(測定結果!$1:$1048576,ROW(),D$1))</f>
        <v>堀田集会所</v>
      </c>
      <c r="E73">
        <f>IF(INDEX(測定結果!$1:$1048576,ROW(),E$1)=0,"",LOG(INDEX(測定結果!$1:$1048576,ROW(),E$1)))</f>
        <v>-0.72124639904717103</v>
      </c>
      <c r="F73">
        <f>IF(INDEX(測定結果!$1:$1048576,ROW(),F$1)=0,"",LOG(INDEX(測定結果!$1:$1048576,ROW(),F$1)))</f>
        <v>-0.72124639904717103</v>
      </c>
      <c r="G73">
        <f>IF(INDEX(測定結果!$1:$1048576,ROW(),G$1)=0,"",LOG(INDEX(測定結果!$1:$1048576,ROW(),G$1)))</f>
        <v>-0.72124639904717103</v>
      </c>
      <c r="H73">
        <f>IF(INDEX(測定結果!$1:$1048576,ROW(),H$1)=0,"",LOG(INDEX(測定結果!$1:$1048576,ROW(),H$1)))</f>
        <v>-0.69897000433601875</v>
      </c>
      <c r="I73">
        <f>IF(INDEX(測定結果!$1:$1048576,ROW(),I$1)=0,"",LOG(INDEX(測定結果!$1:$1048576,ROW(),I$1)))</f>
        <v>-0.82390874094431876</v>
      </c>
      <c r="J73">
        <f>IF(INDEX(測定結果!$1:$1048576,ROW(),J$1)=0,"",LOG(INDEX(測定結果!$1:$1048576,ROW(),J$1)))</f>
        <v>-0.82390874094431876</v>
      </c>
      <c r="K73">
        <f>IF(INDEX(測定結果!$1:$1048576,ROW(),K$1)=0,"",LOG(INDEX(測定結果!$1:$1048576,ROW(),K$1)))</f>
        <v>-0.769551078621726</v>
      </c>
      <c r="L73">
        <f>IF(INDEX(測定結果!$1:$1048576,ROW(),L$1)=0,"",LOG(INDEX(測定結果!$1:$1048576,ROW(),L$1)))</f>
        <v>-0.72124639904717103</v>
      </c>
      <c r="M73">
        <f>IF(INDEX(測定結果!$1:$1048576,ROW(),M$1)=0,"",LOG(INDEX(測定結果!$1:$1048576,ROW(),M$1)))</f>
        <v>-0.74472749489669399</v>
      </c>
      <c r="N73">
        <f>IF(INDEX(測定結果!$1:$1048576,ROW(),N$1)=0,"",LOG(INDEX(測定結果!$1:$1048576,ROW(),N$1)))</f>
        <v>-0.85387196432176193</v>
      </c>
      <c r="O73">
        <f>IF(INDEX(測定結果!$1:$1048576,ROW(),O$1)=0,"",LOG(INDEX(測定結果!$1:$1048576,ROW(),O$1)))</f>
        <v>-0.769551078621726</v>
      </c>
      <c r="P73">
        <f>IF(INDEX(測定結果!$1:$1048576,ROW(),P$1)=0,"",LOG(INDEX(測定結果!$1:$1048576,ROW(),P$1)))</f>
        <v>-0.769551078621726</v>
      </c>
      <c r="Q73">
        <f>IF(INDEX(測定結果!$1:$1048576,ROW(),Q$1)=0,"",LOG(INDEX(測定結果!$1:$1048576,ROW(),Q$1)))</f>
        <v>-0.88605664769316317</v>
      </c>
      <c r="R73">
        <f>IF(INDEX(測定結果!$1:$1048576,ROW(),R$1)=0,"",LOG(INDEX(測定結果!$1:$1048576,ROW(),R$1)))</f>
        <v>-0.85387196432176193</v>
      </c>
      <c r="S73">
        <f>IF(INDEX(測定結果!$1:$1048576,ROW(),S$1)=0,"",LOG(INDEX(測定結果!$1:$1048576,ROW(),S$1)))</f>
        <v>-0.88605664769316317</v>
      </c>
      <c r="T73">
        <f>IF(INDEX(測定結果!$1:$1048576,ROW(),T$1)=0,"",LOG(INDEX(測定結果!$1:$1048576,ROW(),T$1)))</f>
        <v>-0.95860731484177497</v>
      </c>
      <c r="U73">
        <f>IF(INDEX(測定結果!$1:$1048576,ROW(),U$1)=0,"",LOG(INDEX(測定結果!$1:$1048576,ROW(),U$1)))</f>
        <v>-0.95860731484177497</v>
      </c>
      <c r="V73">
        <f>IF(INDEX(測定結果!$1:$1048576,ROW(),V$1)=0,"",LOG(INDEX(測定結果!$1:$1048576,ROW(),V$1)))</f>
        <v>-0.95860731484177497</v>
      </c>
      <c r="W73">
        <f>IF(INDEX(測定結果!$1:$1048576,ROW(),W$1)=0,"",LOG(INDEX(測定結果!$1:$1048576,ROW(),W$1)))</f>
        <v>-1</v>
      </c>
      <c r="X73">
        <f>IF(INDEX(測定結果!$1:$1048576,ROW(),X$1)=0,"",LOG(INDEX(測定結果!$1:$1048576,ROW(),X$1)))</f>
        <v>-1</v>
      </c>
      <c r="Y73">
        <f>IF(INDEX(測定結果!$1:$1048576,ROW(),Y$1)=0,"",LOG(INDEX(測定結果!$1:$1048576,ROW(),Y$1)))</f>
        <v>-0.95860731484177497</v>
      </c>
      <c r="Z73">
        <f>IF(INDEX(測定結果!$1:$1048576,ROW(),Z$1)=0,"",LOG(INDEX(測定結果!$1:$1048576,ROW(),Z$1)))</f>
        <v>-0.95860731484177497</v>
      </c>
      <c r="AA73">
        <f>IF(INDEX(測定結果!$1:$1048576,ROW(),AA$1)=0,"",LOG(INDEX(測定結果!$1:$1048576,ROW(),AA$1)))</f>
        <v>-0.92081875395237522</v>
      </c>
      <c r="AB73">
        <f>IF(INDEX(測定結果!$1:$1048576,ROW(),AB$1)=0,"",LOG(INDEX(測定結果!$1:$1048576,ROW(),AB$1)))</f>
        <v>-0.92081875395237522</v>
      </c>
      <c r="AC73">
        <f>IF(INDEX(測定結果!$1:$1048576,ROW(),AC$1)=0,"",LOG(INDEX(測定結果!$1:$1048576,ROW(),AC$1)))</f>
        <v>-1</v>
      </c>
      <c r="AD73">
        <f>IF(INDEX(測定結果!$1:$1048576,ROW(),AD$1)=0,"",LOG(INDEX(測定結果!$1:$1048576,ROW(),AD$1)))</f>
        <v>-1.0969100130080565</v>
      </c>
      <c r="AE73">
        <f>IF(INDEX(測定結果!$1:$1048576,ROW(),AE$1)=0,"",LOG(INDEX(測定結果!$1:$1048576,ROW(),AE$1)))</f>
        <v>-1</v>
      </c>
      <c r="AF73">
        <f>IF(INDEX(測定結果!$1:$1048576,ROW(),AF$1)=0,"",LOG(INDEX(測定結果!$1:$1048576,ROW(),AF$1)))</f>
        <v>-1</v>
      </c>
      <c r="AG73">
        <f>IF(INDEX(測定結果!$1:$1048576,ROW(),AG$1)=0,"",LOG(INDEX(測定結果!$1:$1048576,ROW(),AG$1)))</f>
        <v>-1.0969100130080565</v>
      </c>
      <c r="AH73">
        <f>IF(INDEX(測定結果!$1:$1048576,ROW(),AH$1)=0,"",LOG(INDEX(測定結果!$1:$1048576,ROW(),AH$1)))</f>
        <v>-1.1549019599857431</v>
      </c>
      <c r="AI73">
        <f>IF(INDEX(測定結果!$1:$1048576,ROW(),AI$1)=0,"",LOG(INDEX(測定結果!$1:$1048576,ROW(),AI$1)))</f>
        <v>-1.0457574905606752</v>
      </c>
      <c r="AJ73">
        <f>IF(INDEX(測定結果!$1:$1048576,ROW(),AJ$1)=0,"",LOG(INDEX(測定結果!$1:$1048576,ROW(),AJ$1)))</f>
        <v>-1</v>
      </c>
      <c r="AK73">
        <f>IF(INDEX(測定結果!$1:$1048576,ROW(),AK$1)=0,"",LOG(INDEX(測定結果!$1:$1048576,ROW(),AK$1)))</f>
        <v>-0.95860731484177497</v>
      </c>
      <c r="AL73">
        <f>IF(INDEX(測定結果!$1:$1048576,ROW(),AL$1)=0,"",LOG(INDEX(測定結果!$1:$1048576,ROW(),AL$1)))</f>
        <v>-1</v>
      </c>
      <c r="AM73">
        <f>IF(INDEX(測定結果!$1:$1048576,ROW(),AM$1)=0,"",LOG(INDEX(測定結果!$1:$1048576,ROW(),AM$1)))</f>
        <v>-1.0457574905606752</v>
      </c>
      <c r="AN73">
        <f>IF(INDEX(測定結果!$1:$1048576,ROW(),AN$1)=0,"",LOG(INDEX(測定結果!$1:$1048576,ROW(),AN$1)))</f>
        <v>-1</v>
      </c>
      <c r="AO73">
        <f>IF(INDEX(測定結果!$1:$1048576,ROW(),AO$1)=0,"",LOG(INDEX(測定結果!$1:$1048576,ROW(),AO$1)))</f>
        <v>-1.0457574905606752</v>
      </c>
      <c r="AP73">
        <f>IF(INDEX(測定結果!$1:$1048576,ROW(),AP$1)=0,"",LOG(INDEX(測定結果!$1:$1048576,ROW(),AP$1)))</f>
        <v>-1</v>
      </c>
      <c r="AQ73">
        <f>IF(INDEX(測定結果!$1:$1048576,ROW(),AQ$1)=0,"",LOG(INDEX(測定結果!$1:$1048576,ROW(),AQ$1)))</f>
        <v>-1.0969100130080565</v>
      </c>
      <c r="AR73">
        <f>IF(INDEX(測定結果!$1:$1048576,ROW(),AR$1)=0,"",LOG(INDEX(測定結果!$1:$1048576,ROW(),AR$1)))</f>
        <v>-1.0457574905606752</v>
      </c>
      <c r="AS73">
        <f>IF(INDEX(測定結果!$1:$1048576,ROW(),AS$1)=0,"",LOG(INDEX(測定結果!$1:$1048576,ROW(),AS$1)))</f>
        <v>-1.0457574905606752</v>
      </c>
      <c r="AT73">
        <f>IF(INDEX(測定結果!$1:$1048576,ROW(),AT$1)=0,"",LOG(INDEX(測定結果!$1:$1048576,ROW(),AT$1)))</f>
        <v>-1.0969100130080565</v>
      </c>
      <c r="AU73">
        <f>IF(INDEX(測定結果!$1:$1048576,ROW(),AU$1)=0,"",LOG(INDEX(測定結果!$1:$1048576,ROW(),AU$1)))</f>
        <v>-1.2218487496163564</v>
      </c>
      <c r="AV73">
        <f>IF(INDEX(測定結果!$1:$1048576,ROW(),AV$1)=0,"",LOG(INDEX(測定結果!$1:$1048576,ROW(),AV$1)))</f>
        <v>-1.0457574905606752</v>
      </c>
      <c r="AW73">
        <f>IF(INDEX(測定結果!$1:$1048576,ROW(),AW$1)=0,"",LOG(INDEX(測定結果!$1:$1048576,ROW(),AW$1)))</f>
        <v>-1.0457574905606752</v>
      </c>
      <c r="AX73">
        <f>IF(INDEX(測定結果!$1:$1048576,ROW(),AX$1)=0,"",LOG(INDEX(測定結果!$1:$1048576,ROW(),AX$1)))</f>
        <v>-1.0457574905606752</v>
      </c>
      <c r="AY73">
        <f>IF(INDEX(測定結果!$1:$1048576,ROW(),AY$1)=0,"",LOG(INDEX(測定結果!$1:$1048576,ROW(),AY$1)))</f>
        <v>-1.0969100130080565</v>
      </c>
      <c r="AZ73">
        <f>IF(INDEX(測定結果!$1:$1048576,ROW(),AZ$1)=0,"",LOG(INDEX(測定結果!$1:$1048576,ROW(),AZ$1)))</f>
        <v>-1.0457574905606752</v>
      </c>
      <c r="BA73">
        <f>IF(INDEX(測定結果!$1:$1048576,ROW(),BA$1)=0,"",LOG(INDEX(測定結果!$1:$1048576,ROW(),BA$1)))</f>
        <v>-1.0969100130080565</v>
      </c>
      <c r="BB73">
        <f>IF(INDEX(測定結果!$1:$1048576,ROW(),BB$1)=0,"",LOG(INDEX(測定結果!$1:$1048576,ROW(),BB$1)))</f>
        <v>-1.0969100130080565</v>
      </c>
      <c r="BC73">
        <f>IF(INDEX(測定結果!$1:$1048576,ROW(),BC$1)=0,"",LOG(INDEX(測定結果!$1:$1048576,ROW(),BC$1)))</f>
        <v>-1.0969100130080565</v>
      </c>
      <c r="BD73">
        <f>IF(INDEX(測定結果!$1:$1048576,ROW(),BD$1)=0,"",LOG(INDEX(測定結果!$1:$1048576,ROW(),BD$1)))</f>
        <v>-1.0457574905606752</v>
      </c>
      <c r="BE73">
        <f>IF(INDEX(測定結果!$1:$1048576,ROW(),BE$1)=0,"",LOG(INDEX(測定結果!$1:$1048576,ROW(),BE$1)))</f>
        <v>-1.0969100130080565</v>
      </c>
      <c r="BF73">
        <f>IF(INDEX(測定結果!$1:$1048576,ROW(),BF$1)=0,"",LOG(INDEX(測定結果!$1:$1048576,ROW(),BF$1)))</f>
        <v>-1.1549019599857431</v>
      </c>
      <c r="BG73">
        <f>IF(INDEX(測定結果!$1:$1048576,ROW(),BG$1)=0,"",LOG(INDEX(測定結果!$1:$1048576,ROW(),BG$1)))</f>
        <v>-1.1549019599857431</v>
      </c>
      <c r="BH73">
        <f>IF(INDEX(測定結果!$1:$1048576,ROW(),BH$1)=0,"",LOG(INDEX(測定結果!$1:$1048576,ROW(),BH$1)))</f>
        <v>-1.1549019599857431</v>
      </c>
      <c r="BI73">
        <f>IF(INDEX(測定結果!$1:$1048576,ROW(),BI$1)=0,"",LOG(INDEX(測定結果!$1:$1048576,ROW(),BI$1)))</f>
        <v>-1.0969100130080565</v>
      </c>
      <c r="BJ73">
        <f>IF(INDEX(測定結果!$1:$1048576,ROW(),BJ$1)=0,"",LOG(INDEX(測定結果!$1:$1048576,ROW(),BJ$1)))</f>
        <v>-1.1549019599857431</v>
      </c>
      <c r="BK73">
        <f>IF(INDEX(測定結果!$1:$1048576,ROW(),BK$1)=0,"",LOG(INDEX(測定結果!$1:$1048576,ROW(),BK$1)))</f>
        <v>-1</v>
      </c>
      <c r="BL73">
        <f>IF(INDEX(測定結果!$1:$1048576,ROW(),BL$1)=0,"",LOG(INDEX(測定結果!$1:$1048576,ROW(),BL$1)))</f>
        <v>-1.0969100130080565</v>
      </c>
      <c r="BM73">
        <f>IF(INDEX(測定結果!$1:$1048576,ROW(),BM$1)=0,"",LOG(INDEX(測定結果!$1:$1048576,ROW(),BM$1)))</f>
        <v>-1.1549019599857431</v>
      </c>
      <c r="BN73">
        <f>IF(INDEX(測定結果!$1:$1048576,ROW(),BN$1)=0,"",LOG(INDEX(測定結果!$1:$1048576,ROW(),BN$1)))</f>
        <v>-1.0969100130080565</v>
      </c>
      <c r="BO73">
        <f>IF(INDEX(測定結果!$1:$1048576,ROW(),BO$1)=0,"",LOG(INDEX(測定結果!$1:$1048576,ROW(),BO$1)))</f>
        <v>-1.0457574905606752</v>
      </c>
      <c r="BP73">
        <f>IF(INDEX(測定結果!$1:$1048576,ROW(),BP$1)=0,"",LOG(INDEX(測定結果!$1:$1048576,ROW(),BP$1)))</f>
        <v>-1.1549019599857431</v>
      </c>
      <c r="BQ73">
        <f>IF(INDEX(測定結果!$1:$1048576,ROW(),BQ$1)=0,"",LOG(INDEX(測定結果!$1:$1048576,ROW(),BQ$1)))</f>
        <v>-1.0969100130080565</v>
      </c>
      <c r="BR73">
        <f>IF(INDEX(測定結果!$1:$1048576,ROW(),BR$1)=0,"",LOG(INDEX(測定結果!$1:$1048576,ROW(),BR$1)))</f>
        <v>-1.2218487496163564</v>
      </c>
      <c r="BS73">
        <f>IF(INDEX(測定結果!$1:$1048576,ROW(),BS$1)=0,"",LOG(INDEX(測定結果!$1:$1048576,ROW(),BS$1)))</f>
        <v>-1.0457574905606752</v>
      </c>
      <c r="BT73">
        <f>IF(INDEX(測定結果!$1:$1048576,ROW(),BT$1)=0,"",LOG(INDEX(測定結果!$1:$1048576,ROW(),BT$1)))</f>
        <v>-1.1549019599857431</v>
      </c>
      <c r="BU73">
        <f>IF(INDEX(測定結果!$1:$1048576,ROW(),BU$1)=0,"",LOG(INDEX(測定結果!$1:$1048576,ROW(),BU$1)))</f>
        <v>-1.0457574905606752</v>
      </c>
      <c r="BV73">
        <f>IF(INDEX(測定結果!$1:$1048576,ROW(),BV$1)=0,"",LOG(INDEX(測定結果!$1:$1048576,ROW(),BV$1)))</f>
        <v>-1.1549019599857431</v>
      </c>
      <c r="BW73">
        <f>IF(INDEX(測定結果!$1:$1048576,ROW(),BW$1)=0,"",LOG(INDEX(測定結果!$1:$1048576,ROW(),BW$1)))</f>
        <v>-1.1549019599857431</v>
      </c>
      <c r="BX73">
        <f>IF(INDEX(測定結果!$1:$1048576,ROW(),BX$1)=0,"",LOG(INDEX(測定結果!$1:$1048576,ROW(),BX$1)))</f>
        <v>-1.0969100130080565</v>
      </c>
      <c r="BY73">
        <f>IF(INDEX(測定結果!$1:$1048576,ROW(),BY$1)=0,"",LOG(INDEX(測定結果!$1:$1048576,ROW(),BY$1)))</f>
        <v>-1.1549019599857431</v>
      </c>
      <c r="BZ73">
        <f>IF(INDEX(測定結果!$1:$1048576,ROW(),BZ$1)=0,"",LOG(INDEX(測定結果!$1:$1048576,ROW(),BZ$1)))</f>
        <v>-1.1549019599857431</v>
      </c>
      <c r="CA73">
        <f>IF(INDEX(測定結果!$1:$1048576,ROW(),CA$1)=0,"",LOG(INDEX(測定結果!$1:$1048576,ROW(),CA$1)))</f>
        <v>-1.1549019599857431</v>
      </c>
      <c r="CB73">
        <f>IF(INDEX(測定結果!$1:$1048576,ROW(),CB$1)=0,"",LOG(INDEX(測定結果!$1:$1048576,ROW(),CB$1)))</f>
        <v>-1.0969100130080565</v>
      </c>
      <c r="CC73">
        <f>IF(INDEX(測定結果!$1:$1048576,ROW(),CC$1)=0,"",LOG(INDEX(測定結果!$1:$1048576,ROW(),CC$1)))</f>
        <v>-1.1549019599857431</v>
      </c>
      <c r="CD73">
        <f>IF(INDEX(測定結果!$1:$1048576,ROW(),CD$1)=0,"",LOG(INDEX(測定結果!$1:$1048576,ROW(),CD$1)))</f>
        <v>-1.1549019599857431</v>
      </c>
      <c r="CE73">
        <f>IF(INDEX(測定結果!$1:$1048576,ROW(),CE$1)=0,"",LOG(INDEX(測定結果!$1:$1048576,ROW(),CE$1)))</f>
        <v>-1.1549019599857431</v>
      </c>
      <c r="CF73">
        <f>IF(INDEX(測定結果!$1:$1048576,ROW(),CF$1)=0,"",LOG(INDEX(測定結果!$1:$1048576,ROW(),CF$1)))</f>
        <v>-1.1549019599857431</v>
      </c>
      <c r="CG73">
        <f>IF(INDEX(測定結果!$1:$1048576,ROW(),CG$1)=0,"",LOG(INDEX(測定結果!$1:$1048576,ROW(),CG$1)))</f>
        <v>-1.0969100130080565</v>
      </c>
      <c r="CH73">
        <f>IF(INDEX(測定結果!$1:$1048576,ROW(),CH$1)=0,"",LOG(INDEX(測定結果!$1:$1048576,ROW(),CH$1)))</f>
        <v>-1.0969100130080565</v>
      </c>
      <c r="CI73">
        <f>IF(INDEX(測定結果!$1:$1048576,ROW(),CI$1)=0,"",LOG(INDEX(測定結果!$1:$1048576,ROW(),CI$1)))</f>
        <v>-1.0969100130080565</v>
      </c>
      <c r="CJ73">
        <f>IF(INDEX(測定結果!$1:$1048576,ROW(),CJ$1)=0,"",LOG(INDEX(測定結果!$1:$1048576,ROW(),CJ$1)))</f>
        <v>-1.1549019599857431</v>
      </c>
      <c r="CK73">
        <f>IF(INDEX(測定結果!$1:$1048576,ROW(),CK$1)=0,"",LOG(INDEX(測定結果!$1:$1048576,ROW(),CK$1)))</f>
        <v>-1.0969100130080565</v>
      </c>
      <c r="CL73">
        <f>IF(INDEX(測定結果!$1:$1048576,ROW(),CL$1)=0,"",LOG(INDEX(測定結果!$1:$1048576,ROW(),CL$1)))</f>
        <v>-1.2218487496163564</v>
      </c>
      <c r="CM73">
        <f>IF(INDEX(測定結果!$1:$1048576,ROW(),CM$1)=0,"",LOG(INDEX(測定結果!$1:$1048576,ROW(),CM$1)))</f>
        <v>-1.3010299956639813</v>
      </c>
      <c r="CN73">
        <f>IF(INDEX(測定結果!$1:$1048576,ROW(),CN$1)=0,"",LOG(INDEX(測定結果!$1:$1048576,ROW(),CN$1)))</f>
        <v>-1.1549019599857431</v>
      </c>
      <c r="CO73">
        <f>IF(INDEX(測定結果!$1:$1048576,ROW(),CO$1)=0,"",LOG(INDEX(測定結果!$1:$1048576,ROW(),CO$1)))</f>
        <v>-1.0969100130080565</v>
      </c>
      <c r="CP73">
        <f>IF(INDEX(測定結果!$1:$1048576,ROW(),CP$1)=0,"",LOG(INDEX(測定結果!$1:$1048576,ROW(),CP$1)))</f>
        <v>-1.2218487496163564</v>
      </c>
      <c r="CQ73">
        <f>IF(INDEX(測定結果!$1:$1048576,ROW(),CQ$1)=0,"",LOG(INDEX(測定結果!$1:$1048576,ROW(),CQ$1)))</f>
        <v>-1.0969100130080565</v>
      </c>
      <c r="CR73">
        <f>IF(INDEX(測定結果!$1:$1048576,ROW(),CR$1)=0,"",LOG(INDEX(測定結果!$1:$1048576,ROW(),CR$1)))</f>
        <v>-1.2218487496163564</v>
      </c>
      <c r="CS73">
        <f>IF(INDEX(測定結果!$1:$1048576,ROW(),CS$1)=0,"",LOG(INDEX(測定結果!$1:$1048576,ROW(),CS$1)))</f>
        <v>-1.1549019599857431</v>
      </c>
      <c r="CT73">
        <f>IF(INDEX(測定結果!$1:$1048576,ROW(),CT$1)=0,"",LOG(INDEX(測定結果!$1:$1048576,ROW(),CT$1)))</f>
        <v>-1.1549019599857431</v>
      </c>
      <c r="CU73">
        <f>IF(INDEX(測定結果!$1:$1048576,ROW(),CU$1)=0,"",LOG(INDEX(測定結果!$1:$1048576,ROW(),CU$1)))</f>
        <v>-1.1549019599857431</v>
      </c>
      <c r="CV73">
        <f>IF(INDEX(測定結果!$1:$1048576,ROW(),CV$1)=0,"",LOG(INDEX(測定結果!$1:$1048576,ROW(),CV$1)))</f>
        <v>-1.2218487496163564</v>
      </c>
      <c r="CW73">
        <f>IF(INDEX(測定結果!$1:$1048576,ROW(),CW$1)=0,"",LOG(INDEX(測定結果!$1:$1048576,ROW(),CW$1)))</f>
        <v>-1.0969100130080565</v>
      </c>
      <c r="CX73">
        <f>IF(INDEX(測定結果!$1:$1048576,ROW(),CX$1)=0,"",LOG(INDEX(測定結果!$1:$1048576,ROW(),CX$1)))</f>
        <v>-1.2218487496163564</v>
      </c>
      <c r="CY73">
        <f>IF(INDEX(測定結果!$1:$1048576,ROW(),CY$1)=0,"",LOG(INDEX(測定結果!$1:$1048576,ROW(),CY$1)))</f>
        <v>-1.1549019599857431</v>
      </c>
      <c r="CZ73">
        <f>IF(INDEX(測定結果!$1:$1048576,ROW(),CZ$1)=0,"",LOG(INDEX(測定結果!$1:$1048576,ROW(),CZ$1)))</f>
        <v>-1.1549019599857431</v>
      </c>
      <c r="DA73">
        <f>IF(INDEX(測定結果!$1:$1048576,ROW(),DA$1)=0,"",LOG(INDEX(測定結果!$1:$1048576,ROW(),DA$1)))</f>
        <v>-1.2218487496163564</v>
      </c>
      <c r="DB73">
        <f>IF(INDEX(測定結果!$1:$1048576,ROW(),DB$1)=0,"",LOG(INDEX(測定結果!$1:$1048576,ROW(),DB$1)))</f>
        <v>-1.1549019599857431</v>
      </c>
      <c r="DC73">
        <f>IF(INDEX(測定結果!$1:$1048576,ROW(),DC$1)=0,"",LOG(INDEX(測定結果!$1:$1048576,ROW(),DC$1)))</f>
        <v>-1.2218487496163564</v>
      </c>
      <c r="DD73">
        <f>IF(INDEX(測定結果!$1:$1048576,ROW(),DD$1)=0,"",LOG(INDEX(測定結果!$1:$1048576,ROW(),DD$1)))</f>
        <v>-1.1549019599857431</v>
      </c>
      <c r="DE73">
        <f>IF(INDEX(測定結果!$1:$1048576,ROW(),DE$1)=0,"",LOG(INDEX(測定結果!$1:$1048576,ROW(),DE$1)))</f>
        <v>-1.2218487496163564</v>
      </c>
      <c r="DF73">
        <f>IF(INDEX(測定結果!$1:$1048576,ROW(),DF$1)=0,"",LOG(INDEX(測定結果!$1:$1048576,ROW(),DF$1)))</f>
        <v>-1.1549019599857431</v>
      </c>
      <c r="DG73">
        <f>IF(INDEX(測定結果!$1:$1048576,ROW(),DG$1)=0,"",LOG(INDEX(測定結果!$1:$1048576,ROW(),DG$1)))</f>
        <v>-1.2218487496163564</v>
      </c>
      <c r="DH73">
        <f>IF(INDEX(測定結果!$1:$1048576,ROW(),DH$1)=0,"",LOG(INDEX(測定結果!$1:$1048576,ROW(),DH$1)))</f>
        <v>-1.1549019599857431</v>
      </c>
      <c r="DI73">
        <f>IF(INDEX(測定結果!$1:$1048576,ROW(),DI$1)=0,"",LOG(INDEX(測定結果!$1:$1048576,ROW(),DI$1)))</f>
        <v>-1.0969100130080565</v>
      </c>
      <c r="DJ73">
        <f>IF(INDEX(測定結果!$1:$1048576,ROW(),DJ$1)=0,"",LOG(INDEX(測定結果!$1:$1048576,ROW(),DJ$1)))</f>
        <v>-1.0969100130080565</v>
      </c>
      <c r="DK73">
        <f>IF(INDEX(測定結果!$1:$1048576,ROW(),DK$1)=0,"",LOG(INDEX(測定結果!$1:$1048576,ROW(),DK$1)))</f>
        <v>-1.1549019599857431</v>
      </c>
      <c r="DL73">
        <f>IF(INDEX(測定結果!$1:$1048576,ROW(),DL$1)=0,"",LOG(INDEX(測定結果!$1:$1048576,ROW(),DL$1)))</f>
        <v>-1.2218487496163564</v>
      </c>
      <c r="DM73">
        <f>IF(INDEX(測定結果!$1:$1048576,ROW(),DM$1)=0,"",LOG(INDEX(測定結果!$1:$1048576,ROW(),DM$1)))</f>
        <v>-1.0969100130080565</v>
      </c>
      <c r="DN73">
        <f>IF(INDEX(測定結果!$1:$1048576,ROW(),DN$1)=0,"",LOG(INDEX(測定結果!$1:$1048576,ROW(),DN$1)))</f>
        <v>-1.1549019599857431</v>
      </c>
      <c r="DO73">
        <f>IF(INDEX(測定結果!$1:$1048576,ROW(),DO$1)=0,"",LOG(INDEX(測定結果!$1:$1048576,ROW(),DO$1)))</f>
        <v>-1.1549019599857431</v>
      </c>
      <c r="DP73">
        <f>IF(OR(INDEX(測定結果!$1:$1048576,ROW(),DP$1)=0,INDEX(測定結果!$1:$1048576,ROW(),DP$1)=""),"",LOG(INDEX(測定結果!$1:$1048576,ROW(),DP$1)))</f>
        <v>-1.1549019599857431</v>
      </c>
      <c r="DQ73">
        <f>IF(OR(INDEX(測定結果!$1:$1048576,ROW(),DQ$1)=0,INDEX(測定結果!$1:$1048576,ROW(),DQ$1)=""),"",LOG(INDEX(測定結果!$1:$1048576,ROW(),DQ$1)))</f>
        <v>-1.2076083105017461</v>
      </c>
      <c r="DR73">
        <f>IF(OR(INDEX(測定結果!$1:$1048576,ROW(),DR$1)=0,INDEX(測定結果!$1:$1048576,ROW(),DR$1)=""),"",LOG(INDEX(測定結果!$1:$1048576,ROW(),DR$1)))</f>
        <v>-1.1739251972991736</v>
      </c>
      <c r="DS73">
        <f>IF(OR(INDEX(測定結果!$1:$1048576,ROW(),DS$1)=0,INDEX(測定結果!$1:$1048576,ROW(),DS$1)=""),"",LOG(INDEX(測定結果!$1:$1048576,ROW(),DS$1)))</f>
        <v>-1.1611509092627446</v>
      </c>
      <c r="DT73">
        <f>IF(OR(INDEX(測定結果!$1:$1048576,ROW(),DT$1)=0,INDEX(測定結果!$1:$1048576,ROW(),DT$1)=""),"",LOG(INDEX(測定結果!$1:$1048576,ROW(),DT$1)))</f>
        <v>-1.1804560644581312</v>
      </c>
      <c r="DU73">
        <f>IF(OR(INDEX(測定結果!$1:$1048576,ROW(),DU$1)=0,INDEX(測定結果!$1:$1048576,ROW(),DU$1)=""),"",LOG(INDEX(測定結果!$1:$1048576,ROW(),DU$1)))</f>
        <v>-1.1611509092627446</v>
      </c>
      <c r="DV73">
        <f>IF(OR(INDEX(測定結果!$1:$1048576,ROW(),DV$1)=0,INDEX(測定結果!$1:$1048576,ROW(),DV$1)=""),"",LOG(INDEX(測定結果!$1:$1048576,ROW(),DV$1)))</f>
        <v>-1.0969100130080565</v>
      </c>
      <c r="DW73">
        <f>IF(OR(INDEX(測定結果!$1:$1048576,ROW(),DW$1)=0,INDEX(測定結果!$1:$1048576,ROW(),DW$1)=""),"",LOG(INDEX(測定結果!$1:$1048576,ROW(),DW$1)))</f>
        <v>-1.2596373105057561</v>
      </c>
      <c r="DX73">
        <f>IF(OR(INDEX(測定結果!$1:$1048576,ROW(),DX$1)=0,INDEX(測定結果!$1:$1048576,ROW(),DX$1)=""),"",LOG(INDEX(測定結果!$1:$1048576,ROW(),DX$1)))</f>
        <v>-1.1938200260161129</v>
      </c>
      <c r="DY73">
        <f>IF(OR(INDEX(測定結果!$1:$1048576,ROW(),DY$1)=0,INDEX(測定結果!$1:$1048576,ROW(),DY$1)=""),"",LOG(INDEX(測定結果!$1:$1048576,ROW(),DY$1)))</f>
        <v>-1.1549019599857431</v>
      </c>
      <c r="DZ73">
        <f>IF(OR(INDEX(測定結果!$1:$1048576,ROW(),DZ$1)=0,INDEX(測定結果!$1:$1048576,ROW(),DZ$1)=""),"",LOG(INDEX(測定結果!$1:$1048576,ROW(),DZ$1)))</f>
        <v>-1.2291479883578558</v>
      </c>
      <c r="EA73">
        <f>IF(OR(INDEX(測定結果!$1:$1048576,ROW(),EA$1)=0,INDEX(測定結果!$1:$1048576,ROW(),EA$1)=""),"",LOG(INDEX(測定結果!$1:$1048576,ROW(),EA$1)))</f>
        <v>-1.2006594505464183</v>
      </c>
      <c r="EB73">
        <f>IF(OR(INDEX(測定結果!$1:$1048576,ROW(),EB$1)=0,INDEX(測定結果!$1:$1048576,ROW(),EB$1)=""),"",LOG(INDEX(測定結果!$1:$1048576,ROW(),EB$1)))</f>
        <v>-1.2757241303992111</v>
      </c>
      <c r="EC73">
        <f>IF(OR(INDEX(測定結果!$1:$1048576,ROW(),EC$1)=0,INDEX(測定結果!$1:$1048576,ROW(),EC$1)=""),"",LOG(INDEX(測定結果!$1:$1048576,ROW(),EC$1)))</f>
        <v>-0.97881070093006195</v>
      </c>
      <c r="ED73">
        <f>IF(OR(INDEX(測定結果!$1:$1048576,ROW(),ED$1)=0,INDEX(測定結果!$1:$1048576,ROW(),ED$1)=""),"",LOG(INDEX(測定結果!$1:$1048576,ROW(),ED$1)))</f>
        <v>-1.0506099933550872</v>
      </c>
    </row>
    <row r="74" spans="1:134">
      <c r="A74" t="str">
        <f>IF(INDEX(測定結果!$1:$1048576,ROW(),A$1)=0,A73,INDEX(測定結果!$1:$1048576,ROW(),A$1))</f>
        <v>常葉町</v>
      </c>
      <c r="B74">
        <f>INDEX(測定結果!$1:$1048576,ROW(),B$1)</f>
        <v>64</v>
      </c>
      <c r="C74" t="str">
        <f>IF(INDEX(測定結果!$1:$1048576,ROW(),C$1)=0,C73,INDEX(測定結果!$1:$1048576,ROW(),C$1))</f>
        <v>黒川</v>
      </c>
      <c r="D74" t="str">
        <f>IF(INDEX(測定結果!$1:$1048576,ROW(),D$1)=0,"",INDEX(測定結果!$1:$1048576,ROW(),D$1))</f>
        <v>黒川生活改善センター</v>
      </c>
      <c r="E74">
        <f>IF(INDEX(測定結果!$1:$1048576,ROW(),E$1)=0,"",LOG(INDEX(測定結果!$1:$1048576,ROW(),E$1)))</f>
        <v>-0.58502665202918203</v>
      </c>
      <c r="F74">
        <f>IF(INDEX(測定結果!$1:$1048576,ROW(),F$1)=0,"",LOG(INDEX(測定結果!$1:$1048576,ROW(),F$1)))</f>
        <v>-0.52287874528033762</v>
      </c>
      <c r="G74">
        <f>IF(INDEX(測定結果!$1:$1048576,ROW(),G$1)=0,"",LOG(INDEX(測定結果!$1:$1048576,ROW(),G$1)))</f>
        <v>-0.63827216398240705</v>
      </c>
      <c r="H74">
        <f>IF(INDEX(測定結果!$1:$1048576,ROW(),H$1)=0,"",LOG(INDEX(測定結果!$1:$1048576,ROW(),H$1)))</f>
        <v>-0.61978875828839397</v>
      </c>
      <c r="I74">
        <f>IF(INDEX(測定結果!$1:$1048576,ROW(),I$1)=0,"",LOG(INDEX(測定結果!$1:$1048576,ROW(),I$1)))</f>
        <v>-0.61978875828839397</v>
      </c>
      <c r="J74">
        <f>IF(INDEX(測定結果!$1:$1048576,ROW(),J$1)=0,"",LOG(INDEX(測定結果!$1:$1048576,ROW(),J$1)))</f>
        <v>-0.63827216398240705</v>
      </c>
      <c r="K74">
        <f>IF(INDEX(測定結果!$1:$1048576,ROW(),K$1)=0,"",LOG(INDEX(測定結果!$1:$1048576,ROW(),K$1)))</f>
        <v>-0.6777807052660807</v>
      </c>
      <c r="L74">
        <f>IF(INDEX(測定結果!$1:$1048576,ROW(),L$1)=0,"",LOG(INDEX(測定結果!$1:$1048576,ROW(),L$1)))</f>
        <v>-0.61978875828839397</v>
      </c>
      <c r="M74">
        <f>IF(INDEX(測定結果!$1:$1048576,ROW(),M$1)=0,"",LOG(INDEX(測定結果!$1:$1048576,ROW(),M$1)))</f>
        <v>-0.65757731917779372</v>
      </c>
      <c r="N74">
        <f>IF(INDEX(測定結果!$1:$1048576,ROW(),N$1)=0,"",LOG(INDEX(測定結果!$1:$1048576,ROW(),N$1)))</f>
        <v>-0.6777807052660807</v>
      </c>
      <c r="O74">
        <f>IF(INDEX(測定結果!$1:$1048576,ROW(),O$1)=0,"",LOG(INDEX(測定結果!$1:$1048576,ROW(),O$1)))</f>
        <v>-0.6777807052660807</v>
      </c>
      <c r="P74">
        <f>IF(INDEX(測定結果!$1:$1048576,ROW(),P$1)=0,"",LOG(INDEX(測定結果!$1:$1048576,ROW(),P$1)))</f>
        <v>-0.6777807052660807</v>
      </c>
      <c r="Q74">
        <f>IF(INDEX(測定結果!$1:$1048576,ROW(),Q$1)=0,"",LOG(INDEX(測定結果!$1:$1048576,ROW(),Q$1)))</f>
        <v>-0.72124639904717103</v>
      </c>
      <c r="R74">
        <f>IF(INDEX(測定結果!$1:$1048576,ROW(),R$1)=0,"",LOG(INDEX(測定結果!$1:$1048576,ROW(),R$1)))</f>
        <v>-0.69897000433601875</v>
      </c>
      <c r="S74">
        <f>IF(INDEX(測定結果!$1:$1048576,ROW(),S$1)=0,"",LOG(INDEX(測定結果!$1:$1048576,ROW(),S$1)))</f>
        <v>-0.69897000433601875</v>
      </c>
      <c r="T74">
        <f>IF(INDEX(測定結果!$1:$1048576,ROW(),T$1)=0,"",LOG(INDEX(測定結果!$1:$1048576,ROW(),T$1)))</f>
        <v>-0.82390874094431876</v>
      </c>
      <c r="U74">
        <f>IF(INDEX(測定結果!$1:$1048576,ROW(),U$1)=0,"",LOG(INDEX(測定結果!$1:$1048576,ROW(),U$1)))</f>
        <v>-0.82390874094431876</v>
      </c>
      <c r="V74">
        <f>IF(INDEX(測定結果!$1:$1048576,ROW(),V$1)=0,"",LOG(INDEX(測定結果!$1:$1048576,ROW(),V$1)))</f>
        <v>-0.769551078621726</v>
      </c>
      <c r="W74">
        <f>IF(INDEX(測定結果!$1:$1048576,ROW(),W$1)=0,"",LOG(INDEX(測定結果!$1:$1048576,ROW(),W$1)))</f>
        <v>-0.95860731484177497</v>
      </c>
      <c r="X74">
        <f>IF(INDEX(測定結果!$1:$1048576,ROW(),X$1)=0,"",LOG(INDEX(測定結果!$1:$1048576,ROW(),X$1)))</f>
        <v>-0.92081875395237522</v>
      </c>
      <c r="Y74">
        <f>IF(INDEX(測定結果!$1:$1048576,ROW(),Y$1)=0,"",LOG(INDEX(測定結果!$1:$1048576,ROW(),Y$1)))</f>
        <v>-0.92081875395237522</v>
      </c>
      <c r="Z74">
        <f>IF(INDEX(測定結果!$1:$1048576,ROW(),Z$1)=0,"",LOG(INDEX(測定結果!$1:$1048576,ROW(),Z$1)))</f>
        <v>-0.92081875395237522</v>
      </c>
      <c r="AA74">
        <f>IF(INDEX(測定結果!$1:$1048576,ROW(),AA$1)=0,"",LOG(INDEX(測定結果!$1:$1048576,ROW(),AA$1)))</f>
        <v>-0.88605664769316317</v>
      </c>
      <c r="AB74">
        <f>IF(INDEX(測定結果!$1:$1048576,ROW(),AB$1)=0,"",LOG(INDEX(測定結果!$1:$1048576,ROW(),AB$1)))</f>
        <v>-0.92081875395237522</v>
      </c>
      <c r="AC74">
        <f>IF(INDEX(測定結果!$1:$1048576,ROW(),AC$1)=0,"",LOG(INDEX(測定結果!$1:$1048576,ROW(),AC$1)))</f>
        <v>-0.92081875395237522</v>
      </c>
      <c r="AD74">
        <f>IF(INDEX(測定結果!$1:$1048576,ROW(),AD$1)=0,"",LOG(INDEX(測定結果!$1:$1048576,ROW(),AD$1)))</f>
        <v>-0.95860731484177497</v>
      </c>
      <c r="AE74">
        <f>IF(INDEX(測定結果!$1:$1048576,ROW(),AE$1)=0,"",LOG(INDEX(測定結果!$1:$1048576,ROW(),AE$1)))</f>
        <v>-0.95860731484177497</v>
      </c>
      <c r="AF74">
        <f>IF(INDEX(測定結果!$1:$1048576,ROW(),AF$1)=0,"",LOG(INDEX(測定結果!$1:$1048576,ROW(),AF$1)))</f>
        <v>-0.95860731484177497</v>
      </c>
      <c r="AG74">
        <f>IF(INDEX(測定結果!$1:$1048576,ROW(),AG$1)=0,"",LOG(INDEX(測定結果!$1:$1048576,ROW(),AG$1)))</f>
        <v>-1</v>
      </c>
      <c r="AH74">
        <f>IF(INDEX(測定結果!$1:$1048576,ROW(),AH$1)=0,"",LOG(INDEX(測定結果!$1:$1048576,ROW(),AH$1)))</f>
        <v>-1.0969100130080565</v>
      </c>
      <c r="AI74">
        <f>IF(INDEX(測定結果!$1:$1048576,ROW(),AI$1)=0,"",LOG(INDEX(測定結果!$1:$1048576,ROW(),AI$1)))</f>
        <v>-1.0969100130080565</v>
      </c>
      <c r="AJ74">
        <f>IF(INDEX(測定結果!$1:$1048576,ROW(),AJ$1)=0,"",LOG(INDEX(測定結果!$1:$1048576,ROW(),AJ$1)))</f>
        <v>-1.0457574905606752</v>
      </c>
      <c r="AK74">
        <f>IF(INDEX(測定結果!$1:$1048576,ROW(),AK$1)=0,"",LOG(INDEX(測定結果!$1:$1048576,ROW(),AK$1)))</f>
        <v>-1.0457574905606752</v>
      </c>
      <c r="AL74">
        <f>IF(INDEX(測定結果!$1:$1048576,ROW(),AL$1)=0,"",LOG(INDEX(測定結果!$1:$1048576,ROW(),AL$1)))</f>
        <v>-1.0457574905606752</v>
      </c>
      <c r="AM74">
        <f>IF(INDEX(測定結果!$1:$1048576,ROW(),AM$1)=0,"",LOG(INDEX(測定結果!$1:$1048576,ROW(),AM$1)))</f>
        <v>-1.0457574905606752</v>
      </c>
      <c r="AN74">
        <f>IF(INDEX(測定結果!$1:$1048576,ROW(),AN$1)=0,"",LOG(INDEX(測定結果!$1:$1048576,ROW(),AN$1)))</f>
        <v>-1.0457574905606752</v>
      </c>
      <c r="AO74">
        <f>IF(INDEX(測定結果!$1:$1048576,ROW(),AO$1)=0,"",LOG(INDEX(測定結果!$1:$1048576,ROW(),AO$1)))</f>
        <v>-1.0969100130080565</v>
      </c>
      <c r="AP74">
        <f>IF(INDEX(測定結果!$1:$1048576,ROW(),AP$1)=0,"",LOG(INDEX(測定結果!$1:$1048576,ROW(),AP$1)))</f>
        <v>-1.0969100130080565</v>
      </c>
      <c r="AQ74">
        <f>IF(INDEX(測定結果!$1:$1048576,ROW(),AQ$1)=0,"",LOG(INDEX(測定結果!$1:$1048576,ROW(),AQ$1)))</f>
        <v>-1.0969100130080565</v>
      </c>
      <c r="AR74">
        <f>IF(INDEX(測定結果!$1:$1048576,ROW(),AR$1)=0,"",LOG(INDEX(測定結果!$1:$1048576,ROW(),AR$1)))</f>
        <v>-1.0969100130080565</v>
      </c>
      <c r="AS74">
        <f>IF(INDEX(測定結果!$1:$1048576,ROW(),AS$1)=0,"",LOG(INDEX(測定結果!$1:$1048576,ROW(),AS$1)))</f>
        <v>-1.1549019599857431</v>
      </c>
      <c r="AT74">
        <f>IF(INDEX(測定結果!$1:$1048576,ROW(),AT$1)=0,"",LOG(INDEX(測定結果!$1:$1048576,ROW(),AT$1)))</f>
        <v>-1.1549019599857431</v>
      </c>
      <c r="AU74">
        <f>IF(INDEX(測定結果!$1:$1048576,ROW(),AU$1)=0,"",LOG(INDEX(測定結果!$1:$1048576,ROW(),AU$1)))</f>
        <v>-1.3010299956639813</v>
      </c>
      <c r="AV74">
        <f>IF(INDEX(測定結果!$1:$1048576,ROW(),AV$1)=0,"",LOG(INDEX(測定結果!$1:$1048576,ROW(),AV$1)))</f>
        <v>-1.1549019599857431</v>
      </c>
      <c r="AW74">
        <f>IF(INDEX(測定結果!$1:$1048576,ROW(),AW$1)=0,"",LOG(INDEX(測定結果!$1:$1048576,ROW(),AW$1)))</f>
        <v>-1.1549019599857431</v>
      </c>
      <c r="AX74">
        <f>IF(INDEX(測定結果!$1:$1048576,ROW(),AX$1)=0,"",LOG(INDEX(測定結果!$1:$1048576,ROW(),AX$1)))</f>
        <v>-1.1549019599857431</v>
      </c>
      <c r="AY74">
        <f>IF(INDEX(測定結果!$1:$1048576,ROW(),AY$1)=0,"",LOG(INDEX(測定結果!$1:$1048576,ROW(),AY$1)))</f>
        <v>-1.1549019599857431</v>
      </c>
      <c r="AZ74">
        <f>IF(INDEX(測定結果!$1:$1048576,ROW(),AZ$1)=0,"",LOG(INDEX(測定結果!$1:$1048576,ROW(),AZ$1)))</f>
        <v>-1.1549019599857431</v>
      </c>
      <c r="BA74">
        <f>IF(INDEX(測定結果!$1:$1048576,ROW(),BA$1)=0,"",LOG(INDEX(測定結果!$1:$1048576,ROW(),BA$1)))</f>
        <v>-1.1549019599857431</v>
      </c>
      <c r="BB74">
        <f>IF(INDEX(測定結果!$1:$1048576,ROW(),BB$1)=0,"",LOG(INDEX(測定結果!$1:$1048576,ROW(),BB$1)))</f>
        <v>-1.1549019599857431</v>
      </c>
      <c r="BC74">
        <f>IF(INDEX(測定結果!$1:$1048576,ROW(),BC$1)=0,"",LOG(INDEX(測定結果!$1:$1048576,ROW(),BC$1)))</f>
        <v>-1.2218487496163564</v>
      </c>
      <c r="BD74">
        <f>IF(INDEX(測定結果!$1:$1048576,ROW(),BD$1)=0,"",LOG(INDEX(測定結果!$1:$1048576,ROW(),BD$1)))</f>
        <v>-1.1549019599857431</v>
      </c>
      <c r="BE74">
        <f>IF(INDEX(測定結果!$1:$1048576,ROW(),BE$1)=0,"",LOG(INDEX(測定結果!$1:$1048576,ROW(),BE$1)))</f>
        <v>-1.2218487496163564</v>
      </c>
      <c r="BF74">
        <f>IF(INDEX(測定結果!$1:$1048576,ROW(),BF$1)=0,"",LOG(INDEX(測定結果!$1:$1048576,ROW(),BF$1)))</f>
        <v>-1.3010299956639813</v>
      </c>
      <c r="BG74">
        <f>IF(INDEX(測定結果!$1:$1048576,ROW(),BG$1)=0,"",LOG(INDEX(測定結果!$1:$1048576,ROW(),BG$1)))</f>
        <v>-1.2218487496163564</v>
      </c>
      <c r="BH74">
        <f>IF(INDEX(測定結果!$1:$1048576,ROW(),BH$1)=0,"",LOG(INDEX(測定結果!$1:$1048576,ROW(),BH$1)))</f>
        <v>-1.2218487496163564</v>
      </c>
      <c r="BI74">
        <f>IF(INDEX(測定結果!$1:$1048576,ROW(),BI$1)=0,"",LOG(INDEX(測定結果!$1:$1048576,ROW(),BI$1)))</f>
        <v>-1.2218487496163564</v>
      </c>
      <c r="BJ74">
        <f>IF(INDEX(測定結果!$1:$1048576,ROW(),BJ$1)=0,"",LOG(INDEX(測定結果!$1:$1048576,ROW(),BJ$1)))</f>
        <v>-1.2218487496163564</v>
      </c>
      <c r="BK74">
        <f>IF(INDEX(測定結果!$1:$1048576,ROW(),BK$1)=0,"",LOG(INDEX(測定結果!$1:$1048576,ROW(),BK$1)))</f>
        <v>-1.2218487496163564</v>
      </c>
      <c r="BL74">
        <f>IF(INDEX(測定結果!$1:$1048576,ROW(),BL$1)=0,"",LOG(INDEX(測定結果!$1:$1048576,ROW(),BL$1)))</f>
        <v>-1.2218487496163564</v>
      </c>
      <c r="BM74">
        <f>IF(INDEX(測定結果!$1:$1048576,ROW(),BM$1)=0,"",LOG(INDEX(測定結果!$1:$1048576,ROW(),BM$1)))</f>
        <v>-1.2218487496163564</v>
      </c>
      <c r="BN74">
        <f>IF(INDEX(測定結果!$1:$1048576,ROW(),BN$1)=0,"",LOG(INDEX(測定結果!$1:$1048576,ROW(),BN$1)))</f>
        <v>-1.2218487496163564</v>
      </c>
      <c r="BO74">
        <f>IF(INDEX(測定結果!$1:$1048576,ROW(),BO$1)=0,"",LOG(INDEX(測定結果!$1:$1048576,ROW(),BO$1)))</f>
        <v>-1.2218487496163564</v>
      </c>
      <c r="BP74">
        <f>IF(INDEX(測定結果!$1:$1048576,ROW(),BP$1)=0,"",LOG(INDEX(測定結果!$1:$1048576,ROW(),BP$1)))</f>
        <v>-1.2218487496163564</v>
      </c>
      <c r="BQ74">
        <f>IF(INDEX(測定結果!$1:$1048576,ROW(),BQ$1)=0,"",LOG(INDEX(測定結果!$1:$1048576,ROW(),BQ$1)))</f>
        <v>-1.2218487496163564</v>
      </c>
      <c r="BR74">
        <f>IF(INDEX(測定結果!$1:$1048576,ROW(),BR$1)=0,"",LOG(INDEX(測定結果!$1:$1048576,ROW(),BR$1)))</f>
        <v>-1.3979400086720375</v>
      </c>
      <c r="BS74">
        <f>IF(INDEX(測定結果!$1:$1048576,ROW(),BS$1)=0,"",LOG(INDEX(測定結果!$1:$1048576,ROW(),BS$1)))</f>
        <v>-1.3010299956639813</v>
      </c>
      <c r="BT74">
        <f>IF(INDEX(測定結果!$1:$1048576,ROW(),BT$1)=0,"",LOG(INDEX(測定結果!$1:$1048576,ROW(),BT$1)))</f>
        <v>-1.3010299956639813</v>
      </c>
      <c r="BU74">
        <f>IF(INDEX(測定結果!$1:$1048576,ROW(),BU$1)=0,"",LOG(INDEX(測定結果!$1:$1048576,ROW(),BU$1)))</f>
        <v>-1.3010299956639813</v>
      </c>
      <c r="BV74">
        <f>IF(INDEX(測定結果!$1:$1048576,ROW(),BV$1)=0,"",LOG(INDEX(測定結果!$1:$1048576,ROW(),BV$1)))</f>
        <v>-1.2218487496163564</v>
      </c>
      <c r="BW74">
        <f>IF(INDEX(測定結果!$1:$1048576,ROW(),BW$1)=0,"",LOG(INDEX(測定結果!$1:$1048576,ROW(),BW$1)))</f>
        <v>-1.3010299956639813</v>
      </c>
      <c r="BX74">
        <f>IF(INDEX(測定結果!$1:$1048576,ROW(),BX$1)=0,"",LOG(INDEX(測定結果!$1:$1048576,ROW(),BX$1)))</f>
        <v>-1.3010299956639813</v>
      </c>
      <c r="BY74">
        <f>IF(INDEX(測定結果!$1:$1048576,ROW(),BY$1)=0,"",LOG(INDEX(測定結果!$1:$1048576,ROW(),BY$1)))</f>
        <v>-1.3010299956639813</v>
      </c>
      <c r="BZ74">
        <f>IF(INDEX(測定結果!$1:$1048576,ROW(),BZ$1)=0,"",LOG(INDEX(測定結果!$1:$1048576,ROW(),BZ$1)))</f>
        <v>-1.3010299956639813</v>
      </c>
      <c r="CA74">
        <f>IF(INDEX(測定結果!$1:$1048576,ROW(),CA$1)=0,"",LOG(INDEX(測定結果!$1:$1048576,ROW(),CA$1)))</f>
        <v>-1.3010299956639813</v>
      </c>
      <c r="CB74">
        <f>IF(INDEX(測定結果!$1:$1048576,ROW(),CB$1)=0,"",LOG(INDEX(測定結果!$1:$1048576,ROW(),CB$1)))</f>
        <v>-1.3010299956639813</v>
      </c>
      <c r="CC74">
        <f>IF(INDEX(測定結果!$1:$1048576,ROW(),CC$1)=0,"",LOG(INDEX(測定結果!$1:$1048576,ROW(),CC$1)))</f>
        <v>-1.3010299956639813</v>
      </c>
      <c r="CD74">
        <f>IF(INDEX(測定結果!$1:$1048576,ROW(),CD$1)=0,"",LOG(INDEX(測定結果!$1:$1048576,ROW(),CD$1)))</f>
        <v>-1.3010299956639813</v>
      </c>
      <c r="CE74">
        <f>IF(INDEX(測定結果!$1:$1048576,ROW(),CE$1)=0,"",LOG(INDEX(測定結果!$1:$1048576,ROW(),CE$1)))</f>
        <v>-1.3010299956639813</v>
      </c>
      <c r="CF74">
        <f>IF(INDEX(測定結果!$1:$1048576,ROW(),CF$1)=0,"",LOG(INDEX(測定結果!$1:$1048576,ROW(),CF$1)))</f>
        <v>-1.3010299956639813</v>
      </c>
      <c r="CG74">
        <f>IF(INDEX(測定結果!$1:$1048576,ROW(),CG$1)=0,"",LOG(INDEX(測定結果!$1:$1048576,ROW(),CG$1)))</f>
        <v>-1.3010299956639813</v>
      </c>
      <c r="CH74">
        <f>IF(INDEX(測定結果!$1:$1048576,ROW(),CH$1)=0,"",LOG(INDEX(測定結果!$1:$1048576,ROW(),CH$1)))</f>
        <v>-1.3010299956639813</v>
      </c>
      <c r="CI74">
        <f>IF(INDEX(測定結果!$1:$1048576,ROW(),CI$1)=0,"",LOG(INDEX(測定結果!$1:$1048576,ROW(),CI$1)))</f>
        <v>-1.3010299956639813</v>
      </c>
      <c r="CJ74">
        <f>IF(INDEX(測定結果!$1:$1048576,ROW(),CJ$1)=0,"",LOG(INDEX(測定結果!$1:$1048576,ROW(),CJ$1)))</f>
        <v>-1.3010299956639813</v>
      </c>
      <c r="CK74">
        <f>IF(INDEX(測定結果!$1:$1048576,ROW(),CK$1)=0,"",LOG(INDEX(測定結果!$1:$1048576,ROW(),CK$1)))</f>
        <v>-1.3010299956639813</v>
      </c>
      <c r="CL74">
        <f>IF(INDEX(測定結果!$1:$1048576,ROW(),CL$1)=0,"",LOG(INDEX(測定結果!$1:$1048576,ROW(),CL$1)))</f>
        <v>-1.3010299956639813</v>
      </c>
      <c r="CM74">
        <f>IF(INDEX(測定結果!$1:$1048576,ROW(),CM$1)=0,"",LOG(INDEX(測定結果!$1:$1048576,ROW(),CM$1)))</f>
        <v>-1.3010299956639813</v>
      </c>
      <c r="CN74">
        <f>IF(INDEX(測定結果!$1:$1048576,ROW(),CN$1)=0,"",LOG(INDEX(測定結果!$1:$1048576,ROW(),CN$1)))</f>
        <v>-1.3010299956639813</v>
      </c>
      <c r="CO74">
        <f>IF(INDEX(測定結果!$1:$1048576,ROW(),CO$1)=0,"",LOG(INDEX(測定結果!$1:$1048576,ROW(),CO$1)))</f>
        <v>-1.3010299956639813</v>
      </c>
      <c r="CP74">
        <f>IF(INDEX(測定結果!$1:$1048576,ROW(),CP$1)=0,"",LOG(INDEX(測定結果!$1:$1048576,ROW(),CP$1)))</f>
        <v>-1.3979400086720375</v>
      </c>
      <c r="CQ74">
        <f>IF(INDEX(測定結果!$1:$1048576,ROW(),CQ$1)=0,"",LOG(INDEX(測定結果!$1:$1048576,ROW(),CQ$1)))</f>
        <v>-1.3010299956639813</v>
      </c>
      <c r="CR74">
        <f>IF(INDEX(測定結果!$1:$1048576,ROW(),CR$1)=0,"",LOG(INDEX(測定結果!$1:$1048576,ROW(),CR$1)))</f>
        <v>-1.3010299956639813</v>
      </c>
      <c r="CS74">
        <f>IF(INDEX(測定結果!$1:$1048576,ROW(),CS$1)=0,"",LOG(INDEX(測定結果!$1:$1048576,ROW(),CS$1)))</f>
        <v>-1.3010299956639813</v>
      </c>
      <c r="CT74">
        <f>IF(INDEX(測定結果!$1:$1048576,ROW(),CT$1)=0,"",LOG(INDEX(測定結果!$1:$1048576,ROW(),CT$1)))</f>
        <v>-1.3010299956639813</v>
      </c>
      <c r="CU74">
        <f>IF(INDEX(測定結果!$1:$1048576,ROW(),CU$1)=0,"",LOG(INDEX(測定結果!$1:$1048576,ROW(),CU$1)))</f>
        <v>-1.3010299956639813</v>
      </c>
      <c r="CV74">
        <f>IF(INDEX(測定結果!$1:$1048576,ROW(),CV$1)=0,"",LOG(INDEX(測定結果!$1:$1048576,ROW(),CV$1)))</f>
        <v>-1.3010299956639813</v>
      </c>
      <c r="CW74">
        <f>IF(INDEX(測定結果!$1:$1048576,ROW(),CW$1)=0,"",LOG(INDEX(測定結果!$1:$1048576,ROW(),CW$1)))</f>
        <v>-1.3010299956639813</v>
      </c>
      <c r="CX74">
        <f>IF(INDEX(測定結果!$1:$1048576,ROW(),CX$1)=0,"",LOG(INDEX(測定結果!$1:$1048576,ROW(),CX$1)))</f>
        <v>-1.3010299956639813</v>
      </c>
      <c r="CY74">
        <f>IF(INDEX(測定結果!$1:$1048576,ROW(),CY$1)=0,"",LOG(INDEX(測定結果!$1:$1048576,ROW(),CY$1)))</f>
        <v>-1.3010299956639813</v>
      </c>
      <c r="CZ74">
        <f>IF(INDEX(測定結果!$1:$1048576,ROW(),CZ$1)=0,"",LOG(INDEX(測定結果!$1:$1048576,ROW(),CZ$1)))</f>
        <v>-1.3010299956639813</v>
      </c>
      <c r="DA74">
        <f>IF(INDEX(測定結果!$1:$1048576,ROW(),DA$1)=0,"",LOG(INDEX(測定結果!$1:$1048576,ROW(),DA$1)))</f>
        <v>-1.3010299956639813</v>
      </c>
      <c r="DB74">
        <f>IF(INDEX(測定結果!$1:$1048576,ROW(),DB$1)=0,"",LOG(INDEX(測定結果!$1:$1048576,ROW(),DB$1)))</f>
        <v>-1.3010299956639813</v>
      </c>
      <c r="DC74">
        <f>IF(INDEX(測定結果!$1:$1048576,ROW(),DC$1)=0,"",LOG(INDEX(測定結果!$1:$1048576,ROW(),DC$1)))</f>
        <v>-1.3010299956639813</v>
      </c>
      <c r="DD74">
        <f>IF(INDEX(測定結果!$1:$1048576,ROW(),DD$1)=0,"",LOG(INDEX(測定結果!$1:$1048576,ROW(),DD$1)))</f>
        <v>-1.3010299956639813</v>
      </c>
      <c r="DE74">
        <f>IF(INDEX(測定結果!$1:$1048576,ROW(),DE$1)=0,"",LOG(INDEX(測定結果!$1:$1048576,ROW(),DE$1)))</f>
        <v>-1.3010299956639813</v>
      </c>
      <c r="DF74">
        <f>IF(INDEX(測定結果!$1:$1048576,ROW(),DF$1)=0,"",LOG(INDEX(測定結果!$1:$1048576,ROW(),DF$1)))</f>
        <v>-1.3010299956639813</v>
      </c>
      <c r="DG74">
        <f>IF(INDEX(測定結果!$1:$1048576,ROW(),DG$1)=0,"",LOG(INDEX(測定結果!$1:$1048576,ROW(),DG$1)))</f>
        <v>-1.3010299956639813</v>
      </c>
      <c r="DH74">
        <f>IF(INDEX(測定結果!$1:$1048576,ROW(),DH$1)=0,"",LOG(INDEX(測定結果!$1:$1048576,ROW(),DH$1)))</f>
        <v>-1.3010299956639813</v>
      </c>
      <c r="DI74">
        <f>IF(INDEX(測定結果!$1:$1048576,ROW(),DI$1)=0,"",LOG(INDEX(測定結果!$1:$1048576,ROW(),DI$1)))</f>
        <v>-1.3010299956639813</v>
      </c>
      <c r="DJ74">
        <f>IF(INDEX(測定結果!$1:$1048576,ROW(),DJ$1)=0,"",LOG(INDEX(測定結果!$1:$1048576,ROW(),DJ$1)))</f>
        <v>-1.3010299956639813</v>
      </c>
      <c r="DK74">
        <f>IF(INDEX(測定結果!$1:$1048576,ROW(),DK$1)=0,"",LOG(INDEX(測定結果!$1:$1048576,ROW(),DK$1)))</f>
        <v>-1.3010299956639813</v>
      </c>
      <c r="DL74">
        <f>IF(INDEX(測定結果!$1:$1048576,ROW(),DL$1)=0,"",LOG(INDEX(測定結果!$1:$1048576,ROW(),DL$1)))</f>
        <v>-1.3010299956639813</v>
      </c>
      <c r="DM74">
        <f>IF(INDEX(測定結果!$1:$1048576,ROW(),DM$1)=0,"",LOG(INDEX(測定結果!$1:$1048576,ROW(),DM$1)))</f>
        <v>-1.3010299956639813</v>
      </c>
      <c r="DN74">
        <f>IF(INDEX(測定結果!$1:$1048576,ROW(),DN$1)=0,"",LOG(INDEX(測定結果!$1:$1048576,ROW(),DN$1)))</f>
        <v>-1.3010299956639813</v>
      </c>
      <c r="DO74">
        <f>IF(INDEX(測定結果!$1:$1048576,ROW(),DO$1)=0,"",LOG(INDEX(測定結果!$1:$1048576,ROW(),DO$1)))</f>
        <v>-1.3010299956639813</v>
      </c>
      <c r="DP74">
        <f>IF(OR(INDEX(測定結果!$1:$1048576,ROW(),DP$1)=0,INDEX(測定結果!$1:$1048576,ROW(),DP$1)=""),"",LOG(INDEX(測定結果!$1:$1048576,ROW(),DP$1)))</f>
        <v>-1.3467874862246563</v>
      </c>
      <c r="DQ74">
        <f>IF(OR(INDEX(測定結果!$1:$1048576,ROW(),DQ$1)=0,INDEX(測定結果!$1:$1048576,ROW(),DQ$1)=""),"",LOG(INDEX(測定結果!$1:$1048576,ROW(),DQ$1)))</f>
        <v>-1.3279021420642825</v>
      </c>
      <c r="DR74">
        <f>IF(OR(INDEX(測定結果!$1:$1048576,ROW(),DR$1)=0,INDEX(測定結果!$1:$1048576,ROW(),DR$1)=""),"",LOG(INDEX(測定結果!$1:$1048576,ROW(),DR$1)))</f>
        <v>-1.3279021420642825</v>
      </c>
      <c r="DS74">
        <f>IF(OR(INDEX(測定結果!$1:$1048576,ROW(),DS$1)=0,INDEX(測定結果!$1:$1048576,ROW(),DS$1)=""),"",LOG(INDEX(測定結果!$1:$1048576,ROW(),DS$1)))</f>
        <v>-1.3010299956639813</v>
      </c>
      <c r="DT74">
        <f>IF(OR(INDEX(測定結果!$1:$1048576,ROW(),DT$1)=0,INDEX(測定結果!$1:$1048576,ROW(),DT$1)=""),"",LOG(INDEX(測定結果!$1:$1048576,ROW(),DT$1)))</f>
        <v>-1.3279021420642825</v>
      </c>
      <c r="DU74">
        <f>IF(OR(INDEX(測定結果!$1:$1048576,ROW(),DU$1)=0,INDEX(測定結果!$1:$1048576,ROW(),DU$1)=""),"",LOG(INDEX(測定結果!$1:$1048576,ROW(),DU$1)))</f>
        <v>-1.3010299956639813</v>
      </c>
      <c r="DV74">
        <f>IF(OR(INDEX(測定結果!$1:$1048576,ROW(),DV$1)=0,INDEX(測定結果!$1:$1048576,ROW(),DV$1)=""),"",LOG(INDEX(測定結果!$1:$1048576,ROW(),DV$1)))</f>
        <v>-1.3187587626244128</v>
      </c>
      <c r="DW74">
        <f>IF(OR(INDEX(測定結果!$1:$1048576,ROW(),DW$1)=0,INDEX(測定結果!$1:$1048576,ROW(),DW$1)=""),"",LOG(INDEX(測定結果!$1:$1048576,ROW(),DW$1)))</f>
        <v>-1.3187587626244128</v>
      </c>
      <c r="DX74">
        <f>IF(OR(INDEX(測定結果!$1:$1048576,ROW(),DX$1)=0,INDEX(測定結果!$1:$1048576,ROW(),DX$1)=""),"",LOG(INDEX(測定結果!$1:$1048576,ROW(),DX$1)))</f>
        <v>-1.3098039199714864</v>
      </c>
      <c r="DY74">
        <f>IF(OR(INDEX(測定結果!$1:$1048576,ROW(),DY$1)=0,INDEX(測定結果!$1:$1048576,ROW(),DY$1)=""),"",LOG(INDEX(測定結果!$1:$1048576,ROW(),DY$1)))</f>
        <v>-1.3187587626244128</v>
      </c>
      <c r="DZ74">
        <f>IF(OR(INDEX(測定結果!$1:$1048576,ROW(),DZ$1)=0,INDEX(測定結果!$1:$1048576,ROW(),DZ$1)=""),"",LOG(INDEX(測定結果!$1:$1048576,ROW(),DZ$1)))</f>
        <v>-1.3372421683184259</v>
      </c>
      <c r="EA74">
        <f>IF(OR(INDEX(測定結果!$1:$1048576,ROW(),EA$1)=0,INDEX(測定結果!$1:$1048576,ROW(),EA$1)=""),"",LOG(INDEX(測定結果!$1:$1048576,ROW(),EA$1)))</f>
        <v>-1.3279021420642825</v>
      </c>
      <c r="EB74">
        <f>IF(OR(INDEX(測定結果!$1:$1048576,ROW(),EB$1)=0,INDEX(測定結果!$1:$1048576,ROW(),EB$1)=""),"",LOG(INDEX(測定結果!$1:$1048576,ROW(),EB$1)))</f>
        <v>-1.3467874862246563</v>
      </c>
      <c r="EC74" t="str">
        <f>IF(OR(INDEX(測定結果!$1:$1048576,ROW(),EC$1)=0,INDEX(測定結果!$1:$1048576,ROW(),EC$1)=""),"",LOG(INDEX(測定結果!$1:$1048576,ROW(),EC$1)))</f>
        <v/>
      </c>
      <c r="ED74" t="str">
        <f>IF(OR(INDEX(測定結果!$1:$1048576,ROW(),ED$1)=0,INDEX(測定結果!$1:$1048576,ROW(),ED$1)=""),"",LOG(INDEX(測定結果!$1:$1048576,ROW(),ED$1)))</f>
        <v/>
      </c>
    </row>
    <row r="75" spans="1:134">
      <c r="A75" t="str">
        <f>IF(INDEX(測定結果!$1:$1048576,ROW(),A$1)=0,A74,INDEX(測定結果!$1:$1048576,ROW(),A$1))</f>
        <v>常葉町</v>
      </c>
      <c r="B75">
        <f>INDEX(測定結果!$1:$1048576,ROW(),B$1)</f>
        <v>65</v>
      </c>
      <c r="C75" t="str">
        <f>IF(INDEX(測定結果!$1:$1048576,ROW(),C$1)=0,C74,INDEX(測定結果!$1:$1048576,ROW(),C$1))</f>
        <v>田代</v>
      </c>
      <c r="D75" t="str">
        <f>IF(INDEX(測定結果!$1:$1048576,ROW(),D$1)=0,"",INDEX(測定結果!$1:$1048576,ROW(),D$1))</f>
        <v>田代集会所</v>
      </c>
      <c r="E75">
        <f>IF(INDEX(測定結果!$1:$1048576,ROW(),E$1)=0,"",LOG(INDEX(測定結果!$1:$1048576,ROW(),E$1)))</f>
        <v>-0.56863623584101264</v>
      </c>
      <c r="F75">
        <f>IF(INDEX(測定結果!$1:$1048576,ROW(),F$1)=0,"",LOG(INDEX(測定結果!$1:$1048576,ROW(),F$1)))</f>
        <v>-0.53760200210104392</v>
      </c>
      <c r="G75">
        <f>IF(INDEX(測定結果!$1:$1048576,ROW(),G$1)=0,"",LOG(INDEX(測定結果!$1:$1048576,ROW(),G$1)))</f>
        <v>-0.56863623584101264</v>
      </c>
      <c r="H75">
        <f>IF(INDEX(測定結果!$1:$1048576,ROW(),H$1)=0,"",LOG(INDEX(測定結果!$1:$1048576,ROW(),H$1)))</f>
        <v>-0.58502665202918203</v>
      </c>
      <c r="I75">
        <f>IF(INDEX(測定結果!$1:$1048576,ROW(),I$1)=0,"",LOG(INDEX(測定結果!$1:$1048576,ROW(),I$1)))</f>
        <v>-0.56863623584101264</v>
      </c>
      <c r="J75">
        <f>IF(INDEX(測定結果!$1:$1048576,ROW(),J$1)=0,"",LOG(INDEX(測定結果!$1:$1048576,ROW(),J$1)))</f>
        <v>-0.53760200210104392</v>
      </c>
      <c r="K75">
        <f>IF(INDEX(測定結果!$1:$1048576,ROW(),K$1)=0,"",LOG(INDEX(測定結果!$1:$1048576,ROW(),K$1)))</f>
        <v>-0.6020599913279624</v>
      </c>
      <c r="L75">
        <f>IF(INDEX(測定結果!$1:$1048576,ROW(),L$1)=0,"",LOG(INDEX(測定結果!$1:$1048576,ROW(),L$1)))</f>
        <v>-0.6777807052660807</v>
      </c>
      <c r="M75">
        <f>IF(INDEX(測定結果!$1:$1048576,ROW(),M$1)=0,"",LOG(INDEX(測定結果!$1:$1048576,ROW(),M$1)))</f>
        <v>-0.58502665202918203</v>
      </c>
      <c r="N75">
        <f>IF(INDEX(測定結果!$1:$1048576,ROW(),N$1)=0,"",LOG(INDEX(測定結果!$1:$1048576,ROW(),N$1)))</f>
        <v>-0.6020599913279624</v>
      </c>
      <c r="O75">
        <f>IF(INDEX(測定結果!$1:$1048576,ROW(),O$1)=0,"",LOG(INDEX(測定結果!$1:$1048576,ROW(),O$1)))</f>
        <v>-0.6020599913279624</v>
      </c>
      <c r="P75">
        <f>IF(INDEX(測定結果!$1:$1048576,ROW(),P$1)=0,"",LOG(INDEX(測定結果!$1:$1048576,ROW(),P$1)))</f>
        <v>-0.53760200210104392</v>
      </c>
      <c r="Q75">
        <f>IF(INDEX(測定結果!$1:$1048576,ROW(),Q$1)=0,"",LOG(INDEX(測定結果!$1:$1048576,ROW(),Q$1)))</f>
        <v>-0.61978875828839397</v>
      </c>
      <c r="R75">
        <f>IF(INDEX(測定結果!$1:$1048576,ROW(),R$1)=0,"",LOG(INDEX(測定結果!$1:$1048576,ROW(),R$1)))</f>
        <v>-0.6020599913279624</v>
      </c>
      <c r="S75">
        <f>IF(INDEX(測定結果!$1:$1048576,ROW(),S$1)=0,"",LOG(INDEX(測定結果!$1:$1048576,ROW(),S$1)))</f>
        <v>-0.61978875828839397</v>
      </c>
      <c r="T75">
        <f>IF(INDEX(測定結果!$1:$1048576,ROW(),T$1)=0,"",LOG(INDEX(測定結果!$1:$1048576,ROW(),T$1)))</f>
        <v>-0.65757731917779372</v>
      </c>
      <c r="U75">
        <f>IF(INDEX(測定結果!$1:$1048576,ROW(),U$1)=0,"",LOG(INDEX(測定結果!$1:$1048576,ROW(),U$1)))</f>
        <v>-0.65757731917779372</v>
      </c>
      <c r="V75">
        <f>IF(INDEX(測定結果!$1:$1048576,ROW(),V$1)=0,"",LOG(INDEX(測定結果!$1:$1048576,ROW(),V$1)))</f>
        <v>-0.63827216398240705</v>
      </c>
      <c r="W75">
        <f>IF(INDEX(測定結果!$1:$1048576,ROW(),W$1)=0,"",LOG(INDEX(測定結果!$1:$1048576,ROW(),W$1)))</f>
        <v>-0.6020599913279624</v>
      </c>
      <c r="X75">
        <f>IF(INDEX(測定結果!$1:$1048576,ROW(),X$1)=0,"",LOG(INDEX(測定結果!$1:$1048576,ROW(),X$1)))</f>
        <v>-0.53760200210104392</v>
      </c>
      <c r="Y75">
        <f>IF(INDEX(測定結果!$1:$1048576,ROW(),Y$1)=0,"",LOG(INDEX(測定結果!$1:$1048576,ROW(),Y$1)))</f>
        <v>-0.56863623584101264</v>
      </c>
      <c r="Z75">
        <f>IF(INDEX(測定結果!$1:$1048576,ROW(),Z$1)=0,"",LOG(INDEX(測定結果!$1:$1048576,ROW(),Z$1)))</f>
        <v>-0.58502665202918203</v>
      </c>
      <c r="AA75">
        <f>IF(INDEX(測定結果!$1:$1048576,ROW(),AA$1)=0,"",LOG(INDEX(測定結果!$1:$1048576,ROW(),AA$1)))</f>
        <v>-0.6020599913279624</v>
      </c>
      <c r="AB75">
        <f>IF(INDEX(測定結果!$1:$1048576,ROW(),AB$1)=0,"",LOG(INDEX(測定結果!$1:$1048576,ROW(),AB$1)))</f>
        <v>-0.58502665202918203</v>
      </c>
      <c r="AC75">
        <f>IF(INDEX(測定結果!$1:$1048576,ROW(),AC$1)=0,"",LOG(INDEX(測定結果!$1:$1048576,ROW(),AC$1)))</f>
        <v>-0.61978875828839397</v>
      </c>
      <c r="AD75">
        <f>IF(INDEX(測定結果!$1:$1048576,ROW(),AD$1)=0,"",LOG(INDEX(測定結果!$1:$1048576,ROW(),AD$1)))</f>
        <v>-0.6020599913279624</v>
      </c>
      <c r="AE75">
        <f>IF(INDEX(測定結果!$1:$1048576,ROW(),AE$1)=0,"",LOG(INDEX(測定結果!$1:$1048576,ROW(),AE$1)))</f>
        <v>-0.61978875828839397</v>
      </c>
      <c r="AF75">
        <f>IF(INDEX(測定結果!$1:$1048576,ROW(),AF$1)=0,"",LOG(INDEX(測定結果!$1:$1048576,ROW(),AF$1)))</f>
        <v>-0.6020599913279624</v>
      </c>
      <c r="AG75">
        <f>IF(INDEX(測定結果!$1:$1048576,ROW(),AG$1)=0,"",LOG(INDEX(測定結果!$1:$1048576,ROW(),AG$1)))</f>
        <v>-0.6777807052660807</v>
      </c>
      <c r="AH75">
        <f>IF(INDEX(測定結果!$1:$1048576,ROW(),AH$1)=0,"",LOG(INDEX(測定結果!$1:$1048576,ROW(),AH$1)))</f>
        <v>-0.72124639904717103</v>
      </c>
      <c r="AI75">
        <f>IF(INDEX(測定結果!$1:$1048576,ROW(),AI$1)=0,"",LOG(INDEX(測定結果!$1:$1048576,ROW(),AI$1)))</f>
        <v>-0.72124639904717103</v>
      </c>
      <c r="AJ75">
        <f>IF(INDEX(測定結果!$1:$1048576,ROW(),AJ$1)=0,"",LOG(INDEX(測定結果!$1:$1048576,ROW(),AJ$1)))</f>
        <v>-0.69897000433601875</v>
      </c>
      <c r="AK75">
        <f>IF(INDEX(測定結果!$1:$1048576,ROW(),AK$1)=0,"",LOG(INDEX(測定結果!$1:$1048576,ROW(),AK$1)))</f>
        <v>-0.69897000433601875</v>
      </c>
      <c r="AL75">
        <f>IF(INDEX(測定結果!$1:$1048576,ROW(),AL$1)=0,"",LOG(INDEX(測定結果!$1:$1048576,ROW(),AL$1)))</f>
        <v>-0.72124639904717103</v>
      </c>
      <c r="AM75">
        <f>IF(INDEX(測定結果!$1:$1048576,ROW(),AM$1)=0,"",LOG(INDEX(測定結果!$1:$1048576,ROW(),AM$1)))</f>
        <v>-0.74472749489669399</v>
      </c>
      <c r="AN75">
        <f>IF(INDEX(測定結果!$1:$1048576,ROW(),AN$1)=0,"",LOG(INDEX(測定結果!$1:$1048576,ROW(),AN$1)))</f>
        <v>-0.79588001734407521</v>
      </c>
      <c r="AO75">
        <f>IF(INDEX(測定結果!$1:$1048576,ROW(),AO$1)=0,"",LOG(INDEX(測定結果!$1:$1048576,ROW(),AO$1)))</f>
        <v>-0.82390874094431876</v>
      </c>
      <c r="AP75">
        <f>IF(INDEX(測定結果!$1:$1048576,ROW(),AP$1)=0,"",LOG(INDEX(測定結果!$1:$1048576,ROW(),AP$1)))</f>
        <v>-0.82390874094431876</v>
      </c>
      <c r="AQ75">
        <f>IF(INDEX(測定結果!$1:$1048576,ROW(),AQ$1)=0,"",LOG(INDEX(測定結果!$1:$1048576,ROW(),AQ$1)))</f>
        <v>-0.82390874094431876</v>
      </c>
      <c r="AR75">
        <f>IF(INDEX(測定結果!$1:$1048576,ROW(),AR$1)=0,"",LOG(INDEX(測定結果!$1:$1048576,ROW(),AR$1)))</f>
        <v>-0.79588001734407521</v>
      </c>
      <c r="AS75">
        <f>IF(INDEX(測定結果!$1:$1048576,ROW(),AS$1)=0,"",LOG(INDEX(測定結果!$1:$1048576,ROW(),AS$1)))</f>
        <v>-0.82390874094431876</v>
      </c>
      <c r="AT75">
        <f>IF(INDEX(測定結果!$1:$1048576,ROW(),AT$1)=0,"",LOG(INDEX(測定結果!$1:$1048576,ROW(),AT$1)))</f>
        <v>-0.769551078621726</v>
      </c>
      <c r="AU75">
        <f>IF(INDEX(測定結果!$1:$1048576,ROW(),AU$1)=0,"",LOG(INDEX(測定結果!$1:$1048576,ROW(),AU$1)))</f>
        <v>-0.92081875395237522</v>
      </c>
      <c r="AV75">
        <f>IF(INDEX(測定結果!$1:$1048576,ROW(),AV$1)=0,"",LOG(INDEX(測定結果!$1:$1048576,ROW(),AV$1)))</f>
        <v>-0.82390874094431876</v>
      </c>
      <c r="AW75">
        <f>IF(INDEX(測定結果!$1:$1048576,ROW(),AW$1)=0,"",LOG(INDEX(測定結果!$1:$1048576,ROW(),AW$1)))</f>
        <v>-0.82390874094431876</v>
      </c>
      <c r="AX75">
        <f>IF(INDEX(測定結果!$1:$1048576,ROW(),AX$1)=0,"",LOG(INDEX(測定結果!$1:$1048576,ROW(),AX$1)))</f>
        <v>-0.85387196432176193</v>
      </c>
      <c r="AY75">
        <f>IF(INDEX(測定結果!$1:$1048576,ROW(),AY$1)=0,"",LOG(INDEX(測定結果!$1:$1048576,ROW(),AY$1)))</f>
        <v>-0.85387196432176193</v>
      </c>
      <c r="AZ75">
        <f>IF(INDEX(測定結果!$1:$1048576,ROW(),AZ$1)=0,"",LOG(INDEX(測定結果!$1:$1048576,ROW(),AZ$1)))</f>
        <v>-0.85387196432176193</v>
      </c>
      <c r="BA75">
        <f>IF(INDEX(測定結果!$1:$1048576,ROW(),BA$1)=0,"",LOG(INDEX(測定結果!$1:$1048576,ROW(),BA$1)))</f>
        <v>-0.88605664769316317</v>
      </c>
      <c r="BB75">
        <f>IF(INDEX(測定結果!$1:$1048576,ROW(),BB$1)=0,"",LOG(INDEX(測定結果!$1:$1048576,ROW(),BB$1)))</f>
        <v>-0.88605664769316317</v>
      </c>
      <c r="BC75">
        <f>IF(INDEX(測定結果!$1:$1048576,ROW(),BC$1)=0,"",LOG(INDEX(測定結果!$1:$1048576,ROW(),BC$1)))</f>
        <v>-0.88605664769316317</v>
      </c>
      <c r="BD75">
        <f>IF(INDEX(測定結果!$1:$1048576,ROW(),BD$1)=0,"",LOG(INDEX(測定結果!$1:$1048576,ROW(),BD$1)))</f>
        <v>-0.88605664769316317</v>
      </c>
      <c r="BE75">
        <f>IF(INDEX(測定結果!$1:$1048576,ROW(),BE$1)=0,"",LOG(INDEX(測定結果!$1:$1048576,ROW(),BE$1)))</f>
        <v>-0.88605664769316317</v>
      </c>
      <c r="BF75">
        <f>IF(INDEX(測定結果!$1:$1048576,ROW(),BF$1)=0,"",LOG(INDEX(測定結果!$1:$1048576,ROW(),BF$1)))</f>
        <v>-0.92081875395237522</v>
      </c>
      <c r="BG75">
        <f>IF(INDEX(測定結果!$1:$1048576,ROW(),BG$1)=0,"",LOG(INDEX(測定結果!$1:$1048576,ROW(),BG$1)))</f>
        <v>-0.88605664769316317</v>
      </c>
      <c r="BH75">
        <f>IF(INDEX(測定結果!$1:$1048576,ROW(),BH$1)=0,"",LOG(INDEX(測定結果!$1:$1048576,ROW(),BH$1)))</f>
        <v>-0.92081875395237522</v>
      </c>
      <c r="BI75">
        <f>IF(INDEX(測定結果!$1:$1048576,ROW(),BI$1)=0,"",LOG(INDEX(測定結果!$1:$1048576,ROW(),BI$1)))</f>
        <v>-0.95860731484177497</v>
      </c>
      <c r="BJ75">
        <f>IF(INDEX(測定結果!$1:$1048576,ROW(),BJ$1)=0,"",LOG(INDEX(測定結果!$1:$1048576,ROW(),BJ$1)))</f>
        <v>-0.95860731484177497</v>
      </c>
      <c r="BK75">
        <f>IF(INDEX(測定結果!$1:$1048576,ROW(),BK$1)=0,"",LOG(INDEX(測定結果!$1:$1048576,ROW(),BK$1)))</f>
        <v>-0.92081875395237522</v>
      </c>
      <c r="BL75">
        <f>IF(INDEX(測定結果!$1:$1048576,ROW(),BL$1)=0,"",LOG(INDEX(測定結果!$1:$1048576,ROW(),BL$1)))</f>
        <v>-0.95860731484177497</v>
      </c>
      <c r="BM75">
        <f>IF(INDEX(測定結果!$1:$1048576,ROW(),BM$1)=0,"",LOG(INDEX(測定結果!$1:$1048576,ROW(),BM$1)))</f>
        <v>-1</v>
      </c>
      <c r="BN75">
        <f>IF(INDEX(測定結果!$1:$1048576,ROW(),BN$1)=0,"",LOG(INDEX(測定結果!$1:$1048576,ROW(),BN$1)))</f>
        <v>-1</v>
      </c>
      <c r="BO75">
        <f>IF(INDEX(測定結果!$1:$1048576,ROW(),BO$1)=0,"",LOG(INDEX(測定結果!$1:$1048576,ROW(),BO$1)))</f>
        <v>-1</v>
      </c>
      <c r="BP75">
        <f>IF(INDEX(測定結果!$1:$1048576,ROW(),BP$1)=0,"",LOG(INDEX(測定結果!$1:$1048576,ROW(),BP$1)))</f>
        <v>-1</v>
      </c>
      <c r="BQ75">
        <f>IF(INDEX(測定結果!$1:$1048576,ROW(),BQ$1)=0,"",LOG(INDEX(測定結果!$1:$1048576,ROW(),BQ$1)))</f>
        <v>-1.0457574905606752</v>
      </c>
      <c r="BR75">
        <f>IF(INDEX(測定結果!$1:$1048576,ROW(),BR$1)=0,"",LOG(INDEX(測定結果!$1:$1048576,ROW(),BR$1)))</f>
        <v>-1.0457574905606752</v>
      </c>
      <c r="BS75">
        <f>IF(INDEX(測定結果!$1:$1048576,ROW(),BS$1)=0,"",LOG(INDEX(測定結果!$1:$1048576,ROW(),BS$1)))</f>
        <v>-1</v>
      </c>
      <c r="BT75">
        <f>IF(INDEX(測定結果!$1:$1048576,ROW(),BT$1)=0,"",LOG(INDEX(測定結果!$1:$1048576,ROW(),BT$1)))</f>
        <v>-1.0457574905606752</v>
      </c>
      <c r="BU75">
        <f>IF(INDEX(測定結果!$1:$1048576,ROW(),BU$1)=0,"",LOG(INDEX(測定結果!$1:$1048576,ROW(),BU$1)))</f>
        <v>-0.95860731484177497</v>
      </c>
      <c r="BV75" t="str">
        <f>IF(INDEX(測定結果!$1:$1048576,ROW(),BV$1)=0,"",LOG(INDEX(測定結果!$1:$1048576,ROW(),BV$1)))</f>
        <v/>
      </c>
      <c r="BW75" t="str">
        <f>IF(INDEX(測定結果!$1:$1048576,ROW(),BW$1)=0,"",LOG(INDEX(測定結果!$1:$1048576,ROW(),BW$1)))</f>
        <v/>
      </c>
      <c r="BX75" t="str">
        <f>IF(INDEX(測定結果!$1:$1048576,ROW(),BX$1)=0,"",LOG(INDEX(測定結果!$1:$1048576,ROW(),BX$1)))</f>
        <v/>
      </c>
      <c r="BY75" t="str">
        <f>IF(INDEX(測定結果!$1:$1048576,ROW(),BY$1)=0,"",LOG(INDEX(測定結果!$1:$1048576,ROW(),BY$1)))</f>
        <v/>
      </c>
      <c r="BZ75" t="str">
        <f>IF(INDEX(測定結果!$1:$1048576,ROW(),BZ$1)=0,"",LOG(INDEX(測定結果!$1:$1048576,ROW(),BZ$1)))</f>
        <v/>
      </c>
      <c r="CA75" t="str">
        <f>IF(INDEX(測定結果!$1:$1048576,ROW(),CA$1)=0,"",LOG(INDEX(測定結果!$1:$1048576,ROW(),CA$1)))</f>
        <v/>
      </c>
      <c r="CB75" t="str">
        <f>IF(INDEX(測定結果!$1:$1048576,ROW(),CB$1)=0,"",LOG(INDEX(測定結果!$1:$1048576,ROW(),CB$1)))</f>
        <v/>
      </c>
      <c r="CC75" t="str">
        <f>IF(INDEX(測定結果!$1:$1048576,ROW(),CC$1)=0,"",LOG(INDEX(測定結果!$1:$1048576,ROW(),CC$1)))</f>
        <v/>
      </c>
      <c r="CD75" t="str">
        <f>IF(INDEX(測定結果!$1:$1048576,ROW(),CD$1)=0,"",LOG(INDEX(測定結果!$1:$1048576,ROW(),CD$1)))</f>
        <v/>
      </c>
      <c r="CE75" t="str">
        <f>IF(INDEX(測定結果!$1:$1048576,ROW(),CE$1)=0,"",LOG(INDEX(測定結果!$1:$1048576,ROW(),CE$1)))</f>
        <v/>
      </c>
      <c r="CF75">
        <f>IF(INDEX(測定結果!$1:$1048576,ROW(),CF$1)=0,"",LOG(INDEX(測定結果!$1:$1048576,ROW(),CF$1)))</f>
        <v>-1</v>
      </c>
      <c r="CG75">
        <f>IF(INDEX(測定結果!$1:$1048576,ROW(),CG$1)=0,"",LOG(INDEX(測定結果!$1:$1048576,ROW(),CG$1)))</f>
        <v>-1</v>
      </c>
      <c r="CH75">
        <f>IF(INDEX(測定結果!$1:$1048576,ROW(),CH$1)=0,"",LOG(INDEX(測定結果!$1:$1048576,ROW(),CH$1)))</f>
        <v>-1.0457574905606752</v>
      </c>
      <c r="CI75">
        <f>IF(INDEX(測定結果!$1:$1048576,ROW(),CI$1)=0,"",LOG(INDEX(測定結果!$1:$1048576,ROW(),CI$1)))</f>
        <v>-1</v>
      </c>
      <c r="CJ75">
        <f>IF(INDEX(測定結果!$1:$1048576,ROW(),CJ$1)=0,"",LOG(INDEX(測定結果!$1:$1048576,ROW(),CJ$1)))</f>
        <v>-1</v>
      </c>
      <c r="CK75">
        <f>IF(INDEX(測定結果!$1:$1048576,ROW(),CK$1)=0,"",LOG(INDEX(測定結果!$1:$1048576,ROW(),CK$1)))</f>
        <v>-1</v>
      </c>
      <c r="CL75">
        <f>IF(INDEX(測定結果!$1:$1048576,ROW(),CL$1)=0,"",LOG(INDEX(測定結果!$1:$1048576,ROW(),CL$1)))</f>
        <v>-1.0457574905606752</v>
      </c>
      <c r="CM75">
        <f>IF(INDEX(測定結果!$1:$1048576,ROW(),CM$1)=0,"",LOG(INDEX(測定結果!$1:$1048576,ROW(),CM$1)))</f>
        <v>-1</v>
      </c>
      <c r="CN75">
        <f>IF(INDEX(測定結果!$1:$1048576,ROW(),CN$1)=0,"",LOG(INDEX(測定結果!$1:$1048576,ROW(),CN$1)))</f>
        <v>-1.0457574905606752</v>
      </c>
      <c r="CO75">
        <f>IF(INDEX(測定結果!$1:$1048576,ROW(),CO$1)=0,"",LOG(INDEX(測定結果!$1:$1048576,ROW(),CO$1)))</f>
        <v>-1</v>
      </c>
      <c r="CP75">
        <f>IF(INDEX(測定結果!$1:$1048576,ROW(),CP$1)=0,"",LOG(INDEX(測定結果!$1:$1048576,ROW(),CP$1)))</f>
        <v>-1.0457574905606752</v>
      </c>
      <c r="CQ75">
        <f>IF(INDEX(測定結果!$1:$1048576,ROW(),CQ$1)=0,"",LOG(INDEX(測定結果!$1:$1048576,ROW(),CQ$1)))</f>
        <v>-1.0969100130080565</v>
      </c>
      <c r="CR75" t="str">
        <f>IF(INDEX(測定結果!$1:$1048576,ROW(),CR$1)=0,"",LOG(INDEX(測定結果!$1:$1048576,ROW(),CR$1)))</f>
        <v/>
      </c>
      <c r="CS75" t="str">
        <f>IF(INDEX(測定結果!$1:$1048576,ROW(),CS$1)=0,"",LOG(INDEX(測定結果!$1:$1048576,ROW(),CS$1)))</f>
        <v/>
      </c>
      <c r="CT75" t="str">
        <f>IF(INDEX(測定結果!$1:$1048576,ROW(),CT$1)=0,"",LOG(INDEX(測定結果!$1:$1048576,ROW(),CT$1)))</f>
        <v/>
      </c>
      <c r="CU75" t="str">
        <f>IF(INDEX(測定結果!$1:$1048576,ROW(),CU$1)=0,"",LOG(INDEX(測定結果!$1:$1048576,ROW(),CU$1)))</f>
        <v/>
      </c>
      <c r="CV75" t="str">
        <f>IF(INDEX(測定結果!$1:$1048576,ROW(),CV$1)=0,"",LOG(INDEX(測定結果!$1:$1048576,ROW(),CV$1)))</f>
        <v/>
      </c>
      <c r="CW75" t="str">
        <f>IF(INDEX(測定結果!$1:$1048576,ROW(),CW$1)=0,"",LOG(INDEX(測定結果!$1:$1048576,ROW(),CW$1)))</f>
        <v/>
      </c>
      <c r="CX75" t="str">
        <f>IF(INDEX(測定結果!$1:$1048576,ROW(),CX$1)=0,"",LOG(INDEX(測定結果!$1:$1048576,ROW(),CX$1)))</f>
        <v/>
      </c>
      <c r="CY75" t="str">
        <f>IF(INDEX(測定結果!$1:$1048576,ROW(),CY$1)=0,"",LOG(INDEX(測定結果!$1:$1048576,ROW(),CY$1)))</f>
        <v/>
      </c>
      <c r="CZ75" t="str">
        <f>IF(INDEX(測定結果!$1:$1048576,ROW(),CZ$1)=0,"",LOG(INDEX(測定結果!$1:$1048576,ROW(),CZ$1)))</f>
        <v/>
      </c>
      <c r="DA75" t="str">
        <f>IF(INDEX(測定結果!$1:$1048576,ROW(),DA$1)=0,"",LOG(INDEX(測定結果!$1:$1048576,ROW(),DA$1)))</f>
        <v/>
      </c>
      <c r="DB75" t="str">
        <f>IF(INDEX(測定結果!$1:$1048576,ROW(),DB$1)=0,"",LOG(INDEX(測定結果!$1:$1048576,ROW(),DB$1)))</f>
        <v/>
      </c>
      <c r="DC75" t="str">
        <f>IF(INDEX(測定結果!$1:$1048576,ROW(),DC$1)=0,"",LOG(INDEX(測定結果!$1:$1048576,ROW(),DC$1)))</f>
        <v/>
      </c>
      <c r="DD75" t="str">
        <f>IF(INDEX(測定結果!$1:$1048576,ROW(),DD$1)=0,"",LOG(INDEX(測定結果!$1:$1048576,ROW(),DD$1)))</f>
        <v/>
      </c>
      <c r="DE75" t="str">
        <f>IF(INDEX(測定結果!$1:$1048576,ROW(),DE$1)=0,"",LOG(INDEX(測定結果!$1:$1048576,ROW(),DE$1)))</f>
        <v/>
      </c>
      <c r="DF75" t="str">
        <f>IF(INDEX(測定結果!$1:$1048576,ROW(),DF$1)=0,"",LOG(INDEX(測定結果!$1:$1048576,ROW(),DF$1)))</f>
        <v/>
      </c>
      <c r="DG75" t="str">
        <f>IF(INDEX(測定結果!$1:$1048576,ROW(),DG$1)=0,"",LOG(INDEX(測定結果!$1:$1048576,ROW(),DG$1)))</f>
        <v/>
      </c>
      <c r="DH75" t="str">
        <f>IF(INDEX(測定結果!$1:$1048576,ROW(),DH$1)=0,"",LOG(INDEX(測定結果!$1:$1048576,ROW(),DH$1)))</f>
        <v/>
      </c>
      <c r="DI75" t="str">
        <f>IF(INDEX(測定結果!$1:$1048576,ROW(),DI$1)=0,"",LOG(INDEX(測定結果!$1:$1048576,ROW(),DI$1)))</f>
        <v/>
      </c>
      <c r="DJ75" t="str">
        <f>IF(INDEX(測定結果!$1:$1048576,ROW(),DJ$1)=0,"",LOG(INDEX(測定結果!$1:$1048576,ROW(),DJ$1)))</f>
        <v/>
      </c>
      <c r="DK75" t="str">
        <f>IF(INDEX(測定結果!$1:$1048576,ROW(),DK$1)=0,"",LOG(INDEX(測定結果!$1:$1048576,ROW(),DK$1)))</f>
        <v/>
      </c>
      <c r="DL75" t="str">
        <f>IF(INDEX(測定結果!$1:$1048576,ROW(),DL$1)=0,"",LOG(INDEX(測定結果!$1:$1048576,ROW(),DL$1)))</f>
        <v/>
      </c>
      <c r="DM75" t="str">
        <f>IF(INDEX(測定結果!$1:$1048576,ROW(),DM$1)=0,"",LOG(INDEX(測定結果!$1:$1048576,ROW(),DM$1)))</f>
        <v/>
      </c>
      <c r="DN75" t="str">
        <f>IF(INDEX(測定結果!$1:$1048576,ROW(),DN$1)=0,"",LOG(INDEX(測定結果!$1:$1048576,ROW(),DN$1)))</f>
        <v/>
      </c>
      <c r="DO75" t="str">
        <f>IF(INDEX(測定結果!$1:$1048576,ROW(),DO$1)=0,"",LOG(INDEX(測定結果!$1:$1048576,ROW(),DO$1)))</f>
        <v/>
      </c>
      <c r="DP75" t="str">
        <f>IF(OR(INDEX(測定結果!$1:$1048576,ROW(),DP$1)=0,INDEX(測定結果!$1:$1048576,ROW(),DP$1)=""),"",LOG(INDEX(測定結果!$1:$1048576,ROW(),DP$1)))</f>
        <v/>
      </c>
      <c r="DQ75" t="str">
        <f>IF(OR(INDEX(測定結果!$1:$1048576,ROW(),DQ$1)=0,INDEX(測定結果!$1:$1048576,ROW(),DQ$1)=""),"",LOG(INDEX(測定結果!$1:$1048576,ROW(),DQ$1)))</f>
        <v/>
      </c>
      <c r="DR75" t="str">
        <f>IF(OR(INDEX(測定結果!$1:$1048576,ROW(),DR$1)=0,INDEX(測定結果!$1:$1048576,ROW(),DR$1)=""),"",LOG(INDEX(測定結果!$1:$1048576,ROW(),DR$1)))</f>
        <v/>
      </c>
      <c r="DS75" t="str">
        <f>IF(OR(INDEX(測定結果!$1:$1048576,ROW(),DS$1)=0,INDEX(測定結果!$1:$1048576,ROW(),DS$1)=""),"",LOG(INDEX(測定結果!$1:$1048576,ROW(),DS$1)))</f>
        <v/>
      </c>
      <c r="DT75" t="str">
        <f>IF(OR(INDEX(測定結果!$1:$1048576,ROW(),DT$1)=0,INDEX(測定結果!$1:$1048576,ROW(),DT$1)=""),"",LOG(INDEX(測定結果!$1:$1048576,ROW(),DT$1)))</f>
        <v/>
      </c>
      <c r="DU75" t="str">
        <f>IF(OR(INDEX(測定結果!$1:$1048576,ROW(),DU$1)=0,INDEX(測定結果!$1:$1048576,ROW(),DU$1)=""),"",LOG(INDEX(測定結果!$1:$1048576,ROW(),DU$1)))</f>
        <v/>
      </c>
      <c r="DV75" t="str">
        <f>IF(OR(INDEX(測定結果!$1:$1048576,ROW(),DV$1)=0,INDEX(測定結果!$1:$1048576,ROW(),DV$1)=""),"",LOG(INDEX(測定結果!$1:$1048576,ROW(),DV$1)))</f>
        <v/>
      </c>
      <c r="DW75" t="str">
        <f>IF(OR(INDEX(測定結果!$1:$1048576,ROW(),DW$1)=0,INDEX(測定結果!$1:$1048576,ROW(),DW$1)=""),"",LOG(INDEX(測定結果!$1:$1048576,ROW(),DW$1)))</f>
        <v/>
      </c>
      <c r="DX75" t="str">
        <f>IF(OR(INDEX(測定結果!$1:$1048576,ROW(),DX$1)=0,INDEX(測定結果!$1:$1048576,ROW(),DX$1)=""),"",LOG(INDEX(測定結果!$1:$1048576,ROW(),DX$1)))</f>
        <v/>
      </c>
      <c r="DY75" t="str">
        <f>IF(OR(INDEX(測定結果!$1:$1048576,ROW(),DY$1)=0,INDEX(測定結果!$1:$1048576,ROW(),DY$1)=""),"",LOG(INDEX(測定結果!$1:$1048576,ROW(),DY$1)))</f>
        <v/>
      </c>
      <c r="DZ75" t="str">
        <f>IF(OR(INDEX(測定結果!$1:$1048576,ROW(),DZ$1)=0,INDEX(測定結果!$1:$1048576,ROW(),DZ$1)=""),"",LOG(INDEX(測定結果!$1:$1048576,ROW(),DZ$1)))</f>
        <v/>
      </c>
      <c r="EA75" t="str">
        <f>IF(OR(INDEX(測定結果!$1:$1048576,ROW(),EA$1)=0,INDEX(測定結果!$1:$1048576,ROW(),EA$1)=""),"",LOG(INDEX(測定結果!$1:$1048576,ROW(),EA$1)))</f>
        <v/>
      </c>
      <c r="EB75" t="str">
        <f>IF(OR(INDEX(測定結果!$1:$1048576,ROW(),EB$1)=0,INDEX(測定結果!$1:$1048576,ROW(),EB$1)=""),"",LOG(INDEX(測定結果!$1:$1048576,ROW(),EB$1)))</f>
        <v/>
      </c>
      <c r="EC75">
        <f>IF(OR(INDEX(測定結果!$1:$1048576,ROW(),EC$1)=0,INDEX(測定結果!$1:$1048576,ROW(),EC$1)=""),"",LOG(INDEX(測定結果!$1:$1048576,ROW(),EC$1)))</f>
        <v>-1.1611509092627446</v>
      </c>
      <c r="ED75">
        <f>IF(OR(INDEX(測定結果!$1:$1048576,ROW(),ED$1)=0,INDEX(測定結果!$1:$1048576,ROW(),ED$1)=""),"",LOG(INDEX(測定結果!$1:$1048576,ROW(),ED$1)))</f>
        <v>-1.1611509092627446</v>
      </c>
    </row>
    <row r="76" spans="1:134">
      <c r="A76" t="str">
        <f>IF(INDEX(測定結果!$1:$1048576,ROW(),A$1)=0,A75,INDEX(測定結果!$1:$1048576,ROW(),A$1))</f>
        <v>常葉町</v>
      </c>
      <c r="B76">
        <f>INDEX(測定結果!$1:$1048576,ROW(),B$1)</f>
        <v>66</v>
      </c>
      <c r="C76" t="str">
        <f>IF(INDEX(測定結果!$1:$1048576,ROW(),C$1)=0,C75,INDEX(測定結果!$1:$1048576,ROW(),C$1))</f>
        <v>山根</v>
      </c>
      <c r="D76" t="str">
        <f>IF(INDEX(測定結果!$1:$1048576,ROW(),D$1)=0,"",INDEX(測定結果!$1:$1048576,ROW(),D$1))</f>
        <v>常葉公民館山根分館</v>
      </c>
      <c r="E76">
        <f>IF(INDEX(測定結果!$1:$1048576,ROW(),E$1)=0,"",LOG(INDEX(測定結果!$1:$1048576,ROW(),E$1)))</f>
        <v>-0.13667713987954411</v>
      </c>
      <c r="F76">
        <f>IF(INDEX(測定結果!$1:$1048576,ROW(),F$1)=0,"",LOG(INDEX(測定結果!$1:$1048576,ROW(),F$1)))</f>
        <v>-0.22184874961635639</v>
      </c>
      <c r="G76">
        <f>IF(INDEX(測定結果!$1:$1048576,ROW(),G$1)=0,"",LOG(INDEX(測定結果!$1:$1048576,ROW(),G$1)))</f>
        <v>-0.26760624017703144</v>
      </c>
      <c r="H76">
        <f>IF(INDEX(測定結果!$1:$1048576,ROW(),H$1)=0,"",LOG(INDEX(測定結果!$1:$1048576,ROW(),H$1)))</f>
        <v>-0.22914798835785583</v>
      </c>
      <c r="I76">
        <f>IF(INDEX(測定結果!$1:$1048576,ROW(),I$1)=0,"",LOG(INDEX(測定結果!$1:$1048576,ROW(),I$1)))</f>
        <v>-0.33724216831842591</v>
      </c>
      <c r="J76">
        <f>IF(INDEX(測定結果!$1:$1048576,ROW(),J$1)=0,"",LOG(INDEX(測定結果!$1:$1048576,ROW(),J$1)))</f>
        <v>-0.34678748622465633</v>
      </c>
      <c r="K76">
        <f>IF(INDEX(測定結果!$1:$1048576,ROW(),K$1)=0,"",LOG(INDEX(測定結果!$1:$1048576,ROW(),K$1)))</f>
        <v>-0.25181197299379954</v>
      </c>
      <c r="L76">
        <f>IF(INDEX(測定結果!$1:$1048576,ROW(),L$1)=0,"",LOG(INDEX(測定結果!$1:$1048576,ROW(),L$1)))</f>
        <v>-0.30980391997148632</v>
      </c>
      <c r="M76">
        <f>IF(INDEX(測定結果!$1:$1048576,ROW(),M$1)=0,"",LOG(INDEX(測定結果!$1:$1048576,ROW(),M$1)))</f>
        <v>-0.36653154442041347</v>
      </c>
      <c r="N76">
        <f>IF(INDEX(測定結果!$1:$1048576,ROW(),N$1)=0,"",LOG(INDEX(測定結果!$1:$1048576,ROW(),N$1)))</f>
        <v>-0.33724216831842591</v>
      </c>
      <c r="O76">
        <f>IF(INDEX(測定結果!$1:$1048576,ROW(),O$1)=0,"",LOG(INDEX(測定結果!$1:$1048576,ROW(),O$1)))</f>
        <v>-0.35654732351381258</v>
      </c>
      <c r="P76">
        <f>IF(INDEX(測定結果!$1:$1048576,ROW(),P$1)=0,"",LOG(INDEX(測定結果!$1:$1048576,ROW(),P$1)))</f>
        <v>-0.35654732351381258</v>
      </c>
      <c r="Q76">
        <f>IF(INDEX(測定結果!$1:$1048576,ROW(),Q$1)=0,"",LOG(INDEX(測定結果!$1:$1048576,ROW(),Q$1)))</f>
        <v>-0.35654732351381258</v>
      </c>
      <c r="R76">
        <f>IF(INDEX(測定結果!$1:$1048576,ROW(),R$1)=0,"",LOG(INDEX(測定結果!$1:$1048576,ROW(),R$1)))</f>
        <v>-0.27572413039921095</v>
      </c>
      <c r="S76">
        <f>IF(INDEX(測定結果!$1:$1048576,ROW(),S$1)=0,"",LOG(INDEX(測定結果!$1:$1048576,ROW(),S$1)))</f>
        <v>-0.31875876262441277</v>
      </c>
      <c r="T76">
        <f>IF(INDEX(測定結果!$1:$1048576,ROW(),T$1)=0,"",LOG(INDEX(測定結果!$1:$1048576,ROW(),T$1)))</f>
        <v>-0.37675070960209955</v>
      </c>
      <c r="U76">
        <f>IF(INDEX(測定結果!$1:$1048576,ROW(),U$1)=0,"",LOG(INDEX(測定結果!$1:$1048576,ROW(),U$1)))</f>
        <v>-0.45593195564972439</v>
      </c>
      <c r="V76">
        <f>IF(INDEX(測定結果!$1:$1048576,ROW(),V$1)=0,"",LOG(INDEX(測定結果!$1:$1048576,ROW(),V$1)))</f>
        <v>-0.55284196865778079</v>
      </c>
      <c r="W76">
        <f>IF(INDEX(測定結果!$1:$1048576,ROW(),W$1)=0,"",LOG(INDEX(測定結果!$1:$1048576,ROW(),W$1)))</f>
        <v>-0.50863830616572736</v>
      </c>
      <c r="X76">
        <f>IF(INDEX(測定結果!$1:$1048576,ROW(),X$1)=0,"",LOG(INDEX(測定結果!$1:$1048576,ROW(),X$1)))</f>
        <v>-0.44369749923271273</v>
      </c>
      <c r="Y76">
        <f>IF(INDEX(測定結果!$1:$1048576,ROW(),Y$1)=0,"",LOG(INDEX(測定結果!$1:$1048576,ROW(),Y$1)))</f>
        <v>-0.46852108295774486</v>
      </c>
      <c r="Z76">
        <f>IF(INDEX(測定結果!$1:$1048576,ROW(),Z$1)=0,"",LOG(INDEX(測定結果!$1:$1048576,ROW(),Z$1)))</f>
        <v>-0.49485002168009401</v>
      </c>
      <c r="AA76">
        <f>IF(INDEX(測定結果!$1:$1048576,ROW(),AA$1)=0,"",LOG(INDEX(測定結果!$1:$1048576,ROW(),AA$1)))</f>
        <v>-0.50863830616572736</v>
      </c>
      <c r="AB76">
        <f>IF(INDEX(測定結果!$1:$1048576,ROW(),AB$1)=0,"",LOG(INDEX(測定結果!$1:$1048576,ROW(),AB$1)))</f>
        <v>-0.49485002168009401</v>
      </c>
      <c r="AC76">
        <f>IF(INDEX(測定結果!$1:$1048576,ROW(),AC$1)=0,"",LOG(INDEX(測定結果!$1:$1048576,ROW(),AC$1)))</f>
        <v>-0.49485002168009401</v>
      </c>
      <c r="AD76">
        <f>IF(INDEX(測定結果!$1:$1048576,ROW(),AD$1)=0,"",LOG(INDEX(測定結果!$1:$1048576,ROW(),AD$1)))</f>
        <v>-0.53760200210104392</v>
      </c>
      <c r="AE76">
        <f>IF(INDEX(測定結果!$1:$1048576,ROW(),AE$1)=0,"",LOG(INDEX(測定結果!$1:$1048576,ROW(),AE$1)))</f>
        <v>-0.53760200210104392</v>
      </c>
      <c r="AF76">
        <f>IF(INDEX(測定結果!$1:$1048576,ROW(),AF$1)=0,"",LOG(INDEX(測定結果!$1:$1048576,ROW(),AF$1)))</f>
        <v>-0.56863623584101264</v>
      </c>
      <c r="AG76">
        <f>IF(INDEX(測定結果!$1:$1048576,ROW(),AG$1)=0,"",LOG(INDEX(測定結果!$1:$1048576,ROW(),AG$1)))</f>
        <v>-0.6020599913279624</v>
      </c>
      <c r="AH76">
        <f>IF(INDEX(測定結果!$1:$1048576,ROW(),AH$1)=0,"",LOG(INDEX(測定結果!$1:$1048576,ROW(),AH$1)))</f>
        <v>-0.74472749489669399</v>
      </c>
      <c r="AI76">
        <f>IF(INDEX(測定結果!$1:$1048576,ROW(),AI$1)=0,"",LOG(INDEX(測定結果!$1:$1048576,ROW(),AI$1)))</f>
        <v>-0.58502665202918203</v>
      </c>
      <c r="AJ76">
        <f>IF(INDEX(測定結果!$1:$1048576,ROW(),AJ$1)=0,"",LOG(INDEX(測定結果!$1:$1048576,ROW(),AJ$1)))</f>
        <v>-0.53760200210104392</v>
      </c>
      <c r="AK76">
        <f>IF(INDEX(測定結果!$1:$1048576,ROW(),AK$1)=0,"",LOG(INDEX(測定結果!$1:$1048576,ROW(),AK$1)))</f>
        <v>-0.56863623584101264</v>
      </c>
      <c r="AL76">
        <f>IF(INDEX(測定結果!$1:$1048576,ROW(),AL$1)=0,"",LOG(INDEX(測定結果!$1:$1048576,ROW(),AL$1)))</f>
        <v>-0.56863623584101264</v>
      </c>
      <c r="AM76">
        <f>IF(INDEX(測定結果!$1:$1048576,ROW(),AM$1)=0,"",LOG(INDEX(測定結果!$1:$1048576,ROW(),AM$1)))</f>
        <v>-0.6020599913279624</v>
      </c>
      <c r="AN76">
        <f>IF(INDEX(測定結果!$1:$1048576,ROW(),AN$1)=0,"",LOG(INDEX(測定結果!$1:$1048576,ROW(),AN$1)))</f>
        <v>-0.61978875828839397</v>
      </c>
      <c r="AO76">
        <f>IF(INDEX(測定結果!$1:$1048576,ROW(),AO$1)=0,"",LOG(INDEX(測定結果!$1:$1048576,ROW(),AO$1)))</f>
        <v>-0.61978875828839397</v>
      </c>
      <c r="AP76">
        <f>IF(INDEX(測定結果!$1:$1048576,ROW(),AP$1)=0,"",LOG(INDEX(測定結果!$1:$1048576,ROW(),AP$1)))</f>
        <v>-0.69897000433601875</v>
      </c>
      <c r="AQ76">
        <f>IF(INDEX(測定結果!$1:$1048576,ROW(),AQ$1)=0,"",LOG(INDEX(測定結果!$1:$1048576,ROW(),AQ$1)))</f>
        <v>-0.65757731917779372</v>
      </c>
      <c r="AR76">
        <f>IF(INDEX(測定結果!$1:$1048576,ROW(),AR$1)=0,"",LOG(INDEX(測定結果!$1:$1048576,ROW(),AR$1)))</f>
        <v>-0.65757731917779372</v>
      </c>
      <c r="AS76">
        <f>IF(INDEX(測定結果!$1:$1048576,ROW(),AS$1)=0,"",LOG(INDEX(測定結果!$1:$1048576,ROW(),AS$1)))</f>
        <v>-0.72124639904717103</v>
      </c>
      <c r="AT76">
        <f>IF(INDEX(測定結果!$1:$1048576,ROW(),AT$1)=0,"",LOG(INDEX(測定結果!$1:$1048576,ROW(),AT$1)))</f>
        <v>-0.6777807052660807</v>
      </c>
      <c r="AU76">
        <f>IF(INDEX(測定結果!$1:$1048576,ROW(),AU$1)=0,"",LOG(INDEX(測定結果!$1:$1048576,ROW(),AU$1)))</f>
        <v>-0.92081875395237522</v>
      </c>
      <c r="AV76">
        <f>IF(INDEX(測定結果!$1:$1048576,ROW(),AV$1)=0,"",LOG(INDEX(測定結果!$1:$1048576,ROW(),AV$1)))</f>
        <v>-0.69897000433601875</v>
      </c>
      <c r="AW76">
        <f>IF(INDEX(測定結果!$1:$1048576,ROW(),AW$1)=0,"",LOG(INDEX(測定結果!$1:$1048576,ROW(),AW$1)))</f>
        <v>-0.79588001734407521</v>
      </c>
      <c r="AX76">
        <f>IF(INDEX(測定結果!$1:$1048576,ROW(),AX$1)=0,"",LOG(INDEX(測定結果!$1:$1048576,ROW(),AX$1)))</f>
        <v>-0.769551078621726</v>
      </c>
      <c r="AY76">
        <f>IF(INDEX(測定結果!$1:$1048576,ROW(),AY$1)=0,"",LOG(INDEX(測定結果!$1:$1048576,ROW(),AY$1)))</f>
        <v>-0.82390874094431876</v>
      </c>
      <c r="AZ76">
        <f>IF(INDEX(測定結果!$1:$1048576,ROW(),AZ$1)=0,"",LOG(INDEX(測定結果!$1:$1048576,ROW(),AZ$1)))</f>
        <v>-0.769551078621726</v>
      </c>
      <c r="BA76">
        <f>IF(INDEX(測定結果!$1:$1048576,ROW(),BA$1)=0,"",LOG(INDEX(測定結果!$1:$1048576,ROW(),BA$1)))</f>
        <v>-0.82390874094431876</v>
      </c>
      <c r="BB76">
        <f>IF(INDEX(測定結果!$1:$1048576,ROW(),BB$1)=0,"",LOG(INDEX(測定結果!$1:$1048576,ROW(),BB$1)))</f>
        <v>-0.85387196432176193</v>
      </c>
      <c r="BC76">
        <f>IF(INDEX(測定結果!$1:$1048576,ROW(),BC$1)=0,"",LOG(INDEX(測定結果!$1:$1048576,ROW(),BC$1)))</f>
        <v>-0.82390874094431876</v>
      </c>
      <c r="BD76">
        <f>IF(INDEX(測定結果!$1:$1048576,ROW(),BD$1)=0,"",LOG(INDEX(測定結果!$1:$1048576,ROW(),BD$1)))</f>
        <v>-0.85387196432176193</v>
      </c>
      <c r="BE76">
        <f>IF(INDEX(測定結果!$1:$1048576,ROW(),BE$1)=0,"",LOG(INDEX(測定結果!$1:$1048576,ROW(),BE$1)))</f>
        <v>-0.88605664769316317</v>
      </c>
      <c r="BF76">
        <f>IF(INDEX(測定結果!$1:$1048576,ROW(),BF$1)=0,"",LOG(INDEX(測定結果!$1:$1048576,ROW(),BF$1)))</f>
        <v>-1</v>
      </c>
      <c r="BG76">
        <f>IF(INDEX(測定結果!$1:$1048576,ROW(),BG$1)=0,"",LOG(INDEX(測定結果!$1:$1048576,ROW(),BG$1)))</f>
        <v>-0.85387196432176193</v>
      </c>
      <c r="BH76">
        <f>IF(INDEX(測定結果!$1:$1048576,ROW(),BH$1)=0,"",LOG(INDEX(測定結果!$1:$1048576,ROW(),BH$1)))</f>
        <v>-0.92081875395237522</v>
      </c>
      <c r="BI76">
        <f>IF(INDEX(測定結果!$1:$1048576,ROW(),BI$1)=0,"",LOG(INDEX(測定結果!$1:$1048576,ROW(),BI$1)))</f>
        <v>-0.82390874094431876</v>
      </c>
      <c r="BJ76">
        <f>IF(INDEX(測定結果!$1:$1048576,ROW(),BJ$1)=0,"",LOG(INDEX(測定結果!$1:$1048576,ROW(),BJ$1)))</f>
        <v>-0.79588001734407521</v>
      </c>
      <c r="BK76">
        <f>IF(INDEX(測定結果!$1:$1048576,ROW(),BK$1)=0,"",LOG(INDEX(測定結果!$1:$1048576,ROW(),BK$1)))</f>
        <v>-0.88605664769316317</v>
      </c>
      <c r="BL76">
        <f>IF(INDEX(測定結果!$1:$1048576,ROW(),BL$1)=0,"",LOG(INDEX(測定結果!$1:$1048576,ROW(),BL$1)))</f>
        <v>-0.85387196432176193</v>
      </c>
      <c r="BM76">
        <f>IF(INDEX(測定結果!$1:$1048576,ROW(),BM$1)=0,"",LOG(INDEX(測定結果!$1:$1048576,ROW(),BM$1)))</f>
        <v>-0.88605664769316317</v>
      </c>
      <c r="BN76">
        <f>IF(INDEX(測定結果!$1:$1048576,ROW(),BN$1)=0,"",LOG(INDEX(測定結果!$1:$1048576,ROW(),BN$1)))</f>
        <v>-0.85387196432176193</v>
      </c>
      <c r="BO76">
        <f>IF(INDEX(測定結果!$1:$1048576,ROW(),BO$1)=0,"",LOG(INDEX(測定結果!$1:$1048576,ROW(),BO$1)))</f>
        <v>-0.88605664769316317</v>
      </c>
      <c r="BP76">
        <f>IF(INDEX(測定結果!$1:$1048576,ROW(),BP$1)=0,"",LOG(INDEX(測定結果!$1:$1048576,ROW(),BP$1)))</f>
        <v>-0.88605664769316317</v>
      </c>
      <c r="BQ76">
        <f>IF(INDEX(測定結果!$1:$1048576,ROW(),BQ$1)=0,"",LOG(INDEX(測定結果!$1:$1048576,ROW(),BQ$1)))</f>
        <v>-0.92081875395237522</v>
      </c>
      <c r="BR76">
        <f>IF(INDEX(測定結果!$1:$1048576,ROW(),BR$1)=0,"",LOG(INDEX(測定結果!$1:$1048576,ROW(),BR$1)))</f>
        <v>-1.0969100130080565</v>
      </c>
      <c r="BS76">
        <f>IF(INDEX(測定結果!$1:$1048576,ROW(),BS$1)=0,"",LOG(INDEX(測定結果!$1:$1048576,ROW(),BS$1)))</f>
        <v>-1</v>
      </c>
      <c r="BT76">
        <f>IF(INDEX(測定結果!$1:$1048576,ROW(),BT$1)=0,"",LOG(INDEX(測定結果!$1:$1048576,ROW(),BT$1)))</f>
        <v>-0.95860731484177497</v>
      </c>
      <c r="BU76">
        <f>IF(INDEX(測定結果!$1:$1048576,ROW(),BU$1)=0,"",LOG(INDEX(測定結果!$1:$1048576,ROW(),BU$1)))</f>
        <v>-0.95860731484177497</v>
      </c>
      <c r="BV76" t="str">
        <f>IF(INDEX(測定結果!$1:$1048576,ROW(),BV$1)=0,"",LOG(INDEX(測定結果!$1:$1048576,ROW(),BV$1)))</f>
        <v/>
      </c>
      <c r="BW76" t="str">
        <f>IF(INDEX(測定結果!$1:$1048576,ROW(),BW$1)=0,"",LOG(INDEX(測定結果!$1:$1048576,ROW(),BW$1)))</f>
        <v/>
      </c>
      <c r="BX76" t="str">
        <f>IF(INDEX(測定結果!$1:$1048576,ROW(),BX$1)=0,"",LOG(INDEX(測定結果!$1:$1048576,ROW(),BX$1)))</f>
        <v/>
      </c>
      <c r="BY76" t="str">
        <f>IF(INDEX(測定結果!$1:$1048576,ROW(),BY$1)=0,"",LOG(INDEX(測定結果!$1:$1048576,ROW(),BY$1)))</f>
        <v/>
      </c>
      <c r="BZ76" t="str">
        <f>IF(INDEX(測定結果!$1:$1048576,ROW(),BZ$1)=0,"",LOG(INDEX(測定結果!$1:$1048576,ROW(),BZ$1)))</f>
        <v/>
      </c>
      <c r="CA76" t="str">
        <f>IF(INDEX(測定結果!$1:$1048576,ROW(),CA$1)=0,"",LOG(INDEX(測定結果!$1:$1048576,ROW(),CA$1)))</f>
        <v/>
      </c>
      <c r="CB76" t="str">
        <f>IF(INDEX(測定結果!$1:$1048576,ROW(),CB$1)=0,"",LOG(INDEX(測定結果!$1:$1048576,ROW(),CB$1)))</f>
        <v/>
      </c>
      <c r="CC76" t="str">
        <f>IF(INDEX(測定結果!$1:$1048576,ROW(),CC$1)=0,"",LOG(INDEX(測定結果!$1:$1048576,ROW(),CC$1)))</f>
        <v/>
      </c>
      <c r="CD76" t="str">
        <f>IF(INDEX(測定結果!$1:$1048576,ROW(),CD$1)=0,"",LOG(INDEX(測定結果!$1:$1048576,ROW(),CD$1)))</f>
        <v/>
      </c>
      <c r="CE76" t="str">
        <f>IF(INDEX(測定結果!$1:$1048576,ROW(),CE$1)=0,"",LOG(INDEX(測定結果!$1:$1048576,ROW(),CE$1)))</f>
        <v/>
      </c>
      <c r="CF76">
        <f>IF(INDEX(測定結果!$1:$1048576,ROW(),CF$1)=0,"",LOG(INDEX(測定結果!$1:$1048576,ROW(),CF$1)))</f>
        <v>-0.95860731484177497</v>
      </c>
      <c r="CG76">
        <f>IF(INDEX(測定結果!$1:$1048576,ROW(),CG$1)=0,"",LOG(INDEX(測定結果!$1:$1048576,ROW(),CG$1)))</f>
        <v>-0.92081875395237522</v>
      </c>
      <c r="CH76">
        <f>IF(INDEX(測定結果!$1:$1048576,ROW(),CH$1)=0,"",LOG(INDEX(測定結果!$1:$1048576,ROW(),CH$1)))</f>
        <v>-0.95860731484177497</v>
      </c>
      <c r="CI76">
        <f>IF(INDEX(測定結果!$1:$1048576,ROW(),CI$1)=0,"",LOG(INDEX(測定結果!$1:$1048576,ROW(),CI$1)))</f>
        <v>-0.95860731484177497</v>
      </c>
      <c r="CJ76">
        <f>IF(INDEX(測定結果!$1:$1048576,ROW(),CJ$1)=0,"",LOG(INDEX(測定結果!$1:$1048576,ROW(),CJ$1)))</f>
        <v>-1</v>
      </c>
      <c r="CK76">
        <f>IF(INDEX(測定結果!$1:$1048576,ROW(),CK$1)=0,"",LOG(INDEX(測定結果!$1:$1048576,ROW(),CK$1)))</f>
        <v>-0.88605664769316317</v>
      </c>
      <c r="CL76">
        <f>IF(INDEX(測定結果!$1:$1048576,ROW(),CL$1)=0,"",LOG(INDEX(測定結果!$1:$1048576,ROW(),CL$1)))</f>
        <v>-0.95860731484177497</v>
      </c>
      <c r="CM76">
        <f>IF(INDEX(測定結果!$1:$1048576,ROW(),CM$1)=0,"",LOG(INDEX(測定結果!$1:$1048576,ROW(),CM$1)))</f>
        <v>-0.92081875395237522</v>
      </c>
      <c r="CN76">
        <f>IF(INDEX(測定結果!$1:$1048576,ROW(),CN$1)=0,"",LOG(INDEX(測定結果!$1:$1048576,ROW(),CN$1)))</f>
        <v>-0.95860731484177497</v>
      </c>
      <c r="CO76">
        <f>IF(INDEX(測定結果!$1:$1048576,ROW(),CO$1)=0,"",LOG(INDEX(測定結果!$1:$1048576,ROW(),CO$1)))</f>
        <v>-0.95860731484177497</v>
      </c>
      <c r="CP76">
        <f>IF(INDEX(測定結果!$1:$1048576,ROW(),CP$1)=0,"",LOG(INDEX(測定結果!$1:$1048576,ROW(),CP$1)))</f>
        <v>-1</v>
      </c>
      <c r="CQ76">
        <f>IF(INDEX(測定結果!$1:$1048576,ROW(),CQ$1)=0,"",LOG(INDEX(測定結果!$1:$1048576,ROW(),CQ$1)))</f>
        <v>-1</v>
      </c>
      <c r="CR76">
        <f>IF(INDEX(測定結果!$1:$1048576,ROW(),CR$1)=0,"",LOG(INDEX(測定結果!$1:$1048576,ROW(),CR$1)))</f>
        <v>-0.95860731484177497</v>
      </c>
      <c r="CS76">
        <f>IF(INDEX(測定結果!$1:$1048576,ROW(),CS$1)=0,"",LOG(INDEX(測定結果!$1:$1048576,ROW(),CS$1)))</f>
        <v>-1.0457574905606752</v>
      </c>
      <c r="CT76">
        <f>IF(INDEX(測定結果!$1:$1048576,ROW(),CT$1)=0,"",LOG(INDEX(測定結果!$1:$1048576,ROW(),CT$1)))</f>
        <v>-1</v>
      </c>
      <c r="CU76">
        <f>IF(INDEX(測定結果!$1:$1048576,ROW(),CU$1)=0,"",LOG(INDEX(測定結果!$1:$1048576,ROW(),CU$1)))</f>
        <v>-1.0457574905606752</v>
      </c>
      <c r="CV76">
        <f>IF(INDEX(測定結果!$1:$1048576,ROW(),CV$1)=0,"",LOG(INDEX(測定結果!$1:$1048576,ROW(),CV$1)))</f>
        <v>-1</v>
      </c>
      <c r="CW76">
        <f>IF(INDEX(測定結果!$1:$1048576,ROW(),CW$1)=0,"",LOG(INDEX(測定結果!$1:$1048576,ROW(),CW$1)))</f>
        <v>-1.0457574905606752</v>
      </c>
      <c r="CX76">
        <f>IF(INDEX(測定結果!$1:$1048576,ROW(),CX$1)=0,"",LOG(INDEX(測定結果!$1:$1048576,ROW(),CX$1)))</f>
        <v>-1.0457574905606752</v>
      </c>
      <c r="CY76">
        <f>IF(INDEX(測定結果!$1:$1048576,ROW(),CY$1)=0,"",LOG(INDEX(測定結果!$1:$1048576,ROW(),CY$1)))</f>
        <v>-1</v>
      </c>
      <c r="CZ76">
        <f>IF(INDEX(測定結果!$1:$1048576,ROW(),CZ$1)=0,"",LOG(INDEX(測定結果!$1:$1048576,ROW(),CZ$1)))</f>
        <v>-1</v>
      </c>
      <c r="DA76">
        <f>IF(INDEX(測定結果!$1:$1048576,ROW(),DA$1)=0,"",LOG(INDEX(測定結果!$1:$1048576,ROW(),DA$1)))</f>
        <v>-1</v>
      </c>
      <c r="DB76">
        <f>IF(INDEX(測定結果!$1:$1048576,ROW(),DB$1)=0,"",LOG(INDEX(測定結果!$1:$1048576,ROW(),DB$1)))</f>
        <v>-1</v>
      </c>
      <c r="DC76">
        <f>IF(INDEX(測定結果!$1:$1048576,ROW(),DC$1)=0,"",LOG(INDEX(測定結果!$1:$1048576,ROW(),DC$1)))</f>
        <v>-1</v>
      </c>
      <c r="DD76">
        <f>IF(INDEX(測定結果!$1:$1048576,ROW(),DD$1)=0,"",LOG(INDEX(測定結果!$1:$1048576,ROW(),DD$1)))</f>
        <v>-1</v>
      </c>
      <c r="DE76">
        <f>IF(INDEX(測定結果!$1:$1048576,ROW(),DE$1)=0,"",LOG(INDEX(測定結果!$1:$1048576,ROW(),DE$1)))</f>
        <v>-1</v>
      </c>
      <c r="DF76">
        <f>IF(INDEX(測定結果!$1:$1048576,ROW(),DF$1)=0,"",LOG(INDEX(測定結果!$1:$1048576,ROW(),DF$1)))</f>
        <v>-1.0457574905606752</v>
      </c>
      <c r="DG76">
        <f>IF(INDEX(測定結果!$1:$1048576,ROW(),DG$1)=0,"",LOG(INDEX(測定結果!$1:$1048576,ROW(),DG$1)))</f>
        <v>-1</v>
      </c>
      <c r="DH76">
        <f>IF(INDEX(測定結果!$1:$1048576,ROW(),DH$1)=0,"",LOG(INDEX(測定結果!$1:$1048576,ROW(),DH$1)))</f>
        <v>-1</v>
      </c>
      <c r="DI76">
        <f>IF(INDEX(測定結果!$1:$1048576,ROW(),DI$1)=0,"",LOG(INDEX(測定結果!$1:$1048576,ROW(),DI$1)))</f>
        <v>-0.95860731484177497</v>
      </c>
      <c r="DJ76">
        <f>IF(INDEX(測定結果!$1:$1048576,ROW(),DJ$1)=0,"",LOG(INDEX(測定結果!$1:$1048576,ROW(),DJ$1)))</f>
        <v>-1</v>
      </c>
      <c r="DK76">
        <f>IF(INDEX(測定結果!$1:$1048576,ROW(),DK$1)=0,"",LOG(INDEX(測定結果!$1:$1048576,ROW(),DK$1)))</f>
        <v>-1</v>
      </c>
      <c r="DL76">
        <f>IF(INDEX(測定結果!$1:$1048576,ROW(),DL$1)=0,"",LOG(INDEX(測定結果!$1:$1048576,ROW(),DL$1)))</f>
        <v>-1</v>
      </c>
      <c r="DM76">
        <f>IF(INDEX(測定結果!$1:$1048576,ROW(),DM$1)=0,"",LOG(INDEX(測定結果!$1:$1048576,ROW(),DM$1)))</f>
        <v>-1</v>
      </c>
      <c r="DN76">
        <f>IF(INDEX(測定結果!$1:$1048576,ROW(),DN$1)=0,"",LOG(INDEX(測定結果!$1:$1048576,ROW(),DN$1)))</f>
        <v>-1.0457574905606752</v>
      </c>
      <c r="DO76">
        <f>IF(INDEX(測定結果!$1:$1048576,ROW(),DO$1)=0,"",LOG(INDEX(測定結果!$1:$1048576,ROW(),DO$1)))</f>
        <v>-1</v>
      </c>
      <c r="DP76">
        <f>IF(OR(INDEX(測定結果!$1:$1048576,ROW(),DP$1)=0,INDEX(測定結果!$1:$1048576,ROW(),DP$1)=""),"",LOG(INDEX(測定結果!$1:$1048576,ROW(),DP$1)))</f>
        <v>-1.0268721464003014</v>
      </c>
      <c r="DQ76">
        <f>IF(OR(INDEX(測定結果!$1:$1048576,ROW(),DQ$1)=0,INDEX(測定結果!$1:$1048576,ROW(),DQ$1)=""),"",LOG(INDEX(測定結果!$1:$1048576,ROW(),DQ$1)))</f>
        <v>-0.98716277529482777</v>
      </c>
      <c r="DR76">
        <f>IF(OR(INDEX(測定結果!$1:$1048576,ROW(),DR$1)=0,INDEX(測定結果!$1:$1048576,ROW(),DR$1)=""),"",LOG(INDEX(測定結果!$1:$1048576,ROW(),DR$1)))</f>
        <v>-0.96657624451305035</v>
      </c>
      <c r="DS76">
        <f>IF(OR(INDEX(測定結果!$1:$1048576,ROW(),DS$1)=0,INDEX(測定結果!$1:$1048576,ROW(),DS$1)=""),"",LOG(INDEX(測定結果!$1:$1048576,ROW(),DS$1)))</f>
        <v>-0.98296666070121963</v>
      </c>
      <c r="DT76">
        <f>IF(OR(INDEX(測定結果!$1:$1048576,ROW(),DT$1)=0,INDEX(測定結果!$1:$1048576,ROW(),DT$1)=""),"",LOG(INDEX(測定結果!$1:$1048576,ROW(),DT$1)))</f>
        <v>-1.0705810742857071</v>
      </c>
      <c r="DU76">
        <f>IF(OR(INDEX(測定結果!$1:$1048576,ROW(),DU$1)=0,INDEX(測定結果!$1:$1048576,ROW(),DU$1)=""),"",LOG(INDEX(測定結果!$1:$1048576,ROW(),DU$1)))</f>
        <v>-1.0268721464003014</v>
      </c>
      <c r="DV76">
        <f>IF(OR(INDEX(測定結果!$1:$1048576,ROW(),DV$1)=0,INDEX(測定結果!$1:$1048576,ROW(),DV$1)=""),"",LOG(INDEX(測定結果!$1:$1048576,ROW(),DV$1)))</f>
        <v>-1.0268721464003014</v>
      </c>
      <c r="DW76">
        <f>IF(OR(INDEX(測定結果!$1:$1048576,ROW(),DW$1)=0,INDEX(測定結果!$1:$1048576,ROW(),DW$1)=""),"",LOG(INDEX(測定結果!$1:$1048576,ROW(),DW$1)))</f>
        <v>-1.0604807473813815</v>
      </c>
      <c r="DX76">
        <f>IF(OR(INDEX(測定結果!$1:$1048576,ROW(),DX$1)=0,INDEX(測定結果!$1:$1048576,ROW(),DX$1)=""),"",LOG(INDEX(測定結果!$1:$1048576,ROW(),DX$1)))</f>
        <v>-1.0268721464003014</v>
      </c>
      <c r="DY76">
        <f>IF(OR(INDEX(測定結果!$1:$1048576,ROW(),DY$1)=0,INDEX(測定結果!$1:$1048576,ROW(),DY$1)=""),"",LOG(INDEX(測定結果!$1:$1048576,ROW(),DY$1)))</f>
        <v>-1.080921907623926</v>
      </c>
      <c r="DZ76">
        <f>IF(OR(INDEX(測定結果!$1:$1048576,ROW(),DZ$1)=0,INDEX(測定結果!$1:$1048576,ROW(),DZ$1)=""),"",LOG(INDEX(測定結果!$1:$1048576,ROW(),DZ$1)))</f>
        <v>-1.0555173278498313</v>
      </c>
      <c r="EA76">
        <f>IF(OR(INDEX(測定結果!$1:$1048576,ROW(),EA$1)=0,INDEX(測定結果!$1:$1048576,ROW(),EA$1)=""),"",LOG(INDEX(測定結果!$1:$1048576,ROW(),EA$1)))</f>
        <v>-1.0506099933550872</v>
      </c>
      <c r="EB76">
        <f>IF(OR(INDEX(測定結果!$1:$1048576,ROW(),EB$1)=0,INDEX(測定結果!$1:$1048576,ROW(),EB$1)=""),"",LOG(INDEX(測定結果!$1:$1048576,ROW(),EB$1)))</f>
        <v>-1.0705810742857071</v>
      </c>
      <c r="EC76" t="str">
        <f>IF(OR(INDEX(測定結果!$1:$1048576,ROW(),EC$1)=0,INDEX(測定結果!$1:$1048576,ROW(),EC$1)=""),"",LOG(INDEX(測定結果!$1:$1048576,ROW(),EC$1)))</f>
        <v/>
      </c>
      <c r="ED76" t="str">
        <f>IF(OR(INDEX(測定結果!$1:$1048576,ROW(),ED$1)=0,INDEX(測定結果!$1:$1048576,ROW(),ED$1)=""),"",LOG(INDEX(測定結果!$1:$1048576,ROW(),ED$1)))</f>
        <v/>
      </c>
    </row>
    <row r="77" spans="1:134">
      <c r="A77" t="str">
        <f>IF(INDEX(測定結果!$1:$1048576,ROW(),A$1)=0,A76,INDEX(測定結果!$1:$1048576,ROW(),A$1))</f>
        <v>常葉町</v>
      </c>
      <c r="B77">
        <f>INDEX(測定結果!$1:$1048576,ROW(),B$1)</f>
        <v>67</v>
      </c>
      <c r="C77" t="str">
        <f>IF(INDEX(測定結果!$1:$1048576,ROW(),C$1)=0,C76,INDEX(測定結果!$1:$1048576,ROW(),C$1))</f>
        <v>山根</v>
      </c>
      <c r="D77" t="str">
        <f>IF(INDEX(測定結果!$1:$1048576,ROW(),D$1)=0,"",INDEX(測定結果!$1:$1048576,ROW(),D$1))</f>
        <v>スカイパレスときわ</v>
      </c>
      <c r="E77">
        <f>IF(INDEX(測定結果!$1:$1048576,ROW(),E$1)=0,"",LOG(INDEX(測定結果!$1:$1048576,ROW(),E$1)))</f>
        <v>-0.15490195998574319</v>
      </c>
      <c r="F77">
        <f>IF(INDEX(測定結果!$1:$1048576,ROW(),F$1)=0,"",LOG(INDEX(測定結果!$1:$1048576,ROW(),F$1)))</f>
        <v>-0.21467016498923297</v>
      </c>
      <c r="G77">
        <f>IF(INDEX(測定結果!$1:$1048576,ROW(),G$1)=0,"",LOG(INDEX(測定結果!$1:$1048576,ROW(),G$1)))</f>
        <v>-0.3010299956639812</v>
      </c>
      <c r="H77">
        <f>IF(INDEX(測定結果!$1:$1048576,ROW(),H$1)=0,"",LOG(INDEX(測定結果!$1:$1048576,ROW(),H$1)))</f>
        <v>-0.22914798835785583</v>
      </c>
      <c r="I77">
        <f>IF(INDEX(測定結果!$1:$1048576,ROW(),I$1)=0,"",LOG(INDEX(測定結果!$1:$1048576,ROW(),I$1)))</f>
        <v>-0.3010299956639812</v>
      </c>
      <c r="J77">
        <f>IF(INDEX(測定結果!$1:$1048576,ROW(),J$1)=0,"",LOG(INDEX(測定結果!$1:$1048576,ROW(),J$1)))</f>
        <v>-0.18708664335714442</v>
      </c>
      <c r="K77">
        <f>IF(INDEX(測定結果!$1:$1048576,ROW(),K$1)=0,"",LOG(INDEX(測定結果!$1:$1048576,ROW(),K$1)))</f>
        <v>-0.20065945054641829</v>
      </c>
      <c r="L77">
        <f>IF(INDEX(測定結果!$1:$1048576,ROW(),L$1)=0,"",LOG(INDEX(測定結果!$1:$1048576,ROW(),L$1)))</f>
        <v>-0.33724216831842591</v>
      </c>
      <c r="M77">
        <f>IF(INDEX(測定結果!$1:$1048576,ROW(),M$1)=0,"",LOG(INDEX(測定結果!$1:$1048576,ROW(),M$1)))</f>
        <v>-0.29242982390206362</v>
      </c>
      <c r="N77">
        <f>IF(INDEX(測定結果!$1:$1048576,ROW(),N$1)=0,"",LOG(INDEX(測定結果!$1:$1048576,ROW(),N$1)))</f>
        <v>-0.26760624017703144</v>
      </c>
      <c r="O77">
        <f>IF(INDEX(測定結果!$1:$1048576,ROW(),O$1)=0,"",LOG(INDEX(測定結果!$1:$1048576,ROW(),O$1)))</f>
        <v>-0.26760624017703144</v>
      </c>
      <c r="P77">
        <f>IF(INDEX(測定結果!$1:$1048576,ROW(),P$1)=0,"",LOG(INDEX(測定結果!$1:$1048576,ROW(),P$1)))</f>
        <v>-0.25181197299379954</v>
      </c>
      <c r="Q77">
        <f>IF(INDEX(測定結果!$1:$1048576,ROW(),Q$1)=0,"",LOG(INDEX(測定結果!$1:$1048576,ROW(),Q$1)))</f>
        <v>-0.25963731050575611</v>
      </c>
      <c r="R77">
        <f>IF(INDEX(測定結果!$1:$1048576,ROW(),R$1)=0,"",LOG(INDEX(測定結果!$1:$1048576,ROW(),R$1)))</f>
        <v>-0.24412514432750865</v>
      </c>
      <c r="S77">
        <f>IF(INDEX(測定結果!$1:$1048576,ROW(),S$1)=0,"",LOG(INDEX(測定結果!$1:$1048576,ROW(),S$1)))</f>
        <v>-0.24412514432750865</v>
      </c>
      <c r="T77">
        <f>IF(INDEX(測定結果!$1:$1048576,ROW(),T$1)=0,"",LOG(INDEX(測定結果!$1:$1048576,ROW(),T$1)))</f>
        <v>-0.36653154442041347</v>
      </c>
      <c r="U77">
        <f>IF(INDEX(測定結果!$1:$1048576,ROW(),U$1)=0,"",LOG(INDEX(測定結果!$1:$1048576,ROW(),U$1)))</f>
        <v>-0.46852108295774486</v>
      </c>
      <c r="V77">
        <f>IF(INDEX(測定結果!$1:$1048576,ROW(),V$1)=0,"",LOG(INDEX(測定結果!$1:$1048576,ROW(),V$1)))</f>
        <v>-0.43179827593300502</v>
      </c>
      <c r="W77">
        <f>IF(INDEX(測定結果!$1:$1048576,ROW(),W$1)=0,"",LOG(INDEX(測定結果!$1:$1048576,ROW(),W$1)))</f>
        <v>-0.38721614328026455</v>
      </c>
      <c r="X77">
        <f>IF(INDEX(測定結果!$1:$1048576,ROW(),X$1)=0,"",LOG(INDEX(測定結果!$1:$1048576,ROW(),X$1)))</f>
        <v>-0.25181197299379954</v>
      </c>
      <c r="Y77">
        <f>IF(INDEX(測定結果!$1:$1048576,ROW(),Y$1)=0,"",LOG(INDEX(測定結果!$1:$1048576,ROW(),Y$1)))</f>
        <v>-0.25181197299379954</v>
      </c>
      <c r="Z77">
        <f>IF(INDEX(測定結果!$1:$1048576,ROW(),Z$1)=0,"",LOG(INDEX(測定結果!$1:$1048576,ROW(),Z$1)))</f>
        <v>-0.27572413039921095</v>
      </c>
      <c r="AA77">
        <f>IF(INDEX(測定結果!$1:$1048576,ROW(),AA$1)=0,"",LOG(INDEX(測定結果!$1:$1048576,ROW(),AA$1)))</f>
        <v>-0.29242982390206362</v>
      </c>
      <c r="AB77">
        <f>IF(INDEX(測定結果!$1:$1048576,ROW(),AB$1)=0,"",LOG(INDEX(測定結果!$1:$1048576,ROW(),AB$1)))</f>
        <v>-0.26760624017703144</v>
      </c>
      <c r="AC77">
        <f>IF(INDEX(測定結果!$1:$1048576,ROW(),AC$1)=0,"",LOG(INDEX(測定結果!$1:$1048576,ROW(),AC$1)))</f>
        <v>-0.28399665636520083</v>
      </c>
      <c r="AD77">
        <f>IF(INDEX(測定結果!$1:$1048576,ROW(),AD$1)=0,"",LOG(INDEX(測定結果!$1:$1048576,ROW(),AD$1)))</f>
        <v>-0.31875876262441277</v>
      </c>
      <c r="AE77">
        <f>IF(INDEX(測定結果!$1:$1048576,ROW(),AE$1)=0,"",LOG(INDEX(測定結果!$1:$1048576,ROW(),AE$1)))</f>
        <v>-0.35654732351381258</v>
      </c>
      <c r="AF77">
        <f>IF(INDEX(測定結果!$1:$1048576,ROW(),AF$1)=0,"",LOG(INDEX(測定結果!$1:$1048576,ROW(),AF$1)))</f>
        <v>-0.35654732351381258</v>
      </c>
      <c r="AG77">
        <f>IF(INDEX(測定結果!$1:$1048576,ROW(),AG$1)=0,"",LOG(INDEX(測定結果!$1:$1048576,ROW(),AG$1)))</f>
        <v>-0.42021640338318983</v>
      </c>
      <c r="AH77">
        <f>IF(INDEX(測定結果!$1:$1048576,ROW(),AH$1)=0,"",LOG(INDEX(測定結果!$1:$1048576,ROW(),AH$1)))</f>
        <v>-0.50863830616572736</v>
      </c>
      <c r="AI77">
        <f>IF(INDEX(測定結果!$1:$1048576,ROW(),AI$1)=0,"",LOG(INDEX(測定結果!$1:$1048576,ROW(),AI$1)))</f>
        <v>-0.3979400086720376</v>
      </c>
      <c r="AJ77">
        <f>IF(INDEX(測定結果!$1:$1048576,ROW(),AJ$1)=0,"",LOG(INDEX(測定結果!$1:$1048576,ROW(),AJ$1)))</f>
        <v>-0.36653154442041347</v>
      </c>
      <c r="AK77">
        <f>IF(INDEX(測定結果!$1:$1048576,ROW(),AK$1)=0,"",LOG(INDEX(測定結果!$1:$1048576,ROW(),AK$1)))</f>
        <v>-0.37675070960209955</v>
      </c>
      <c r="AL77">
        <f>IF(INDEX(測定結果!$1:$1048576,ROW(),AL$1)=0,"",LOG(INDEX(測定結果!$1:$1048576,ROW(),AL$1)))</f>
        <v>-0.37675070960209955</v>
      </c>
      <c r="AM77">
        <f>IF(INDEX(測定結果!$1:$1048576,ROW(),AM$1)=0,"",LOG(INDEX(測定結果!$1:$1048576,ROW(),AM$1)))</f>
        <v>-0.72124639904717103</v>
      </c>
      <c r="AN77">
        <f>IF(INDEX(測定結果!$1:$1048576,ROW(),AN$1)=0,"",LOG(INDEX(測定結果!$1:$1048576,ROW(),AN$1)))</f>
        <v>-0.82390874094431876</v>
      </c>
      <c r="AO77">
        <f>IF(INDEX(測定結果!$1:$1048576,ROW(),AO$1)=0,"",LOG(INDEX(測定結果!$1:$1048576,ROW(),AO$1)))</f>
        <v>-0.85387196432176193</v>
      </c>
      <c r="AP77">
        <f>IF(INDEX(測定結果!$1:$1048576,ROW(),AP$1)=0,"",LOG(INDEX(測定結果!$1:$1048576,ROW(),AP$1)))</f>
        <v>-0.85387196432176193</v>
      </c>
      <c r="AQ77">
        <f>IF(INDEX(測定結果!$1:$1048576,ROW(),AQ$1)=0,"",LOG(INDEX(測定結果!$1:$1048576,ROW(),AQ$1)))</f>
        <v>-0.85387196432176193</v>
      </c>
      <c r="AR77">
        <f>IF(INDEX(測定結果!$1:$1048576,ROW(),AR$1)=0,"",LOG(INDEX(測定結果!$1:$1048576,ROW(),AR$1)))</f>
        <v>-0.82390874094431876</v>
      </c>
      <c r="AS77">
        <f>IF(INDEX(測定結果!$1:$1048576,ROW(),AS$1)=0,"",LOG(INDEX(測定結果!$1:$1048576,ROW(),AS$1)))</f>
        <v>-0.95860731484177497</v>
      </c>
      <c r="AT77">
        <f>IF(INDEX(測定結果!$1:$1048576,ROW(),AT$1)=0,"",LOG(INDEX(測定結果!$1:$1048576,ROW(),AT$1)))</f>
        <v>-0.92081875395237522</v>
      </c>
      <c r="AU77">
        <f>IF(INDEX(測定結果!$1:$1048576,ROW(),AU$1)=0,"",LOG(INDEX(測定結果!$1:$1048576,ROW(),AU$1)))</f>
        <v>-1</v>
      </c>
      <c r="AV77">
        <f>IF(INDEX(測定結果!$1:$1048576,ROW(),AV$1)=0,"",LOG(INDEX(測定結果!$1:$1048576,ROW(),AV$1)))</f>
        <v>-0.88605664769316317</v>
      </c>
      <c r="AW77">
        <f>IF(INDEX(測定結果!$1:$1048576,ROW(),AW$1)=0,"",LOG(INDEX(測定結果!$1:$1048576,ROW(),AW$1)))</f>
        <v>-0.85387196432176193</v>
      </c>
      <c r="AX77">
        <f>IF(INDEX(測定結果!$1:$1048576,ROW(),AX$1)=0,"",LOG(INDEX(測定結果!$1:$1048576,ROW(),AX$1)))</f>
        <v>-0.82390874094431876</v>
      </c>
      <c r="AY77">
        <f>IF(INDEX(測定結果!$1:$1048576,ROW(),AY$1)=0,"",LOG(INDEX(測定結果!$1:$1048576,ROW(),AY$1)))</f>
        <v>-0.82390874094431876</v>
      </c>
      <c r="AZ77">
        <f>IF(INDEX(測定結果!$1:$1048576,ROW(),AZ$1)=0,"",LOG(INDEX(測定結果!$1:$1048576,ROW(),AZ$1)))</f>
        <v>-0.82390874094431876</v>
      </c>
      <c r="BA77">
        <f>IF(INDEX(測定結果!$1:$1048576,ROW(),BA$1)=0,"",LOG(INDEX(測定結果!$1:$1048576,ROW(),BA$1)))</f>
        <v>-0.88605664769316317</v>
      </c>
      <c r="BB77">
        <f>IF(INDEX(測定結果!$1:$1048576,ROW(),BB$1)=0,"",LOG(INDEX(測定結果!$1:$1048576,ROW(),BB$1)))</f>
        <v>-0.92081875395237522</v>
      </c>
      <c r="BC77">
        <f>IF(INDEX(測定結果!$1:$1048576,ROW(),BC$1)=0,"",LOG(INDEX(測定結果!$1:$1048576,ROW(),BC$1)))</f>
        <v>-0.85387196432176193</v>
      </c>
      <c r="BD77">
        <f>IF(INDEX(測定結果!$1:$1048576,ROW(),BD$1)=0,"",LOG(INDEX(測定結果!$1:$1048576,ROW(),BD$1)))</f>
        <v>-0.88605664769316317</v>
      </c>
      <c r="BE77">
        <f>IF(INDEX(測定結果!$1:$1048576,ROW(),BE$1)=0,"",LOG(INDEX(測定結果!$1:$1048576,ROW(),BE$1)))</f>
        <v>-0.92081875395237522</v>
      </c>
      <c r="BF77">
        <f>IF(INDEX(測定結果!$1:$1048576,ROW(),BF$1)=0,"",LOG(INDEX(測定結果!$1:$1048576,ROW(),BF$1)))</f>
        <v>-1</v>
      </c>
      <c r="BG77">
        <f>IF(INDEX(測定結果!$1:$1048576,ROW(),BG$1)=0,"",LOG(INDEX(測定結果!$1:$1048576,ROW(),BG$1)))</f>
        <v>-0.95860731484177497</v>
      </c>
      <c r="BH77">
        <f>IF(INDEX(測定結果!$1:$1048576,ROW(),BH$1)=0,"",LOG(INDEX(測定結果!$1:$1048576,ROW(),BH$1)))</f>
        <v>-0.95860731484177497</v>
      </c>
      <c r="BI77">
        <f>IF(INDEX(測定結果!$1:$1048576,ROW(),BI$1)=0,"",LOG(INDEX(測定結果!$1:$1048576,ROW(),BI$1)))</f>
        <v>-0.88605664769316317</v>
      </c>
      <c r="BJ77">
        <f>IF(INDEX(測定結果!$1:$1048576,ROW(),BJ$1)=0,"",LOG(INDEX(測定結果!$1:$1048576,ROW(),BJ$1)))</f>
        <v>-0.88605664769316317</v>
      </c>
      <c r="BK77">
        <f>IF(INDEX(測定結果!$1:$1048576,ROW(),BK$1)=0,"",LOG(INDEX(測定結果!$1:$1048576,ROW(),BK$1)))</f>
        <v>-0.88605664769316317</v>
      </c>
      <c r="BL77">
        <f>IF(INDEX(測定結果!$1:$1048576,ROW(),BL$1)=0,"",LOG(INDEX(測定結果!$1:$1048576,ROW(),BL$1)))</f>
        <v>-0.88605664769316317</v>
      </c>
      <c r="BM77">
        <f>IF(INDEX(測定結果!$1:$1048576,ROW(),BM$1)=0,"",LOG(INDEX(測定結果!$1:$1048576,ROW(),BM$1)))</f>
        <v>-0.92081875395237522</v>
      </c>
      <c r="BN77">
        <f>IF(INDEX(測定結果!$1:$1048576,ROW(),BN$1)=0,"",LOG(INDEX(測定結果!$1:$1048576,ROW(),BN$1)))</f>
        <v>-0.92081875395237522</v>
      </c>
      <c r="BO77">
        <f>IF(INDEX(測定結果!$1:$1048576,ROW(),BO$1)=0,"",LOG(INDEX(測定結果!$1:$1048576,ROW(),BO$1)))</f>
        <v>-0.92081875395237522</v>
      </c>
      <c r="BP77">
        <f>IF(INDEX(測定結果!$1:$1048576,ROW(),BP$1)=0,"",LOG(INDEX(測定結果!$1:$1048576,ROW(),BP$1)))</f>
        <v>-0.92081875395237522</v>
      </c>
      <c r="BQ77">
        <f>IF(INDEX(測定結果!$1:$1048576,ROW(),BQ$1)=0,"",LOG(INDEX(測定結果!$1:$1048576,ROW(),BQ$1)))</f>
        <v>-0.92081875395237522</v>
      </c>
      <c r="BR77">
        <f>IF(INDEX(測定結果!$1:$1048576,ROW(),BR$1)=0,"",LOG(INDEX(測定結果!$1:$1048576,ROW(),BR$1)))</f>
        <v>-1.0969100130080565</v>
      </c>
      <c r="BS77">
        <f>IF(INDEX(測定結果!$1:$1048576,ROW(),BS$1)=0,"",LOG(INDEX(測定結果!$1:$1048576,ROW(),BS$1)))</f>
        <v>-0.88605664769316317</v>
      </c>
      <c r="BT77">
        <f>IF(INDEX(測定結果!$1:$1048576,ROW(),BT$1)=0,"",LOG(INDEX(測定結果!$1:$1048576,ROW(),BT$1)))</f>
        <v>-0.92081875395237522</v>
      </c>
      <c r="BU77">
        <f>IF(INDEX(測定結果!$1:$1048576,ROW(),BU$1)=0,"",LOG(INDEX(測定結果!$1:$1048576,ROW(),BU$1)))</f>
        <v>-0.92081875395237522</v>
      </c>
      <c r="BV77">
        <f>IF(INDEX(測定結果!$1:$1048576,ROW(),BV$1)=0,"",LOG(INDEX(測定結果!$1:$1048576,ROW(),BV$1)))</f>
        <v>-0.92081875395237522</v>
      </c>
      <c r="BW77">
        <f>IF(INDEX(測定結果!$1:$1048576,ROW(),BW$1)=0,"",LOG(INDEX(測定結果!$1:$1048576,ROW(),BW$1)))</f>
        <v>-0.95860731484177497</v>
      </c>
      <c r="BX77">
        <f>IF(INDEX(測定結果!$1:$1048576,ROW(),BX$1)=0,"",LOG(INDEX(測定結果!$1:$1048576,ROW(),BX$1)))</f>
        <v>-0.95860731484177497</v>
      </c>
      <c r="BY77">
        <f>IF(INDEX(測定結果!$1:$1048576,ROW(),BY$1)=0,"",LOG(INDEX(測定結果!$1:$1048576,ROW(),BY$1)))</f>
        <v>-0.95860731484177497</v>
      </c>
      <c r="BZ77">
        <f>IF(INDEX(測定結果!$1:$1048576,ROW(),BZ$1)=0,"",LOG(INDEX(測定結果!$1:$1048576,ROW(),BZ$1)))</f>
        <v>-0.92081875395237522</v>
      </c>
      <c r="CA77">
        <f>IF(INDEX(測定結果!$1:$1048576,ROW(),CA$1)=0,"",LOG(INDEX(測定結果!$1:$1048576,ROW(),CA$1)))</f>
        <v>-0.95860731484177497</v>
      </c>
      <c r="CB77">
        <f>IF(INDEX(測定結果!$1:$1048576,ROW(),CB$1)=0,"",LOG(INDEX(測定結果!$1:$1048576,ROW(),CB$1)))</f>
        <v>-0.95860731484177497</v>
      </c>
      <c r="CC77">
        <f>IF(INDEX(測定結果!$1:$1048576,ROW(),CC$1)=0,"",LOG(INDEX(測定結果!$1:$1048576,ROW(),CC$1)))</f>
        <v>-0.95860731484177497</v>
      </c>
      <c r="CD77">
        <f>IF(INDEX(測定結果!$1:$1048576,ROW(),CD$1)=0,"",LOG(INDEX(測定結果!$1:$1048576,ROW(),CD$1)))</f>
        <v>-1.0969100130080565</v>
      </c>
      <c r="CE77">
        <f>IF(INDEX(測定結果!$1:$1048576,ROW(),CE$1)=0,"",LOG(INDEX(測定結果!$1:$1048576,ROW(),CE$1)))</f>
        <v>-0.95860731484177497</v>
      </c>
      <c r="CF77">
        <f>IF(INDEX(測定結果!$1:$1048576,ROW(),CF$1)=0,"",LOG(INDEX(測定結果!$1:$1048576,ROW(),CF$1)))</f>
        <v>-1</v>
      </c>
      <c r="CG77">
        <f>IF(INDEX(測定結果!$1:$1048576,ROW(),CG$1)=0,"",LOG(INDEX(測定結果!$1:$1048576,ROW(),CG$1)))</f>
        <v>-1</v>
      </c>
      <c r="CH77">
        <f>IF(INDEX(測定結果!$1:$1048576,ROW(),CH$1)=0,"",LOG(INDEX(測定結果!$1:$1048576,ROW(),CH$1)))</f>
        <v>-0.92081875395237522</v>
      </c>
      <c r="CI77">
        <f>IF(INDEX(測定結果!$1:$1048576,ROW(),CI$1)=0,"",LOG(INDEX(測定結果!$1:$1048576,ROW(),CI$1)))</f>
        <v>-1</v>
      </c>
      <c r="CJ77">
        <f>IF(INDEX(測定結果!$1:$1048576,ROW(),CJ$1)=0,"",LOG(INDEX(測定結果!$1:$1048576,ROW(),CJ$1)))</f>
        <v>-0.95860731484177497</v>
      </c>
      <c r="CK77">
        <f>IF(INDEX(測定結果!$1:$1048576,ROW(),CK$1)=0,"",LOG(INDEX(測定結果!$1:$1048576,ROW(),CK$1)))</f>
        <v>-1</v>
      </c>
      <c r="CL77">
        <f>IF(INDEX(測定結果!$1:$1048576,ROW(),CL$1)=0,"",LOG(INDEX(測定結果!$1:$1048576,ROW(),CL$1)))</f>
        <v>-0.95860731484177497</v>
      </c>
      <c r="CM77">
        <f>IF(INDEX(測定結果!$1:$1048576,ROW(),CM$1)=0,"",LOG(INDEX(測定結果!$1:$1048576,ROW(),CM$1)))</f>
        <v>-1</v>
      </c>
      <c r="CN77">
        <f>IF(INDEX(測定結果!$1:$1048576,ROW(),CN$1)=0,"",LOG(INDEX(測定結果!$1:$1048576,ROW(),CN$1)))</f>
        <v>-1</v>
      </c>
      <c r="CO77">
        <f>IF(INDEX(測定結果!$1:$1048576,ROW(),CO$1)=0,"",LOG(INDEX(測定結果!$1:$1048576,ROW(),CO$1)))</f>
        <v>-0.95860731484177497</v>
      </c>
      <c r="CP77">
        <f>IF(INDEX(測定結果!$1:$1048576,ROW(),CP$1)=0,"",LOG(INDEX(測定結果!$1:$1048576,ROW(),CP$1)))</f>
        <v>-1.0457574905606752</v>
      </c>
      <c r="CQ77">
        <f>IF(INDEX(測定結果!$1:$1048576,ROW(),CQ$1)=0,"",LOG(INDEX(測定結果!$1:$1048576,ROW(),CQ$1)))</f>
        <v>-0.92081875395237522</v>
      </c>
      <c r="CR77">
        <f>IF(INDEX(測定結果!$1:$1048576,ROW(),CR$1)=0,"",LOG(INDEX(測定結果!$1:$1048576,ROW(),CR$1)))</f>
        <v>-1</v>
      </c>
      <c r="CS77">
        <f>IF(INDEX(測定結果!$1:$1048576,ROW(),CS$1)=0,"",LOG(INDEX(測定結果!$1:$1048576,ROW(),CS$1)))</f>
        <v>-1</v>
      </c>
      <c r="CT77">
        <f>IF(INDEX(測定結果!$1:$1048576,ROW(),CT$1)=0,"",LOG(INDEX(測定結果!$1:$1048576,ROW(),CT$1)))</f>
        <v>-0.95860731484177497</v>
      </c>
      <c r="CU77">
        <f>IF(INDEX(測定結果!$1:$1048576,ROW(),CU$1)=0,"",LOG(INDEX(測定結果!$1:$1048576,ROW(),CU$1)))</f>
        <v>-1</v>
      </c>
      <c r="CV77">
        <f>IF(INDEX(測定結果!$1:$1048576,ROW(),CV$1)=0,"",LOG(INDEX(測定結果!$1:$1048576,ROW(),CV$1)))</f>
        <v>-0.95860731484177497</v>
      </c>
      <c r="CW77">
        <f>IF(INDEX(測定結果!$1:$1048576,ROW(),CW$1)=0,"",LOG(INDEX(測定結果!$1:$1048576,ROW(),CW$1)))</f>
        <v>-1</v>
      </c>
      <c r="CX77">
        <f>IF(INDEX(測定結果!$1:$1048576,ROW(),CX$1)=0,"",LOG(INDEX(測定結果!$1:$1048576,ROW(),CX$1)))</f>
        <v>-1.0457574905606752</v>
      </c>
      <c r="CY77">
        <f>IF(INDEX(測定結果!$1:$1048576,ROW(),CY$1)=0,"",LOG(INDEX(測定結果!$1:$1048576,ROW(),CY$1)))</f>
        <v>-1</v>
      </c>
      <c r="CZ77">
        <f>IF(INDEX(測定結果!$1:$1048576,ROW(),CZ$1)=0,"",LOG(INDEX(測定結果!$1:$1048576,ROW(),CZ$1)))</f>
        <v>-1</v>
      </c>
      <c r="DA77">
        <f>IF(INDEX(測定結果!$1:$1048576,ROW(),DA$1)=0,"",LOG(INDEX(測定結果!$1:$1048576,ROW(),DA$1)))</f>
        <v>-1</v>
      </c>
      <c r="DB77">
        <f>IF(INDEX(測定結果!$1:$1048576,ROW(),DB$1)=0,"",LOG(INDEX(測定結果!$1:$1048576,ROW(),DB$1)))</f>
        <v>-1</v>
      </c>
      <c r="DC77">
        <f>IF(INDEX(測定結果!$1:$1048576,ROW(),DC$1)=0,"",LOG(INDEX(測定結果!$1:$1048576,ROW(),DC$1)))</f>
        <v>-0.95860731484177497</v>
      </c>
      <c r="DD77">
        <f>IF(INDEX(測定結果!$1:$1048576,ROW(),DD$1)=0,"",LOG(INDEX(測定結果!$1:$1048576,ROW(),DD$1)))</f>
        <v>-1</v>
      </c>
      <c r="DE77">
        <f>IF(INDEX(測定結果!$1:$1048576,ROW(),DE$1)=0,"",LOG(INDEX(測定結果!$1:$1048576,ROW(),DE$1)))</f>
        <v>-1</v>
      </c>
      <c r="DF77">
        <f>IF(INDEX(測定結果!$1:$1048576,ROW(),DF$1)=0,"",LOG(INDEX(測定結果!$1:$1048576,ROW(),DF$1)))</f>
        <v>-1</v>
      </c>
      <c r="DG77">
        <f>IF(INDEX(測定結果!$1:$1048576,ROW(),DG$1)=0,"",LOG(INDEX(測定結果!$1:$1048576,ROW(),DG$1)))</f>
        <v>-0.92081875395237522</v>
      </c>
      <c r="DH77">
        <f>IF(INDEX(測定結果!$1:$1048576,ROW(),DH$1)=0,"",LOG(INDEX(測定結果!$1:$1048576,ROW(),DH$1)))</f>
        <v>-1</v>
      </c>
      <c r="DI77" t="str">
        <f>IF(INDEX(測定結果!$1:$1048576,ROW(),DI$1)=0,"",LOG(INDEX(測定結果!$1:$1048576,ROW(),DI$1)))</f>
        <v/>
      </c>
      <c r="DJ77" t="str">
        <f>IF(INDEX(測定結果!$1:$1048576,ROW(),DJ$1)=0,"",LOG(INDEX(測定結果!$1:$1048576,ROW(),DJ$1)))</f>
        <v/>
      </c>
      <c r="DK77" t="str">
        <f>IF(INDEX(測定結果!$1:$1048576,ROW(),DK$1)=0,"",LOG(INDEX(測定結果!$1:$1048576,ROW(),DK$1)))</f>
        <v/>
      </c>
      <c r="DL77" t="str">
        <f>IF(INDEX(測定結果!$1:$1048576,ROW(),DL$1)=0,"",LOG(INDEX(測定結果!$1:$1048576,ROW(),DL$1)))</f>
        <v/>
      </c>
      <c r="DM77" t="str">
        <f>IF(INDEX(測定結果!$1:$1048576,ROW(),DM$1)=0,"",LOG(INDEX(測定結果!$1:$1048576,ROW(),DM$1)))</f>
        <v/>
      </c>
      <c r="DN77" t="str">
        <f>IF(INDEX(測定結果!$1:$1048576,ROW(),DN$1)=0,"",LOG(INDEX(測定結果!$1:$1048576,ROW(),DN$1)))</f>
        <v/>
      </c>
      <c r="DO77" t="str">
        <f>IF(INDEX(測定結果!$1:$1048576,ROW(),DO$1)=0,"",LOG(INDEX(測定結果!$1:$1048576,ROW(),DO$1)))</f>
        <v/>
      </c>
      <c r="DP77" t="str">
        <f>IF(OR(INDEX(測定結果!$1:$1048576,ROW(),DP$1)=0,INDEX(測定結果!$1:$1048576,ROW(),DP$1)=""),"",LOG(INDEX(測定結果!$1:$1048576,ROW(),DP$1)))</f>
        <v/>
      </c>
      <c r="DQ77">
        <f>IF(OR(INDEX(測定結果!$1:$1048576,ROW(),DQ$1)=0,INDEX(測定結果!$1:$1048576,ROW(),DQ$1)=""),"",LOG(INDEX(測定結果!$1:$1048576,ROW(),DQ$1)))</f>
        <v>-1.0506099933550872</v>
      </c>
      <c r="DR77">
        <f>IF(OR(INDEX(測定結果!$1:$1048576,ROW(),DR$1)=0,INDEX(測定結果!$1:$1048576,ROW(),DR$1)=""),"",LOG(INDEX(測定結果!$1:$1048576,ROW(),DR$1)))</f>
        <v>-1.0177287669604316</v>
      </c>
      <c r="DS77">
        <f>IF(OR(INDEX(測定結果!$1:$1048576,ROW(),DS$1)=0,INDEX(測定結果!$1:$1048576,ROW(),DS$1)=""),"",LOG(INDEX(測定結果!$1:$1048576,ROW(),DS$1)))</f>
        <v>-1.0043648054024501</v>
      </c>
      <c r="DT77">
        <f>IF(OR(INDEX(測定結果!$1:$1048576,ROW(),DT$1)=0,INDEX(測定結果!$1:$1048576,ROW(),DT$1)=""),"",LOG(INDEX(測定結果!$1:$1048576,ROW(),DT$1)))</f>
        <v>-1.1135092748275182</v>
      </c>
      <c r="DU77">
        <f>IF(OR(INDEX(測定結果!$1:$1048576,ROW(),DU$1)=0,INDEX(測定結果!$1:$1048576,ROW(),DU$1)=""),"",LOG(INDEX(測定結果!$1:$1048576,ROW(),DU$1)))</f>
        <v>-1</v>
      </c>
      <c r="DV77">
        <f>IF(OR(INDEX(測定結果!$1:$1048576,ROW(),DV$1)=0,INDEX(測定結果!$1:$1048576,ROW(),DV$1)=""),"",LOG(INDEX(測定結果!$1:$1048576,ROW(),DV$1)))</f>
        <v>-1.031517051446065</v>
      </c>
      <c r="DW77">
        <f>IF(OR(INDEX(測定結果!$1:$1048576,ROW(),DW$1)=0,INDEX(測定結果!$1:$1048576,ROW(),DW$1)=""),"",LOG(INDEX(測定結果!$1:$1048576,ROW(),DW$1)))</f>
        <v>-1.0457574905606752</v>
      </c>
      <c r="DX77">
        <f>IF(OR(INDEX(測定結果!$1:$1048576,ROW(),DX$1)=0,INDEX(測定結果!$1:$1048576,ROW(),DX$1)=""),"",LOG(INDEX(測定結果!$1:$1048576,ROW(),DX$1)))</f>
        <v>-1.0604807473813815</v>
      </c>
      <c r="DY77">
        <f>IF(OR(INDEX(測定結果!$1:$1048576,ROW(),DY$1)=0,INDEX(測定結果!$1:$1048576,ROW(),DY$1)=""),"",LOG(INDEX(測定結果!$1:$1048576,ROW(),DY$1)))</f>
        <v>-1.0604807473813815</v>
      </c>
      <c r="DZ77">
        <f>IF(OR(INDEX(測定結果!$1:$1048576,ROW(),DZ$1)=0,INDEX(測定結果!$1:$1048576,ROW(),DZ$1)=""),"",LOG(INDEX(測定結果!$1:$1048576,ROW(),DZ$1)))</f>
        <v>-1.0861861476162833</v>
      </c>
      <c r="EA77">
        <f>IF(OR(INDEX(測定結果!$1:$1048576,ROW(),EA$1)=0,INDEX(測定結果!$1:$1048576,ROW(),EA$1)=""),"",LOG(INDEX(測定結果!$1:$1048576,ROW(),EA$1)))</f>
        <v>-1</v>
      </c>
      <c r="EB77">
        <f>IF(OR(INDEX(測定結果!$1:$1048576,ROW(),EB$1)=0,INDEX(測定結果!$1:$1048576,ROW(),EB$1)=""),"",LOG(INDEX(測定結果!$1:$1048576,ROW(),EB$1)))</f>
        <v>-1.0705810742857071</v>
      </c>
      <c r="EC77" t="str">
        <f>IF(OR(INDEX(測定結果!$1:$1048576,ROW(),EC$1)=0,INDEX(測定結果!$1:$1048576,ROW(),EC$1)=""),"",LOG(INDEX(測定結果!$1:$1048576,ROW(),EC$1)))</f>
        <v/>
      </c>
      <c r="ED77">
        <f>IF(OR(INDEX(測定結果!$1:$1048576,ROW(),ED$1)=0,INDEX(測定結果!$1:$1048576,ROW(),ED$1)=""),"",LOG(INDEX(測定結果!$1:$1048576,ROW(),ED$1)))</f>
        <v>-1.2146701649892331</v>
      </c>
    </row>
    <row r="78" spans="1:134">
      <c r="A78" t="str">
        <f>IF(INDEX(測定結果!$1:$1048576,ROW(),A$1)=0,A77,INDEX(測定結果!$1:$1048576,ROW(),A$1))</f>
        <v>常葉町</v>
      </c>
      <c r="B78">
        <f>INDEX(測定結果!$1:$1048576,ROW(),B$1)</f>
        <v>68</v>
      </c>
      <c r="C78" t="str">
        <f>IF(INDEX(測定結果!$1:$1048576,ROW(),C$1)=0,C77,INDEX(測定結果!$1:$1048576,ROW(),C$1))</f>
        <v>山根</v>
      </c>
      <c r="D78" t="str">
        <f>IF(INDEX(測定結果!$1:$1048576,ROW(),D$1)=0,"",INDEX(測定結果!$1:$1048576,ROW(),D$1))</f>
        <v>南倉集会所</v>
      </c>
      <c r="E78">
        <f>IF(INDEX(測定結果!$1:$1048576,ROW(),E$1)=0,"",LOG(INDEX(測定結果!$1:$1048576,ROW(),E$1)))</f>
        <v>-0.26760624017703144</v>
      </c>
      <c r="F78">
        <f>IF(INDEX(測定結果!$1:$1048576,ROW(),F$1)=0,"",LOG(INDEX(測定結果!$1:$1048576,ROW(),F$1)))</f>
        <v>-0.22914798835785583</v>
      </c>
      <c r="G78">
        <f>IF(INDEX(測定結果!$1:$1048576,ROW(),G$1)=0,"",LOG(INDEX(測定結果!$1:$1048576,ROW(),G$1)))</f>
        <v>-0.31875876262441277</v>
      </c>
      <c r="H78">
        <f>IF(INDEX(測定結果!$1:$1048576,ROW(),H$1)=0,"",LOG(INDEX(測定結果!$1:$1048576,ROW(),H$1)))</f>
        <v>-0.26760624017703144</v>
      </c>
      <c r="I78">
        <f>IF(INDEX(測定結果!$1:$1048576,ROW(),I$1)=0,"",LOG(INDEX(測定結果!$1:$1048576,ROW(),I$1)))</f>
        <v>-0.34678748622465633</v>
      </c>
      <c r="J78">
        <f>IF(INDEX(測定結果!$1:$1048576,ROW(),J$1)=0,"",LOG(INDEX(測定結果!$1:$1048576,ROW(),J$1)))</f>
        <v>-0.38721614328026455</v>
      </c>
      <c r="K78">
        <f>IF(INDEX(測定結果!$1:$1048576,ROW(),K$1)=0,"",LOG(INDEX(測定結果!$1:$1048576,ROW(),K$1)))</f>
        <v>-0.28399665636520083</v>
      </c>
      <c r="L78">
        <f>IF(INDEX(測定結果!$1:$1048576,ROW(),L$1)=0,"",LOG(INDEX(測定結果!$1:$1048576,ROW(),L$1)))</f>
        <v>-0.36653154442041347</v>
      </c>
      <c r="M78">
        <f>IF(INDEX(測定結果!$1:$1048576,ROW(),M$1)=0,"",LOG(INDEX(測定結果!$1:$1048576,ROW(),M$1)))</f>
        <v>-0.31875876262441277</v>
      </c>
      <c r="N78">
        <f>IF(INDEX(測定結果!$1:$1048576,ROW(),N$1)=0,"",LOG(INDEX(測定結果!$1:$1048576,ROW(),N$1)))</f>
        <v>-0.28399665636520083</v>
      </c>
      <c r="O78">
        <f>IF(INDEX(測定結果!$1:$1048576,ROW(),O$1)=0,"",LOG(INDEX(測定結果!$1:$1048576,ROW(),O$1)))</f>
        <v>-0.3979400086720376</v>
      </c>
      <c r="P78">
        <f>IF(INDEX(測定結果!$1:$1048576,ROW(),P$1)=0,"",LOG(INDEX(測定結果!$1:$1048576,ROW(),P$1)))</f>
        <v>-0.33724216831842591</v>
      </c>
      <c r="Q78">
        <f>IF(INDEX(測定結果!$1:$1048576,ROW(),Q$1)=0,"",LOG(INDEX(測定結果!$1:$1048576,ROW(),Q$1)))</f>
        <v>-0.36653154442041347</v>
      </c>
      <c r="R78">
        <f>IF(INDEX(測定結果!$1:$1048576,ROW(),R$1)=0,"",LOG(INDEX(測定結果!$1:$1048576,ROW(),R$1)))</f>
        <v>-0.32790214206428259</v>
      </c>
      <c r="S78">
        <f>IF(INDEX(測定結果!$1:$1048576,ROW(),S$1)=0,"",LOG(INDEX(測定結果!$1:$1048576,ROW(),S$1)))</f>
        <v>-0.33724216831842591</v>
      </c>
      <c r="T78">
        <f>IF(INDEX(測定結果!$1:$1048576,ROW(),T$1)=0,"",LOG(INDEX(測定結果!$1:$1048576,ROW(),T$1)))</f>
        <v>-0.43179827593300502</v>
      </c>
      <c r="U78">
        <f>IF(INDEX(測定結果!$1:$1048576,ROW(),U$1)=0,"",LOG(INDEX(測定結果!$1:$1048576,ROW(),U$1)))</f>
        <v>-0.43179827593300502</v>
      </c>
      <c r="V78">
        <f>IF(INDEX(測定結果!$1:$1048576,ROW(),V$1)=0,"",LOG(INDEX(測定結果!$1:$1048576,ROW(),V$1)))</f>
        <v>-0.45593195564972439</v>
      </c>
      <c r="W78">
        <f>IF(INDEX(測定結果!$1:$1048576,ROW(),W$1)=0,"",LOG(INDEX(測定結果!$1:$1048576,ROW(),W$1)))</f>
        <v>-0.52287874528033762</v>
      </c>
      <c r="X78">
        <f>IF(INDEX(測定結果!$1:$1048576,ROW(),X$1)=0,"",LOG(INDEX(測定結果!$1:$1048576,ROW(),X$1)))</f>
        <v>-0.48148606012211248</v>
      </c>
      <c r="Y78">
        <f>IF(INDEX(測定結果!$1:$1048576,ROW(),Y$1)=0,"",LOG(INDEX(測定結果!$1:$1048576,ROW(),Y$1)))</f>
        <v>-0.50863830616572736</v>
      </c>
      <c r="Z78">
        <f>IF(INDEX(測定結果!$1:$1048576,ROW(),Z$1)=0,"",LOG(INDEX(測定結果!$1:$1048576,ROW(),Z$1)))</f>
        <v>-0.52287874528033762</v>
      </c>
      <c r="AA78">
        <f>IF(INDEX(測定結果!$1:$1048576,ROW(),AA$1)=0,"",LOG(INDEX(測定結果!$1:$1048576,ROW(),AA$1)))</f>
        <v>-0.53760200210104392</v>
      </c>
      <c r="AB78">
        <f>IF(INDEX(測定結果!$1:$1048576,ROW(),AB$1)=0,"",LOG(INDEX(測定結果!$1:$1048576,ROW(),AB$1)))</f>
        <v>-0.53760200210104392</v>
      </c>
      <c r="AC78">
        <f>IF(INDEX(測定結果!$1:$1048576,ROW(),AC$1)=0,"",LOG(INDEX(測定結果!$1:$1048576,ROW(),AC$1)))</f>
        <v>-0.56863623584101264</v>
      </c>
      <c r="AD78">
        <f>IF(INDEX(測定結果!$1:$1048576,ROW(),AD$1)=0,"",LOG(INDEX(測定結果!$1:$1048576,ROW(),AD$1)))</f>
        <v>-0.58502665202918203</v>
      </c>
      <c r="AE78">
        <f>IF(INDEX(測定結果!$1:$1048576,ROW(),AE$1)=0,"",LOG(INDEX(測定結果!$1:$1048576,ROW(),AE$1)))</f>
        <v>-0.6020599913279624</v>
      </c>
      <c r="AF78">
        <f>IF(INDEX(測定結果!$1:$1048576,ROW(),AF$1)=0,"",LOG(INDEX(測定結果!$1:$1048576,ROW(),AF$1)))</f>
        <v>-0.61978875828839397</v>
      </c>
      <c r="AG78">
        <f>IF(INDEX(測定結果!$1:$1048576,ROW(),AG$1)=0,"",LOG(INDEX(測定結果!$1:$1048576,ROW(),AG$1)))</f>
        <v>-0.63827216398240705</v>
      </c>
      <c r="AH78">
        <f>IF(INDEX(測定結果!$1:$1048576,ROW(),AH$1)=0,"",LOG(INDEX(測定結果!$1:$1048576,ROW(),AH$1)))</f>
        <v>-0.79588001734407521</v>
      </c>
      <c r="AI78">
        <f>IF(INDEX(測定結果!$1:$1048576,ROW(),AI$1)=0,"",LOG(INDEX(測定結果!$1:$1048576,ROW(),AI$1)))</f>
        <v>-0.63827216398240705</v>
      </c>
      <c r="AJ78">
        <f>IF(INDEX(測定結果!$1:$1048576,ROW(),AJ$1)=0,"",LOG(INDEX(測定結果!$1:$1048576,ROW(),AJ$1)))</f>
        <v>-0.65757731917779372</v>
      </c>
      <c r="AK78">
        <f>IF(INDEX(測定結果!$1:$1048576,ROW(),AK$1)=0,"",LOG(INDEX(測定結果!$1:$1048576,ROW(),AK$1)))</f>
        <v>-0.65757731917779372</v>
      </c>
      <c r="AL78">
        <f>IF(INDEX(測定結果!$1:$1048576,ROW(),AL$1)=0,"",LOG(INDEX(測定結果!$1:$1048576,ROW(),AL$1)))</f>
        <v>-0.65757731917779372</v>
      </c>
      <c r="AM78">
        <f>IF(INDEX(測定結果!$1:$1048576,ROW(),AM$1)=0,"",LOG(INDEX(測定結果!$1:$1048576,ROW(),AM$1)))</f>
        <v>-0.6777807052660807</v>
      </c>
      <c r="AN78">
        <f>IF(INDEX(測定結果!$1:$1048576,ROW(),AN$1)=0,"",LOG(INDEX(測定結果!$1:$1048576,ROW(),AN$1)))</f>
        <v>-0.69897000433601875</v>
      </c>
      <c r="AO78">
        <f>IF(INDEX(測定結果!$1:$1048576,ROW(),AO$1)=0,"",LOG(INDEX(測定結果!$1:$1048576,ROW(),AO$1)))</f>
        <v>-0.72124639904717103</v>
      </c>
      <c r="AP78">
        <f>IF(INDEX(測定結果!$1:$1048576,ROW(),AP$1)=0,"",LOG(INDEX(測定結果!$1:$1048576,ROW(),AP$1)))</f>
        <v>-0.74472749489669399</v>
      </c>
      <c r="AQ78">
        <f>IF(INDEX(測定結果!$1:$1048576,ROW(),AQ$1)=0,"",LOG(INDEX(測定結果!$1:$1048576,ROW(),AQ$1)))</f>
        <v>-0.72124639904717103</v>
      </c>
      <c r="AR78">
        <f>IF(INDEX(測定結果!$1:$1048576,ROW(),AR$1)=0,"",LOG(INDEX(測定結果!$1:$1048576,ROW(),AR$1)))</f>
        <v>-0.92081875395237522</v>
      </c>
      <c r="AS78">
        <f>IF(INDEX(測定結果!$1:$1048576,ROW(),AS$1)=0,"",LOG(INDEX(測定結果!$1:$1048576,ROW(),AS$1)))</f>
        <v>-0.95860731484177497</v>
      </c>
      <c r="AT78">
        <f>IF(INDEX(測定結果!$1:$1048576,ROW(),AT$1)=0,"",LOG(INDEX(測定結果!$1:$1048576,ROW(),AT$1)))</f>
        <v>-0.95860731484177497</v>
      </c>
      <c r="AU78">
        <f>IF(INDEX(測定結果!$1:$1048576,ROW(),AU$1)=0,"",LOG(INDEX(測定結果!$1:$1048576,ROW(),AU$1)))</f>
        <v>-1.2218487496163564</v>
      </c>
      <c r="AV78">
        <f>IF(INDEX(測定結果!$1:$1048576,ROW(),AV$1)=0,"",LOG(INDEX(測定結果!$1:$1048576,ROW(),AV$1)))</f>
        <v>-0.95860731484177497</v>
      </c>
      <c r="AW78">
        <f>IF(INDEX(測定結果!$1:$1048576,ROW(),AW$1)=0,"",LOG(INDEX(測定結果!$1:$1048576,ROW(),AW$1)))</f>
        <v>-0.92081875395237522</v>
      </c>
      <c r="AX78">
        <f>IF(INDEX(測定結果!$1:$1048576,ROW(),AX$1)=0,"",LOG(INDEX(測定結果!$1:$1048576,ROW(),AX$1)))</f>
        <v>-0.95860731484177497</v>
      </c>
      <c r="AY78">
        <f>IF(INDEX(測定結果!$1:$1048576,ROW(),AY$1)=0,"",LOG(INDEX(測定結果!$1:$1048576,ROW(),AY$1)))</f>
        <v>-0.95860731484177497</v>
      </c>
      <c r="AZ78">
        <f>IF(INDEX(測定結果!$1:$1048576,ROW(),AZ$1)=0,"",LOG(INDEX(測定結果!$1:$1048576,ROW(),AZ$1)))</f>
        <v>-0.95860731484177497</v>
      </c>
      <c r="BA78">
        <f>IF(INDEX(測定結果!$1:$1048576,ROW(),BA$1)=0,"",LOG(INDEX(測定結果!$1:$1048576,ROW(),BA$1)))</f>
        <v>-0.95860731484177497</v>
      </c>
      <c r="BB78">
        <f>IF(INDEX(測定結果!$1:$1048576,ROW(),BB$1)=0,"",LOG(INDEX(測定結果!$1:$1048576,ROW(),BB$1)))</f>
        <v>-1</v>
      </c>
      <c r="BC78">
        <f>IF(INDEX(測定結果!$1:$1048576,ROW(),BC$1)=0,"",LOG(INDEX(測定結果!$1:$1048576,ROW(),BC$1)))</f>
        <v>-1</v>
      </c>
      <c r="BD78">
        <f>IF(INDEX(測定結果!$1:$1048576,ROW(),BD$1)=0,"",LOG(INDEX(測定結果!$1:$1048576,ROW(),BD$1)))</f>
        <v>-1.0457574905606752</v>
      </c>
      <c r="BE78">
        <f>IF(INDEX(測定結果!$1:$1048576,ROW(),BE$1)=0,"",LOG(INDEX(測定結果!$1:$1048576,ROW(),BE$1)))</f>
        <v>-1.0457574905606752</v>
      </c>
      <c r="BF78">
        <f>IF(INDEX(測定結果!$1:$1048576,ROW(),BF$1)=0,"",LOG(INDEX(測定結果!$1:$1048576,ROW(),BF$1)))</f>
        <v>-1.2218487496163564</v>
      </c>
      <c r="BG78">
        <f>IF(INDEX(測定結果!$1:$1048576,ROW(),BG$1)=0,"",LOG(INDEX(測定結果!$1:$1048576,ROW(),BG$1)))</f>
        <v>-1.0457574905606752</v>
      </c>
      <c r="BH78">
        <f>IF(INDEX(測定結果!$1:$1048576,ROW(),BH$1)=0,"",LOG(INDEX(測定結果!$1:$1048576,ROW(),BH$1)))</f>
        <v>-1.0457574905606752</v>
      </c>
      <c r="BI78">
        <f>IF(INDEX(測定結果!$1:$1048576,ROW(),BI$1)=0,"",LOG(INDEX(測定結果!$1:$1048576,ROW(),BI$1)))</f>
        <v>-1</v>
      </c>
      <c r="BJ78">
        <f>IF(INDEX(測定結果!$1:$1048576,ROW(),BJ$1)=0,"",LOG(INDEX(測定結果!$1:$1048576,ROW(),BJ$1)))</f>
        <v>-1.0457574905606752</v>
      </c>
      <c r="BK78">
        <f>IF(INDEX(測定結果!$1:$1048576,ROW(),BK$1)=0,"",LOG(INDEX(測定結果!$1:$1048576,ROW(),BK$1)))</f>
        <v>-1.0457574905606752</v>
      </c>
      <c r="BL78">
        <f>IF(INDEX(測定結果!$1:$1048576,ROW(),BL$1)=0,"",LOG(INDEX(測定結果!$1:$1048576,ROW(),BL$1)))</f>
        <v>-1</v>
      </c>
      <c r="BM78">
        <f>IF(INDEX(測定結果!$1:$1048576,ROW(),BM$1)=0,"",LOG(INDEX(測定結果!$1:$1048576,ROW(),BM$1)))</f>
        <v>-1.0457574905606752</v>
      </c>
      <c r="BN78">
        <f>IF(INDEX(測定結果!$1:$1048576,ROW(),BN$1)=0,"",LOG(INDEX(測定結果!$1:$1048576,ROW(),BN$1)))</f>
        <v>-1.0457574905606752</v>
      </c>
      <c r="BO78">
        <f>IF(INDEX(測定結果!$1:$1048576,ROW(),BO$1)=0,"",LOG(INDEX(測定結果!$1:$1048576,ROW(),BO$1)))</f>
        <v>-1.0457574905606752</v>
      </c>
      <c r="BP78">
        <f>IF(INDEX(測定結果!$1:$1048576,ROW(),BP$1)=0,"",LOG(INDEX(測定結果!$1:$1048576,ROW(),BP$1)))</f>
        <v>-1.0969100130080565</v>
      </c>
      <c r="BQ78">
        <f>IF(INDEX(測定結果!$1:$1048576,ROW(),BQ$1)=0,"",LOG(INDEX(測定結果!$1:$1048576,ROW(),BQ$1)))</f>
        <v>-1.0969100130080565</v>
      </c>
      <c r="BR78">
        <f>IF(INDEX(測定結果!$1:$1048576,ROW(),BR$1)=0,"",LOG(INDEX(測定結果!$1:$1048576,ROW(),BR$1)))</f>
        <v>-1.3010299956639813</v>
      </c>
      <c r="BS78">
        <f>IF(INDEX(測定結果!$1:$1048576,ROW(),BS$1)=0,"",LOG(INDEX(測定結果!$1:$1048576,ROW(),BS$1)))</f>
        <v>-1.0969100130080565</v>
      </c>
      <c r="BT78">
        <f>IF(INDEX(測定結果!$1:$1048576,ROW(),BT$1)=0,"",LOG(INDEX(測定結果!$1:$1048576,ROW(),BT$1)))</f>
        <v>-1.0969100130080565</v>
      </c>
      <c r="BU78">
        <f>IF(INDEX(測定結果!$1:$1048576,ROW(),BU$1)=0,"",LOG(INDEX(測定結果!$1:$1048576,ROW(),BU$1)))</f>
        <v>-1.0969100130080565</v>
      </c>
      <c r="BV78">
        <f>IF(INDEX(測定結果!$1:$1048576,ROW(),BV$1)=0,"",LOG(INDEX(測定結果!$1:$1048576,ROW(),BV$1)))</f>
        <v>-1.0969100130080565</v>
      </c>
      <c r="BW78">
        <f>IF(INDEX(測定結果!$1:$1048576,ROW(),BW$1)=0,"",LOG(INDEX(測定結果!$1:$1048576,ROW(),BW$1)))</f>
        <v>-1.0969100130080565</v>
      </c>
      <c r="BX78">
        <f>IF(INDEX(測定結果!$1:$1048576,ROW(),BX$1)=0,"",LOG(INDEX(測定結果!$1:$1048576,ROW(),BX$1)))</f>
        <v>-1.0969100130080565</v>
      </c>
      <c r="BY78">
        <f>IF(INDEX(測定結果!$1:$1048576,ROW(),BY$1)=0,"",LOG(INDEX(測定結果!$1:$1048576,ROW(),BY$1)))</f>
        <v>-1.0969100130080565</v>
      </c>
      <c r="BZ78">
        <f>IF(INDEX(測定結果!$1:$1048576,ROW(),BZ$1)=0,"",LOG(INDEX(測定結果!$1:$1048576,ROW(),BZ$1)))</f>
        <v>-1.0969100130080565</v>
      </c>
      <c r="CA78">
        <f>IF(INDEX(測定結果!$1:$1048576,ROW(),CA$1)=0,"",LOG(INDEX(測定結果!$1:$1048576,ROW(),CA$1)))</f>
        <v>-1.0969100130080565</v>
      </c>
      <c r="CB78">
        <f>IF(INDEX(測定結果!$1:$1048576,ROW(),CB$1)=0,"",LOG(INDEX(測定結果!$1:$1048576,ROW(),CB$1)))</f>
        <v>-1.0969100130080565</v>
      </c>
      <c r="CC78">
        <f>IF(INDEX(測定結果!$1:$1048576,ROW(),CC$1)=0,"",LOG(INDEX(測定結果!$1:$1048576,ROW(),CC$1)))</f>
        <v>-1.1549019599857431</v>
      </c>
      <c r="CD78">
        <f>IF(INDEX(測定結果!$1:$1048576,ROW(),CD$1)=0,"",LOG(INDEX(測定結果!$1:$1048576,ROW(),CD$1)))</f>
        <v>-1.1549019599857431</v>
      </c>
      <c r="CE78">
        <f>IF(INDEX(測定結果!$1:$1048576,ROW(),CE$1)=0,"",LOG(INDEX(測定結果!$1:$1048576,ROW(),CE$1)))</f>
        <v>-1.1549019599857431</v>
      </c>
      <c r="CF78">
        <f>IF(INDEX(測定結果!$1:$1048576,ROW(),CF$1)=0,"",LOG(INDEX(測定結果!$1:$1048576,ROW(),CF$1)))</f>
        <v>-1.1549019599857431</v>
      </c>
      <c r="CG78">
        <f>IF(INDEX(測定結果!$1:$1048576,ROW(),CG$1)=0,"",LOG(INDEX(測定結果!$1:$1048576,ROW(),CG$1)))</f>
        <v>-1.0969100130080565</v>
      </c>
      <c r="CH78">
        <f>IF(INDEX(測定結果!$1:$1048576,ROW(),CH$1)=0,"",LOG(INDEX(測定結果!$1:$1048576,ROW(),CH$1)))</f>
        <v>-1.0969100130080565</v>
      </c>
      <c r="CI78">
        <f>IF(INDEX(測定結果!$1:$1048576,ROW(),CI$1)=0,"",LOG(INDEX(測定結果!$1:$1048576,ROW(),CI$1)))</f>
        <v>-1.0969100130080565</v>
      </c>
      <c r="CJ78">
        <f>IF(INDEX(測定結果!$1:$1048576,ROW(),CJ$1)=0,"",LOG(INDEX(測定結果!$1:$1048576,ROW(),CJ$1)))</f>
        <v>-1.1549019599857431</v>
      </c>
      <c r="CK78">
        <f>IF(INDEX(測定結果!$1:$1048576,ROW(),CK$1)=0,"",LOG(INDEX(測定結果!$1:$1048576,ROW(),CK$1)))</f>
        <v>-1.1549019599857431</v>
      </c>
      <c r="CL78">
        <f>IF(INDEX(測定結果!$1:$1048576,ROW(),CL$1)=0,"",LOG(INDEX(測定結果!$1:$1048576,ROW(),CL$1)))</f>
        <v>-1.1549019599857431</v>
      </c>
      <c r="CM78">
        <f>IF(INDEX(測定結果!$1:$1048576,ROW(),CM$1)=0,"",LOG(INDEX(測定結果!$1:$1048576,ROW(),CM$1)))</f>
        <v>-1.1549019599857431</v>
      </c>
      <c r="CN78">
        <f>IF(INDEX(測定結果!$1:$1048576,ROW(),CN$1)=0,"",LOG(INDEX(測定結果!$1:$1048576,ROW(),CN$1)))</f>
        <v>-1.1549019599857431</v>
      </c>
      <c r="CO78">
        <f>IF(INDEX(測定結果!$1:$1048576,ROW(),CO$1)=0,"",LOG(INDEX(測定結果!$1:$1048576,ROW(),CO$1)))</f>
        <v>-1.1549019599857431</v>
      </c>
      <c r="CP78">
        <f>IF(INDEX(測定結果!$1:$1048576,ROW(),CP$1)=0,"",LOG(INDEX(測定結果!$1:$1048576,ROW(),CP$1)))</f>
        <v>-1.2218487496163564</v>
      </c>
      <c r="CQ78">
        <f>IF(INDEX(測定結果!$1:$1048576,ROW(),CQ$1)=0,"",LOG(INDEX(測定結果!$1:$1048576,ROW(),CQ$1)))</f>
        <v>-1.1549019599857431</v>
      </c>
      <c r="CR78">
        <f>IF(INDEX(測定結果!$1:$1048576,ROW(),CR$1)=0,"",LOG(INDEX(測定結果!$1:$1048576,ROW(),CR$1)))</f>
        <v>-1.1549019599857431</v>
      </c>
      <c r="CS78">
        <f>IF(INDEX(測定結果!$1:$1048576,ROW(),CS$1)=0,"",LOG(INDEX(測定結果!$1:$1048576,ROW(),CS$1)))</f>
        <v>-1.1549019599857431</v>
      </c>
      <c r="CT78">
        <f>IF(INDEX(測定結果!$1:$1048576,ROW(),CT$1)=0,"",LOG(INDEX(測定結果!$1:$1048576,ROW(),CT$1)))</f>
        <v>-1.1549019599857431</v>
      </c>
      <c r="CU78">
        <f>IF(INDEX(測定結果!$1:$1048576,ROW(),CU$1)=0,"",LOG(INDEX(測定結果!$1:$1048576,ROW(),CU$1)))</f>
        <v>-1.1549019599857431</v>
      </c>
      <c r="CV78">
        <f>IF(INDEX(測定結果!$1:$1048576,ROW(),CV$1)=0,"",LOG(INDEX(測定結果!$1:$1048576,ROW(),CV$1)))</f>
        <v>-1.1549019599857431</v>
      </c>
      <c r="CW78">
        <f>IF(INDEX(測定結果!$1:$1048576,ROW(),CW$1)=0,"",LOG(INDEX(測定結果!$1:$1048576,ROW(),CW$1)))</f>
        <v>-1.1549019599857431</v>
      </c>
      <c r="CX78">
        <f>IF(INDEX(測定結果!$1:$1048576,ROW(),CX$1)=0,"",LOG(INDEX(測定結果!$1:$1048576,ROW(),CX$1)))</f>
        <v>-1.1549019599857431</v>
      </c>
      <c r="CY78">
        <f>IF(INDEX(測定結果!$1:$1048576,ROW(),CY$1)=0,"",LOG(INDEX(測定結果!$1:$1048576,ROW(),CY$1)))</f>
        <v>-1.1549019599857431</v>
      </c>
      <c r="CZ78">
        <f>IF(INDEX(測定結果!$1:$1048576,ROW(),CZ$1)=0,"",LOG(INDEX(測定結果!$1:$1048576,ROW(),CZ$1)))</f>
        <v>-1.1549019599857431</v>
      </c>
      <c r="DA78">
        <f>IF(INDEX(測定結果!$1:$1048576,ROW(),DA$1)=0,"",LOG(INDEX(測定結果!$1:$1048576,ROW(),DA$1)))</f>
        <v>-1.1549019599857431</v>
      </c>
      <c r="DB78">
        <f>IF(INDEX(測定結果!$1:$1048576,ROW(),DB$1)=0,"",LOG(INDEX(測定結果!$1:$1048576,ROW(),DB$1)))</f>
        <v>-1.2218487496163564</v>
      </c>
      <c r="DC78">
        <f>IF(INDEX(測定結果!$1:$1048576,ROW(),DC$1)=0,"",LOG(INDEX(測定結果!$1:$1048576,ROW(),DC$1)))</f>
        <v>-1.1549019599857431</v>
      </c>
      <c r="DD78">
        <f>IF(INDEX(測定結果!$1:$1048576,ROW(),DD$1)=0,"",LOG(INDEX(測定結果!$1:$1048576,ROW(),DD$1)))</f>
        <v>-1.2218487496163564</v>
      </c>
      <c r="DE78">
        <f>IF(INDEX(測定結果!$1:$1048576,ROW(),DE$1)=0,"",LOG(INDEX(測定結果!$1:$1048576,ROW(),DE$1)))</f>
        <v>-1.1549019599857431</v>
      </c>
      <c r="DF78">
        <f>IF(INDEX(測定結果!$1:$1048576,ROW(),DF$1)=0,"",LOG(INDEX(測定結果!$1:$1048576,ROW(),DF$1)))</f>
        <v>-1.2218487496163564</v>
      </c>
      <c r="DG78">
        <f>IF(INDEX(測定結果!$1:$1048576,ROW(),DG$1)=0,"",LOG(INDEX(測定結果!$1:$1048576,ROW(),DG$1)))</f>
        <v>-1.1549019599857431</v>
      </c>
      <c r="DH78">
        <f>IF(INDEX(測定結果!$1:$1048576,ROW(),DH$1)=0,"",LOG(INDEX(測定結果!$1:$1048576,ROW(),DH$1)))</f>
        <v>-1.1549019599857431</v>
      </c>
      <c r="DI78">
        <f>IF(INDEX(測定結果!$1:$1048576,ROW(),DI$1)=0,"",LOG(INDEX(測定結果!$1:$1048576,ROW(),DI$1)))</f>
        <v>-1.1549019599857431</v>
      </c>
      <c r="DJ78">
        <f>IF(INDEX(測定結果!$1:$1048576,ROW(),DJ$1)=0,"",LOG(INDEX(測定結果!$1:$1048576,ROW(),DJ$1)))</f>
        <v>-1.1549019599857431</v>
      </c>
      <c r="DK78">
        <f>IF(INDEX(測定結果!$1:$1048576,ROW(),DK$1)=0,"",LOG(INDEX(測定結果!$1:$1048576,ROW(),DK$1)))</f>
        <v>-1.1549019599857431</v>
      </c>
      <c r="DL78">
        <f>IF(INDEX(測定結果!$1:$1048576,ROW(),DL$1)=0,"",LOG(INDEX(測定結果!$1:$1048576,ROW(),DL$1)))</f>
        <v>-1.2218487496163564</v>
      </c>
      <c r="DM78">
        <f>IF(INDEX(測定結果!$1:$1048576,ROW(),DM$1)=0,"",LOG(INDEX(測定結果!$1:$1048576,ROW(),DM$1)))</f>
        <v>-1.2218487496163564</v>
      </c>
      <c r="DN78">
        <f>IF(INDEX(測定結果!$1:$1048576,ROW(),DN$1)=0,"",LOG(INDEX(測定結果!$1:$1048576,ROW(),DN$1)))</f>
        <v>-1.2218487496163564</v>
      </c>
      <c r="DO78">
        <f>IF(INDEX(測定結果!$1:$1048576,ROW(),DO$1)=0,"",LOG(INDEX(測定結果!$1:$1048576,ROW(),DO$1)))</f>
        <v>-1.2218487496163564</v>
      </c>
      <c r="DP78">
        <f>IF(OR(INDEX(測定結果!$1:$1048576,ROW(),DP$1)=0,INDEX(測定結果!$1:$1048576,ROW(),DP$1)=""),"",LOG(INDEX(測定結果!$1:$1048576,ROW(),DP$1)))</f>
        <v>-1.2076083105017461</v>
      </c>
      <c r="DQ78">
        <f>IF(OR(INDEX(測定結果!$1:$1048576,ROW(),DQ$1)=0,INDEX(測定結果!$1:$1048576,ROW(),DQ$1)=""),"",LOG(INDEX(測定結果!$1:$1048576,ROW(),DQ$1)))</f>
        <v>-1.1938200260161129</v>
      </c>
      <c r="DR78">
        <f>IF(OR(INDEX(測定結果!$1:$1048576,ROW(),DR$1)=0,INDEX(測定結果!$1:$1048576,ROW(),DR$1)=""),"",LOG(INDEX(測定結果!$1:$1048576,ROW(),DR$1)))</f>
        <v>-1.1938200260161129</v>
      </c>
      <c r="DS78">
        <f>IF(OR(INDEX(測定結果!$1:$1048576,ROW(),DS$1)=0,INDEX(測定結果!$1:$1048576,ROW(),DS$1)=""),"",LOG(INDEX(測定結果!$1:$1048576,ROW(),DS$1)))</f>
        <v>-1.1870866433571443</v>
      </c>
      <c r="DT78">
        <f>IF(OR(INDEX(測定結果!$1:$1048576,ROW(),DT$1)=0,INDEX(測定結果!$1:$1048576,ROW(),DT$1)=""),"",LOG(INDEX(測定結果!$1:$1048576,ROW(),DT$1)))</f>
        <v>-1.2146701649892331</v>
      </c>
      <c r="DU78">
        <f>IF(OR(INDEX(測定結果!$1:$1048576,ROW(),DU$1)=0,INDEX(測定結果!$1:$1048576,ROW(),DU$1)=""),"",LOG(INDEX(測定結果!$1:$1048576,ROW(),DU$1)))</f>
        <v>-1.1938200260161129</v>
      </c>
      <c r="DV78">
        <f>IF(OR(INDEX(測定結果!$1:$1048576,ROW(),DV$1)=0,INDEX(測定結果!$1:$1048576,ROW(),DV$1)=""),"",LOG(INDEX(測定結果!$1:$1048576,ROW(),DV$1)))</f>
        <v>-1.2076083105017461</v>
      </c>
      <c r="DW78">
        <f>IF(OR(INDEX(測定結果!$1:$1048576,ROW(),DW$1)=0,INDEX(測定結果!$1:$1048576,ROW(),DW$1)=""),"",LOG(INDEX(測定結果!$1:$1048576,ROW(),DW$1)))</f>
        <v>-1.2146701649892331</v>
      </c>
      <c r="DX78">
        <f>IF(OR(INDEX(測定結果!$1:$1048576,ROW(),DX$1)=0,INDEX(測定結果!$1:$1048576,ROW(),DX$1)=""),"",LOG(INDEX(測定結果!$1:$1048576,ROW(),DX$1)))</f>
        <v>-1.2076083105017461</v>
      </c>
      <c r="DY78">
        <f>IF(OR(INDEX(測定結果!$1:$1048576,ROW(),DY$1)=0,INDEX(測定結果!$1:$1048576,ROW(),DY$1)=""),"",LOG(INDEX(測定結果!$1:$1048576,ROW(),DY$1)))</f>
        <v>-1.2291479883578558</v>
      </c>
      <c r="DZ78">
        <f>IF(OR(INDEX(測定結果!$1:$1048576,ROW(),DZ$1)=0,INDEX(測定結果!$1:$1048576,ROW(),DZ$1)=""),"",LOG(INDEX(測定結果!$1:$1048576,ROW(),DZ$1)))</f>
        <v>-1.2441251443275085</v>
      </c>
      <c r="EA78">
        <f>IF(OR(INDEX(測定結果!$1:$1048576,ROW(),EA$1)=0,INDEX(測定結果!$1:$1048576,ROW(),EA$1)=""),"",LOG(INDEX(測定結果!$1:$1048576,ROW(),EA$1)))</f>
        <v>-1.2291479883578558</v>
      </c>
      <c r="EB78">
        <f>IF(OR(INDEX(測定結果!$1:$1048576,ROW(),EB$1)=0,INDEX(測定結果!$1:$1048576,ROW(),EB$1)=""),"",LOG(INDEX(測定結果!$1:$1048576,ROW(),EB$1)))</f>
        <v>-1.2441251443275085</v>
      </c>
      <c r="EC78" t="str">
        <f>IF(OR(INDEX(測定結果!$1:$1048576,ROW(),EC$1)=0,INDEX(測定結果!$1:$1048576,ROW(),EC$1)=""),"",LOG(INDEX(測定結果!$1:$1048576,ROW(),EC$1)))</f>
        <v/>
      </c>
      <c r="ED78" t="str">
        <f>IF(OR(INDEX(測定結果!$1:$1048576,ROW(),ED$1)=0,INDEX(測定結果!$1:$1048576,ROW(),ED$1)=""),"",LOG(INDEX(測定結果!$1:$1048576,ROW(),ED$1)))</f>
        <v/>
      </c>
    </row>
    <row r="79" spans="1:134">
      <c r="A79" t="str">
        <f>IF(INDEX(測定結果!$1:$1048576,ROW(),A$1)=0,A78,INDEX(測定結果!$1:$1048576,ROW(),A$1))</f>
        <v>船引町</v>
      </c>
      <c r="B79">
        <f>INDEX(測定結果!$1:$1048576,ROW(),B$1)</f>
        <v>69</v>
      </c>
      <c r="C79" t="str">
        <f>IF(INDEX(測定結果!$1:$1048576,ROW(),C$1)=0,C78,INDEX(測定結果!$1:$1048576,ROW(),C$1))</f>
        <v>今泉</v>
      </c>
      <c r="D79" t="str">
        <f>IF(INDEX(測定結果!$1:$1048576,ROW(),D$1)=0,"",INDEX(測定結果!$1:$1048576,ROW(),D$1))</f>
        <v>旧今泉小学校校門前</v>
      </c>
      <c r="E79">
        <f>IF(INDEX(測定結果!$1:$1048576,ROW(),E$1)=0,"",LOG(INDEX(測定結果!$1:$1048576,ROW(),E$1)))</f>
        <v>-0.79588001734407521</v>
      </c>
      <c r="F79">
        <f>IF(INDEX(測定結果!$1:$1048576,ROW(),F$1)=0,"",LOG(INDEX(測定結果!$1:$1048576,ROW(),F$1)))</f>
        <v>-0.79588001734407521</v>
      </c>
      <c r="G79">
        <f>IF(INDEX(測定結果!$1:$1048576,ROW(),G$1)=0,"",LOG(INDEX(測定結果!$1:$1048576,ROW(),G$1)))</f>
        <v>-0.79588001734407521</v>
      </c>
      <c r="H79">
        <f>IF(INDEX(測定結果!$1:$1048576,ROW(),H$1)=0,"",LOG(INDEX(測定結果!$1:$1048576,ROW(),H$1)))</f>
        <v>-0.79588001734407521</v>
      </c>
      <c r="I79">
        <f>IF(INDEX(測定結果!$1:$1048576,ROW(),I$1)=0,"",LOG(INDEX(測定結果!$1:$1048576,ROW(),I$1)))</f>
        <v>-0.769551078621726</v>
      </c>
      <c r="J79">
        <f>IF(INDEX(測定結果!$1:$1048576,ROW(),J$1)=0,"",LOG(INDEX(測定結果!$1:$1048576,ROW(),J$1)))</f>
        <v>-0.82390874094431876</v>
      </c>
      <c r="K79">
        <f>IF(INDEX(測定結果!$1:$1048576,ROW(),K$1)=0,"",LOG(INDEX(測定結果!$1:$1048576,ROW(),K$1)))</f>
        <v>-0.85387196432176193</v>
      </c>
      <c r="L79">
        <f>IF(INDEX(測定結果!$1:$1048576,ROW(),L$1)=0,"",LOG(INDEX(測定結果!$1:$1048576,ROW(),L$1)))</f>
        <v>-0.82390874094431876</v>
      </c>
      <c r="M79">
        <f>IF(INDEX(測定結果!$1:$1048576,ROW(),M$1)=0,"",LOG(INDEX(測定結果!$1:$1048576,ROW(),M$1)))</f>
        <v>-0.88605664769316317</v>
      </c>
      <c r="N79">
        <f>IF(INDEX(測定結果!$1:$1048576,ROW(),N$1)=0,"",LOG(INDEX(測定結果!$1:$1048576,ROW(),N$1)))</f>
        <v>-0.85387196432176193</v>
      </c>
      <c r="O79">
        <f>IF(INDEX(測定結果!$1:$1048576,ROW(),O$1)=0,"",LOG(INDEX(測定結果!$1:$1048576,ROW(),O$1)))</f>
        <v>-0.85387196432176193</v>
      </c>
      <c r="P79">
        <f>IF(INDEX(測定結果!$1:$1048576,ROW(),P$1)=0,"",LOG(INDEX(測定結果!$1:$1048576,ROW(),P$1)))</f>
        <v>-0.88605664769316317</v>
      </c>
      <c r="Q79">
        <f>IF(INDEX(測定結果!$1:$1048576,ROW(),Q$1)=0,"",LOG(INDEX(測定結果!$1:$1048576,ROW(),Q$1)))</f>
        <v>-0.82390874094431876</v>
      </c>
      <c r="R79">
        <f>IF(INDEX(測定結果!$1:$1048576,ROW(),R$1)=0,"",LOG(INDEX(測定結果!$1:$1048576,ROW(),R$1)))</f>
        <v>-0.82390874094431876</v>
      </c>
      <c r="S79">
        <f>IF(INDEX(測定結果!$1:$1048576,ROW(),S$1)=0,"",LOG(INDEX(測定結果!$1:$1048576,ROW(),S$1)))</f>
        <v>-0.82390874094431876</v>
      </c>
      <c r="T79">
        <f>IF(INDEX(測定結果!$1:$1048576,ROW(),T$1)=0,"",LOG(INDEX(測定結果!$1:$1048576,ROW(),T$1)))</f>
        <v>-0.92081875395237522</v>
      </c>
      <c r="U79">
        <f>IF(INDEX(測定結果!$1:$1048576,ROW(),U$1)=0,"",LOG(INDEX(測定結果!$1:$1048576,ROW(),U$1)))</f>
        <v>-0.88605664769316317</v>
      </c>
      <c r="V79">
        <f>IF(INDEX(測定結果!$1:$1048576,ROW(),V$1)=0,"",LOG(INDEX(測定結果!$1:$1048576,ROW(),V$1)))</f>
        <v>-0.85387196432176193</v>
      </c>
      <c r="W79">
        <f>IF(INDEX(測定結果!$1:$1048576,ROW(),W$1)=0,"",LOG(INDEX(測定結果!$1:$1048576,ROW(),W$1)))</f>
        <v>-0.85387196432176193</v>
      </c>
      <c r="X79">
        <f>IF(INDEX(測定結果!$1:$1048576,ROW(),X$1)=0,"",LOG(INDEX(測定結果!$1:$1048576,ROW(),X$1)))</f>
        <v>-0.88605664769316317</v>
      </c>
      <c r="Y79">
        <f>IF(INDEX(測定結果!$1:$1048576,ROW(),Y$1)=0,"",LOG(INDEX(測定結果!$1:$1048576,ROW(),Y$1)))</f>
        <v>-0.769551078621726</v>
      </c>
      <c r="Z79">
        <f>IF(INDEX(測定結果!$1:$1048576,ROW(),Z$1)=0,"",LOG(INDEX(測定結果!$1:$1048576,ROW(),Z$1)))</f>
        <v>-0.88605664769316317</v>
      </c>
      <c r="AA79">
        <f>IF(INDEX(測定結果!$1:$1048576,ROW(),AA$1)=0,"",LOG(INDEX(測定結果!$1:$1048576,ROW(),AA$1)))</f>
        <v>-0.88605664769316317</v>
      </c>
      <c r="AB79">
        <f>IF(INDEX(測定結果!$1:$1048576,ROW(),AB$1)=0,"",LOG(INDEX(測定結果!$1:$1048576,ROW(),AB$1)))</f>
        <v>-0.88605664769316317</v>
      </c>
      <c r="AC79">
        <f>IF(INDEX(測定結果!$1:$1048576,ROW(),AC$1)=0,"",LOG(INDEX(測定結果!$1:$1048576,ROW(),AC$1)))</f>
        <v>-0.92081875395237522</v>
      </c>
      <c r="AD79">
        <f>IF(INDEX(測定結果!$1:$1048576,ROW(),AD$1)=0,"",LOG(INDEX(測定結果!$1:$1048576,ROW(),AD$1)))</f>
        <v>-0.92081875395237522</v>
      </c>
      <c r="AE79">
        <f>IF(INDEX(測定結果!$1:$1048576,ROW(),AE$1)=0,"",LOG(INDEX(測定結果!$1:$1048576,ROW(),AE$1)))</f>
        <v>-0.92081875395237522</v>
      </c>
      <c r="AF79">
        <f>IF(INDEX(測定結果!$1:$1048576,ROW(),AF$1)=0,"",LOG(INDEX(測定結果!$1:$1048576,ROW(),AF$1)))</f>
        <v>-0.92081875395237522</v>
      </c>
      <c r="AG79">
        <f>IF(INDEX(測定結果!$1:$1048576,ROW(),AG$1)=0,"",LOG(INDEX(測定結果!$1:$1048576,ROW(),AG$1)))</f>
        <v>-0.92081875395237522</v>
      </c>
      <c r="AH79">
        <f>IF(INDEX(測定結果!$1:$1048576,ROW(),AH$1)=0,"",LOG(INDEX(測定結果!$1:$1048576,ROW(),AH$1)))</f>
        <v>-1</v>
      </c>
      <c r="AI79">
        <f>IF(INDEX(測定結果!$1:$1048576,ROW(),AI$1)=0,"",LOG(INDEX(測定結果!$1:$1048576,ROW(),AI$1)))</f>
        <v>-0.95860731484177497</v>
      </c>
      <c r="AJ79">
        <f>IF(INDEX(測定結果!$1:$1048576,ROW(),AJ$1)=0,"",LOG(INDEX(測定結果!$1:$1048576,ROW(),AJ$1)))</f>
        <v>-1</v>
      </c>
      <c r="AK79">
        <f>IF(INDEX(測定結果!$1:$1048576,ROW(),AK$1)=0,"",LOG(INDEX(測定結果!$1:$1048576,ROW(),AK$1)))</f>
        <v>-1.0457574905606752</v>
      </c>
      <c r="AL79">
        <f>IF(INDEX(測定結果!$1:$1048576,ROW(),AL$1)=0,"",LOG(INDEX(測定結果!$1:$1048576,ROW(),AL$1)))</f>
        <v>-1</v>
      </c>
      <c r="AM79">
        <f>IF(INDEX(測定結果!$1:$1048576,ROW(),AM$1)=0,"",LOG(INDEX(測定結果!$1:$1048576,ROW(),AM$1)))</f>
        <v>-1</v>
      </c>
      <c r="AN79">
        <f>IF(INDEX(測定結果!$1:$1048576,ROW(),AN$1)=0,"",LOG(INDEX(測定結果!$1:$1048576,ROW(),AN$1)))</f>
        <v>-1.0457574905606752</v>
      </c>
      <c r="AO79">
        <f>IF(INDEX(測定結果!$1:$1048576,ROW(),AO$1)=0,"",LOG(INDEX(測定結果!$1:$1048576,ROW(),AO$1)))</f>
        <v>-1.0457574905606752</v>
      </c>
      <c r="AP79">
        <f>IF(INDEX(測定結果!$1:$1048576,ROW(),AP$1)=0,"",LOG(INDEX(測定結果!$1:$1048576,ROW(),AP$1)))</f>
        <v>-1.0969100130080565</v>
      </c>
      <c r="AQ79">
        <f>IF(INDEX(測定結果!$1:$1048576,ROW(),AQ$1)=0,"",LOG(INDEX(測定結果!$1:$1048576,ROW(),AQ$1)))</f>
        <v>-1.0457574905606752</v>
      </c>
      <c r="AR79">
        <f>IF(INDEX(測定結果!$1:$1048576,ROW(),AR$1)=0,"",LOG(INDEX(測定結果!$1:$1048576,ROW(),AR$1)))</f>
        <v>-1.0457574905606752</v>
      </c>
      <c r="AS79">
        <f>IF(INDEX(測定結果!$1:$1048576,ROW(),AS$1)=0,"",LOG(INDEX(測定結果!$1:$1048576,ROW(),AS$1)))</f>
        <v>-1.0457574905606752</v>
      </c>
      <c r="AT79">
        <f>IF(INDEX(測定結果!$1:$1048576,ROW(),AT$1)=0,"",LOG(INDEX(測定結果!$1:$1048576,ROW(),AT$1)))</f>
        <v>-1.0969100130080565</v>
      </c>
      <c r="AU79">
        <f>IF(INDEX(測定結果!$1:$1048576,ROW(),AU$1)=0,"",LOG(INDEX(測定結果!$1:$1048576,ROW(),AU$1)))</f>
        <v>-1.1549019599857431</v>
      </c>
      <c r="AV79">
        <f>IF(INDEX(測定結果!$1:$1048576,ROW(),AV$1)=0,"",LOG(INDEX(測定結果!$1:$1048576,ROW(),AV$1)))</f>
        <v>-1.0457574905606752</v>
      </c>
      <c r="AW79">
        <f>IF(INDEX(測定結果!$1:$1048576,ROW(),AW$1)=0,"",LOG(INDEX(測定結果!$1:$1048576,ROW(),AW$1)))</f>
        <v>-1.0457574905606752</v>
      </c>
      <c r="AX79">
        <f>IF(INDEX(測定結果!$1:$1048576,ROW(),AX$1)=0,"",LOG(INDEX(測定結果!$1:$1048576,ROW(),AX$1)))</f>
        <v>-1.0457574905606752</v>
      </c>
      <c r="AY79">
        <f>IF(INDEX(測定結果!$1:$1048576,ROW(),AY$1)=0,"",LOG(INDEX(測定結果!$1:$1048576,ROW(),AY$1)))</f>
        <v>-1.0457574905606752</v>
      </c>
      <c r="AZ79">
        <f>IF(INDEX(測定結果!$1:$1048576,ROW(),AZ$1)=0,"",LOG(INDEX(測定結果!$1:$1048576,ROW(),AZ$1)))</f>
        <v>-1.0969100130080565</v>
      </c>
      <c r="BA79">
        <f>IF(INDEX(測定結果!$1:$1048576,ROW(),BA$1)=0,"",LOG(INDEX(測定結果!$1:$1048576,ROW(),BA$1)))</f>
        <v>-1.0457574905606752</v>
      </c>
      <c r="BB79">
        <f>IF(INDEX(測定結果!$1:$1048576,ROW(),BB$1)=0,"",LOG(INDEX(測定結果!$1:$1048576,ROW(),BB$1)))</f>
        <v>-1.0969100130080565</v>
      </c>
      <c r="BC79">
        <f>IF(INDEX(測定結果!$1:$1048576,ROW(),BC$1)=0,"",LOG(INDEX(測定結果!$1:$1048576,ROW(),BC$1)))</f>
        <v>-1.0969100130080565</v>
      </c>
      <c r="BD79">
        <f>IF(INDEX(測定結果!$1:$1048576,ROW(),BD$1)=0,"",LOG(INDEX(測定結果!$1:$1048576,ROW(),BD$1)))</f>
        <v>-1.0457574905606752</v>
      </c>
      <c r="BE79">
        <f>IF(INDEX(測定結果!$1:$1048576,ROW(),BE$1)=0,"",LOG(INDEX(測定結果!$1:$1048576,ROW(),BE$1)))</f>
        <v>-1.0457574905606752</v>
      </c>
      <c r="BF79">
        <f>IF(INDEX(測定結果!$1:$1048576,ROW(),BF$1)=0,"",LOG(INDEX(測定結果!$1:$1048576,ROW(),BF$1)))</f>
        <v>-1.1549019599857431</v>
      </c>
      <c r="BG79">
        <f>IF(INDEX(測定結果!$1:$1048576,ROW(),BG$1)=0,"",LOG(INDEX(測定結果!$1:$1048576,ROW(),BG$1)))</f>
        <v>-1.0969100130080565</v>
      </c>
      <c r="BH79">
        <f>IF(INDEX(測定結果!$1:$1048576,ROW(),BH$1)=0,"",LOG(INDEX(測定結果!$1:$1048576,ROW(),BH$1)))</f>
        <v>-1.0969100130080565</v>
      </c>
      <c r="BI79">
        <f>IF(INDEX(測定結果!$1:$1048576,ROW(),BI$1)=0,"",LOG(INDEX(測定結果!$1:$1048576,ROW(),BI$1)))</f>
        <v>-1.0457574905606752</v>
      </c>
      <c r="BJ79">
        <f>IF(INDEX(測定結果!$1:$1048576,ROW(),BJ$1)=0,"",LOG(INDEX(測定結果!$1:$1048576,ROW(),BJ$1)))</f>
        <v>-1.0457574905606752</v>
      </c>
      <c r="BK79">
        <f>IF(INDEX(測定結果!$1:$1048576,ROW(),BK$1)=0,"",LOG(INDEX(測定結果!$1:$1048576,ROW(),BK$1)))</f>
        <v>-1.0457574905606752</v>
      </c>
      <c r="BL79">
        <f>IF(INDEX(測定結果!$1:$1048576,ROW(),BL$1)=0,"",LOG(INDEX(測定結果!$1:$1048576,ROW(),BL$1)))</f>
        <v>-1.0457574905606752</v>
      </c>
      <c r="BM79">
        <f>IF(INDEX(測定結果!$1:$1048576,ROW(),BM$1)=0,"",LOG(INDEX(測定結果!$1:$1048576,ROW(),BM$1)))</f>
        <v>-1.0969100130080565</v>
      </c>
      <c r="BN79">
        <f>IF(INDEX(測定結果!$1:$1048576,ROW(),BN$1)=0,"",LOG(INDEX(測定結果!$1:$1048576,ROW(),BN$1)))</f>
        <v>-1.0969100130080565</v>
      </c>
      <c r="BO79">
        <f>IF(INDEX(測定結果!$1:$1048576,ROW(),BO$1)=0,"",LOG(INDEX(測定結果!$1:$1048576,ROW(),BO$1)))</f>
        <v>-1.0457574905606752</v>
      </c>
      <c r="BP79">
        <f>IF(INDEX(測定結果!$1:$1048576,ROW(),BP$1)=0,"",LOG(INDEX(測定結果!$1:$1048576,ROW(),BP$1)))</f>
        <v>-1.0457574905606752</v>
      </c>
      <c r="BQ79">
        <f>IF(INDEX(測定結果!$1:$1048576,ROW(),BQ$1)=0,"",LOG(INDEX(測定結果!$1:$1048576,ROW(),BQ$1)))</f>
        <v>-1.0457574905606752</v>
      </c>
      <c r="BR79">
        <f>IF(INDEX(測定結果!$1:$1048576,ROW(),BR$1)=0,"",LOG(INDEX(測定結果!$1:$1048576,ROW(),BR$1)))</f>
        <v>-1.0969100130080565</v>
      </c>
      <c r="BS79">
        <f>IF(INDEX(測定結果!$1:$1048576,ROW(),BS$1)=0,"",LOG(INDEX(測定結果!$1:$1048576,ROW(),BS$1)))</f>
        <v>-1.0969100130080565</v>
      </c>
      <c r="BT79">
        <f>IF(INDEX(測定結果!$1:$1048576,ROW(),BT$1)=0,"",LOG(INDEX(測定結果!$1:$1048576,ROW(),BT$1)))</f>
        <v>-1.0969100130080565</v>
      </c>
      <c r="BU79">
        <f>IF(INDEX(測定結果!$1:$1048576,ROW(),BU$1)=0,"",LOG(INDEX(測定結果!$1:$1048576,ROW(),BU$1)))</f>
        <v>-1.0969100130080565</v>
      </c>
      <c r="BV79" t="str">
        <f>IF(INDEX(測定結果!$1:$1048576,ROW(),BV$1)=0,"",LOG(INDEX(測定結果!$1:$1048576,ROW(),BV$1)))</f>
        <v/>
      </c>
      <c r="BW79" t="str">
        <f>IF(INDEX(測定結果!$1:$1048576,ROW(),BW$1)=0,"",LOG(INDEX(測定結果!$1:$1048576,ROW(),BW$1)))</f>
        <v/>
      </c>
      <c r="BX79" t="str">
        <f>IF(INDEX(測定結果!$1:$1048576,ROW(),BX$1)=0,"",LOG(INDEX(測定結果!$1:$1048576,ROW(),BX$1)))</f>
        <v/>
      </c>
      <c r="BY79" t="str">
        <f>IF(INDEX(測定結果!$1:$1048576,ROW(),BY$1)=0,"",LOG(INDEX(測定結果!$1:$1048576,ROW(),BY$1)))</f>
        <v/>
      </c>
      <c r="BZ79" t="str">
        <f>IF(INDEX(測定結果!$1:$1048576,ROW(),BZ$1)=0,"",LOG(INDEX(測定結果!$1:$1048576,ROW(),BZ$1)))</f>
        <v/>
      </c>
      <c r="CA79" t="str">
        <f>IF(INDEX(測定結果!$1:$1048576,ROW(),CA$1)=0,"",LOG(INDEX(測定結果!$1:$1048576,ROW(),CA$1)))</f>
        <v/>
      </c>
      <c r="CB79" t="str">
        <f>IF(INDEX(測定結果!$1:$1048576,ROW(),CB$1)=0,"",LOG(INDEX(測定結果!$1:$1048576,ROW(),CB$1)))</f>
        <v/>
      </c>
      <c r="CC79" t="str">
        <f>IF(INDEX(測定結果!$1:$1048576,ROW(),CC$1)=0,"",LOG(INDEX(測定結果!$1:$1048576,ROW(),CC$1)))</f>
        <v/>
      </c>
      <c r="CD79" t="str">
        <f>IF(INDEX(測定結果!$1:$1048576,ROW(),CD$1)=0,"",LOG(INDEX(測定結果!$1:$1048576,ROW(),CD$1)))</f>
        <v/>
      </c>
      <c r="CE79" t="str">
        <f>IF(INDEX(測定結果!$1:$1048576,ROW(),CE$1)=0,"",LOG(INDEX(測定結果!$1:$1048576,ROW(),CE$1)))</f>
        <v/>
      </c>
      <c r="CF79">
        <f>IF(INDEX(測定結果!$1:$1048576,ROW(),CF$1)=0,"",LOG(INDEX(測定結果!$1:$1048576,ROW(),CF$1)))</f>
        <v>-1.0969100130080565</v>
      </c>
      <c r="CG79">
        <f>IF(INDEX(測定結果!$1:$1048576,ROW(),CG$1)=0,"",LOG(INDEX(測定結果!$1:$1048576,ROW(),CG$1)))</f>
        <v>-1.0969100130080565</v>
      </c>
      <c r="CH79">
        <f>IF(INDEX(測定結果!$1:$1048576,ROW(),CH$1)=0,"",LOG(INDEX(測定結果!$1:$1048576,ROW(),CH$1)))</f>
        <v>-1.0969100130080565</v>
      </c>
      <c r="CI79">
        <f>IF(INDEX(測定結果!$1:$1048576,ROW(),CI$1)=0,"",LOG(INDEX(測定結果!$1:$1048576,ROW(),CI$1)))</f>
        <v>-1.0969100130080565</v>
      </c>
      <c r="CJ79">
        <f>IF(INDEX(測定結果!$1:$1048576,ROW(),CJ$1)=0,"",LOG(INDEX(測定結果!$1:$1048576,ROW(),CJ$1)))</f>
        <v>-1.1549019599857431</v>
      </c>
      <c r="CK79">
        <f>IF(INDEX(測定結果!$1:$1048576,ROW(),CK$1)=0,"",LOG(INDEX(測定結果!$1:$1048576,ROW(),CK$1)))</f>
        <v>-1.1549019599857431</v>
      </c>
      <c r="CL79">
        <f>IF(INDEX(測定結果!$1:$1048576,ROW(),CL$1)=0,"",LOG(INDEX(測定結果!$1:$1048576,ROW(),CL$1)))</f>
        <v>-1.1549019599857431</v>
      </c>
      <c r="CM79">
        <f>IF(INDEX(測定結果!$1:$1048576,ROW(),CM$1)=0,"",LOG(INDEX(測定結果!$1:$1048576,ROW(),CM$1)))</f>
        <v>-1.1549019599857431</v>
      </c>
      <c r="CN79">
        <f>IF(INDEX(測定結果!$1:$1048576,ROW(),CN$1)=0,"",LOG(INDEX(測定結果!$1:$1048576,ROW(),CN$1)))</f>
        <v>-1.0969100130080565</v>
      </c>
      <c r="CO79">
        <f>IF(INDEX(測定結果!$1:$1048576,ROW(),CO$1)=0,"",LOG(INDEX(測定結果!$1:$1048576,ROW(),CO$1)))</f>
        <v>-1.0969100130080565</v>
      </c>
      <c r="CP79">
        <f>IF(INDEX(測定結果!$1:$1048576,ROW(),CP$1)=0,"",LOG(INDEX(測定結果!$1:$1048576,ROW(),CP$1)))</f>
        <v>-1.1549019599857431</v>
      </c>
      <c r="CQ79">
        <f>IF(INDEX(測定結果!$1:$1048576,ROW(),CQ$1)=0,"",LOG(INDEX(測定結果!$1:$1048576,ROW(),CQ$1)))</f>
        <v>-1.0969100130080565</v>
      </c>
      <c r="CR79" t="str">
        <f>IF(INDEX(測定結果!$1:$1048576,ROW(),CR$1)=0,"",LOG(INDEX(測定結果!$1:$1048576,ROW(),CR$1)))</f>
        <v/>
      </c>
      <c r="CS79" t="str">
        <f>IF(INDEX(測定結果!$1:$1048576,ROW(),CS$1)=0,"",LOG(INDEX(測定結果!$1:$1048576,ROW(),CS$1)))</f>
        <v/>
      </c>
      <c r="CT79" t="str">
        <f>IF(INDEX(測定結果!$1:$1048576,ROW(),CT$1)=0,"",LOG(INDEX(測定結果!$1:$1048576,ROW(),CT$1)))</f>
        <v/>
      </c>
      <c r="CU79" t="str">
        <f>IF(INDEX(測定結果!$1:$1048576,ROW(),CU$1)=0,"",LOG(INDEX(測定結果!$1:$1048576,ROW(),CU$1)))</f>
        <v/>
      </c>
      <c r="CV79" t="str">
        <f>IF(INDEX(測定結果!$1:$1048576,ROW(),CV$1)=0,"",LOG(INDEX(測定結果!$1:$1048576,ROW(),CV$1)))</f>
        <v/>
      </c>
      <c r="CW79" t="str">
        <f>IF(INDEX(測定結果!$1:$1048576,ROW(),CW$1)=0,"",LOG(INDEX(測定結果!$1:$1048576,ROW(),CW$1)))</f>
        <v/>
      </c>
      <c r="CX79" t="str">
        <f>IF(INDEX(測定結果!$1:$1048576,ROW(),CX$1)=0,"",LOG(INDEX(測定結果!$1:$1048576,ROW(),CX$1)))</f>
        <v/>
      </c>
      <c r="CY79" t="str">
        <f>IF(INDEX(測定結果!$1:$1048576,ROW(),CY$1)=0,"",LOG(INDEX(測定結果!$1:$1048576,ROW(),CY$1)))</f>
        <v/>
      </c>
      <c r="CZ79" t="str">
        <f>IF(INDEX(測定結果!$1:$1048576,ROW(),CZ$1)=0,"",LOG(INDEX(測定結果!$1:$1048576,ROW(),CZ$1)))</f>
        <v/>
      </c>
      <c r="DA79" t="str">
        <f>IF(INDEX(測定結果!$1:$1048576,ROW(),DA$1)=0,"",LOG(INDEX(測定結果!$1:$1048576,ROW(),DA$1)))</f>
        <v/>
      </c>
      <c r="DB79" t="str">
        <f>IF(INDEX(測定結果!$1:$1048576,ROW(),DB$1)=0,"",LOG(INDEX(測定結果!$1:$1048576,ROW(),DB$1)))</f>
        <v/>
      </c>
      <c r="DC79" t="str">
        <f>IF(INDEX(測定結果!$1:$1048576,ROW(),DC$1)=0,"",LOG(INDEX(測定結果!$1:$1048576,ROW(),DC$1)))</f>
        <v/>
      </c>
      <c r="DD79" t="str">
        <f>IF(INDEX(測定結果!$1:$1048576,ROW(),DD$1)=0,"",LOG(INDEX(測定結果!$1:$1048576,ROW(),DD$1)))</f>
        <v/>
      </c>
      <c r="DE79" t="str">
        <f>IF(INDEX(測定結果!$1:$1048576,ROW(),DE$1)=0,"",LOG(INDEX(測定結果!$1:$1048576,ROW(),DE$1)))</f>
        <v/>
      </c>
      <c r="DF79" t="str">
        <f>IF(INDEX(測定結果!$1:$1048576,ROW(),DF$1)=0,"",LOG(INDEX(測定結果!$1:$1048576,ROW(),DF$1)))</f>
        <v/>
      </c>
      <c r="DG79" t="str">
        <f>IF(INDEX(測定結果!$1:$1048576,ROW(),DG$1)=0,"",LOG(INDEX(測定結果!$1:$1048576,ROW(),DG$1)))</f>
        <v/>
      </c>
      <c r="DH79" t="str">
        <f>IF(INDEX(測定結果!$1:$1048576,ROW(),DH$1)=0,"",LOG(INDEX(測定結果!$1:$1048576,ROW(),DH$1)))</f>
        <v/>
      </c>
      <c r="DI79" t="str">
        <f>IF(INDEX(測定結果!$1:$1048576,ROW(),DI$1)=0,"",LOG(INDEX(測定結果!$1:$1048576,ROW(),DI$1)))</f>
        <v/>
      </c>
      <c r="DJ79" t="str">
        <f>IF(INDEX(測定結果!$1:$1048576,ROW(),DJ$1)=0,"",LOG(INDEX(測定結果!$1:$1048576,ROW(),DJ$1)))</f>
        <v/>
      </c>
      <c r="DK79" t="str">
        <f>IF(INDEX(測定結果!$1:$1048576,ROW(),DK$1)=0,"",LOG(INDEX(測定結果!$1:$1048576,ROW(),DK$1)))</f>
        <v/>
      </c>
      <c r="DL79" t="str">
        <f>IF(INDEX(測定結果!$1:$1048576,ROW(),DL$1)=0,"",LOG(INDEX(測定結果!$1:$1048576,ROW(),DL$1)))</f>
        <v/>
      </c>
      <c r="DM79" t="str">
        <f>IF(INDEX(測定結果!$1:$1048576,ROW(),DM$1)=0,"",LOG(INDEX(測定結果!$1:$1048576,ROW(),DM$1)))</f>
        <v/>
      </c>
      <c r="DN79" t="str">
        <f>IF(INDEX(測定結果!$1:$1048576,ROW(),DN$1)=0,"",LOG(INDEX(測定結果!$1:$1048576,ROW(),DN$1)))</f>
        <v/>
      </c>
      <c r="DO79" t="str">
        <f>IF(INDEX(測定結果!$1:$1048576,ROW(),DO$1)=0,"",LOG(INDEX(測定結果!$1:$1048576,ROW(),DO$1)))</f>
        <v/>
      </c>
      <c r="DP79" t="str">
        <f>IF(OR(INDEX(測定結果!$1:$1048576,ROW(),DP$1)=0,INDEX(測定結果!$1:$1048576,ROW(),DP$1)=""),"",LOG(INDEX(測定結果!$1:$1048576,ROW(),DP$1)))</f>
        <v/>
      </c>
      <c r="DQ79" t="str">
        <f>IF(OR(INDEX(測定結果!$1:$1048576,ROW(),DQ$1)=0,INDEX(測定結果!$1:$1048576,ROW(),DQ$1)=""),"",LOG(INDEX(測定結果!$1:$1048576,ROW(),DQ$1)))</f>
        <v/>
      </c>
      <c r="DR79" t="str">
        <f>IF(OR(INDEX(測定結果!$1:$1048576,ROW(),DR$1)=0,INDEX(測定結果!$1:$1048576,ROW(),DR$1)=""),"",LOG(INDEX(測定結果!$1:$1048576,ROW(),DR$1)))</f>
        <v/>
      </c>
      <c r="DS79" t="str">
        <f>IF(OR(INDEX(測定結果!$1:$1048576,ROW(),DS$1)=0,INDEX(測定結果!$1:$1048576,ROW(),DS$1)=""),"",LOG(INDEX(測定結果!$1:$1048576,ROW(),DS$1)))</f>
        <v/>
      </c>
      <c r="DT79" t="str">
        <f>IF(OR(INDEX(測定結果!$1:$1048576,ROW(),DT$1)=0,INDEX(測定結果!$1:$1048576,ROW(),DT$1)=""),"",LOG(INDEX(測定結果!$1:$1048576,ROW(),DT$1)))</f>
        <v/>
      </c>
      <c r="DU79" t="str">
        <f>IF(OR(INDEX(測定結果!$1:$1048576,ROW(),DU$1)=0,INDEX(測定結果!$1:$1048576,ROW(),DU$1)=""),"",LOG(INDEX(測定結果!$1:$1048576,ROW(),DU$1)))</f>
        <v/>
      </c>
      <c r="DV79" t="str">
        <f>IF(OR(INDEX(測定結果!$1:$1048576,ROW(),DV$1)=0,INDEX(測定結果!$1:$1048576,ROW(),DV$1)=""),"",LOG(INDEX(測定結果!$1:$1048576,ROW(),DV$1)))</f>
        <v/>
      </c>
      <c r="DW79" t="str">
        <f>IF(OR(INDEX(測定結果!$1:$1048576,ROW(),DW$1)=0,INDEX(測定結果!$1:$1048576,ROW(),DW$1)=""),"",LOG(INDEX(測定結果!$1:$1048576,ROW(),DW$1)))</f>
        <v/>
      </c>
      <c r="DX79" t="str">
        <f>IF(OR(INDEX(測定結果!$1:$1048576,ROW(),DX$1)=0,INDEX(測定結果!$1:$1048576,ROW(),DX$1)=""),"",LOG(INDEX(測定結果!$1:$1048576,ROW(),DX$1)))</f>
        <v/>
      </c>
      <c r="DY79" t="str">
        <f>IF(OR(INDEX(測定結果!$1:$1048576,ROW(),DY$1)=0,INDEX(測定結果!$1:$1048576,ROW(),DY$1)=""),"",LOG(INDEX(測定結果!$1:$1048576,ROW(),DY$1)))</f>
        <v/>
      </c>
      <c r="DZ79" t="str">
        <f>IF(OR(INDEX(測定結果!$1:$1048576,ROW(),DZ$1)=0,INDEX(測定結果!$1:$1048576,ROW(),DZ$1)=""),"",LOG(INDEX(測定結果!$1:$1048576,ROW(),DZ$1)))</f>
        <v/>
      </c>
      <c r="EA79" t="str">
        <f>IF(OR(INDEX(測定結果!$1:$1048576,ROW(),EA$1)=0,INDEX(測定結果!$1:$1048576,ROW(),EA$1)=""),"",LOG(INDEX(測定結果!$1:$1048576,ROW(),EA$1)))</f>
        <v/>
      </c>
      <c r="EB79" t="str">
        <f>IF(OR(INDEX(測定結果!$1:$1048576,ROW(),EB$1)=0,INDEX(測定結果!$1:$1048576,ROW(),EB$1)=""),"",LOG(INDEX(測定結果!$1:$1048576,ROW(),EB$1)))</f>
        <v/>
      </c>
      <c r="EC79">
        <f>IF(OR(INDEX(測定結果!$1:$1048576,ROW(),EC$1)=0,INDEX(測定結果!$1:$1048576,ROW(),EC$1)=""),"",LOG(INDEX(測定結果!$1:$1048576,ROW(),EC$1)))</f>
        <v>-1.1307682802690238</v>
      </c>
      <c r="ED79">
        <f>IF(OR(INDEX(測定結果!$1:$1048576,ROW(),ED$1)=0,INDEX(測定結果!$1:$1048576,ROW(),ED$1)=""),"",LOG(INDEX(測定結果!$1:$1048576,ROW(),ED$1)))</f>
        <v>-1.1611509092627446</v>
      </c>
    </row>
    <row r="80" spans="1:134">
      <c r="A80" t="str">
        <f>IF(INDEX(測定結果!$1:$1048576,ROW(),A$1)=0,A79,INDEX(測定結果!$1:$1048576,ROW(),A$1))</f>
        <v>船引町</v>
      </c>
      <c r="B80">
        <f>INDEX(測定結果!$1:$1048576,ROW(),B$1)</f>
        <v>70</v>
      </c>
      <c r="C80" t="str">
        <f>IF(INDEX(測定結果!$1:$1048576,ROW(),C$1)=0,C79,INDEX(測定結果!$1:$1048576,ROW(),C$1))</f>
        <v>小沢</v>
      </c>
      <c r="D80" t="str">
        <f>IF(INDEX(測定結果!$1:$1048576,ROW(),D$1)=0,"",INDEX(測定結果!$1:$1048576,ROW(),D$1))</f>
        <v>小沢公民館</v>
      </c>
      <c r="E80">
        <f>IF(INDEX(測定結果!$1:$1048576,ROW(),E$1)=0,"",LOG(INDEX(測定結果!$1:$1048576,ROW(),E$1)))</f>
        <v>-0.74472749489669399</v>
      </c>
      <c r="F80">
        <f>IF(INDEX(測定結果!$1:$1048576,ROW(),F$1)=0,"",LOG(INDEX(測定結果!$1:$1048576,ROW(),F$1)))</f>
        <v>-0.74472749489669399</v>
      </c>
      <c r="G80">
        <f>IF(INDEX(測定結果!$1:$1048576,ROW(),G$1)=0,"",LOG(INDEX(測定結果!$1:$1048576,ROW(),G$1)))</f>
        <v>-0.74472749489669399</v>
      </c>
      <c r="H80">
        <f>IF(INDEX(測定結果!$1:$1048576,ROW(),H$1)=0,"",LOG(INDEX(測定結果!$1:$1048576,ROW(),H$1)))</f>
        <v>-0.79588001734407521</v>
      </c>
      <c r="I80">
        <f>IF(INDEX(測定結果!$1:$1048576,ROW(),I$1)=0,"",LOG(INDEX(測定結果!$1:$1048576,ROW(),I$1)))</f>
        <v>-0.79588001734407521</v>
      </c>
      <c r="J80">
        <f>IF(INDEX(測定結果!$1:$1048576,ROW(),J$1)=0,"",LOG(INDEX(測定結果!$1:$1048576,ROW(),J$1)))</f>
        <v>-0.79588001734407521</v>
      </c>
      <c r="K80">
        <f>IF(INDEX(測定結果!$1:$1048576,ROW(),K$1)=0,"",LOG(INDEX(測定結果!$1:$1048576,ROW(),K$1)))</f>
        <v>-0.82390874094431876</v>
      </c>
      <c r="L80">
        <f>IF(INDEX(測定結果!$1:$1048576,ROW(),L$1)=0,"",LOG(INDEX(測定結果!$1:$1048576,ROW(),L$1)))</f>
        <v>-0.79588001734407521</v>
      </c>
      <c r="M80">
        <f>IF(INDEX(測定結果!$1:$1048576,ROW(),M$1)=0,"",LOG(INDEX(測定結果!$1:$1048576,ROW(),M$1)))</f>
        <v>-0.85387196432176193</v>
      </c>
      <c r="N80">
        <f>IF(INDEX(測定結果!$1:$1048576,ROW(),N$1)=0,"",LOG(INDEX(測定結果!$1:$1048576,ROW(),N$1)))</f>
        <v>-0.85387196432176193</v>
      </c>
      <c r="O80">
        <f>IF(INDEX(測定結果!$1:$1048576,ROW(),O$1)=0,"",LOG(INDEX(測定結果!$1:$1048576,ROW(),O$1)))</f>
        <v>-0.88605664769316317</v>
      </c>
      <c r="P80">
        <f>IF(INDEX(測定結果!$1:$1048576,ROW(),P$1)=0,"",LOG(INDEX(測定結果!$1:$1048576,ROW(),P$1)))</f>
        <v>-0.85387196432176193</v>
      </c>
      <c r="Q80">
        <f>IF(INDEX(測定結果!$1:$1048576,ROW(),Q$1)=0,"",LOG(INDEX(測定結果!$1:$1048576,ROW(),Q$1)))</f>
        <v>-0.85387196432176193</v>
      </c>
      <c r="R80">
        <f>IF(INDEX(測定結果!$1:$1048576,ROW(),R$1)=0,"",LOG(INDEX(測定結果!$1:$1048576,ROW(),R$1)))</f>
        <v>-0.85387196432176193</v>
      </c>
      <c r="S80">
        <f>IF(INDEX(測定結果!$1:$1048576,ROW(),S$1)=0,"",LOG(INDEX(測定結果!$1:$1048576,ROW(),S$1)))</f>
        <v>-0.85387196432176193</v>
      </c>
      <c r="T80">
        <f>IF(INDEX(測定結果!$1:$1048576,ROW(),T$1)=0,"",LOG(INDEX(測定結果!$1:$1048576,ROW(),T$1)))</f>
        <v>-0.88605664769316317</v>
      </c>
      <c r="U80">
        <f>IF(INDEX(測定結果!$1:$1048576,ROW(),U$1)=0,"",LOG(INDEX(測定結果!$1:$1048576,ROW(),U$1)))</f>
        <v>-0.85387196432176193</v>
      </c>
      <c r="V80">
        <f>IF(INDEX(測定結果!$1:$1048576,ROW(),V$1)=0,"",LOG(INDEX(測定結果!$1:$1048576,ROW(),V$1)))</f>
        <v>-0.88605664769316317</v>
      </c>
      <c r="W80">
        <f>IF(INDEX(測定結果!$1:$1048576,ROW(),W$1)=0,"",LOG(INDEX(測定結果!$1:$1048576,ROW(),W$1)))</f>
        <v>-0.92081875395237522</v>
      </c>
      <c r="X80">
        <f>IF(INDEX(測定結果!$1:$1048576,ROW(),X$1)=0,"",LOG(INDEX(測定結果!$1:$1048576,ROW(),X$1)))</f>
        <v>-0.85387196432176193</v>
      </c>
      <c r="Y80">
        <f>IF(INDEX(測定結果!$1:$1048576,ROW(),Y$1)=0,"",LOG(INDEX(測定結果!$1:$1048576,ROW(),Y$1)))</f>
        <v>-0.82390874094431876</v>
      </c>
      <c r="Z80">
        <f>IF(INDEX(測定結果!$1:$1048576,ROW(),Z$1)=0,"",LOG(INDEX(測定結果!$1:$1048576,ROW(),Z$1)))</f>
        <v>-0.85387196432176193</v>
      </c>
      <c r="AA80">
        <f>IF(INDEX(測定結果!$1:$1048576,ROW(),AA$1)=0,"",LOG(INDEX(測定結果!$1:$1048576,ROW(),AA$1)))</f>
        <v>-0.85387196432176193</v>
      </c>
      <c r="AB80">
        <f>IF(INDEX(測定結果!$1:$1048576,ROW(),AB$1)=0,"",LOG(INDEX(測定結果!$1:$1048576,ROW(),AB$1)))</f>
        <v>-0.92081875395237522</v>
      </c>
      <c r="AC80">
        <f>IF(INDEX(測定結果!$1:$1048576,ROW(),AC$1)=0,"",LOG(INDEX(測定結果!$1:$1048576,ROW(),AC$1)))</f>
        <v>-0.92081875395237522</v>
      </c>
      <c r="AD80">
        <f>IF(INDEX(測定結果!$1:$1048576,ROW(),AD$1)=0,"",LOG(INDEX(測定結果!$1:$1048576,ROW(),AD$1)))</f>
        <v>-0.92081875395237522</v>
      </c>
      <c r="AE80">
        <f>IF(INDEX(測定結果!$1:$1048576,ROW(),AE$1)=0,"",LOG(INDEX(測定結果!$1:$1048576,ROW(),AE$1)))</f>
        <v>-0.92081875395237522</v>
      </c>
      <c r="AF80">
        <f>IF(INDEX(測定結果!$1:$1048576,ROW(),AF$1)=0,"",LOG(INDEX(測定結果!$1:$1048576,ROW(),AF$1)))</f>
        <v>-0.92081875395237522</v>
      </c>
      <c r="AG80">
        <f>IF(INDEX(測定結果!$1:$1048576,ROW(),AG$1)=0,"",LOG(INDEX(測定結果!$1:$1048576,ROW(),AG$1)))</f>
        <v>-0.92081875395237522</v>
      </c>
      <c r="AH80">
        <f>IF(INDEX(測定結果!$1:$1048576,ROW(),AH$1)=0,"",LOG(INDEX(測定結果!$1:$1048576,ROW(),AH$1)))</f>
        <v>-1</v>
      </c>
      <c r="AI80">
        <f>IF(INDEX(測定結果!$1:$1048576,ROW(),AI$1)=0,"",LOG(INDEX(測定結果!$1:$1048576,ROW(),AI$1)))</f>
        <v>-0.92081875395237522</v>
      </c>
      <c r="AJ80">
        <f>IF(INDEX(測定結果!$1:$1048576,ROW(),AJ$1)=0,"",LOG(INDEX(測定結果!$1:$1048576,ROW(),AJ$1)))</f>
        <v>-0.95860731484177497</v>
      </c>
      <c r="AK80">
        <f>IF(INDEX(測定結果!$1:$1048576,ROW(),AK$1)=0,"",LOG(INDEX(測定結果!$1:$1048576,ROW(),AK$1)))</f>
        <v>-1.0457574905606752</v>
      </c>
      <c r="AL80">
        <f>IF(INDEX(測定結果!$1:$1048576,ROW(),AL$1)=0,"",LOG(INDEX(測定結果!$1:$1048576,ROW(),AL$1)))</f>
        <v>-1.0457574905606752</v>
      </c>
      <c r="AM80">
        <f>IF(INDEX(測定結果!$1:$1048576,ROW(),AM$1)=0,"",LOG(INDEX(測定結果!$1:$1048576,ROW(),AM$1)))</f>
        <v>-0.95860731484177497</v>
      </c>
      <c r="AN80">
        <f>IF(INDEX(測定結果!$1:$1048576,ROW(),AN$1)=0,"",LOG(INDEX(測定結果!$1:$1048576,ROW(),AN$1)))</f>
        <v>-1.0457574905606752</v>
      </c>
      <c r="AO80">
        <f>IF(INDEX(測定結果!$1:$1048576,ROW(),AO$1)=0,"",LOG(INDEX(測定結果!$1:$1048576,ROW(),AO$1)))</f>
        <v>-1.0457574905606752</v>
      </c>
      <c r="AP80">
        <f>IF(INDEX(測定結果!$1:$1048576,ROW(),AP$1)=0,"",LOG(INDEX(測定結果!$1:$1048576,ROW(),AP$1)))</f>
        <v>-1.0457574905606752</v>
      </c>
      <c r="AQ80">
        <f>IF(INDEX(測定結果!$1:$1048576,ROW(),AQ$1)=0,"",LOG(INDEX(測定結果!$1:$1048576,ROW(),AQ$1)))</f>
        <v>-1</v>
      </c>
      <c r="AR80">
        <f>IF(INDEX(測定結果!$1:$1048576,ROW(),AR$1)=0,"",LOG(INDEX(測定結果!$1:$1048576,ROW(),AR$1)))</f>
        <v>-1</v>
      </c>
      <c r="AS80">
        <f>IF(INDEX(測定結果!$1:$1048576,ROW(),AS$1)=0,"",LOG(INDEX(測定結果!$1:$1048576,ROW(),AS$1)))</f>
        <v>-1.0969100130080565</v>
      </c>
      <c r="AT80">
        <f>IF(INDEX(測定結果!$1:$1048576,ROW(),AT$1)=0,"",LOG(INDEX(測定結果!$1:$1048576,ROW(),AT$1)))</f>
        <v>-1.0457574905606752</v>
      </c>
      <c r="AU80">
        <f>IF(INDEX(測定結果!$1:$1048576,ROW(),AU$1)=0,"",LOG(INDEX(測定結果!$1:$1048576,ROW(),AU$1)))</f>
        <v>-1.0457574905606752</v>
      </c>
      <c r="AV80">
        <f>IF(INDEX(測定結果!$1:$1048576,ROW(),AV$1)=0,"",LOG(INDEX(測定結果!$1:$1048576,ROW(),AV$1)))</f>
        <v>-1.0457574905606752</v>
      </c>
      <c r="AW80">
        <f>IF(INDEX(測定結果!$1:$1048576,ROW(),AW$1)=0,"",LOG(INDEX(測定結果!$1:$1048576,ROW(),AW$1)))</f>
        <v>-1.0457574905606752</v>
      </c>
      <c r="AX80">
        <f>IF(INDEX(測定結果!$1:$1048576,ROW(),AX$1)=0,"",LOG(INDEX(測定結果!$1:$1048576,ROW(),AX$1)))</f>
        <v>-1.0457574905606752</v>
      </c>
      <c r="AY80">
        <f>IF(INDEX(測定結果!$1:$1048576,ROW(),AY$1)=0,"",LOG(INDEX(測定結果!$1:$1048576,ROW(),AY$1)))</f>
        <v>-1.0969100130080565</v>
      </c>
      <c r="AZ80">
        <f>IF(INDEX(測定結果!$1:$1048576,ROW(),AZ$1)=0,"",LOG(INDEX(測定結果!$1:$1048576,ROW(),AZ$1)))</f>
        <v>-1.0457574905606752</v>
      </c>
      <c r="BA80">
        <f>IF(INDEX(測定結果!$1:$1048576,ROW(),BA$1)=0,"",LOG(INDEX(測定結果!$1:$1048576,ROW(),BA$1)))</f>
        <v>-1.0457574905606752</v>
      </c>
      <c r="BB80">
        <f>IF(INDEX(測定結果!$1:$1048576,ROW(),BB$1)=0,"",LOG(INDEX(測定結果!$1:$1048576,ROW(),BB$1)))</f>
        <v>-1.0969100130080565</v>
      </c>
      <c r="BC80">
        <f>IF(INDEX(測定結果!$1:$1048576,ROW(),BC$1)=0,"",LOG(INDEX(測定結果!$1:$1048576,ROW(),BC$1)))</f>
        <v>-1.0969100130080565</v>
      </c>
      <c r="BD80">
        <f>IF(INDEX(測定結果!$1:$1048576,ROW(),BD$1)=0,"",LOG(INDEX(測定結果!$1:$1048576,ROW(),BD$1)))</f>
        <v>-1.0457574905606752</v>
      </c>
      <c r="BE80">
        <f>IF(INDEX(測定結果!$1:$1048576,ROW(),BE$1)=0,"",LOG(INDEX(測定結果!$1:$1048576,ROW(),BE$1)))</f>
        <v>-1.0457574905606752</v>
      </c>
      <c r="BF80">
        <f>IF(INDEX(測定結果!$1:$1048576,ROW(),BF$1)=0,"",LOG(INDEX(測定結果!$1:$1048576,ROW(),BF$1)))</f>
        <v>-1.0969100130080565</v>
      </c>
      <c r="BG80">
        <f>IF(INDEX(測定結果!$1:$1048576,ROW(),BG$1)=0,"",LOG(INDEX(測定結果!$1:$1048576,ROW(),BG$1)))</f>
        <v>-1.0969100130080565</v>
      </c>
      <c r="BH80">
        <f>IF(INDEX(測定結果!$1:$1048576,ROW(),BH$1)=0,"",LOG(INDEX(測定結果!$1:$1048576,ROW(),BH$1)))</f>
        <v>-1.0969100130080565</v>
      </c>
      <c r="BI80">
        <f>IF(INDEX(測定結果!$1:$1048576,ROW(),BI$1)=0,"",LOG(INDEX(測定結果!$1:$1048576,ROW(),BI$1)))</f>
        <v>-1.0457574905606752</v>
      </c>
      <c r="BJ80">
        <f>IF(INDEX(測定結果!$1:$1048576,ROW(),BJ$1)=0,"",LOG(INDEX(測定結果!$1:$1048576,ROW(),BJ$1)))</f>
        <v>-1.0969100130080565</v>
      </c>
      <c r="BK80">
        <f>IF(INDEX(測定結果!$1:$1048576,ROW(),BK$1)=0,"",LOG(INDEX(測定結果!$1:$1048576,ROW(),BK$1)))</f>
        <v>-1.0457574905606752</v>
      </c>
      <c r="BL80">
        <f>IF(INDEX(測定結果!$1:$1048576,ROW(),BL$1)=0,"",LOG(INDEX(測定結果!$1:$1048576,ROW(),BL$1)))</f>
        <v>-1.0457574905606752</v>
      </c>
      <c r="BM80">
        <f>IF(INDEX(測定結果!$1:$1048576,ROW(),BM$1)=0,"",LOG(INDEX(測定結果!$1:$1048576,ROW(),BM$1)))</f>
        <v>-1.0969100130080565</v>
      </c>
      <c r="BN80">
        <f>IF(INDEX(測定結果!$1:$1048576,ROW(),BN$1)=0,"",LOG(INDEX(測定結果!$1:$1048576,ROW(),BN$1)))</f>
        <v>-1.0969100130080565</v>
      </c>
      <c r="BO80">
        <f>IF(INDEX(測定結果!$1:$1048576,ROW(),BO$1)=0,"",LOG(INDEX(測定結果!$1:$1048576,ROW(),BO$1)))</f>
        <v>-1.0457574905606752</v>
      </c>
      <c r="BP80">
        <f>IF(INDEX(測定結果!$1:$1048576,ROW(),BP$1)=0,"",LOG(INDEX(測定結果!$1:$1048576,ROW(),BP$1)))</f>
        <v>-1.0969100130080565</v>
      </c>
      <c r="BQ80">
        <f>IF(INDEX(測定結果!$1:$1048576,ROW(),BQ$1)=0,"",LOG(INDEX(測定結果!$1:$1048576,ROW(),BQ$1)))</f>
        <v>-1.0969100130080565</v>
      </c>
      <c r="BR80">
        <f>IF(INDEX(測定結果!$1:$1048576,ROW(),BR$1)=0,"",LOG(INDEX(測定結果!$1:$1048576,ROW(),BR$1)))</f>
        <v>-1.0969100130080565</v>
      </c>
      <c r="BS80">
        <f>IF(INDEX(測定結果!$1:$1048576,ROW(),BS$1)=0,"",LOG(INDEX(測定結果!$1:$1048576,ROW(),BS$1)))</f>
        <v>-1.0969100130080565</v>
      </c>
      <c r="BT80">
        <f>IF(INDEX(測定結果!$1:$1048576,ROW(),BT$1)=0,"",LOG(INDEX(測定結果!$1:$1048576,ROW(),BT$1)))</f>
        <v>-1.0457574905606752</v>
      </c>
      <c r="BU80">
        <f>IF(INDEX(測定結果!$1:$1048576,ROW(),BU$1)=0,"",LOG(INDEX(測定結果!$1:$1048576,ROW(),BU$1)))</f>
        <v>-1.0969100130080565</v>
      </c>
      <c r="BV80" t="str">
        <f>IF(INDEX(測定結果!$1:$1048576,ROW(),BV$1)=0,"",LOG(INDEX(測定結果!$1:$1048576,ROW(),BV$1)))</f>
        <v/>
      </c>
      <c r="BW80" t="str">
        <f>IF(INDEX(測定結果!$1:$1048576,ROW(),BW$1)=0,"",LOG(INDEX(測定結果!$1:$1048576,ROW(),BW$1)))</f>
        <v/>
      </c>
      <c r="BX80" t="str">
        <f>IF(INDEX(測定結果!$1:$1048576,ROW(),BX$1)=0,"",LOG(INDEX(測定結果!$1:$1048576,ROW(),BX$1)))</f>
        <v/>
      </c>
      <c r="BY80" t="str">
        <f>IF(INDEX(測定結果!$1:$1048576,ROW(),BY$1)=0,"",LOG(INDEX(測定結果!$1:$1048576,ROW(),BY$1)))</f>
        <v/>
      </c>
      <c r="BZ80" t="str">
        <f>IF(INDEX(測定結果!$1:$1048576,ROW(),BZ$1)=0,"",LOG(INDEX(測定結果!$1:$1048576,ROW(),BZ$1)))</f>
        <v/>
      </c>
      <c r="CA80" t="str">
        <f>IF(INDEX(測定結果!$1:$1048576,ROW(),CA$1)=0,"",LOG(INDEX(測定結果!$1:$1048576,ROW(),CA$1)))</f>
        <v/>
      </c>
      <c r="CB80" t="str">
        <f>IF(INDEX(測定結果!$1:$1048576,ROW(),CB$1)=0,"",LOG(INDEX(測定結果!$1:$1048576,ROW(),CB$1)))</f>
        <v/>
      </c>
      <c r="CC80" t="str">
        <f>IF(INDEX(測定結果!$1:$1048576,ROW(),CC$1)=0,"",LOG(INDEX(測定結果!$1:$1048576,ROW(),CC$1)))</f>
        <v/>
      </c>
      <c r="CD80" t="str">
        <f>IF(INDEX(測定結果!$1:$1048576,ROW(),CD$1)=0,"",LOG(INDEX(測定結果!$1:$1048576,ROW(),CD$1)))</f>
        <v/>
      </c>
      <c r="CE80" t="str">
        <f>IF(INDEX(測定結果!$1:$1048576,ROW(),CE$1)=0,"",LOG(INDEX(測定結果!$1:$1048576,ROW(),CE$1)))</f>
        <v/>
      </c>
      <c r="CF80">
        <f>IF(INDEX(測定結果!$1:$1048576,ROW(),CF$1)=0,"",LOG(INDEX(測定結果!$1:$1048576,ROW(),CF$1)))</f>
        <v>-1.0969100130080565</v>
      </c>
      <c r="CG80">
        <f>IF(INDEX(測定結果!$1:$1048576,ROW(),CG$1)=0,"",LOG(INDEX(測定結果!$1:$1048576,ROW(),CG$1)))</f>
        <v>-1.0969100130080565</v>
      </c>
      <c r="CH80">
        <f>IF(INDEX(測定結果!$1:$1048576,ROW(),CH$1)=0,"",LOG(INDEX(測定結果!$1:$1048576,ROW(),CH$1)))</f>
        <v>-1.0969100130080565</v>
      </c>
      <c r="CI80">
        <f>IF(INDEX(測定結果!$1:$1048576,ROW(),CI$1)=0,"",LOG(INDEX(測定結果!$1:$1048576,ROW(),CI$1)))</f>
        <v>-1.0969100130080565</v>
      </c>
      <c r="CJ80">
        <f>IF(INDEX(測定結果!$1:$1048576,ROW(),CJ$1)=0,"",LOG(INDEX(測定結果!$1:$1048576,ROW(),CJ$1)))</f>
        <v>-1.0969100130080565</v>
      </c>
      <c r="CK80">
        <f>IF(INDEX(測定結果!$1:$1048576,ROW(),CK$1)=0,"",LOG(INDEX(測定結果!$1:$1048576,ROW(),CK$1)))</f>
        <v>-1.1549019599857431</v>
      </c>
      <c r="CL80">
        <f>IF(INDEX(測定結果!$1:$1048576,ROW(),CL$1)=0,"",LOG(INDEX(測定結果!$1:$1048576,ROW(),CL$1)))</f>
        <v>-1.1549019599857431</v>
      </c>
      <c r="CM80">
        <f>IF(INDEX(測定結果!$1:$1048576,ROW(),CM$1)=0,"",LOG(INDEX(測定結果!$1:$1048576,ROW(),CM$1)))</f>
        <v>-1.0969100130080565</v>
      </c>
      <c r="CN80">
        <f>IF(INDEX(測定結果!$1:$1048576,ROW(),CN$1)=0,"",LOG(INDEX(測定結果!$1:$1048576,ROW(),CN$1)))</f>
        <v>-1.1549019599857431</v>
      </c>
      <c r="CO80">
        <f>IF(INDEX(測定結果!$1:$1048576,ROW(),CO$1)=0,"",LOG(INDEX(測定結果!$1:$1048576,ROW(),CO$1)))</f>
        <v>-1.0969100130080565</v>
      </c>
      <c r="CP80">
        <f>IF(INDEX(測定結果!$1:$1048576,ROW(),CP$1)=0,"",LOG(INDEX(測定結果!$1:$1048576,ROW(),CP$1)))</f>
        <v>-1.1549019599857431</v>
      </c>
      <c r="CQ80">
        <f>IF(INDEX(測定結果!$1:$1048576,ROW(),CQ$1)=0,"",LOG(INDEX(測定結果!$1:$1048576,ROW(),CQ$1)))</f>
        <v>-1.1549019599857431</v>
      </c>
      <c r="CR80" t="str">
        <f>IF(INDEX(測定結果!$1:$1048576,ROW(),CR$1)=0,"",LOG(INDEX(測定結果!$1:$1048576,ROW(),CR$1)))</f>
        <v/>
      </c>
      <c r="CS80" t="str">
        <f>IF(INDEX(測定結果!$1:$1048576,ROW(),CS$1)=0,"",LOG(INDEX(測定結果!$1:$1048576,ROW(),CS$1)))</f>
        <v/>
      </c>
      <c r="CT80" t="str">
        <f>IF(INDEX(測定結果!$1:$1048576,ROW(),CT$1)=0,"",LOG(INDEX(測定結果!$1:$1048576,ROW(),CT$1)))</f>
        <v/>
      </c>
      <c r="CU80" t="str">
        <f>IF(INDEX(測定結果!$1:$1048576,ROW(),CU$1)=0,"",LOG(INDEX(測定結果!$1:$1048576,ROW(),CU$1)))</f>
        <v/>
      </c>
      <c r="CV80" t="str">
        <f>IF(INDEX(測定結果!$1:$1048576,ROW(),CV$1)=0,"",LOG(INDEX(測定結果!$1:$1048576,ROW(),CV$1)))</f>
        <v/>
      </c>
      <c r="CW80" t="str">
        <f>IF(INDEX(測定結果!$1:$1048576,ROW(),CW$1)=0,"",LOG(INDEX(測定結果!$1:$1048576,ROW(),CW$1)))</f>
        <v/>
      </c>
      <c r="CX80" t="str">
        <f>IF(INDEX(測定結果!$1:$1048576,ROW(),CX$1)=0,"",LOG(INDEX(測定結果!$1:$1048576,ROW(),CX$1)))</f>
        <v/>
      </c>
      <c r="CY80" t="str">
        <f>IF(INDEX(測定結果!$1:$1048576,ROW(),CY$1)=0,"",LOG(INDEX(測定結果!$1:$1048576,ROW(),CY$1)))</f>
        <v/>
      </c>
      <c r="CZ80" t="str">
        <f>IF(INDEX(測定結果!$1:$1048576,ROW(),CZ$1)=0,"",LOG(INDEX(測定結果!$1:$1048576,ROW(),CZ$1)))</f>
        <v/>
      </c>
      <c r="DA80" t="str">
        <f>IF(INDEX(測定結果!$1:$1048576,ROW(),DA$1)=0,"",LOG(INDEX(測定結果!$1:$1048576,ROW(),DA$1)))</f>
        <v/>
      </c>
      <c r="DB80" t="str">
        <f>IF(INDEX(測定結果!$1:$1048576,ROW(),DB$1)=0,"",LOG(INDEX(測定結果!$1:$1048576,ROW(),DB$1)))</f>
        <v/>
      </c>
      <c r="DC80" t="str">
        <f>IF(INDEX(測定結果!$1:$1048576,ROW(),DC$1)=0,"",LOG(INDEX(測定結果!$1:$1048576,ROW(),DC$1)))</f>
        <v/>
      </c>
      <c r="DD80" t="str">
        <f>IF(INDEX(測定結果!$1:$1048576,ROW(),DD$1)=0,"",LOG(INDEX(測定結果!$1:$1048576,ROW(),DD$1)))</f>
        <v/>
      </c>
      <c r="DE80" t="str">
        <f>IF(INDEX(測定結果!$1:$1048576,ROW(),DE$1)=0,"",LOG(INDEX(測定結果!$1:$1048576,ROW(),DE$1)))</f>
        <v/>
      </c>
      <c r="DF80" t="str">
        <f>IF(INDEX(測定結果!$1:$1048576,ROW(),DF$1)=0,"",LOG(INDEX(測定結果!$1:$1048576,ROW(),DF$1)))</f>
        <v/>
      </c>
      <c r="DG80" t="str">
        <f>IF(INDEX(測定結果!$1:$1048576,ROW(),DG$1)=0,"",LOG(INDEX(測定結果!$1:$1048576,ROW(),DG$1)))</f>
        <v/>
      </c>
      <c r="DH80" t="str">
        <f>IF(INDEX(測定結果!$1:$1048576,ROW(),DH$1)=0,"",LOG(INDEX(測定結果!$1:$1048576,ROW(),DH$1)))</f>
        <v/>
      </c>
      <c r="DI80" t="str">
        <f>IF(INDEX(測定結果!$1:$1048576,ROW(),DI$1)=0,"",LOG(INDEX(測定結果!$1:$1048576,ROW(),DI$1)))</f>
        <v/>
      </c>
      <c r="DJ80" t="str">
        <f>IF(INDEX(測定結果!$1:$1048576,ROW(),DJ$1)=0,"",LOG(INDEX(測定結果!$1:$1048576,ROW(),DJ$1)))</f>
        <v/>
      </c>
      <c r="DK80" t="str">
        <f>IF(INDEX(測定結果!$1:$1048576,ROW(),DK$1)=0,"",LOG(INDEX(測定結果!$1:$1048576,ROW(),DK$1)))</f>
        <v/>
      </c>
      <c r="DL80" t="str">
        <f>IF(INDEX(測定結果!$1:$1048576,ROW(),DL$1)=0,"",LOG(INDEX(測定結果!$1:$1048576,ROW(),DL$1)))</f>
        <v/>
      </c>
      <c r="DM80" t="str">
        <f>IF(INDEX(測定結果!$1:$1048576,ROW(),DM$1)=0,"",LOG(INDEX(測定結果!$1:$1048576,ROW(),DM$1)))</f>
        <v/>
      </c>
      <c r="DN80" t="str">
        <f>IF(INDEX(測定結果!$1:$1048576,ROW(),DN$1)=0,"",LOG(INDEX(測定結果!$1:$1048576,ROW(),DN$1)))</f>
        <v/>
      </c>
      <c r="DO80" t="str">
        <f>IF(INDEX(測定結果!$1:$1048576,ROW(),DO$1)=0,"",LOG(INDEX(測定結果!$1:$1048576,ROW(),DO$1)))</f>
        <v/>
      </c>
      <c r="DP80" t="str">
        <f>IF(OR(INDEX(測定結果!$1:$1048576,ROW(),DP$1)=0,INDEX(測定結果!$1:$1048576,ROW(),DP$1)=""),"",LOG(INDEX(測定結果!$1:$1048576,ROW(),DP$1)))</f>
        <v/>
      </c>
      <c r="DQ80" t="str">
        <f>IF(OR(INDEX(測定結果!$1:$1048576,ROW(),DQ$1)=0,INDEX(測定結果!$1:$1048576,ROW(),DQ$1)=""),"",LOG(INDEX(測定結果!$1:$1048576,ROW(),DQ$1)))</f>
        <v/>
      </c>
      <c r="DR80" t="str">
        <f>IF(OR(INDEX(測定結果!$1:$1048576,ROW(),DR$1)=0,INDEX(測定結果!$1:$1048576,ROW(),DR$1)=""),"",LOG(INDEX(測定結果!$1:$1048576,ROW(),DR$1)))</f>
        <v/>
      </c>
      <c r="DS80" t="str">
        <f>IF(OR(INDEX(測定結果!$1:$1048576,ROW(),DS$1)=0,INDEX(測定結果!$1:$1048576,ROW(),DS$1)=""),"",LOG(INDEX(測定結果!$1:$1048576,ROW(),DS$1)))</f>
        <v/>
      </c>
      <c r="DT80" t="str">
        <f>IF(OR(INDEX(測定結果!$1:$1048576,ROW(),DT$1)=0,INDEX(測定結果!$1:$1048576,ROW(),DT$1)=""),"",LOG(INDEX(測定結果!$1:$1048576,ROW(),DT$1)))</f>
        <v/>
      </c>
      <c r="DU80" t="str">
        <f>IF(OR(INDEX(測定結果!$1:$1048576,ROW(),DU$1)=0,INDEX(測定結果!$1:$1048576,ROW(),DU$1)=""),"",LOG(INDEX(測定結果!$1:$1048576,ROW(),DU$1)))</f>
        <v/>
      </c>
      <c r="DV80" t="str">
        <f>IF(OR(INDEX(測定結果!$1:$1048576,ROW(),DV$1)=0,INDEX(測定結果!$1:$1048576,ROW(),DV$1)=""),"",LOG(INDEX(測定結果!$1:$1048576,ROW(),DV$1)))</f>
        <v/>
      </c>
      <c r="DW80" t="str">
        <f>IF(OR(INDEX(測定結果!$1:$1048576,ROW(),DW$1)=0,INDEX(測定結果!$1:$1048576,ROW(),DW$1)=""),"",LOG(INDEX(測定結果!$1:$1048576,ROW(),DW$1)))</f>
        <v/>
      </c>
      <c r="DX80" t="str">
        <f>IF(OR(INDEX(測定結果!$1:$1048576,ROW(),DX$1)=0,INDEX(測定結果!$1:$1048576,ROW(),DX$1)=""),"",LOG(INDEX(測定結果!$1:$1048576,ROW(),DX$1)))</f>
        <v/>
      </c>
      <c r="DY80" t="str">
        <f>IF(OR(INDEX(測定結果!$1:$1048576,ROW(),DY$1)=0,INDEX(測定結果!$1:$1048576,ROW(),DY$1)=""),"",LOG(INDEX(測定結果!$1:$1048576,ROW(),DY$1)))</f>
        <v/>
      </c>
      <c r="DZ80" t="str">
        <f>IF(OR(INDEX(測定結果!$1:$1048576,ROW(),DZ$1)=0,INDEX(測定結果!$1:$1048576,ROW(),DZ$1)=""),"",LOG(INDEX(測定結果!$1:$1048576,ROW(),DZ$1)))</f>
        <v/>
      </c>
      <c r="EA80" t="str">
        <f>IF(OR(INDEX(測定結果!$1:$1048576,ROW(),EA$1)=0,INDEX(測定結果!$1:$1048576,ROW(),EA$1)=""),"",LOG(INDEX(測定結果!$1:$1048576,ROW(),EA$1)))</f>
        <v/>
      </c>
      <c r="EB80" t="str">
        <f>IF(OR(INDEX(測定結果!$1:$1048576,ROW(),EB$1)=0,INDEX(測定結果!$1:$1048576,ROW(),EB$1)=""),"",LOG(INDEX(測定結果!$1:$1048576,ROW(),EB$1)))</f>
        <v/>
      </c>
      <c r="EC80">
        <f>IF(OR(INDEX(測定結果!$1:$1048576,ROW(),EC$1)=0,INDEX(測定結果!$1:$1048576,ROW(),EC$1)=""),"",LOG(INDEX(測定結果!$1:$1048576,ROW(),EC$1)))</f>
        <v>-1.1870866433571443</v>
      </c>
      <c r="ED80">
        <f>IF(OR(INDEX(測定結果!$1:$1048576,ROW(),ED$1)=0,INDEX(測定結果!$1:$1048576,ROW(),ED$1)=""),"",LOG(INDEX(測定結果!$1:$1048576,ROW(),ED$1)))</f>
        <v>-1.2076083105017461</v>
      </c>
    </row>
    <row r="81" spans="1:134">
      <c r="A81" t="str">
        <f>IF(INDEX(測定結果!$1:$1048576,ROW(),A$1)=0,A80,INDEX(測定結果!$1:$1048576,ROW(),A$1))</f>
        <v>船引町</v>
      </c>
      <c r="B81">
        <f>INDEX(測定結果!$1:$1048576,ROW(),B$1)</f>
        <v>71</v>
      </c>
      <c r="C81" t="str">
        <f>IF(INDEX(測定結果!$1:$1048576,ROW(),C$1)=0,C80,INDEX(測定結果!$1:$1048576,ROW(),C$1))</f>
        <v>板橋</v>
      </c>
      <c r="D81" t="str">
        <f>IF(INDEX(測定結果!$1:$1048576,ROW(),D$1)=0,"",INDEX(測定結果!$1:$1048576,ROW(),D$1))</f>
        <v>船引分団４部１班屯所</v>
      </c>
      <c r="E81">
        <f>IF(INDEX(測定結果!$1:$1048576,ROW(),E$1)=0,"",LOG(INDEX(測定結果!$1:$1048576,ROW(),E$1)))</f>
        <v>-0.55284196865778079</v>
      </c>
      <c r="F81">
        <f>IF(INDEX(測定結果!$1:$1048576,ROW(),F$1)=0,"",LOG(INDEX(測定結果!$1:$1048576,ROW(),F$1)))</f>
        <v>-0.56863623584101264</v>
      </c>
      <c r="G81">
        <f>IF(INDEX(測定結果!$1:$1048576,ROW(),G$1)=0,"",LOG(INDEX(測定結果!$1:$1048576,ROW(),G$1)))</f>
        <v>-0.56863623584101264</v>
      </c>
      <c r="H81">
        <f>IF(INDEX(測定結果!$1:$1048576,ROW(),H$1)=0,"",LOG(INDEX(測定結果!$1:$1048576,ROW(),H$1)))</f>
        <v>-0.58502665202918203</v>
      </c>
      <c r="I81">
        <f>IF(INDEX(測定結果!$1:$1048576,ROW(),I$1)=0,"",LOG(INDEX(測定結果!$1:$1048576,ROW(),I$1)))</f>
        <v>-0.65757731917779372</v>
      </c>
      <c r="J81">
        <f>IF(INDEX(測定結果!$1:$1048576,ROW(),J$1)=0,"",LOG(INDEX(測定結果!$1:$1048576,ROW(),J$1)))</f>
        <v>-0.61978875828839397</v>
      </c>
      <c r="K81">
        <f>IF(INDEX(測定結果!$1:$1048576,ROW(),K$1)=0,"",LOG(INDEX(測定結果!$1:$1048576,ROW(),K$1)))</f>
        <v>-0.6020599913279624</v>
      </c>
      <c r="L81">
        <f>IF(INDEX(測定結果!$1:$1048576,ROW(),L$1)=0,"",LOG(INDEX(測定結果!$1:$1048576,ROW(),L$1)))</f>
        <v>-0.61978875828839397</v>
      </c>
      <c r="M81">
        <f>IF(INDEX(測定結果!$1:$1048576,ROW(),M$1)=0,"",LOG(INDEX(測定結果!$1:$1048576,ROW(),M$1)))</f>
        <v>-0.61978875828839397</v>
      </c>
      <c r="N81">
        <f>IF(INDEX(測定結果!$1:$1048576,ROW(),N$1)=0,"",LOG(INDEX(測定結果!$1:$1048576,ROW(),N$1)))</f>
        <v>-0.6777807052660807</v>
      </c>
      <c r="O81">
        <f>IF(INDEX(測定結果!$1:$1048576,ROW(),O$1)=0,"",LOG(INDEX(測定結果!$1:$1048576,ROW(),O$1)))</f>
        <v>-0.6777807052660807</v>
      </c>
      <c r="P81">
        <f>IF(INDEX(測定結果!$1:$1048576,ROW(),P$1)=0,"",LOG(INDEX(測定結果!$1:$1048576,ROW(),P$1)))</f>
        <v>-0.6777807052660807</v>
      </c>
      <c r="Q81">
        <f>IF(INDEX(測定結果!$1:$1048576,ROW(),Q$1)=0,"",LOG(INDEX(測定結果!$1:$1048576,ROW(),Q$1)))</f>
        <v>-0.69897000433601875</v>
      </c>
      <c r="R81">
        <f>IF(INDEX(測定結果!$1:$1048576,ROW(),R$1)=0,"",LOG(INDEX(測定結果!$1:$1048576,ROW(),R$1)))</f>
        <v>-0.69897000433601875</v>
      </c>
      <c r="S81">
        <f>IF(INDEX(測定結果!$1:$1048576,ROW(),S$1)=0,"",LOG(INDEX(測定結果!$1:$1048576,ROW(),S$1)))</f>
        <v>-0.72124639904717103</v>
      </c>
      <c r="T81">
        <f>IF(INDEX(測定結果!$1:$1048576,ROW(),T$1)=0,"",LOG(INDEX(測定結果!$1:$1048576,ROW(),T$1)))</f>
        <v>-0.74472749489669399</v>
      </c>
      <c r="U81">
        <f>IF(INDEX(測定結果!$1:$1048576,ROW(),U$1)=0,"",LOG(INDEX(測定結果!$1:$1048576,ROW(),U$1)))</f>
        <v>-0.74472749489669399</v>
      </c>
      <c r="V81">
        <f>IF(INDEX(測定結果!$1:$1048576,ROW(),V$1)=0,"",LOG(INDEX(測定結果!$1:$1048576,ROW(),V$1)))</f>
        <v>-0.769551078621726</v>
      </c>
      <c r="W81">
        <f>IF(INDEX(測定結果!$1:$1048576,ROW(),W$1)=0,"",LOG(INDEX(測定結果!$1:$1048576,ROW(),W$1)))</f>
        <v>-0.72124639904717103</v>
      </c>
      <c r="X81">
        <f>IF(INDEX(測定結果!$1:$1048576,ROW(),X$1)=0,"",LOG(INDEX(測定結果!$1:$1048576,ROW(),X$1)))</f>
        <v>-0.74472749489669399</v>
      </c>
      <c r="Y81">
        <f>IF(INDEX(測定結果!$1:$1048576,ROW(),Y$1)=0,"",LOG(INDEX(測定結果!$1:$1048576,ROW(),Y$1)))</f>
        <v>-0.74472749489669399</v>
      </c>
      <c r="Z81">
        <f>IF(INDEX(測定結果!$1:$1048576,ROW(),Z$1)=0,"",LOG(INDEX(測定結果!$1:$1048576,ROW(),Z$1)))</f>
        <v>-0.74472749489669399</v>
      </c>
      <c r="AA81">
        <f>IF(INDEX(測定結果!$1:$1048576,ROW(),AA$1)=0,"",LOG(INDEX(測定結果!$1:$1048576,ROW(),AA$1)))</f>
        <v>-0.769551078621726</v>
      </c>
      <c r="AB81">
        <f>IF(INDEX(測定結果!$1:$1048576,ROW(),AB$1)=0,"",LOG(INDEX(測定結果!$1:$1048576,ROW(),AB$1)))</f>
        <v>-0.769551078621726</v>
      </c>
      <c r="AC81">
        <f>IF(INDEX(測定結果!$1:$1048576,ROW(),AC$1)=0,"",LOG(INDEX(測定結果!$1:$1048576,ROW(),AC$1)))</f>
        <v>-0.79588001734407521</v>
      </c>
      <c r="AD81">
        <f>IF(INDEX(測定結果!$1:$1048576,ROW(),AD$1)=0,"",LOG(INDEX(測定結果!$1:$1048576,ROW(),AD$1)))</f>
        <v>-0.769551078621726</v>
      </c>
      <c r="AE81">
        <f>IF(INDEX(測定結果!$1:$1048576,ROW(),AE$1)=0,"",LOG(INDEX(測定結果!$1:$1048576,ROW(),AE$1)))</f>
        <v>-0.79588001734407521</v>
      </c>
      <c r="AF81">
        <f>IF(INDEX(測定結果!$1:$1048576,ROW(),AF$1)=0,"",LOG(INDEX(測定結果!$1:$1048576,ROW(),AF$1)))</f>
        <v>-0.79588001734407521</v>
      </c>
      <c r="AG81">
        <f>IF(INDEX(測定結果!$1:$1048576,ROW(),AG$1)=0,"",LOG(INDEX(測定結果!$1:$1048576,ROW(),AG$1)))</f>
        <v>-0.79588001734407521</v>
      </c>
      <c r="AH81">
        <f>IF(INDEX(測定結果!$1:$1048576,ROW(),AH$1)=0,"",LOG(INDEX(測定結果!$1:$1048576,ROW(),AH$1)))</f>
        <v>-0.769551078621726</v>
      </c>
      <c r="AI81">
        <f>IF(INDEX(測定結果!$1:$1048576,ROW(),AI$1)=0,"",LOG(INDEX(測定結果!$1:$1048576,ROW(),AI$1)))</f>
        <v>-0.82390874094431876</v>
      </c>
      <c r="AJ81">
        <f>IF(INDEX(測定結果!$1:$1048576,ROW(),AJ$1)=0,"",LOG(INDEX(測定結果!$1:$1048576,ROW(),AJ$1)))</f>
        <v>-0.88605664769316317</v>
      </c>
      <c r="AK81">
        <f>IF(INDEX(測定結果!$1:$1048576,ROW(),AK$1)=0,"",LOG(INDEX(測定結果!$1:$1048576,ROW(),AK$1)))</f>
        <v>-0.92081875395237522</v>
      </c>
      <c r="AL81">
        <f>IF(INDEX(測定結果!$1:$1048576,ROW(),AL$1)=0,"",LOG(INDEX(測定結果!$1:$1048576,ROW(),AL$1)))</f>
        <v>-0.85387196432176193</v>
      </c>
      <c r="AM81">
        <f>IF(INDEX(測定結果!$1:$1048576,ROW(),AM$1)=0,"",LOG(INDEX(測定結果!$1:$1048576,ROW(),AM$1)))</f>
        <v>-0.88605664769316317</v>
      </c>
      <c r="AN81">
        <f>IF(INDEX(測定結果!$1:$1048576,ROW(),AN$1)=0,"",LOG(INDEX(測定結果!$1:$1048576,ROW(),AN$1)))</f>
        <v>-0.88605664769316317</v>
      </c>
      <c r="AO81">
        <f>IF(INDEX(測定結果!$1:$1048576,ROW(),AO$1)=0,"",LOG(INDEX(測定結果!$1:$1048576,ROW(),AO$1)))</f>
        <v>-0.88605664769316317</v>
      </c>
      <c r="AP81">
        <f>IF(INDEX(測定結果!$1:$1048576,ROW(),AP$1)=0,"",LOG(INDEX(測定結果!$1:$1048576,ROW(),AP$1)))</f>
        <v>-0.88605664769316317</v>
      </c>
      <c r="AQ81">
        <f>IF(INDEX(測定結果!$1:$1048576,ROW(),AQ$1)=0,"",LOG(INDEX(測定結果!$1:$1048576,ROW(),AQ$1)))</f>
        <v>-0.88605664769316317</v>
      </c>
      <c r="AR81">
        <f>IF(INDEX(測定結果!$1:$1048576,ROW(),AR$1)=0,"",LOG(INDEX(測定結果!$1:$1048576,ROW(),AR$1)))</f>
        <v>-0.85387196432176193</v>
      </c>
      <c r="AS81">
        <f>IF(INDEX(測定結果!$1:$1048576,ROW(),AS$1)=0,"",LOG(INDEX(測定結果!$1:$1048576,ROW(),AS$1)))</f>
        <v>-0.88605664769316317</v>
      </c>
      <c r="AT81">
        <f>IF(INDEX(測定結果!$1:$1048576,ROW(),AT$1)=0,"",LOG(INDEX(測定結果!$1:$1048576,ROW(),AT$1)))</f>
        <v>-0.88605664769316317</v>
      </c>
      <c r="AU81">
        <f>IF(INDEX(測定結果!$1:$1048576,ROW(),AU$1)=0,"",LOG(INDEX(測定結果!$1:$1048576,ROW(),AU$1)))</f>
        <v>-0.88605664769316317</v>
      </c>
      <c r="AV81">
        <f>IF(INDEX(測定結果!$1:$1048576,ROW(),AV$1)=0,"",LOG(INDEX(測定結果!$1:$1048576,ROW(),AV$1)))</f>
        <v>-0.92081875395237522</v>
      </c>
      <c r="AW81">
        <f>IF(INDEX(測定結果!$1:$1048576,ROW(),AW$1)=0,"",LOG(INDEX(測定結果!$1:$1048576,ROW(),AW$1)))</f>
        <v>-0.92081875395237522</v>
      </c>
      <c r="AX81">
        <f>IF(INDEX(測定結果!$1:$1048576,ROW(),AX$1)=0,"",LOG(INDEX(測定結果!$1:$1048576,ROW(),AX$1)))</f>
        <v>-0.92081875395237522</v>
      </c>
      <c r="AY81">
        <f>IF(INDEX(測定結果!$1:$1048576,ROW(),AY$1)=0,"",LOG(INDEX(測定結果!$1:$1048576,ROW(),AY$1)))</f>
        <v>-0.95860731484177497</v>
      </c>
      <c r="AZ81">
        <f>IF(INDEX(測定結果!$1:$1048576,ROW(),AZ$1)=0,"",LOG(INDEX(測定結果!$1:$1048576,ROW(),AZ$1)))</f>
        <v>-0.92081875395237522</v>
      </c>
      <c r="BA81">
        <f>IF(INDEX(測定結果!$1:$1048576,ROW(),BA$1)=0,"",LOG(INDEX(測定結果!$1:$1048576,ROW(),BA$1)))</f>
        <v>-0.95860731484177497</v>
      </c>
      <c r="BB81">
        <f>IF(INDEX(測定結果!$1:$1048576,ROW(),BB$1)=0,"",LOG(INDEX(測定結果!$1:$1048576,ROW(),BB$1)))</f>
        <v>-0.95860731484177497</v>
      </c>
      <c r="BC81">
        <f>IF(INDEX(測定結果!$1:$1048576,ROW(),BC$1)=0,"",LOG(INDEX(測定結果!$1:$1048576,ROW(),BC$1)))</f>
        <v>-1</v>
      </c>
      <c r="BD81">
        <f>IF(INDEX(測定結果!$1:$1048576,ROW(),BD$1)=0,"",LOG(INDEX(測定結果!$1:$1048576,ROW(),BD$1)))</f>
        <v>-0.92081875395237522</v>
      </c>
      <c r="BE81">
        <f>IF(INDEX(測定結果!$1:$1048576,ROW(),BE$1)=0,"",LOG(INDEX(測定結果!$1:$1048576,ROW(),BE$1)))</f>
        <v>-0.95860731484177497</v>
      </c>
      <c r="BF81">
        <f>IF(INDEX(測定結果!$1:$1048576,ROW(),BF$1)=0,"",LOG(INDEX(測定結果!$1:$1048576,ROW(),BF$1)))</f>
        <v>-1</v>
      </c>
      <c r="BG81">
        <f>IF(INDEX(測定結果!$1:$1048576,ROW(),BG$1)=0,"",LOG(INDEX(測定結果!$1:$1048576,ROW(),BG$1)))</f>
        <v>-0.95860731484177497</v>
      </c>
      <c r="BH81">
        <f>IF(INDEX(測定結果!$1:$1048576,ROW(),BH$1)=0,"",LOG(INDEX(測定結果!$1:$1048576,ROW(),BH$1)))</f>
        <v>-0.95860731484177497</v>
      </c>
      <c r="BI81">
        <f>IF(INDEX(測定結果!$1:$1048576,ROW(),BI$1)=0,"",LOG(INDEX(測定結果!$1:$1048576,ROW(),BI$1)))</f>
        <v>-0.92081875395237522</v>
      </c>
      <c r="BJ81">
        <f>IF(INDEX(測定結果!$1:$1048576,ROW(),BJ$1)=0,"",LOG(INDEX(測定結果!$1:$1048576,ROW(),BJ$1)))</f>
        <v>-0.95860731484177497</v>
      </c>
      <c r="BK81">
        <f>IF(INDEX(測定結果!$1:$1048576,ROW(),BK$1)=0,"",LOG(INDEX(測定結果!$1:$1048576,ROW(),BK$1)))</f>
        <v>-1</v>
      </c>
      <c r="BL81">
        <f>IF(INDEX(測定結果!$1:$1048576,ROW(),BL$1)=0,"",LOG(INDEX(測定結果!$1:$1048576,ROW(),BL$1)))</f>
        <v>-0.95860731484177497</v>
      </c>
      <c r="BM81">
        <f>IF(INDEX(測定結果!$1:$1048576,ROW(),BM$1)=0,"",LOG(INDEX(測定結果!$1:$1048576,ROW(),BM$1)))</f>
        <v>-0.95860731484177497</v>
      </c>
      <c r="BN81">
        <f>IF(INDEX(測定結果!$1:$1048576,ROW(),BN$1)=0,"",LOG(INDEX(測定結果!$1:$1048576,ROW(),BN$1)))</f>
        <v>-1</v>
      </c>
      <c r="BO81">
        <f>IF(INDEX(測定結果!$1:$1048576,ROW(),BO$1)=0,"",LOG(INDEX(測定結果!$1:$1048576,ROW(),BO$1)))</f>
        <v>-1</v>
      </c>
      <c r="BP81">
        <f>IF(INDEX(測定結果!$1:$1048576,ROW(),BP$1)=0,"",LOG(INDEX(測定結果!$1:$1048576,ROW(),BP$1)))</f>
        <v>-1</v>
      </c>
      <c r="BQ81">
        <f>IF(INDEX(測定結果!$1:$1048576,ROW(),BQ$1)=0,"",LOG(INDEX(測定結果!$1:$1048576,ROW(),BQ$1)))</f>
        <v>-0.95860731484177497</v>
      </c>
      <c r="BR81">
        <f>IF(INDEX(測定結果!$1:$1048576,ROW(),BR$1)=0,"",LOG(INDEX(測定結果!$1:$1048576,ROW(),BR$1)))</f>
        <v>-1.0457574905606752</v>
      </c>
      <c r="BS81">
        <f>IF(INDEX(測定結果!$1:$1048576,ROW(),BS$1)=0,"",LOG(INDEX(測定結果!$1:$1048576,ROW(),BS$1)))</f>
        <v>-1</v>
      </c>
      <c r="BT81">
        <f>IF(INDEX(測定結果!$1:$1048576,ROW(),BT$1)=0,"",LOG(INDEX(測定結果!$1:$1048576,ROW(),BT$1)))</f>
        <v>-1</v>
      </c>
      <c r="BU81">
        <f>IF(INDEX(測定結果!$1:$1048576,ROW(),BU$1)=0,"",LOG(INDEX(測定結果!$1:$1048576,ROW(),BU$1)))</f>
        <v>-1</v>
      </c>
      <c r="BV81" t="str">
        <f>IF(INDEX(測定結果!$1:$1048576,ROW(),BV$1)=0,"",LOG(INDEX(測定結果!$1:$1048576,ROW(),BV$1)))</f>
        <v/>
      </c>
      <c r="BW81" t="str">
        <f>IF(INDEX(測定結果!$1:$1048576,ROW(),BW$1)=0,"",LOG(INDEX(測定結果!$1:$1048576,ROW(),BW$1)))</f>
        <v/>
      </c>
      <c r="BX81" t="str">
        <f>IF(INDEX(測定結果!$1:$1048576,ROW(),BX$1)=0,"",LOG(INDEX(測定結果!$1:$1048576,ROW(),BX$1)))</f>
        <v/>
      </c>
      <c r="BY81" t="str">
        <f>IF(INDEX(測定結果!$1:$1048576,ROW(),BY$1)=0,"",LOG(INDEX(測定結果!$1:$1048576,ROW(),BY$1)))</f>
        <v/>
      </c>
      <c r="BZ81" t="str">
        <f>IF(INDEX(測定結果!$1:$1048576,ROW(),BZ$1)=0,"",LOG(INDEX(測定結果!$1:$1048576,ROW(),BZ$1)))</f>
        <v/>
      </c>
      <c r="CA81" t="str">
        <f>IF(INDEX(測定結果!$1:$1048576,ROW(),CA$1)=0,"",LOG(INDEX(測定結果!$1:$1048576,ROW(),CA$1)))</f>
        <v/>
      </c>
      <c r="CB81" t="str">
        <f>IF(INDEX(測定結果!$1:$1048576,ROW(),CB$1)=0,"",LOG(INDEX(測定結果!$1:$1048576,ROW(),CB$1)))</f>
        <v/>
      </c>
      <c r="CC81" t="str">
        <f>IF(INDEX(測定結果!$1:$1048576,ROW(),CC$1)=0,"",LOG(INDEX(測定結果!$1:$1048576,ROW(),CC$1)))</f>
        <v/>
      </c>
      <c r="CD81" t="str">
        <f>IF(INDEX(測定結果!$1:$1048576,ROW(),CD$1)=0,"",LOG(INDEX(測定結果!$1:$1048576,ROW(),CD$1)))</f>
        <v/>
      </c>
      <c r="CE81" t="str">
        <f>IF(INDEX(測定結果!$1:$1048576,ROW(),CE$1)=0,"",LOG(INDEX(測定結果!$1:$1048576,ROW(),CE$1)))</f>
        <v/>
      </c>
      <c r="CF81">
        <f>IF(INDEX(測定結果!$1:$1048576,ROW(),CF$1)=0,"",LOG(INDEX(測定結果!$1:$1048576,ROW(),CF$1)))</f>
        <v>-1.0969100130080565</v>
      </c>
      <c r="CG81">
        <f>IF(INDEX(測定結果!$1:$1048576,ROW(),CG$1)=0,"",LOG(INDEX(測定結果!$1:$1048576,ROW(),CG$1)))</f>
        <v>-1.0457574905606752</v>
      </c>
      <c r="CH81">
        <f>IF(INDEX(測定結果!$1:$1048576,ROW(),CH$1)=0,"",LOG(INDEX(測定結果!$1:$1048576,ROW(),CH$1)))</f>
        <v>-1.0457574905606752</v>
      </c>
      <c r="CI81">
        <f>IF(INDEX(測定結果!$1:$1048576,ROW(),CI$1)=0,"",LOG(INDEX(測定結果!$1:$1048576,ROW(),CI$1)))</f>
        <v>-1.0457574905606752</v>
      </c>
      <c r="CJ81">
        <f>IF(INDEX(測定結果!$1:$1048576,ROW(),CJ$1)=0,"",LOG(INDEX(測定結果!$1:$1048576,ROW(),CJ$1)))</f>
        <v>-1.0969100130080565</v>
      </c>
      <c r="CK81">
        <f>IF(INDEX(測定結果!$1:$1048576,ROW(),CK$1)=0,"",LOG(INDEX(測定結果!$1:$1048576,ROW(),CK$1)))</f>
        <v>-1.0969100130080565</v>
      </c>
      <c r="CL81">
        <f>IF(INDEX(測定結果!$1:$1048576,ROW(),CL$1)=0,"",LOG(INDEX(測定結果!$1:$1048576,ROW(),CL$1)))</f>
        <v>-1.0969100130080565</v>
      </c>
      <c r="CM81">
        <f>IF(INDEX(測定結果!$1:$1048576,ROW(),CM$1)=0,"",LOG(INDEX(測定結果!$1:$1048576,ROW(),CM$1)))</f>
        <v>-1.0457574905606752</v>
      </c>
      <c r="CN81">
        <f>IF(INDEX(測定結果!$1:$1048576,ROW(),CN$1)=0,"",LOG(INDEX(測定結果!$1:$1048576,ROW(),CN$1)))</f>
        <v>-1.0457574905606752</v>
      </c>
      <c r="CO81">
        <f>IF(INDEX(測定結果!$1:$1048576,ROW(),CO$1)=0,"",LOG(INDEX(測定結果!$1:$1048576,ROW(),CO$1)))</f>
        <v>-1.0457574905606752</v>
      </c>
      <c r="CP81">
        <f>IF(INDEX(測定結果!$1:$1048576,ROW(),CP$1)=0,"",LOG(INDEX(測定結果!$1:$1048576,ROW(),CP$1)))</f>
        <v>-1.0969100130080565</v>
      </c>
      <c r="CQ81">
        <f>IF(INDEX(測定結果!$1:$1048576,ROW(),CQ$1)=0,"",LOG(INDEX(測定結果!$1:$1048576,ROW(),CQ$1)))</f>
        <v>-1.0457574905606752</v>
      </c>
      <c r="CR81" t="str">
        <f>IF(INDEX(測定結果!$1:$1048576,ROW(),CR$1)=0,"",LOG(INDEX(測定結果!$1:$1048576,ROW(),CR$1)))</f>
        <v/>
      </c>
      <c r="CS81" t="str">
        <f>IF(INDEX(測定結果!$1:$1048576,ROW(),CS$1)=0,"",LOG(INDEX(測定結果!$1:$1048576,ROW(),CS$1)))</f>
        <v/>
      </c>
      <c r="CT81" t="str">
        <f>IF(INDEX(測定結果!$1:$1048576,ROW(),CT$1)=0,"",LOG(INDEX(測定結果!$1:$1048576,ROW(),CT$1)))</f>
        <v/>
      </c>
      <c r="CU81" t="str">
        <f>IF(INDEX(測定結果!$1:$1048576,ROW(),CU$1)=0,"",LOG(INDEX(測定結果!$1:$1048576,ROW(),CU$1)))</f>
        <v/>
      </c>
      <c r="CV81" t="str">
        <f>IF(INDEX(測定結果!$1:$1048576,ROW(),CV$1)=0,"",LOG(INDEX(測定結果!$1:$1048576,ROW(),CV$1)))</f>
        <v/>
      </c>
      <c r="CW81" t="str">
        <f>IF(INDEX(測定結果!$1:$1048576,ROW(),CW$1)=0,"",LOG(INDEX(測定結果!$1:$1048576,ROW(),CW$1)))</f>
        <v/>
      </c>
      <c r="CX81" t="str">
        <f>IF(INDEX(測定結果!$1:$1048576,ROW(),CX$1)=0,"",LOG(INDEX(測定結果!$1:$1048576,ROW(),CX$1)))</f>
        <v/>
      </c>
      <c r="CY81" t="str">
        <f>IF(INDEX(測定結果!$1:$1048576,ROW(),CY$1)=0,"",LOG(INDEX(測定結果!$1:$1048576,ROW(),CY$1)))</f>
        <v/>
      </c>
      <c r="CZ81" t="str">
        <f>IF(INDEX(測定結果!$1:$1048576,ROW(),CZ$1)=0,"",LOG(INDEX(測定結果!$1:$1048576,ROW(),CZ$1)))</f>
        <v/>
      </c>
      <c r="DA81" t="str">
        <f>IF(INDEX(測定結果!$1:$1048576,ROW(),DA$1)=0,"",LOG(INDEX(測定結果!$1:$1048576,ROW(),DA$1)))</f>
        <v/>
      </c>
      <c r="DB81" t="str">
        <f>IF(INDEX(測定結果!$1:$1048576,ROW(),DB$1)=0,"",LOG(INDEX(測定結果!$1:$1048576,ROW(),DB$1)))</f>
        <v/>
      </c>
      <c r="DC81" t="str">
        <f>IF(INDEX(測定結果!$1:$1048576,ROW(),DC$1)=0,"",LOG(INDEX(測定結果!$1:$1048576,ROW(),DC$1)))</f>
        <v/>
      </c>
      <c r="DD81" t="str">
        <f>IF(INDEX(測定結果!$1:$1048576,ROW(),DD$1)=0,"",LOG(INDEX(測定結果!$1:$1048576,ROW(),DD$1)))</f>
        <v/>
      </c>
      <c r="DE81" t="str">
        <f>IF(INDEX(測定結果!$1:$1048576,ROW(),DE$1)=0,"",LOG(INDEX(測定結果!$1:$1048576,ROW(),DE$1)))</f>
        <v/>
      </c>
      <c r="DF81" t="str">
        <f>IF(INDEX(測定結果!$1:$1048576,ROW(),DF$1)=0,"",LOG(INDEX(測定結果!$1:$1048576,ROW(),DF$1)))</f>
        <v/>
      </c>
      <c r="DG81" t="str">
        <f>IF(INDEX(測定結果!$1:$1048576,ROW(),DG$1)=0,"",LOG(INDEX(測定結果!$1:$1048576,ROW(),DG$1)))</f>
        <v/>
      </c>
      <c r="DH81" t="str">
        <f>IF(INDEX(測定結果!$1:$1048576,ROW(),DH$1)=0,"",LOG(INDEX(測定結果!$1:$1048576,ROW(),DH$1)))</f>
        <v/>
      </c>
      <c r="DI81" t="str">
        <f>IF(INDEX(測定結果!$1:$1048576,ROW(),DI$1)=0,"",LOG(INDEX(測定結果!$1:$1048576,ROW(),DI$1)))</f>
        <v/>
      </c>
      <c r="DJ81" t="str">
        <f>IF(INDEX(測定結果!$1:$1048576,ROW(),DJ$1)=0,"",LOG(INDEX(測定結果!$1:$1048576,ROW(),DJ$1)))</f>
        <v/>
      </c>
      <c r="DK81" t="str">
        <f>IF(INDEX(測定結果!$1:$1048576,ROW(),DK$1)=0,"",LOG(INDEX(測定結果!$1:$1048576,ROW(),DK$1)))</f>
        <v/>
      </c>
      <c r="DL81" t="str">
        <f>IF(INDEX(測定結果!$1:$1048576,ROW(),DL$1)=0,"",LOG(INDEX(測定結果!$1:$1048576,ROW(),DL$1)))</f>
        <v/>
      </c>
      <c r="DM81" t="str">
        <f>IF(INDEX(測定結果!$1:$1048576,ROW(),DM$1)=0,"",LOG(INDEX(測定結果!$1:$1048576,ROW(),DM$1)))</f>
        <v/>
      </c>
      <c r="DN81" t="str">
        <f>IF(INDEX(測定結果!$1:$1048576,ROW(),DN$1)=0,"",LOG(INDEX(測定結果!$1:$1048576,ROW(),DN$1)))</f>
        <v/>
      </c>
      <c r="DO81" t="str">
        <f>IF(INDEX(測定結果!$1:$1048576,ROW(),DO$1)=0,"",LOG(INDEX(測定結果!$1:$1048576,ROW(),DO$1)))</f>
        <v/>
      </c>
      <c r="DP81" t="str">
        <f>IF(OR(INDEX(測定結果!$1:$1048576,ROW(),DP$1)=0,INDEX(測定結果!$1:$1048576,ROW(),DP$1)=""),"",LOG(INDEX(測定結果!$1:$1048576,ROW(),DP$1)))</f>
        <v/>
      </c>
      <c r="DQ81" t="str">
        <f>IF(OR(INDEX(測定結果!$1:$1048576,ROW(),DQ$1)=0,INDEX(測定結果!$1:$1048576,ROW(),DQ$1)=""),"",LOG(INDEX(測定結果!$1:$1048576,ROW(),DQ$1)))</f>
        <v/>
      </c>
      <c r="DR81" t="str">
        <f>IF(OR(INDEX(測定結果!$1:$1048576,ROW(),DR$1)=0,INDEX(測定結果!$1:$1048576,ROW(),DR$1)=""),"",LOG(INDEX(測定結果!$1:$1048576,ROW(),DR$1)))</f>
        <v/>
      </c>
      <c r="DS81" t="str">
        <f>IF(OR(INDEX(測定結果!$1:$1048576,ROW(),DS$1)=0,INDEX(測定結果!$1:$1048576,ROW(),DS$1)=""),"",LOG(INDEX(測定結果!$1:$1048576,ROW(),DS$1)))</f>
        <v/>
      </c>
      <c r="DT81" t="str">
        <f>IF(OR(INDEX(測定結果!$1:$1048576,ROW(),DT$1)=0,INDEX(測定結果!$1:$1048576,ROW(),DT$1)=""),"",LOG(INDEX(測定結果!$1:$1048576,ROW(),DT$1)))</f>
        <v/>
      </c>
      <c r="DU81" t="str">
        <f>IF(OR(INDEX(測定結果!$1:$1048576,ROW(),DU$1)=0,INDEX(測定結果!$1:$1048576,ROW(),DU$1)=""),"",LOG(INDEX(測定結果!$1:$1048576,ROW(),DU$1)))</f>
        <v/>
      </c>
      <c r="DV81" t="str">
        <f>IF(OR(INDEX(測定結果!$1:$1048576,ROW(),DV$1)=0,INDEX(測定結果!$1:$1048576,ROW(),DV$1)=""),"",LOG(INDEX(測定結果!$1:$1048576,ROW(),DV$1)))</f>
        <v/>
      </c>
      <c r="DW81" t="str">
        <f>IF(OR(INDEX(測定結果!$1:$1048576,ROW(),DW$1)=0,INDEX(測定結果!$1:$1048576,ROW(),DW$1)=""),"",LOG(INDEX(測定結果!$1:$1048576,ROW(),DW$1)))</f>
        <v/>
      </c>
      <c r="DX81" t="str">
        <f>IF(OR(INDEX(測定結果!$1:$1048576,ROW(),DX$1)=0,INDEX(測定結果!$1:$1048576,ROW(),DX$1)=""),"",LOG(INDEX(測定結果!$1:$1048576,ROW(),DX$1)))</f>
        <v/>
      </c>
      <c r="DY81" t="str">
        <f>IF(OR(INDEX(測定結果!$1:$1048576,ROW(),DY$1)=0,INDEX(測定結果!$1:$1048576,ROW(),DY$1)=""),"",LOG(INDEX(測定結果!$1:$1048576,ROW(),DY$1)))</f>
        <v/>
      </c>
      <c r="DZ81" t="str">
        <f>IF(OR(INDEX(測定結果!$1:$1048576,ROW(),DZ$1)=0,INDEX(測定結果!$1:$1048576,ROW(),DZ$1)=""),"",LOG(INDEX(測定結果!$1:$1048576,ROW(),DZ$1)))</f>
        <v/>
      </c>
      <c r="EA81" t="str">
        <f>IF(OR(INDEX(測定結果!$1:$1048576,ROW(),EA$1)=0,INDEX(測定結果!$1:$1048576,ROW(),EA$1)=""),"",LOG(INDEX(測定結果!$1:$1048576,ROW(),EA$1)))</f>
        <v/>
      </c>
      <c r="EB81" t="str">
        <f>IF(OR(INDEX(測定結果!$1:$1048576,ROW(),EB$1)=0,INDEX(測定結果!$1:$1048576,ROW(),EB$1)=""),"",LOG(INDEX(測定結果!$1:$1048576,ROW(),EB$1)))</f>
        <v/>
      </c>
      <c r="EC81">
        <f>IF(OR(INDEX(測定結果!$1:$1048576,ROW(),EC$1)=0,INDEX(測定結果!$1:$1048576,ROW(),EC$1)=""),"",LOG(INDEX(測定結果!$1:$1048576,ROW(),EC$1)))</f>
        <v>-1.3372421683184259</v>
      </c>
      <c r="ED81" t="str">
        <f>IF(OR(INDEX(測定結果!$1:$1048576,ROW(),ED$1)=0,INDEX(測定結果!$1:$1048576,ROW(),ED$1)=""),"",LOG(INDEX(測定結果!$1:$1048576,ROW(),ED$1)))</f>
        <v/>
      </c>
    </row>
    <row r="82" spans="1:134">
      <c r="A82" t="str">
        <f>IF(INDEX(測定結果!$1:$1048576,ROW(),A$1)=0,A81,INDEX(測定結果!$1:$1048576,ROW(),A$1))</f>
        <v>船引町</v>
      </c>
      <c r="B82">
        <f>INDEX(測定結果!$1:$1048576,ROW(),B$1)</f>
        <v>72</v>
      </c>
      <c r="C82" t="str">
        <f>IF(INDEX(測定結果!$1:$1048576,ROW(),C$1)=0,C81,INDEX(測定結果!$1:$1048576,ROW(),C$1))</f>
        <v>上町</v>
      </c>
      <c r="D82" t="str">
        <f>IF(INDEX(測定結果!$1:$1048576,ROW(),D$1)=0,"",INDEX(測定結果!$1:$1048576,ROW(),D$1))</f>
        <v>東部台第一集会所</v>
      </c>
      <c r="E82">
        <f>IF(INDEX(測定結果!$1:$1048576,ROW(),E$1)=0,"",LOG(INDEX(測定結果!$1:$1048576,ROW(),E$1)))</f>
        <v>-0.63827216398240705</v>
      </c>
      <c r="F82">
        <f>IF(INDEX(測定結果!$1:$1048576,ROW(),F$1)=0,"",LOG(INDEX(測定結果!$1:$1048576,ROW(),F$1)))</f>
        <v>-0.61978875828839397</v>
      </c>
      <c r="G82">
        <f>IF(INDEX(測定結果!$1:$1048576,ROW(),G$1)=0,"",LOG(INDEX(測定結果!$1:$1048576,ROW(),G$1)))</f>
        <v>-0.63827216398240705</v>
      </c>
      <c r="H82">
        <f>IF(INDEX(測定結果!$1:$1048576,ROW(),H$1)=0,"",LOG(INDEX(測定結果!$1:$1048576,ROW(),H$1)))</f>
        <v>-0.65757731917779372</v>
      </c>
      <c r="I82">
        <f>IF(INDEX(測定結果!$1:$1048576,ROW(),I$1)=0,"",LOG(INDEX(測定結果!$1:$1048576,ROW(),I$1)))</f>
        <v>-0.6777807052660807</v>
      </c>
      <c r="J82">
        <f>IF(INDEX(測定結果!$1:$1048576,ROW(),J$1)=0,"",LOG(INDEX(測定結果!$1:$1048576,ROW(),J$1)))</f>
        <v>-0.65757731917779372</v>
      </c>
      <c r="K82">
        <f>IF(INDEX(測定結果!$1:$1048576,ROW(),K$1)=0,"",LOG(INDEX(測定結果!$1:$1048576,ROW(),K$1)))</f>
        <v>-0.72124639904717103</v>
      </c>
      <c r="L82">
        <f>IF(INDEX(測定結果!$1:$1048576,ROW(),L$1)=0,"",LOG(INDEX(測定結果!$1:$1048576,ROW(),L$1)))</f>
        <v>-0.69897000433601875</v>
      </c>
      <c r="M82">
        <f>IF(INDEX(測定結果!$1:$1048576,ROW(),M$1)=0,"",LOG(INDEX(測定結果!$1:$1048576,ROW(),M$1)))</f>
        <v>-0.6777807052660807</v>
      </c>
      <c r="N82">
        <f>IF(INDEX(測定結果!$1:$1048576,ROW(),N$1)=0,"",LOG(INDEX(測定結果!$1:$1048576,ROW(),N$1)))</f>
        <v>-0.72124639904717103</v>
      </c>
      <c r="O82">
        <f>IF(INDEX(測定結果!$1:$1048576,ROW(),O$1)=0,"",LOG(INDEX(測定結果!$1:$1048576,ROW(),O$1)))</f>
        <v>-0.69897000433601875</v>
      </c>
      <c r="P82">
        <f>IF(INDEX(測定結果!$1:$1048576,ROW(),P$1)=0,"",LOG(INDEX(測定結果!$1:$1048576,ROW(),P$1)))</f>
        <v>-0.69897000433601875</v>
      </c>
      <c r="Q82">
        <f>IF(INDEX(測定結果!$1:$1048576,ROW(),Q$1)=0,"",LOG(INDEX(測定結果!$1:$1048576,ROW(),Q$1)))</f>
        <v>-0.69897000433601875</v>
      </c>
      <c r="R82">
        <f>IF(INDEX(測定結果!$1:$1048576,ROW(),R$1)=0,"",LOG(INDEX(測定結果!$1:$1048576,ROW(),R$1)))</f>
        <v>-0.72124639904717103</v>
      </c>
      <c r="S82">
        <f>IF(INDEX(測定結果!$1:$1048576,ROW(),S$1)=0,"",LOG(INDEX(測定結果!$1:$1048576,ROW(),S$1)))</f>
        <v>-0.65757731917779372</v>
      </c>
      <c r="T82">
        <f>IF(INDEX(測定結果!$1:$1048576,ROW(),T$1)=0,"",LOG(INDEX(測定結果!$1:$1048576,ROW(),T$1)))</f>
        <v>-0.769551078621726</v>
      </c>
      <c r="U82">
        <f>IF(INDEX(測定結果!$1:$1048576,ROW(),U$1)=0,"",LOG(INDEX(測定結果!$1:$1048576,ROW(),U$1)))</f>
        <v>-0.79588001734407521</v>
      </c>
      <c r="V82">
        <f>IF(INDEX(測定結果!$1:$1048576,ROW(),V$1)=0,"",LOG(INDEX(測定結果!$1:$1048576,ROW(),V$1)))</f>
        <v>-0.769551078621726</v>
      </c>
      <c r="W82">
        <f>IF(INDEX(測定結果!$1:$1048576,ROW(),W$1)=0,"",LOG(INDEX(測定結果!$1:$1048576,ROW(),W$1)))</f>
        <v>-0.769551078621726</v>
      </c>
      <c r="X82">
        <f>IF(INDEX(測定結果!$1:$1048576,ROW(),X$1)=0,"",LOG(INDEX(測定結果!$1:$1048576,ROW(),X$1)))</f>
        <v>-0.72124639904717103</v>
      </c>
      <c r="Y82">
        <f>IF(INDEX(測定結果!$1:$1048576,ROW(),Y$1)=0,"",LOG(INDEX(測定結果!$1:$1048576,ROW(),Y$1)))</f>
        <v>-0.769551078621726</v>
      </c>
      <c r="Z82">
        <f>IF(INDEX(測定結果!$1:$1048576,ROW(),Z$1)=0,"",LOG(INDEX(測定結果!$1:$1048576,ROW(),Z$1)))</f>
        <v>-0.74472749489669399</v>
      </c>
      <c r="AA82">
        <f>IF(INDEX(測定結果!$1:$1048576,ROW(),AA$1)=0,"",LOG(INDEX(測定結果!$1:$1048576,ROW(),AA$1)))</f>
        <v>-0.72124639904717103</v>
      </c>
      <c r="AB82">
        <f>IF(INDEX(測定結果!$1:$1048576,ROW(),AB$1)=0,"",LOG(INDEX(測定結果!$1:$1048576,ROW(),AB$1)))</f>
        <v>-0.74472749489669399</v>
      </c>
      <c r="AC82">
        <f>IF(INDEX(測定結果!$1:$1048576,ROW(),AC$1)=0,"",LOG(INDEX(測定結果!$1:$1048576,ROW(),AC$1)))</f>
        <v>-0.769551078621726</v>
      </c>
      <c r="AD82">
        <f>IF(INDEX(測定結果!$1:$1048576,ROW(),AD$1)=0,"",LOG(INDEX(測定結果!$1:$1048576,ROW(),AD$1)))</f>
        <v>-0.769551078621726</v>
      </c>
      <c r="AE82">
        <f>IF(INDEX(測定結果!$1:$1048576,ROW(),AE$1)=0,"",LOG(INDEX(測定結果!$1:$1048576,ROW(),AE$1)))</f>
        <v>-0.79588001734407521</v>
      </c>
      <c r="AF82">
        <f>IF(INDEX(測定結果!$1:$1048576,ROW(),AF$1)=0,"",LOG(INDEX(測定結果!$1:$1048576,ROW(),AF$1)))</f>
        <v>-0.79588001734407521</v>
      </c>
      <c r="AG82">
        <f>IF(INDEX(測定結果!$1:$1048576,ROW(),AG$1)=0,"",LOG(INDEX(測定結果!$1:$1048576,ROW(),AG$1)))</f>
        <v>-0.82390874094431876</v>
      </c>
      <c r="AH82">
        <f>IF(INDEX(測定結果!$1:$1048576,ROW(),AH$1)=0,"",LOG(INDEX(測定結果!$1:$1048576,ROW(),AH$1)))</f>
        <v>-0.82390874094431876</v>
      </c>
      <c r="AI82">
        <f>IF(INDEX(測定結果!$1:$1048576,ROW(),AI$1)=0,"",LOG(INDEX(測定結果!$1:$1048576,ROW(),AI$1)))</f>
        <v>-0.82390874094431876</v>
      </c>
      <c r="AJ82">
        <f>IF(INDEX(測定結果!$1:$1048576,ROW(),AJ$1)=0,"",LOG(INDEX(測定結果!$1:$1048576,ROW(),AJ$1)))</f>
        <v>-0.85387196432176193</v>
      </c>
      <c r="AK82">
        <f>IF(INDEX(測定結果!$1:$1048576,ROW(),AK$1)=0,"",LOG(INDEX(測定結果!$1:$1048576,ROW(),AK$1)))</f>
        <v>-0.85387196432176193</v>
      </c>
      <c r="AL82">
        <f>IF(INDEX(測定結果!$1:$1048576,ROW(),AL$1)=0,"",LOG(INDEX(測定結果!$1:$1048576,ROW(),AL$1)))</f>
        <v>-0.85387196432176193</v>
      </c>
      <c r="AM82">
        <f>IF(INDEX(測定結果!$1:$1048576,ROW(),AM$1)=0,"",LOG(INDEX(測定結果!$1:$1048576,ROW(),AM$1)))</f>
        <v>-0.85387196432176193</v>
      </c>
      <c r="AN82">
        <f>IF(INDEX(測定結果!$1:$1048576,ROW(),AN$1)=0,"",LOG(INDEX(測定結果!$1:$1048576,ROW(),AN$1)))</f>
        <v>-0.92081875395237522</v>
      </c>
      <c r="AO82">
        <f>IF(INDEX(測定結果!$1:$1048576,ROW(),AO$1)=0,"",LOG(INDEX(測定結果!$1:$1048576,ROW(),AO$1)))</f>
        <v>-0.85387196432176193</v>
      </c>
      <c r="AP82">
        <f>IF(INDEX(測定結果!$1:$1048576,ROW(),AP$1)=0,"",LOG(INDEX(測定結果!$1:$1048576,ROW(),AP$1)))</f>
        <v>-0.95860731484177497</v>
      </c>
      <c r="AQ82">
        <f>IF(INDEX(測定結果!$1:$1048576,ROW(),AQ$1)=0,"",LOG(INDEX(測定結果!$1:$1048576,ROW(),AQ$1)))</f>
        <v>-0.85387196432176193</v>
      </c>
      <c r="AR82">
        <f>IF(INDEX(測定結果!$1:$1048576,ROW(),AR$1)=0,"",LOG(INDEX(測定結果!$1:$1048576,ROW(),AR$1)))</f>
        <v>-0.85387196432176193</v>
      </c>
      <c r="AS82">
        <f>IF(INDEX(測定結果!$1:$1048576,ROW(),AS$1)=0,"",LOG(INDEX(測定結果!$1:$1048576,ROW(),AS$1)))</f>
        <v>-0.88605664769316317</v>
      </c>
      <c r="AT82">
        <f>IF(INDEX(測定結果!$1:$1048576,ROW(),AT$1)=0,"",LOG(INDEX(測定結果!$1:$1048576,ROW(),AT$1)))</f>
        <v>-0.88605664769316317</v>
      </c>
      <c r="AU82">
        <f>IF(INDEX(測定結果!$1:$1048576,ROW(),AU$1)=0,"",LOG(INDEX(測定結果!$1:$1048576,ROW(),AU$1)))</f>
        <v>-0.95860731484177497</v>
      </c>
      <c r="AV82">
        <f>IF(INDEX(測定結果!$1:$1048576,ROW(),AV$1)=0,"",LOG(INDEX(測定結果!$1:$1048576,ROW(),AV$1)))</f>
        <v>-0.88605664769316317</v>
      </c>
      <c r="AW82">
        <f>IF(INDEX(測定結果!$1:$1048576,ROW(),AW$1)=0,"",LOG(INDEX(測定結果!$1:$1048576,ROW(),AW$1)))</f>
        <v>-0.92081875395237522</v>
      </c>
      <c r="AX82">
        <f>IF(INDEX(測定結果!$1:$1048576,ROW(),AX$1)=0,"",LOG(INDEX(測定結果!$1:$1048576,ROW(),AX$1)))</f>
        <v>-0.92081875395237522</v>
      </c>
      <c r="AY82">
        <f>IF(INDEX(測定結果!$1:$1048576,ROW(),AY$1)=0,"",LOG(INDEX(測定結果!$1:$1048576,ROW(),AY$1)))</f>
        <v>-0.92081875395237522</v>
      </c>
      <c r="AZ82">
        <f>IF(INDEX(測定結果!$1:$1048576,ROW(),AZ$1)=0,"",LOG(INDEX(測定結果!$1:$1048576,ROW(),AZ$1)))</f>
        <v>-0.92081875395237522</v>
      </c>
      <c r="BA82">
        <f>IF(INDEX(測定結果!$1:$1048576,ROW(),BA$1)=0,"",LOG(INDEX(測定結果!$1:$1048576,ROW(),BA$1)))</f>
        <v>-0.95860731484177497</v>
      </c>
      <c r="BB82">
        <f>IF(INDEX(測定結果!$1:$1048576,ROW(),BB$1)=0,"",LOG(INDEX(測定結果!$1:$1048576,ROW(),BB$1)))</f>
        <v>-0.92081875395237522</v>
      </c>
      <c r="BC82">
        <f>IF(INDEX(測定結果!$1:$1048576,ROW(),BC$1)=0,"",LOG(INDEX(測定結果!$1:$1048576,ROW(),BC$1)))</f>
        <v>-0.92081875395237522</v>
      </c>
      <c r="BD82">
        <f>IF(INDEX(測定結果!$1:$1048576,ROW(),BD$1)=0,"",LOG(INDEX(測定結果!$1:$1048576,ROW(),BD$1)))</f>
        <v>-0.88605664769316317</v>
      </c>
      <c r="BE82">
        <f>IF(INDEX(測定結果!$1:$1048576,ROW(),BE$1)=0,"",LOG(INDEX(測定結果!$1:$1048576,ROW(),BE$1)))</f>
        <v>-0.88605664769316317</v>
      </c>
      <c r="BF82">
        <f>IF(INDEX(測定結果!$1:$1048576,ROW(),BF$1)=0,"",LOG(INDEX(測定結果!$1:$1048576,ROW(),BF$1)))</f>
        <v>-1</v>
      </c>
      <c r="BG82">
        <f>IF(INDEX(測定結果!$1:$1048576,ROW(),BG$1)=0,"",LOG(INDEX(測定結果!$1:$1048576,ROW(),BG$1)))</f>
        <v>-0.95860731484177497</v>
      </c>
      <c r="BH82">
        <f>IF(INDEX(測定結果!$1:$1048576,ROW(),BH$1)=0,"",LOG(INDEX(測定結果!$1:$1048576,ROW(),BH$1)))</f>
        <v>-0.92081875395237522</v>
      </c>
      <c r="BI82">
        <f>IF(INDEX(測定結果!$1:$1048576,ROW(),BI$1)=0,"",LOG(INDEX(測定結果!$1:$1048576,ROW(),BI$1)))</f>
        <v>-0.92081875395237522</v>
      </c>
      <c r="BJ82">
        <f>IF(INDEX(測定結果!$1:$1048576,ROW(),BJ$1)=0,"",LOG(INDEX(測定結果!$1:$1048576,ROW(),BJ$1)))</f>
        <v>-0.92081875395237522</v>
      </c>
      <c r="BK82">
        <f>IF(INDEX(測定結果!$1:$1048576,ROW(),BK$1)=0,"",LOG(INDEX(測定結果!$1:$1048576,ROW(),BK$1)))</f>
        <v>-0.92081875395237522</v>
      </c>
      <c r="BL82">
        <f>IF(INDEX(測定結果!$1:$1048576,ROW(),BL$1)=0,"",LOG(INDEX(測定結果!$1:$1048576,ROW(),BL$1)))</f>
        <v>-0.95860731484177497</v>
      </c>
      <c r="BM82">
        <f>IF(INDEX(測定結果!$1:$1048576,ROW(),BM$1)=0,"",LOG(INDEX(測定結果!$1:$1048576,ROW(),BM$1)))</f>
        <v>-0.95860731484177497</v>
      </c>
      <c r="BN82">
        <f>IF(INDEX(測定結果!$1:$1048576,ROW(),BN$1)=0,"",LOG(INDEX(測定結果!$1:$1048576,ROW(),BN$1)))</f>
        <v>-1</v>
      </c>
      <c r="BO82">
        <f>IF(INDEX(測定結果!$1:$1048576,ROW(),BO$1)=0,"",LOG(INDEX(測定結果!$1:$1048576,ROW(),BO$1)))</f>
        <v>-0.95860731484177497</v>
      </c>
      <c r="BP82">
        <f>IF(INDEX(測定結果!$1:$1048576,ROW(),BP$1)=0,"",LOG(INDEX(測定結果!$1:$1048576,ROW(),BP$1)))</f>
        <v>-0.92081875395237522</v>
      </c>
      <c r="BQ82">
        <f>IF(INDEX(測定結果!$1:$1048576,ROW(),BQ$1)=0,"",LOG(INDEX(測定結果!$1:$1048576,ROW(),BQ$1)))</f>
        <v>-0.92081875395237522</v>
      </c>
      <c r="BR82">
        <f>IF(INDEX(測定結果!$1:$1048576,ROW(),BR$1)=0,"",LOG(INDEX(測定結果!$1:$1048576,ROW(),BR$1)))</f>
        <v>-1</v>
      </c>
      <c r="BS82">
        <f>IF(INDEX(測定結果!$1:$1048576,ROW(),BS$1)=0,"",LOG(INDEX(測定結果!$1:$1048576,ROW(),BS$1)))</f>
        <v>-1</v>
      </c>
      <c r="BT82">
        <f>IF(INDEX(測定結果!$1:$1048576,ROW(),BT$1)=0,"",LOG(INDEX(測定結果!$1:$1048576,ROW(),BT$1)))</f>
        <v>-0.92081875395237522</v>
      </c>
      <c r="BU82">
        <f>IF(INDEX(測定結果!$1:$1048576,ROW(),BU$1)=0,"",LOG(INDEX(測定結果!$1:$1048576,ROW(),BU$1)))</f>
        <v>-0.95860731484177497</v>
      </c>
      <c r="BV82" t="str">
        <f>IF(INDEX(測定結果!$1:$1048576,ROW(),BV$1)=0,"",LOG(INDEX(測定結果!$1:$1048576,ROW(),BV$1)))</f>
        <v/>
      </c>
      <c r="BW82" t="str">
        <f>IF(INDEX(測定結果!$1:$1048576,ROW(),BW$1)=0,"",LOG(INDEX(測定結果!$1:$1048576,ROW(),BW$1)))</f>
        <v/>
      </c>
      <c r="BX82" t="str">
        <f>IF(INDEX(測定結果!$1:$1048576,ROW(),BX$1)=0,"",LOG(INDEX(測定結果!$1:$1048576,ROW(),BX$1)))</f>
        <v/>
      </c>
      <c r="BY82" t="str">
        <f>IF(INDEX(測定結果!$1:$1048576,ROW(),BY$1)=0,"",LOG(INDEX(測定結果!$1:$1048576,ROW(),BY$1)))</f>
        <v/>
      </c>
      <c r="BZ82" t="str">
        <f>IF(INDEX(測定結果!$1:$1048576,ROW(),BZ$1)=0,"",LOG(INDEX(測定結果!$1:$1048576,ROW(),BZ$1)))</f>
        <v/>
      </c>
      <c r="CA82" t="str">
        <f>IF(INDEX(測定結果!$1:$1048576,ROW(),CA$1)=0,"",LOG(INDEX(測定結果!$1:$1048576,ROW(),CA$1)))</f>
        <v/>
      </c>
      <c r="CB82" t="str">
        <f>IF(INDEX(測定結果!$1:$1048576,ROW(),CB$1)=0,"",LOG(INDEX(測定結果!$1:$1048576,ROW(),CB$1)))</f>
        <v/>
      </c>
      <c r="CC82" t="str">
        <f>IF(INDEX(測定結果!$1:$1048576,ROW(),CC$1)=0,"",LOG(INDEX(測定結果!$1:$1048576,ROW(),CC$1)))</f>
        <v/>
      </c>
      <c r="CD82" t="str">
        <f>IF(INDEX(測定結果!$1:$1048576,ROW(),CD$1)=0,"",LOG(INDEX(測定結果!$1:$1048576,ROW(),CD$1)))</f>
        <v/>
      </c>
      <c r="CE82" t="str">
        <f>IF(INDEX(測定結果!$1:$1048576,ROW(),CE$1)=0,"",LOG(INDEX(測定結果!$1:$1048576,ROW(),CE$1)))</f>
        <v/>
      </c>
      <c r="CF82">
        <f>IF(INDEX(測定結果!$1:$1048576,ROW(),CF$1)=0,"",LOG(INDEX(測定結果!$1:$1048576,ROW(),CF$1)))</f>
        <v>-1</v>
      </c>
      <c r="CG82">
        <f>IF(INDEX(測定結果!$1:$1048576,ROW(),CG$1)=0,"",LOG(INDEX(測定結果!$1:$1048576,ROW(),CG$1)))</f>
        <v>-0.95860731484177497</v>
      </c>
      <c r="CH82">
        <f>IF(INDEX(測定結果!$1:$1048576,ROW(),CH$1)=0,"",LOG(INDEX(測定結果!$1:$1048576,ROW(),CH$1)))</f>
        <v>-1</v>
      </c>
      <c r="CI82">
        <f>IF(INDEX(測定結果!$1:$1048576,ROW(),CI$1)=0,"",LOG(INDEX(測定結果!$1:$1048576,ROW(),CI$1)))</f>
        <v>-1</v>
      </c>
      <c r="CJ82">
        <f>IF(INDEX(測定結果!$1:$1048576,ROW(),CJ$1)=0,"",LOG(INDEX(測定結果!$1:$1048576,ROW(),CJ$1)))</f>
        <v>-1</v>
      </c>
      <c r="CK82">
        <f>IF(INDEX(測定結果!$1:$1048576,ROW(),CK$1)=0,"",LOG(INDEX(測定結果!$1:$1048576,ROW(),CK$1)))</f>
        <v>-1</v>
      </c>
      <c r="CL82">
        <f>IF(INDEX(測定結果!$1:$1048576,ROW(),CL$1)=0,"",LOG(INDEX(測定結果!$1:$1048576,ROW(),CL$1)))</f>
        <v>-1.0457574905606752</v>
      </c>
      <c r="CM82">
        <f>IF(INDEX(測定結果!$1:$1048576,ROW(),CM$1)=0,"",LOG(INDEX(測定結果!$1:$1048576,ROW(),CM$1)))</f>
        <v>-1</v>
      </c>
      <c r="CN82">
        <f>IF(INDEX(測定結果!$1:$1048576,ROW(),CN$1)=0,"",LOG(INDEX(測定結果!$1:$1048576,ROW(),CN$1)))</f>
        <v>-1</v>
      </c>
      <c r="CO82">
        <f>IF(INDEX(測定結果!$1:$1048576,ROW(),CO$1)=0,"",LOG(INDEX(測定結果!$1:$1048576,ROW(),CO$1)))</f>
        <v>-1</v>
      </c>
      <c r="CP82">
        <f>IF(INDEX(測定結果!$1:$1048576,ROW(),CP$1)=0,"",LOG(INDEX(測定結果!$1:$1048576,ROW(),CP$1)))</f>
        <v>-1.0457574905606752</v>
      </c>
      <c r="CQ82">
        <f>IF(INDEX(測定結果!$1:$1048576,ROW(),CQ$1)=0,"",LOG(INDEX(測定結果!$1:$1048576,ROW(),CQ$1)))</f>
        <v>-1</v>
      </c>
      <c r="CR82" t="str">
        <f>IF(INDEX(測定結果!$1:$1048576,ROW(),CR$1)=0,"",LOG(INDEX(測定結果!$1:$1048576,ROW(),CR$1)))</f>
        <v/>
      </c>
      <c r="CS82" t="str">
        <f>IF(INDEX(測定結果!$1:$1048576,ROW(),CS$1)=0,"",LOG(INDEX(測定結果!$1:$1048576,ROW(),CS$1)))</f>
        <v/>
      </c>
      <c r="CT82" t="str">
        <f>IF(INDEX(測定結果!$1:$1048576,ROW(),CT$1)=0,"",LOG(INDEX(測定結果!$1:$1048576,ROW(),CT$1)))</f>
        <v/>
      </c>
      <c r="CU82" t="str">
        <f>IF(INDEX(測定結果!$1:$1048576,ROW(),CU$1)=0,"",LOG(INDEX(測定結果!$1:$1048576,ROW(),CU$1)))</f>
        <v/>
      </c>
      <c r="CV82" t="str">
        <f>IF(INDEX(測定結果!$1:$1048576,ROW(),CV$1)=0,"",LOG(INDEX(測定結果!$1:$1048576,ROW(),CV$1)))</f>
        <v/>
      </c>
      <c r="CW82" t="str">
        <f>IF(INDEX(測定結果!$1:$1048576,ROW(),CW$1)=0,"",LOG(INDEX(測定結果!$1:$1048576,ROW(),CW$1)))</f>
        <v/>
      </c>
      <c r="CX82" t="str">
        <f>IF(INDEX(測定結果!$1:$1048576,ROW(),CX$1)=0,"",LOG(INDEX(測定結果!$1:$1048576,ROW(),CX$1)))</f>
        <v/>
      </c>
      <c r="CY82" t="str">
        <f>IF(INDEX(測定結果!$1:$1048576,ROW(),CY$1)=0,"",LOG(INDEX(測定結果!$1:$1048576,ROW(),CY$1)))</f>
        <v/>
      </c>
      <c r="CZ82" t="str">
        <f>IF(INDEX(測定結果!$1:$1048576,ROW(),CZ$1)=0,"",LOG(INDEX(測定結果!$1:$1048576,ROW(),CZ$1)))</f>
        <v/>
      </c>
      <c r="DA82" t="str">
        <f>IF(INDEX(測定結果!$1:$1048576,ROW(),DA$1)=0,"",LOG(INDEX(測定結果!$1:$1048576,ROW(),DA$1)))</f>
        <v/>
      </c>
      <c r="DB82" t="str">
        <f>IF(INDEX(測定結果!$1:$1048576,ROW(),DB$1)=0,"",LOG(INDEX(測定結果!$1:$1048576,ROW(),DB$1)))</f>
        <v/>
      </c>
      <c r="DC82" t="str">
        <f>IF(INDEX(測定結果!$1:$1048576,ROW(),DC$1)=0,"",LOG(INDEX(測定結果!$1:$1048576,ROW(),DC$1)))</f>
        <v/>
      </c>
      <c r="DD82" t="str">
        <f>IF(INDEX(測定結果!$1:$1048576,ROW(),DD$1)=0,"",LOG(INDEX(測定結果!$1:$1048576,ROW(),DD$1)))</f>
        <v/>
      </c>
      <c r="DE82" t="str">
        <f>IF(INDEX(測定結果!$1:$1048576,ROW(),DE$1)=0,"",LOG(INDEX(測定結果!$1:$1048576,ROW(),DE$1)))</f>
        <v/>
      </c>
      <c r="DF82" t="str">
        <f>IF(INDEX(測定結果!$1:$1048576,ROW(),DF$1)=0,"",LOG(INDEX(測定結果!$1:$1048576,ROW(),DF$1)))</f>
        <v/>
      </c>
      <c r="DG82" t="str">
        <f>IF(INDEX(測定結果!$1:$1048576,ROW(),DG$1)=0,"",LOG(INDEX(測定結果!$1:$1048576,ROW(),DG$1)))</f>
        <v/>
      </c>
      <c r="DH82" t="str">
        <f>IF(INDEX(測定結果!$1:$1048576,ROW(),DH$1)=0,"",LOG(INDEX(測定結果!$1:$1048576,ROW(),DH$1)))</f>
        <v/>
      </c>
      <c r="DI82" t="str">
        <f>IF(INDEX(測定結果!$1:$1048576,ROW(),DI$1)=0,"",LOG(INDEX(測定結果!$1:$1048576,ROW(),DI$1)))</f>
        <v/>
      </c>
      <c r="DJ82" t="str">
        <f>IF(INDEX(測定結果!$1:$1048576,ROW(),DJ$1)=0,"",LOG(INDEX(測定結果!$1:$1048576,ROW(),DJ$1)))</f>
        <v/>
      </c>
      <c r="DK82" t="str">
        <f>IF(INDEX(測定結果!$1:$1048576,ROW(),DK$1)=0,"",LOG(INDEX(測定結果!$1:$1048576,ROW(),DK$1)))</f>
        <v/>
      </c>
      <c r="DL82" t="str">
        <f>IF(INDEX(測定結果!$1:$1048576,ROW(),DL$1)=0,"",LOG(INDEX(測定結果!$1:$1048576,ROW(),DL$1)))</f>
        <v/>
      </c>
      <c r="DM82" t="str">
        <f>IF(INDEX(測定結果!$1:$1048576,ROW(),DM$1)=0,"",LOG(INDEX(測定結果!$1:$1048576,ROW(),DM$1)))</f>
        <v/>
      </c>
      <c r="DN82" t="str">
        <f>IF(INDEX(測定結果!$1:$1048576,ROW(),DN$1)=0,"",LOG(INDEX(測定結果!$1:$1048576,ROW(),DN$1)))</f>
        <v/>
      </c>
      <c r="DO82" t="str">
        <f>IF(INDEX(測定結果!$1:$1048576,ROW(),DO$1)=0,"",LOG(INDEX(測定結果!$1:$1048576,ROW(),DO$1)))</f>
        <v/>
      </c>
      <c r="DP82" t="str">
        <f>IF(OR(INDEX(測定結果!$1:$1048576,ROW(),DP$1)=0,INDEX(測定結果!$1:$1048576,ROW(),DP$1)=""),"",LOG(INDEX(測定結果!$1:$1048576,ROW(),DP$1)))</f>
        <v/>
      </c>
      <c r="DQ82" t="str">
        <f>IF(OR(INDEX(測定結果!$1:$1048576,ROW(),DQ$1)=0,INDEX(測定結果!$1:$1048576,ROW(),DQ$1)=""),"",LOG(INDEX(測定結果!$1:$1048576,ROW(),DQ$1)))</f>
        <v/>
      </c>
      <c r="DR82" t="str">
        <f>IF(OR(INDEX(測定結果!$1:$1048576,ROW(),DR$1)=0,INDEX(測定結果!$1:$1048576,ROW(),DR$1)=""),"",LOG(INDEX(測定結果!$1:$1048576,ROW(),DR$1)))</f>
        <v/>
      </c>
      <c r="DS82" t="str">
        <f>IF(OR(INDEX(測定結果!$1:$1048576,ROW(),DS$1)=0,INDEX(測定結果!$1:$1048576,ROW(),DS$1)=""),"",LOG(INDEX(測定結果!$1:$1048576,ROW(),DS$1)))</f>
        <v/>
      </c>
      <c r="DT82" t="str">
        <f>IF(OR(INDEX(測定結果!$1:$1048576,ROW(),DT$1)=0,INDEX(測定結果!$1:$1048576,ROW(),DT$1)=""),"",LOG(INDEX(測定結果!$1:$1048576,ROW(),DT$1)))</f>
        <v/>
      </c>
      <c r="DU82" t="str">
        <f>IF(OR(INDEX(測定結果!$1:$1048576,ROW(),DU$1)=0,INDEX(測定結果!$1:$1048576,ROW(),DU$1)=""),"",LOG(INDEX(測定結果!$1:$1048576,ROW(),DU$1)))</f>
        <v/>
      </c>
      <c r="DV82" t="str">
        <f>IF(OR(INDEX(測定結果!$1:$1048576,ROW(),DV$1)=0,INDEX(測定結果!$1:$1048576,ROW(),DV$1)=""),"",LOG(INDEX(測定結果!$1:$1048576,ROW(),DV$1)))</f>
        <v/>
      </c>
      <c r="DW82" t="str">
        <f>IF(OR(INDEX(測定結果!$1:$1048576,ROW(),DW$1)=0,INDEX(測定結果!$1:$1048576,ROW(),DW$1)=""),"",LOG(INDEX(測定結果!$1:$1048576,ROW(),DW$1)))</f>
        <v/>
      </c>
      <c r="DX82" t="str">
        <f>IF(OR(INDEX(測定結果!$1:$1048576,ROW(),DX$1)=0,INDEX(測定結果!$1:$1048576,ROW(),DX$1)=""),"",LOG(INDEX(測定結果!$1:$1048576,ROW(),DX$1)))</f>
        <v/>
      </c>
      <c r="DY82" t="str">
        <f>IF(OR(INDEX(測定結果!$1:$1048576,ROW(),DY$1)=0,INDEX(測定結果!$1:$1048576,ROW(),DY$1)=""),"",LOG(INDEX(測定結果!$1:$1048576,ROW(),DY$1)))</f>
        <v/>
      </c>
      <c r="DZ82" t="str">
        <f>IF(OR(INDEX(測定結果!$1:$1048576,ROW(),DZ$1)=0,INDEX(測定結果!$1:$1048576,ROW(),DZ$1)=""),"",LOG(INDEX(測定結果!$1:$1048576,ROW(),DZ$1)))</f>
        <v/>
      </c>
      <c r="EA82" t="str">
        <f>IF(OR(INDEX(測定結果!$1:$1048576,ROW(),EA$1)=0,INDEX(測定結果!$1:$1048576,ROW(),EA$1)=""),"",LOG(INDEX(測定結果!$1:$1048576,ROW(),EA$1)))</f>
        <v/>
      </c>
      <c r="EB82" t="str">
        <f>IF(OR(INDEX(測定結果!$1:$1048576,ROW(),EB$1)=0,INDEX(測定結果!$1:$1048576,ROW(),EB$1)=""),"",LOG(INDEX(測定結果!$1:$1048576,ROW(),EB$1)))</f>
        <v/>
      </c>
      <c r="EC82" t="str">
        <f>IF(OR(INDEX(測定結果!$1:$1048576,ROW(),EC$1)=0,INDEX(測定結果!$1:$1048576,ROW(),EC$1)=""),"",LOG(INDEX(測定結果!$1:$1048576,ROW(),EC$1)))</f>
        <v/>
      </c>
      <c r="ED82" t="str">
        <f>IF(OR(INDEX(測定結果!$1:$1048576,ROW(),ED$1)=0,INDEX(測定結果!$1:$1048576,ROW(),ED$1)=""),"",LOG(INDEX(測定結果!$1:$1048576,ROW(),ED$1)))</f>
        <v/>
      </c>
    </row>
    <row r="83" spans="1:134">
      <c r="A83" t="str">
        <f>IF(INDEX(測定結果!$1:$1048576,ROW(),A$1)=0,A82,INDEX(測定結果!$1:$1048576,ROW(),A$1))</f>
        <v>船引町</v>
      </c>
      <c r="B83">
        <f>INDEX(測定結果!$1:$1048576,ROW(),B$1)</f>
        <v>73</v>
      </c>
      <c r="C83" t="str">
        <f>IF(INDEX(測定結果!$1:$1048576,ROW(),C$1)=0,C82,INDEX(測定結果!$1:$1048576,ROW(),C$1))</f>
        <v>中町</v>
      </c>
      <c r="D83" t="str">
        <f>IF(INDEX(測定結果!$1:$1048576,ROW(),D$1)=0,"",INDEX(測定結果!$1:$1048576,ROW(),D$1))</f>
        <v>中町公民館</v>
      </c>
      <c r="E83">
        <f>IF(INDEX(測定結果!$1:$1048576,ROW(),E$1)=0,"",LOG(INDEX(測定結果!$1:$1048576,ROW(),E$1)))</f>
        <v>-0.6777807052660807</v>
      </c>
      <c r="F83">
        <f>IF(INDEX(測定結果!$1:$1048576,ROW(),F$1)=0,"",LOG(INDEX(測定結果!$1:$1048576,ROW(),F$1)))</f>
        <v>-0.6777807052660807</v>
      </c>
      <c r="G83">
        <f>IF(INDEX(測定結果!$1:$1048576,ROW(),G$1)=0,"",LOG(INDEX(測定結果!$1:$1048576,ROW(),G$1)))</f>
        <v>-0.72124639904717103</v>
      </c>
      <c r="H83">
        <f>IF(INDEX(測定結果!$1:$1048576,ROW(),H$1)=0,"",LOG(INDEX(測定結果!$1:$1048576,ROW(),H$1)))</f>
        <v>-0.69897000433601875</v>
      </c>
      <c r="I83">
        <f>IF(INDEX(測定結果!$1:$1048576,ROW(),I$1)=0,"",LOG(INDEX(測定結果!$1:$1048576,ROW(),I$1)))</f>
        <v>-0.74472749489669399</v>
      </c>
      <c r="J83">
        <f>IF(INDEX(測定結果!$1:$1048576,ROW(),J$1)=0,"",LOG(INDEX(測定結果!$1:$1048576,ROW(),J$1)))</f>
        <v>-0.769551078621726</v>
      </c>
      <c r="K83">
        <f>IF(INDEX(測定結果!$1:$1048576,ROW(),K$1)=0,"",LOG(INDEX(測定結果!$1:$1048576,ROW(),K$1)))</f>
        <v>-0.769551078621726</v>
      </c>
      <c r="L83">
        <f>IF(INDEX(測定結果!$1:$1048576,ROW(),L$1)=0,"",LOG(INDEX(測定結果!$1:$1048576,ROW(),L$1)))</f>
        <v>-0.769551078621726</v>
      </c>
      <c r="M83">
        <f>IF(INDEX(測定結果!$1:$1048576,ROW(),M$1)=0,"",LOG(INDEX(測定結果!$1:$1048576,ROW(),M$1)))</f>
        <v>-0.769551078621726</v>
      </c>
      <c r="N83">
        <f>IF(INDEX(測定結果!$1:$1048576,ROW(),N$1)=0,"",LOG(INDEX(測定結果!$1:$1048576,ROW(),N$1)))</f>
        <v>-0.769551078621726</v>
      </c>
      <c r="O83">
        <f>IF(INDEX(測定結果!$1:$1048576,ROW(),O$1)=0,"",LOG(INDEX(測定結果!$1:$1048576,ROW(),O$1)))</f>
        <v>-0.769551078621726</v>
      </c>
      <c r="P83">
        <f>IF(INDEX(測定結果!$1:$1048576,ROW(),P$1)=0,"",LOG(INDEX(測定結果!$1:$1048576,ROW(),P$1)))</f>
        <v>-0.769551078621726</v>
      </c>
      <c r="Q83">
        <f>IF(INDEX(測定結果!$1:$1048576,ROW(),Q$1)=0,"",LOG(INDEX(測定結果!$1:$1048576,ROW(),Q$1)))</f>
        <v>-0.769551078621726</v>
      </c>
      <c r="R83">
        <f>IF(INDEX(測定結果!$1:$1048576,ROW(),R$1)=0,"",LOG(INDEX(測定結果!$1:$1048576,ROW(),R$1)))</f>
        <v>-0.769551078621726</v>
      </c>
      <c r="S83">
        <f>IF(INDEX(測定結果!$1:$1048576,ROW(),S$1)=0,"",LOG(INDEX(測定結果!$1:$1048576,ROW(),S$1)))</f>
        <v>-0.82390874094431876</v>
      </c>
      <c r="T83">
        <f>IF(INDEX(測定結果!$1:$1048576,ROW(),T$1)=0,"",LOG(INDEX(測定結果!$1:$1048576,ROW(),T$1)))</f>
        <v>-0.79588001734407521</v>
      </c>
      <c r="U83">
        <f>IF(INDEX(測定結果!$1:$1048576,ROW(),U$1)=0,"",LOG(INDEX(測定結果!$1:$1048576,ROW(),U$1)))</f>
        <v>-0.79588001734407521</v>
      </c>
      <c r="V83">
        <f>IF(INDEX(測定結果!$1:$1048576,ROW(),V$1)=0,"",LOG(INDEX(測定結果!$1:$1048576,ROW(),V$1)))</f>
        <v>-0.85387196432176193</v>
      </c>
      <c r="W83">
        <f>IF(INDEX(測定結果!$1:$1048576,ROW(),W$1)=0,"",LOG(INDEX(測定結果!$1:$1048576,ROW(),W$1)))</f>
        <v>-0.79588001734407521</v>
      </c>
      <c r="X83">
        <f>IF(INDEX(測定結果!$1:$1048576,ROW(),X$1)=0,"",LOG(INDEX(測定結果!$1:$1048576,ROW(),X$1)))</f>
        <v>-0.82390874094431876</v>
      </c>
      <c r="Y83">
        <f>IF(INDEX(測定結果!$1:$1048576,ROW(),Y$1)=0,"",LOG(INDEX(測定結果!$1:$1048576,ROW(),Y$1)))</f>
        <v>-0.85387196432176193</v>
      </c>
      <c r="Z83">
        <f>IF(INDEX(測定結果!$1:$1048576,ROW(),Z$1)=0,"",LOG(INDEX(測定結果!$1:$1048576,ROW(),Z$1)))</f>
        <v>-0.82390874094431876</v>
      </c>
      <c r="AA83">
        <f>IF(INDEX(測定結果!$1:$1048576,ROW(),AA$1)=0,"",LOG(INDEX(測定結果!$1:$1048576,ROW(),AA$1)))</f>
        <v>-0.82390874094431876</v>
      </c>
      <c r="AB83">
        <f>IF(INDEX(測定結果!$1:$1048576,ROW(),AB$1)=0,"",LOG(INDEX(測定結果!$1:$1048576,ROW(),AB$1)))</f>
        <v>-0.85387196432176193</v>
      </c>
      <c r="AC83">
        <f>IF(INDEX(測定結果!$1:$1048576,ROW(),AC$1)=0,"",LOG(INDEX(測定結果!$1:$1048576,ROW(),AC$1)))</f>
        <v>-0.88605664769316317</v>
      </c>
      <c r="AD83">
        <f>IF(INDEX(測定結果!$1:$1048576,ROW(),AD$1)=0,"",LOG(INDEX(測定結果!$1:$1048576,ROW(),AD$1)))</f>
        <v>-0.88605664769316317</v>
      </c>
      <c r="AE83">
        <f>IF(INDEX(測定結果!$1:$1048576,ROW(),AE$1)=0,"",LOG(INDEX(測定結果!$1:$1048576,ROW(),AE$1)))</f>
        <v>-0.88605664769316317</v>
      </c>
      <c r="AF83">
        <f>IF(INDEX(測定結果!$1:$1048576,ROW(),AF$1)=0,"",LOG(INDEX(測定結果!$1:$1048576,ROW(),AF$1)))</f>
        <v>-0.92081875395237522</v>
      </c>
      <c r="AG83">
        <f>IF(INDEX(測定結果!$1:$1048576,ROW(),AG$1)=0,"",LOG(INDEX(測定結果!$1:$1048576,ROW(),AG$1)))</f>
        <v>-0.88605664769316317</v>
      </c>
      <c r="AH83">
        <f>IF(INDEX(測定結果!$1:$1048576,ROW(),AH$1)=0,"",LOG(INDEX(測定結果!$1:$1048576,ROW(),AH$1)))</f>
        <v>-0.95860731484177497</v>
      </c>
      <c r="AI83">
        <f>IF(INDEX(測定結果!$1:$1048576,ROW(),AI$1)=0,"",LOG(INDEX(測定結果!$1:$1048576,ROW(),AI$1)))</f>
        <v>-0.92081875395237522</v>
      </c>
      <c r="AJ83">
        <f>IF(INDEX(測定結果!$1:$1048576,ROW(),AJ$1)=0,"",LOG(INDEX(測定結果!$1:$1048576,ROW(),AJ$1)))</f>
        <v>-1</v>
      </c>
      <c r="AK83">
        <f>IF(INDEX(測定結果!$1:$1048576,ROW(),AK$1)=0,"",LOG(INDEX(測定結果!$1:$1048576,ROW(),AK$1)))</f>
        <v>-1</v>
      </c>
      <c r="AL83">
        <f>IF(INDEX(測定結果!$1:$1048576,ROW(),AL$1)=0,"",LOG(INDEX(測定結果!$1:$1048576,ROW(),AL$1)))</f>
        <v>-1</v>
      </c>
      <c r="AM83">
        <f>IF(INDEX(測定結果!$1:$1048576,ROW(),AM$1)=0,"",LOG(INDEX(測定結果!$1:$1048576,ROW(),AM$1)))</f>
        <v>-1</v>
      </c>
      <c r="AN83">
        <f>IF(INDEX(測定結果!$1:$1048576,ROW(),AN$1)=0,"",LOG(INDEX(測定結果!$1:$1048576,ROW(),AN$1)))</f>
        <v>-1</v>
      </c>
      <c r="AO83">
        <f>IF(INDEX(測定結果!$1:$1048576,ROW(),AO$1)=0,"",LOG(INDEX(測定結果!$1:$1048576,ROW(),AO$1)))</f>
        <v>-1.0457574905606752</v>
      </c>
      <c r="AP83">
        <f>IF(INDEX(測定結果!$1:$1048576,ROW(),AP$1)=0,"",LOG(INDEX(測定結果!$1:$1048576,ROW(),AP$1)))</f>
        <v>-1.0457574905606752</v>
      </c>
      <c r="AQ83">
        <f>IF(INDEX(測定結果!$1:$1048576,ROW(),AQ$1)=0,"",LOG(INDEX(測定結果!$1:$1048576,ROW(),AQ$1)))</f>
        <v>-0.95860731484177497</v>
      </c>
      <c r="AR83">
        <f>IF(INDEX(測定結果!$1:$1048576,ROW(),AR$1)=0,"",LOG(INDEX(測定結果!$1:$1048576,ROW(),AR$1)))</f>
        <v>-0.95860731484177497</v>
      </c>
      <c r="AS83">
        <f>IF(INDEX(測定結果!$1:$1048576,ROW(),AS$1)=0,"",LOG(INDEX(測定結果!$1:$1048576,ROW(),AS$1)))</f>
        <v>-1</v>
      </c>
      <c r="AT83">
        <f>IF(INDEX(測定結果!$1:$1048576,ROW(),AT$1)=0,"",LOG(INDEX(測定結果!$1:$1048576,ROW(),AT$1)))</f>
        <v>-1</v>
      </c>
      <c r="AU83">
        <f>IF(INDEX(測定結果!$1:$1048576,ROW(),AU$1)=0,"",LOG(INDEX(測定結果!$1:$1048576,ROW(),AU$1)))</f>
        <v>-1.0457574905606752</v>
      </c>
      <c r="AV83">
        <f>IF(INDEX(測定結果!$1:$1048576,ROW(),AV$1)=0,"",LOG(INDEX(測定結果!$1:$1048576,ROW(),AV$1)))</f>
        <v>-1</v>
      </c>
      <c r="AW83">
        <f>IF(INDEX(測定結果!$1:$1048576,ROW(),AW$1)=0,"",LOG(INDEX(測定結果!$1:$1048576,ROW(),AW$1)))</f>
        <v>-1</v>
      </c>
      <c r="AX83">
        <f>IF(INDEX(測定結果!$1:$1048576,ROW(),AX$1)=0,"",LOG(INDEX(測定結果!$1:$1048576,ROW(),AX$1)))</f>
        <v>-1</v>
      </c>
      <c r="AY83">
        <f>IF(INDEX(測定結果!$1:$1048576,ROW(),AY$1)=0,"",LOG(INDEX(測定結果!$1:$1048576,ROW(),AY$1)))</f>
        <v>-1</v>
      </c>
      <c r="AZ83">
        <f>IF(INDEX(測定結果!$1:$1048576,ROW(),AZ$1)=0,"",LOG(INDEX(測定結果!$1:$1048576,ROW(),AZ$1)))</f>
        <v>-1.0457574905606752</v>
      </c>
      <c r="BA83">
        <f>IF(INDEX(測定結果!$1:$1048576,ROW(),BA$1)=0,"",LOG(INDEX(測定結果!$1:$1048576,ROW(),BA$1)))</f>
        <v>-1.0969100130080565</v>
      </c>
      <c r="BB83">
        <f>IF(INDEX(測定結果!$1:$1048576,ROW(),BB$1)=0,"",LOG(INDEX(測定結果!$1:$1048576,ROW(),BB$1)))</f>
        <v>-1.0457574905606752</v>
      </c>
      <c r="BC83">
        <f>IF(INDEX(測定結果!$1:$1048576,ROW(),BC$1)=0,"",LOG(INDEX(測定結果!$1:$1048576,ROW(),BC$1)))</f>
        <v>-1.0457574905606752</v>
      </c>
      <c r="BD83">
        <f>IF(INDEX(測定結果!$1:$1048576,ROW(),BD$1)=0,"",LOG(INDEX(測定結果!$1:$1048576,ROW(),BD$1)))</f>
        <v>-1</v>
      </c>
      <c r="BE83">
        <f>IF(INDEX(測定結果!$1:$1048576,ROW(),BE$1)=0,"",LOG(INDEX(測定結果!$1:$1048576,ROW(),BE$1)))</f>
        <v>-1</v>
      </c>
      <c r="BF83">
        <f>IF(INDEX(測定結果!$1:$1048576,ROW(),BF$1)=0,"",LOG(INDEX(測定結果!$1:$1048576,ROW(),BF$1)))</f>
        <v>-1.0969100130080565</v>
      </c>
      <c r="BG83">
        <f>IF(INDEX(測定結果!$1:$1048576,ROW(),BG$1)=0,"",LOG(INDEX(測定結果!$1:$1048576,ROW(),BG$1)))</f>
        <v>-1.0457574905606752</v>
      </c>
      <c r="BH83">
        <f>IF(INDEX(測定結果!$1:$1048576,ROW(),BH$1)=0,"",LOG(INDEX(測定結果!$1:$1048576,ROW(),BH$1)))</f>
        <v>-1</v>
      </c>
      <c r="BI83">
        <f>IF(INDEX(測定結果!$1:$1048576,ROW(),BI$1)=0,"",LOG(INDEX(測定結果!$1:$1048576,ROW(),BI$1)))</f>
        <v>-1.0457574905606752</v>
      </c>
      <c r="BJ83">
        <f>IF(INDEX(測定結果!$1:$1048576,ROW(),BJ$1)=0,"",LOG(INDEX(測定結果!$1:$1048576,ROW(),BJ$1)))</f>
        <v>-1</v>
      </c>
      <c r="BK83">
        <f>IF(INDEX(測定結果!$1:$1048576,ROW(),BK$1)=0,"",LOG(INDEX(測定結果!$1:$1048576,ROW(),BK$1)))</f>
        <v>-1.0457574905606752</v>
      </c>
      <c r="BL83">
        <f>IF(INDEX(測定結果!$1:$1048576,ROW(),BL$1)=0,"",LOG(INDEX(測定結果!$1:$1048576,ROW(),BL$1)))</f>
        <v>-1.0457574905606752</v>
      </c>
      <c r="BM83">
        <f>IF(INDEX(測定結果!$1:$1048576,ROW(),BM$1)=0,"",LOG(INDEX(測定結果!$1:$1048576,ROW(),BM$1)))</f>
        <v>-1</v>
      </c>
      <c r="BN83">
        <f>IF(INDEX(測定結果!$1:$1048576,ROW(),BN$1)=0,"",LOG(INDEX(測定結果!$1:$1048576,ROW(),BN$1)))</f>
        <v>-1.0457574905606752</v>
      </c>
      <c r="BO83">
        <f>IF(INDEX(測定結果!$1:$1048576,ROW(),BO$1)=0,"",LOG(INDEX(測定結果!$1:$1048576,ROW(),BO$1)))</f>
        <v>-1.0457574905606752</v>
      </c>
      <c r="BP83">
        <f>IF(INDEX(測定結果!$1:$1048576,ROW(),BP$1)=0,"",LOG(INDEX(測定結果!$1:$1048576,ROW(),BP$1)))</f>
        <v>-1.0457574905606752</v>
      </c>
      <c r="BQ83">
        <f>IF(INDEX(測定結果!$1:$1048576,ROW(),BQ$1)=0,"",LOG(INDEX(測定結果!$1:$1048576,ROW(),BQ$1)))</f>
        <v>-1.0457574905606752</v>
      </c>
      <c r="BR83">
        <f>IF(INDEX(測定結果!$1:$1048576,ROW(),BR$1)=0,"",LOG(INDEX(測定結果!$1:$1048576,ROW(),BR$1)))</f>
        <v>-1.0969100130080565</v>
      </c>
      <c r="BS83">
        <f>IF(INDEX(測定結果!$1:$1048576,ROW(),BS$1)=0,"",LOG(INDEX(測定結果!$1:$1048576,ROW(),BS$1)))</f>
        <v>-1.0457574905606752</v>
      </c>
      <c r="BT83">
        <f>IF(INDEX(測定結果!$1:$1048576,ROW(),BT$1)=0,"",LOG(INDEX(測定結果!$1:$1048576,ROW(),BT$1)))</f>
        <v>-1.0457574905606752</v>
      </c>
      <c r="BU83">
        <f>IF(INDEX(測定結果!$1:$1048576,ROW(),BU$1)=0,"",LOG(INDEX(測定結果!$1:$1048576,ROW(),BU$1)))</f>
        <v>-1.0457574905606752</v>
      </c>
      <c r="BV83" t="str">
        <f>IF(INDEX(測定結果!$1:$1048576,ROW(),BV$1)=0,"",LOG(INDEX(測定結果!$1:$1048576,ROW(),BV$1)))</f>
        <v/>
      </c>
      <c r="BW83" t="str">
        <f>IF(INDEX(測定結果!$1:$1048576,ROW(),BW$1)=0,"",LOG(INDEX(測定結果!$1:$1048576,ROW(),BW$1)))</f>
        <v/>
      </c>
      <c r="BX83" t="str">
        <f>IF(INDEX(測定結果!$1:$1048576,ROW(),BX$1)=0,"",LOG(INDEX(測定結果!$1:$1048576,ROW(),BX$1)))</f>
        <v/>
      </c>
      <c r="BY83" t="str">
        <f>IF(INDEX(測定結果!$1:$1048576,ROW(),BY$1)=0,"",LOG(INDEX(測定結果!$1:$1048576,ROW(),BY$1)))</f>
        <v/>
      </c>
      <c r="BZ83" t="str">
        <f>IF(INDEX(測定結果!$1:$1048576,ROW(),BZ$1)=0,"",LOG(INDEX(測定結果!$1:$1048576,ROW(),BZ$1)))</f>
        <v/>
      </c>
      <c r="CA83" t="str">
        <f>IF(INDEX(測定結果!$1:$1048576,ROW(),CA$1)=0,"",LOG(INDEX(測定結果!$1:$1048576,ROW(),CA$1)))</f>
        <v/>
      </c>
      <c r="CB83" t="str">
        <f>IF(INDEX(測定結果!$1:$1048576,ROW(),CB$1)=0,"",LOG(INDEX(測定結果!$1:$1048576,ROW(),CB$1)))</f>
        <v/>
      </c>
      <c r="CC83" t="str">
        <f>IF(INDEX(測定結果!$1:$1048576,ROW(),CC$1)=0,"",LOG(INDEX(測定結果!$1:$1048576,ROW(),CC$1)))</f>
        <v/>
      </c>
      <c r="CD83" t="str">
        <f>IF(INDEX(測定結果!$1:$1048576,ROW(),CD$1)=0,"",LOG(INDEX(測定結果!$1:$1048576,ROW(),CD$1)))</f>
        <v/>
      </c>
      <c r="CE83" t="str">
        <f>IF(INDEX(測定結果!$1:$1048576,ROW(),CE$1)=0,"",LOG(INDEX(測定結果!$1:$1048576,ROW(),CE$1)))</f>
        <v/>
      </c>
      <c r="CF83">
        <f>IF(INDEX(測定結果!$1:$1048576,ROW(),CF$1)=0,"",LOG(INDEX(測定結果!$1:$1048576,ROW(),CF$1)))</f>
        <v>-1.0969100130080565</v>
      </c>
      <c r="CG83">
        <f>IF(INDEX(測定結果!$1:$1048576,ROW(),CG$1)=0,"",LOG(INDEX(測定結果!$1:$1048576,ROW(),CG$1)))</f>
        <v>-1.0969100130080565</v>
      </c>
      <c r="CH83">
        <f>IF(INDEX(測定結果!$1:$1048576,ROW(),CH$1)=0,"",LOG(INDEX(測定結果!$1:$1048576,ROW(),CH$1)))</f>
        <v>-1.0969100130080565</v>
      </c>
      <c r="CI83">
        <f>IF(INDEX(測定結果!$1:$1048576,ROW(),CI$1)=0,"",LOG(INDEX(測定結果!$1:$1048576,ROW(),CI$1)))</f>
        <v>-1.0969100130080565</v>
      </c>
      <c r="CJ83">
        <f>IF(INDEX(測定結果!$1:$1048576,ROW(),CJ$1)=0,"",LOG(INDEX(測定結果!$1:$1048576,ROW(),CJ$1)))</f>
        <v>-1.0969100130080565</v>
      </c>
      <c r="CK83">
        <f>IF(INDEX(測定結果!$1:$1048576,ROW(),CK$1)=0,"",LOG(INDEX(測定結果!$1:$1048576,ROW(),CK$1)))</f>
        <v>-1.0969100130080565</v>
      </c>
      <c r="CL83">
        <f>IF(INDEX(測定結果!$1:$1048576,ROW(),CL$1)=0,"",LOG(INDEX(測定結果!$1:$1048576,ROW(),CL$1)))</f>
        <v>-1.0969100130080565</v>
      </c>
      <c r="CM83">
        <f>IF(INDEX(測定結果!$1:$1048576,ROW(),CM$1)=0,"",LOG(INDEX(測定結果!$1:$1048576,ROW(),CM$1)))</f>
        <v>-1.0457574905606752</v>
      </c>
      <c r="CN83">
        <f>IF(INDEX(測定結果!$1:$1048576,ROW(),CN$1)=0,"",LOG(INDEX(測定結果!$1:$1048576,ROW(),CN$1)))</f>
        <v>-1.0457574905606752</v>
      </c>
      <c r="CO83">
        <f>IF(INDEX(測定結果!$1:$1048576,ROW(),CO$1)=0,"",LOG(INDEX(測定結果!$1:$1048576,ROW(),CO$1)))</f>
        <v>-1.0969100130080565</v>
      </c>
      <c r="CP83">
        <f>IF(INDEX(測定結果!$1:$1048576,ROW(),CP$1)=0,"",LOG(INDEX(測定結果!$1:$1048576,ROW(),CP$1)))</f>
        <v>-1.1549019599857431</v>
      </c>
      <c r="CQ83">
        <f>IF(INDEX(測定結果!$1:$1048576,ROW(),CQ$1)=0,"",LOG(INDEX(測定結果!$1:$1048576,ROW(),CQ$1)))</f>
        <v>-1.1549019599857431</v>
      </c>
      <c r="CR83" t="str">
        <f>IF(INDEX(測定結果!$1:$1048576,ROW(),CR$1)=0,"",LOG(INDEX(測定結果!$1:$1048576,ROW(),CR$1)))</f>
        <v/>
      </c>
      <c r="CS83" t="str">
        <f>IF(INDEX(測定結果!$1:$1048576,ROW(),CS$1)=0,"",LOG(INDEX(測定結果!$1:$1048576,ROW(),CS$1)))</f>
        <v/>
      </c>
      <c r="CT83" t="str">
        <f>IF(INDEX(測定結果!$1:$1048576,ROW(),CT$1)=0,"",LOG(INDEX(測定結果!$1:$1048576,ROW(),CT$1)))</f>
        <v/>
      </c>
      <c r="CU83" t="str">
        <f>IF(INDEX(測定結果!$1:$1048576,ROW(),CU$1)=0,"",LOG(INDEX(測定結果!$1:$1048576,ROW(),CU$1)))</f>
        <v/>
      </c>
      <c r="CV83" t="str">
        <f>IF(INDEX(測定結果!$1:$1048576,ROW(),CV$1)=0,"",LOG(INDEX(測定結果!$1:$1048576,ROW(),CV$1)))</f>
        <v/>
      </c>
      <c r="CW83" t="str">
        <f>IF(INDEX(測定結果!$1:$1048576,ROW(),CW$1)=0,"",LOG(INDEX(測定結果!$1:$1048576,ROW(),CW$1)))</f>
        <v/>
      </c>
      <c r="CX83" t="str">
        <f>IF(INDEX(測定結果!$1:$1048576,ROW(),CX$1)=0,"",LOG(INDEX(測定結果!$1:$1048576,ROW(),CX$1)))</f>
        <v/>
      </c>
      <c r="CY83" t="str">
        <f>IF(INDEX(測定結果!$1:$1048576,ROW(),CY$1)=0,"",LOG(INDEX(測定結果!$1:$1048576,ROW(),CY$1)))</f>
        <v/>
      </c>
      <c r="CZ83" t="str">
        <f>IF(INDEX(測定結果!$1:$1048576,ROW(),CZ$1)=0,"",LOG(INDEX(測定結果!$1:$1048576,ROW(),CZ$1)))</f>
        <v/>
      </c>
      <c r="DA83" t="str">
        <f>IF(INDEX(測定結果!$1:$1048576,ROW(),DA$1)=0,"",LOG(INDEX(測定結果!$1:$1048576,ROW(),DA$1)))</f>
        <v/>
      </c>
      <c r="DB83" t="str">
        <f>IF(INDEX(測定結果!$1:$1048576,ROW(),DB$1)=0,"",LOG(INDEX(測定結果!$1:$1048576,ROW(),DB$1)))</f>
        <v/>
      </c>
      <c r="DC83" t="str">
        <f>IF(INDEX(測定結果!$1:$1048576,ROW(),DC$1)=0,"",LOG(INDEX(測定結果!$1:$1048576,ROW(),DC$1)))</f>
        <v/>
      </c>
      <c r="DD83" t="str">
        <f>IF(INDEX(測定結果!$1:$1048576,ROW(),DD$1)=0,"",LOG(INDEX(測定結果!$1:$1048576,ROW(),DD$1)))</f>
        <v/>
      </c>
      <c r="DE83" t="str">
        <f>IF(INDEX(測定結果!$1:$1048576,ROW(),DE$1)=0,"",LOG(INDEX(測定結果!$1:$1048576,ROW(),DE$1)))</f>
        <v/>
      </c>
      <c r="DF83" t="str">
        <f>IF(INDEX(測定結果!$1:$1048576,ROW(),DF$1)=0,"",LOG(INDEX(測定結果!$1:$1048576,ROW(),DF$1)))</f>
        <v/>
      </c>
      <c r="DG83" t="str">
        <f>IF(INDEX(測定結果!$1:$1048576,ROW(),DG$1)=0,"",LOG(INDEX(測定結果!$1:$1048576,ROW(),DG$1)))</f>
        <v/>
      </c>
      <c r="DH83" t="str">
        <f>IF(INDEX(測定結果!$1:$1048576,ROW(),DH$1)=0,"",LOG(INDEX(測定結果!$1:$1048576,ROW(),DH$1)))</f>
        <v/>
      </c>
      <c r="DI83" t="str">
        <f>IF(INDEX(測定結果!$1:$1048576,ROW(),DI$1)=0,"",LOG(INDEX(測定結果!$1:$1048576,ROW(),DI$1)))</f>
        <v/>
      </c>
      <c r="DJ83" t="str">
        <f>IF(INDEX(測定結果!$1:$1048576,ROW(),DJ$1)=0,"",LOG(INDEX(測定結果!$1:$1048576,ROW(),DJ$1)))</f>
        <v/>
      </c>
      <c r="DK83" t="str">
        <f>IF(INDEX(測定結果!$1:$1048576,ROW(),DK$1)=0,"",LOG(INDEX(測定結果!$1:$1048576,ROW(),DK$1)))</f>
        <v/>
      </c>
      <c r="DL83" t="str">
        <f>IF(INDEX(測定結果!$1:$1048576,ROW(),DL$1)=0,"",LOG(INDEX(測定結果!$1:$1048576,ROW(),DL$1)))</f>
        <v/>
      </c>
      <c r="DM83" t="str">
        <f>IF(INDEX(測定結果!$1:$1048576,ROW(),DM$1)=0,"",LOG(INDEX(測定結果!$1:$1048576,ROW(),DM$1)))</f>
        <v/>
      </c>
      <c r="DN83" t="str">
        <f>IF(INDEX(測定結果!$1:$1048576,ROW(),DN$1)=0,"",LOG(INDEX(測定結果!$1:$1048576,ROW(),DN$1)))</f>
        <v/>
      </c>
      <c r="DO83" t="str">
        <f>IF(INDEX(測定結果!$1:$1048576,ROW(),DO$1)=0,"",LOG(INDEX(測定結果!$1:$1048576,ROW(),DO$1)))</f>
        <v/>
      </c>
      <c r="DP83" t="str">
        <f>IF(OR(INDEX(測定結果!$1:$1048576,ROW(),DP$1)=0,INDEX(測定結果!$1:$1048576,ROW(),DP$1)=""),"",LOG(INDEX(測定結果!$1:$1048576,ROW(),DP$1)))</f>
        <v/>
      </c>
      <c r="DQ83" t="str">
        <f>IF(OR(INDEX(測定結果!$1:$1048576,ROW(),DQ$1)=0,INDEX(測定結果!$1:$1048576,ROW(),DQ$1)=""),"",LOG(INDEX(測定結果!$1:$1048576,ROW(),DQ$1)))</f>
        <v/>
      </c>
      <c r="DR83" t="str">
        <f>IF(OR(INDEX(測定結果!$1:$1048576,ROW(),DR$1)=0,INDEX(測定結果!$1:$1048576,ROW(),DR$1)=""),"",LOG(INDEX(測定結果!$1:$1048576,ROW(),DR$1)))</f>
        <v/>
      </c>
      <c r="DS83" t="str">
        <f>IF(OR(INDEX(測定結果!$1:$1048576,ROW(),DS$1)=0,INDEX(測定結果!$1:$1048576,ROW(),DS$1)=""),"",LOG(INDEX(測定結果!$1:$1048576,ROW(),DS$1)))</f>
        <v/>
      </c>
      <c r="DT83" t="str">
        <f>IF(OR(INDEX(測定結果!$1:$1048576,ROW(),DT$1)=0,INDEX(測定結果!$1:$1048576,ROW(),DT$1)=""),"",LOG(INDEX(測定結果!$1:$1048576,ROW(),DT$1)))</f>
        <v/>
      </c>
      <c r="DU83" t="str">
        <f>IF(OR(INDEX(測定結果!$1:$1048576,ROW(),DU$1)=0,INDEX(測定結果!$1:$1048576,ROW(),DU$1)=""),"",LOG(INDEX(測定結果!$1:$1048576,ROW(),DU$1)))</f>
        <v/>
      </c>
      <c r="DV83" t="str">
        <f>IF(OR(INDEX(測定結果!$1:$1048576,ROW(),DV$1)=0,INDEX(測定結果!$1:$1048576,ROW(),DV$1)=""),"",LOG(INDEX(測定結果!$1:$1048576,ROW(),DV$1)))</f>
        <v/>
      </c>
      <c r="DW83" t="str">
        <f>IF(OR(INDEX(測定結果!$1:$1048576,ROW(),DW$1)=0,INDEX(測定結果!$1:$1048576,ROW(),DW$1)=""),"",LOG(INDEX(測定結果!$1:$1048576,ROW(),DW$1)))</f>
        <v/>
      </c>
      <c r="DX83" t="str">
        <f>IF(OR(INDEX(測定結果!$1:$1048576,ROW(),DX$1)=0,INDEX(測定結果!$1:$1048576,ROW(),DX$1)=""),"",LOG(INDEX(測定結果!$1:$1048576,ROW(),DX$1)))</f>
        <v/>
      </c>
      <c r="DY83" t="str">
        <f>IF(OR(INDEX(測定結果!$1:$1048576,ROW(),DY$1)=0,INDEX(測定結果!$1:$1048576,ROW(),DY$1)=""),"",LOG(INDEX(測定結果!$1:$1048576,ROW(),DY$1)))</f>
        <v/>
      </c>
      <c r="DZ83" t="str">
        <f>IF(OR(INDEX(測定結果!$1:$1048576,ROW(),DZ$1)=0,INDEX(測定結果!$1:$1048576,ROW(),DZ$1)=""),"",LOG(INDEX(測定結果!$1:$1048576,ROW(),DZ$1)))</f>
        <v/>
      </c>
      <c r="EA83" t="str">
        <f>IF(OR(INDEX(測定結果!$1:$1048576,ROW(),EA$1)=0,INDEX(測定結果!$1:$1048576,ROW(),EA$1)=""),"",LOG(INDEX(測定結果!$1:$1048576,ROW(),EA$1)))</f>
        <v/>
      </c>
      <c r="EB83" t="str">
        <f>IF(OR(INDEX(測定結果!$1:$1048576,ROW(),EB$1)=0,INDEX(測定結果!$1:$1048576,ROW(),EB$1)=""),"",LOG(INDEX(測定結果!$1:$1048576,ROW(),EB$1)))</f>
        <v/>
      </c>
      <c r="EC83">
        <f>IF(OR(INDEX(測定結果!$1:$1048576,ROW(),EC$1)=0,INDEX(測定結果!$1:$1048576,ROW(),EC$1)=""),"",LOG(INDEX(測定結果!$1:$1048576,ROW(),EC$1)))</f>
        <v>-1.1249387366082999</v>
      </c>
      <c r="ED83">
        <f>IF(OR(INDEX(測定結果!$1:$1048576,ROW(),ED$1)=0,INDEX(測定結果!$1:$1048576,ROW(),ED$1)=""),"",LOG(INDEX(測定結果!$1:$1048576,ROW(),ED$1)))</f>
        <v>-1.0457574905606752</v>
      </c>
    </row>
    <row r="84" spans="1:134">
      <c r="A84" t="str">
        <f>IF(INDEX(測定結果!$1:$1048576,ROW(),A$1)=0,A83,INDEX(測定結果!$1:$1048576,ROW(),A$1))</f>
        <v>船引町</v>
      </c>
      <c r="B84">
        <f>INDEX(測定結果!$1:$1048576,ROW(),B$1)</f>
        <v>74</v>
      </c>
      <c r="C84" t="str">
        <f>IF(INDEX(測定結果!$1:$1048576,ROW(),C$1)=0,C83,INDEX(測定結果!$1:$1048576,ROW(),C$1))</f>
        <v>大町</v>
      </c>
      <c r="D84" t="str">
        <f>IF(INDEX(測定結果!$1:$1048576,ROW(),D$1)=0,"",INDEX(測定結果!$1:$1048576,ROW(),D$1))</f>
        <v>大町公民館</v>
      </c>
      <c r="E84">
        <f>IF(INDEX(測定結果!$1:$1048576,ROW(),E$1)=0,"",LOG(INDEX(測定結果!$1:$1048576,ROW(),E$1)))</f>
        <v>-0.61978875828839397</v>
      </c>
      <c r="F84">
        <f>IF(INDEX(測定結果!$1:$1048576,ROW(),F$1)=0,"",LOG(INDEX(測定結果!$1:$1048576,ROW(),F$1)))</f>
        <v>-0.6020599913279624</v>
      </c>
      <c r="G84">
        <f>IF(INDEX(測定結果!$1:$1048576,ROW(),G$1)=0,"",LOG(INDEX(測定結果!$1:$1048576,ROW(),G$1)))</f>
        <v>-0.63827216398240705</v>
      </c>
      <c r="H84">
        <f>IF(INDEX(測定結果!$1:$1048576,ROW(),H$1)=0,"",LOG(INDEX(測定結果!$1:$1048576,ROW(),H$1)))</f>
        <v>-0.63827216398240705</v>
      </c>
      <c r="I84">
        <f>IF(INDEX(測定結果!$1:$1048576,ROW(),I$1)=0,"",LOG(INDEX(測定結果!$1:$1048576,ROW(),I$1)))</f>
        <v>-0.6777807052660807</v>
      </c>
      <c r="J84">
        <f>IF(INDEX(測定結果!$1:$1048576,ROW(),J$1)=0,"",LOG(INDEX(測定結果!$1:$1048576,ROW(),J$1)))</f>
        <v>-0.63827216398240705</v>
      </c>
      <c r="K84">
        <f>IF(INDEX(測定結果!$1:$1048576,ROW(),K$1)=0,"",LOG(INDEX(測定結果!$1:$1048576,ROW(),K$1)))</f>
        <v>-0.69897000433601875</v>
      </c>
      <c r="L84">
        <f>IF(INDEX(測定結果!$1:$1048576,ROW(),L$1)=0,"",LOG(INDEX(測定結果!$1:$1048576,ROW(),L$1)))</f>
        <v>-0.6777807052660807</v>
      </c>
      <c r="M84">
        <f>IF(INDEX(測定結果!$1:$1048576,ROW(),M$1)=0,"",LOG(INDEX(測定結果!$1:$1048576,ROW(),M$1)))</f>
        <v>-0.6777807052660807</v>
      </c>
      <c r="N84">
        <f>IF(INDEX(測定結果!$1:$1048576,ROW(),N$1)=0,"",LOG(INDEX(測定結果!$1:$1048576,ROW(),N$1)))</f>
        <v>-0.69897000433601875</v>
      </c>
      <c r="O84">
        <f>IF(INDEX(測定結果!$1:$1048576,ROW(),O$1)=0,"",LOG(INDEX(測定結果!$1:$1048576,ROW(),O$1)))</f>
        <v>-0.74472749489669399</v>
      </c>
      <c r="P84">
        <f>IF(INDEX(測定結果!$1:$1048576,ROW(),P$1)=0,"",LOG(INDEX(測定結果!$1:$1048576,ROW(),P$1)))</f>
        <v>-0.69897000433601875</v>
      </c>
      <c r="Q84">
        <f>IF(INDEX(測定結果!$1:$1048576,ROW(),Q$1)=0,"",LOG(INDEX(測定結果!$1:$1048576,ROW(),Q$1)))</f>
        <v>-0.6777807052660807</v>
      </c>
      <c r="R84">
        <f>IF(INDEX(測定結果!$1:$1048576,ROW(),R$1)=0,"",LOG(INDEX(測定結果!$1:$1048576,ROW(),R$1)))</f>
        <v>-0.74472749489669399</v>
      </c>
      <c r="S84">
        <f>IF(INDEX(測定結果!$1:$1048576,ROW(),S$1)=0,"",LOG(INDEX(測定結果!$1:$1048576,ROW(),S$1)))</f>
        <v>-0.69897000433601875</v>
      </c>
      <c r="T84">
        <f>IF(INDEX(測定結果!$1:$1048576,ROW(),T$1)=0,"",LOG(INDEX(測定結果!$1:$1048576,ROW(),T$1)))</f>
        <v>-0.74472749489669399</v>
      </c>
      <c r="U84">
        <f>IF(INDEX(測定結果!$1:$1048576,ROW(),U$1)=0,"",LOG(INDEX(測定結果!$1:$1048576,ROW(),U$1)))</f>
        <v>-0.72124639904717103</v>
      </c>
      <c r="V84">
        <f>IF(INDEX(測定結果!$1:$1048576,ROW(),V$1)=0,"",LOG(INDEX(測定結果!$1:$1048576,ROW(),V$1)))</f>
        <v>-0.74472749489669399</v>
      </c>
      <c r="W84">
        <f>IF(INDEX(測定結果!$1:$1048576,ROW(),W$1)=0,"",LOG(INDEX(測定結果!$1:$1048576,ROW(),W$1)))</f>
        <v>-0.769551078621726</v>
      </c>
      <c r="X84">
        <f>IF(INDEX(測定結果!$1:$1048576,ROW(),X$1)=0,"",LOG(INDEX(測定結果!$1:$1048576,ROW(),X$1)))</f>
        <v>-0.769551078621726</v>
      </c>
      <c r="Y84">
        <f>IF(INDEX(測定結果!$1:$1048576,ROW(),Y$1)=0,"",LOG(INDEX(測定結果!$1:$1048576,ROW(),Y$1)))</f>
        <v>-0.769551078621726</v>
      </c>
      <c r="Z84">
        <f>IF(INDEX(測定結果!$1:$1048576,ROW(),Z$1)=0,"",LOG(INDEX(測定結果!$1:$1048576,ROW(),Z$1)))</f>
        <v>-0.769551078621726</v>
      </c>
      <c r="AA84">
        <f>IF(INDEX(測定結果!$1:$1048576,ROW(),AA$1)=0,"",LOG(INDEX(測定結果!$1:$1048576,ROW(),AA$1)))</f>
        <v>-0.769551078621726</v>
      </c>
      <c r="AB84">
        <f>IF(INDEX(測定結果!$1:$1048576,ROW(),AB$1)=0,"",LOG(INDEX(測定結果!$1:$1048576,ROW(),AB$1)))</f>
        <v>-0.79588001734407521</v>
      </c>
      <c r="AC84">
        <f>IF(INDEX(測定結果!$1:$1048576,ROW(),AC$1)=0,"",LOG(INDEX(測定結果!$1:$1048576,ROW(),AC$1)))</f>
        <v>-0.82390874094431876</v>
      </c>
      <c r="AD84">
        <f>IF(INDEX(測定結果!$1:$1048576,ROW(),AD$1)=0,"",LOG(INDEX(測定結果!$1:$1048576,ROW(),AD$1)))</f>
        <v>-0.82390874094431876</v>
      </c>
      <c r="AE84">
        <f>IF(INDEX(測定結果!$1:$1048576,ROW(),AE$1)=0,"",LOG(INDEX(測定結果!$1:$1048576,ROW(),AE$1)))</f>
        <v>-0.82390874094431876</v>
      </c>
      <c r="AF84">
        <f>IF(INDEX(測定結果!$1:$1048576,ROW(),AF$1)=0,"",LOG(INDEX(測定結果!$1:$1048576,ROW(),AF$1)))</f>
        <v>-0.82390874094431876</v>
      </c>
      <c r="AG84">
        <f>IF(INDEX(測定結果!$1:$1048576,ROW(),AG$1)=0,"",LOG(INDEX(測定結果!$1:$1048576,ROW(),AG$1)))</f>
        <v>-0.82390874094431876</v>
      </c>
      <c r="AH84">
        <f>IF(INDEX(測定結果!$1:$1048576,ROW(),AH$1)=0,"",LOG(INDEX(測定結果!$1:$1048576,ROW(),AH$1)))</f>
        <v>-0.82390874094431876</v>
      </c>
      <c r="AI84">
        <f>IF(INDEX(測定結果!$1:$1048576,ROW(),AI$1)=0,"",LOG(INDEX(測定結果!$1:$1048576,ROW(),AI$1)))</f>
        <v>-0.92081875395237522</v>
      </c>
      <c r="AJ84">
        <f>IF(INDEX(測定結果!$1:$1048576,ROW(),AJ$1)=0,"",LOG(INDEX(測定結果!$1:$1048576,ROW(),AJ$1)))</f>
        <v>-0.92081875395237522</v>
      </c>
      <c r="AK84">
        <f>IF(INDEX(測定結果!$1:$1048576,ROW(),AK$1)=0,"",LOG(INDEX(測定結果!$1:$1048576,ROW(),AK$1)))</f>
        <v>-0.92081875395237522</v>
      </c>
      <c r="AL84">
        <f>IF(INDEX(測定結果!$1:$1048576,ROW(),AL$1)=0,"",LOG(INDEX(測定結果!$1:$1048576,ROW(),AL$1)))</f>
        <v>-0.92081875395237522</v>
      </c>
      <c r="AM84">
        <f>IF(INDEX(測定結果!$1:$1048576,ROW(),AM$1)=0,"",LOG(INDEX(測定結果!$1:$1048576,ROW(),AM$1)))</f>
        <v>-0.95860731484177497</v>
      </c>
      <c r="AN84">
        <f>IF(INDEX(測定結果!$1:$1048576,ROW(),AN$1)=0,"",LOG(INDEX(測定結果!$1:$1048576,ROW(),AN$1)))</f>
        <v>-0.95860731484177497</v>
      </c>
      <c r="AO84">
        <f>IF(INDEX(測定結果!$1:$1048576,ROW(),AO$1)=0,"",LOG(INDEX(測定結果!$1:$1048576,ROW(),AO$1)))</f>
        <v>-0.95860731484177497</v>
      </c>
      <c r="AP84">
        <f>IF(INDEX(測定結果!$1:$1048576,ROW(),AP$1)=0,"",LOG(INDEX(測定結果!$1:$1048576,ROW(),AP$1)))</f>
        <v>-1</v>
      </c>
      <c r="AQ84">
        <f>IF(INDEX(測定結果!$1:$1048576,ROW(),AQ$1)=0,"",LOG(INDEX(測定結果!$1:$1048576,ROW(),AQ$1)))</f>
        <v>-0.92081875395237522</v>
      </c>
      <c r="AR84">
        <f>IF(INDEX(測定結果!$1:$1048576,ROW(),AR$1)=0,"",LOG(INDEX(測定結果!$1:$1048576,ROW(),AR$1)))</f>
        <v>-0.95860731484177497</v>
      </c>
      <c r="AS84">
        <f>IF(INDEX(測定結果!$1:$1048576,ROW(),AS$1)=0,"",LOG(INDEX(測定結果!$1:$1048576,ROW(),AS$1)))</f>
        <v>-1</v>
      </c>
      <c r="AT84">
        <f>IF(INDEX(測定結果!$1:$1048576,ROW(),AT$1)=0,"",LOG(INDEX(測定結果!$1:$1048576,ROW(),AT$1)))</f>
        <v>-0.95860731484177497</v>
      </c>
      <c r="AU84">
        <f>IF(INDEX(測定結果!$1:$1048576,ROW(),AU$1)=0,"",LOG(INDEX(測定結果!$1:$1048576,ROW(),AU$1)))</f>
        <v>-1</v>
      </c>
      <c r="AV84">
        <f>IF(INDEX(測定結果!$1:$1048576,ROW(),AV$1)=0,"",LOG(INDEX(測定結果!$1:$1048576,ROW(),AV$1)))</f>
        <v>-1</v>
      </c>
      <c r="AW84">
        <f>IF(INDEX(測定結果!$1:$1048576,ROW(),AW$1)=0,"",LOG(INDEX(測定結果!$1:$1048576,ROW(),AW$1)))</f>
        <v>-1.0457574905606752</v>
      </c>
      <c r="AX84">
        <f>IF(INDEX(測定結果!$1:$1048576,ROW(),AX$1)=0,"",LOG(INDEX(測定結果!$1:$1048576,ROW(),AX$1)))</f>
        <v>-1.0457574905606752</v>
      </c>
      <c r="AY84">
        <f>IF(INDEX(測定結果!$1:$1048576,ROW(),AY$1)=0,"",LOG(INDEX(測定結果!$1:$1048576,ROW(),AY$1)))</f>
        <v>-1.0969100130080565</v>
      </c>
      <c r="AZ84">
        <f>IF(INDEX(測定結果!$1:$1048576,ROW(),AZ$1)=0,"",LOG(INDEX(測定結果!$1:$1048576,ROW(),AZ$1)))</f>
        <v>-1.0969100130080565</v>
      </c>
      <c r="BA84">
        <f>IF(INDEX(測定結果!$1:$1048576,ROW(),BA$1)=0,"",LOG(INDEX(測定結果!$1:$1048576,ROW(),BA$1)))</f>
        <v>-1.0457574905606752</v>
      </c>
      <c r="BB84">
        <f>IF(INDEX(測定結果!$1:$1048576,ROW(),BB$1)=0,"",LOG(INDEX(測定結果!$1:$1048576,ROW(),BB$1)))</f>
        <v>-1.0969100130080565</v>
      </c>
      <c r="BC84">
        <f>IF(INDEX(測定結果!$1:$1048576,ROW(),BC$1)=0,"",LOG(INDEX(測定結果!$1:$1048576,ROW(),BC$1)))</f>
        <v>-1.0969100130080565</v>
      </c>
      <c r="BD84">
        <f>IF(INDEX(測定結果!$1:$1048576,ROW(),BD$1)=0,"",LOG(INDEX(測定結果!$1:$1048576,ROW(),BD$1)))</f>
        <v>-1.0457574905606752</v>
      </c>
      <c r="BE84">
        <f>IF(INDEX(測定結果!$1:$1048576,ROW(),BE$1)=0,"",LOG(INDEX(測定結果!$1:$1048576,ROW(),BE$1)))</f>
        <v>-1.0457574905606752</v>
      </c>
      <c r="BF84">
        <f>IF(INDEX(測定結果!$1:$1048576,ROW(),BF$1)=0,"",LOG(INDEX(測定結果!$1:$1048576,ROW(),BF$1)))</f>
        <v>-1.1549019599857431</v>
      </c>
      <c r="BG84">
        <f>IF(INDEX(測定結果!$1:$1048576,ROW(),BG$1)=0,"",LOG(INDEX(測定結果!$1:$1048576,ROW(),BG$1)))</f>
        <v>-1.0969100130080565</v>
      </c>
      <c r="BH84">
        <f>IF(INDEX(測定結果!$1:$1048576,ROW(),BH$1)=0,"",LOG(INDEX(測定結果!$1:$1048576,ROW(),BH$1)))</f>
        <v>-1.0969100130080565</v>
      </c>
      <c r="BI84">
        <f>IF(INDEX(測定結果!$1:$1048576,ROW(),BI$1)=0,"",LOG(INDEX(測定結果!$1:$1048576,ROW(),BI$1)))</f>
        <v>-1.0457574905606752</v>
      </c>
      <c r="BJ84">
        <f>IF(INDEX(測定結果!$1:$1048576,ROW(),BJ$1)=0,"",LOG(INDEX(測定結果!$1:$1048576,ROW(),BJ$1)))</f>
        <v>-1.0457574905606752</v>
      </c>
      <c r="BK84">
        <f>IF(INDEX(測定結果!$1:$1048576,ROW(),BK$1)=0,"",LOG(INDEX(測定結果!$1:$1048576,ROW(),BK$1)))</f>
        <v>-1.0969100130080565</v>
      </c>
      <c r="BL84">
        <f>IF(INDEX(測定結果!$1:$1048576,ROW(),BL$1)=0,"",LOG(INDEX(測定結果!$1:$1048576,ROW(),BL$1)))</f>
        <v>-1.0969100130080565</v>
      </c>
      <c r="BM84">
        <f>IF(INDEX(測定結果!$1:$1048576,ROW(),BM$1)=0,"",LOG(INDEX(測定結果!$1:$1048576,ROW(),BM$1)))</f>
        <v>-1.0969100130080565</v>
      </c>
      <c r="BN84">
        <f>IF(INDEX(測定結果!$1:$1048576,ROW(),BN$1)=0,"",LOG(INDEX(測定結果!$1:$1048576,ROW(),BN$1)))</f>
        <v>-1.0457574905606752</v>
      </c>
      <c r="BO84">
        <f>IF(INDEX(測定結果!$1:$1048576,ROW(),BO$1)=0,"",LOG(INDEX(測定結果!$1:$1048576,ROW(),BO$1)))</f>
        <v>-1.0969100130080565</v>
      </c>
      <c r="BP84">
        <f>IF(INDEX(測定結果!$1:$1048576,ROW(),BP$1)=0,"",LOG(INDEX(測定結果!$1:$1048576,ROW(),BP$1)))</f>
        <v>-1.0969100130080565</v>
      </c>
      <c r="BQ84">
        <f>IF(INDEX(測定結果!$1:$1048576,ROW(),BQ$1)=0,"",LOG(INDEX(測定結果!$1:$1048576,ROW(),BQ$1)))</f>
        <v>-1.0969100130080565</v>
      </c>
      <c r="BR84">
        <f>IF(INDEX(測定結果!$1:$1048576,ROW(),BR$1)=0,"",LOG(INDEX(測定結果!$1:$1048576,ROW(),BR$1)))</f>
        <v>-1.1549019599857431</v>
      </c>
      <c r="BS84">
        <f>IF(INDEX(測定結果!$1:$1048576,ROW(),BS$1)=0,"",LOG(INDEX(測定結果!$1:$1048576,ROW(),BS$1)))</f>
        <v>-1.0969100130080565</v>
      </c>
      <c r="BT84">
        <f>IF(INDEX(測定結果!$1:$1048576,ROW(),BT$1)=0,"",LOG(INDEX(測定結果!$1:$1048576,ROW(),BT$1)))</f>
        <v>-1.1549019599857431</v>
      </c>
      <c r="BU84">
        <f>IF(INDEX(測定結果!$1:$1048576,ROW(),BU$1)=0,"",LOG(INDEX(測定結果!$1:$1048576,ROW(),BU$1)))</f>
        <v>-1.1549019599857431</v>
      </c>
      <c r="BV84" t="str">
        <f>IF(INDEX(測定結果!$1:$1048576,ROW(),BV$1)=0,"",LOG(INDEX(測定結果!$1:$1048576,ROW(),BV$1)))</f>
        <v/>
      </c>
      <c r="BW84" t="str">
        <f>IF(INDEX(測定結果!$1:$1048576,ROW(),BW$1)=0,"",LOG(INDEX(測定結果!$1:$1048576,ROW(),BW$1)))</f>
        <v/>
      </c>
      <c r="BX84" t="str">
        <f>IF(INDEX(測定結果!$1:$1048576,ROW(),BX$1)=0,"",LOG(INDEX(測定結果!$1:$1048576,ROW(),BX$1)))</f>
        <v/>
      </c>
      <c r="BY84" t="str">
        <f>IF(INDEX(測定結果!$1:$1048576,ROW(),BY$1)=0,"",LOG(INDEX(測定結果!$1:$1048576,ROW(),BY$1)))</f>
        <v/>
      </c>
      <c r="BZ84" t="str">
        <f>IF(INDEX(測定結果!$1:$1048576,ROW(),BZ$1)=0,"",LOG(INDEX(測定結果!$1:$1048576,ROW(),BZ$1)))</f>
        <v/>
      </c>
      <c r="CA84" t="str">
        <f>IF(INDEX(測定結果!$1:$1048576,ROW(),CA$1)=0,"",LOG(INDEX(測定結果!$1:$1048576,ROW(),CA$1)))</f>
        <v/>
      </c>
      <c r="CB84" t="str">
        <f>IF(INDEX(測定結果!$1:$1048576,ROW(),CB$1)=0,"",LOG(INDEX(測定結果!$1:$1048576,ROW(),CB$1)))</f>
        <v/>
      </c>
      <c r="CC84" t="str">
        <f>IF(INDEX(測定結果!$1:$1048576,ROW(),CC$1)=0,"",LOG(INDEX(測定結果!$1:$1048576,ROW(),CC$1)))</f>
        <v/>
      </c>
      <c r="CD84" t="str">
        <f>IF(INDEX(測定結果!$1:$1048576,ROW(),CD$1)=0,"",LOG(INDEX(測定結果!$1:$1048576,ROW(),CD$1)))</f>
        <v/>
      </c>
      <c r="CE84" t="str">
        <f>IF(INDEX(測定結果!$1:$1048576,ROW(),CE$1)=0,"",LOG(INDEX(測定結果!$1:$1048576,ROW(),CE$1)))</f>
        <v/>
      </c>
      <c r="CF84">
        <f>IF(INDEX(測定結果!$1:$1048576,ROW(),CF$1)=0,"",LOG(INDEX(測定結果!$1:$1048576,ROW(),CF$1)))</f>
        <v>-1.0969100130080565</v>
      </c>
      <c r="CG84">
        <f>IF(INDEX(測定結果!$1:$1048576,ROW(),CG$1)=0,"",LOG(INDEX(測定結果!$1:$1048576,ROW(),CG$1)))</f>
        <v>-1.1549019599857431</v>
      </c>
      <c r="CH84">
        <f>IF(INDEX(測定結果!$1:$1048576,ROW(),CH$1)=0,"",LOG(INDEX(測定結果!$1:$1048576,ROW(),CH$1)))</f>
        <v>-1.1549019599857431</v>
      </c>
      <c r="CI84">
        <f>IF(INDEX(測定結果!$1:$1048576,ROW(),CI$1)=0,"",LOG(INDEX(測定結果!$1:$1048576,ROW(),CI$1)))</f>
        <v>-1.1549019599857431</v>
      </c>
      <c r="CJ84">
        <f>IF(INDEX(測定結果!$1:$1048576,ROW(),CJ$1)=0,"",LOG(INDEX(測定結果!$1:$1048576,ROW(),CJ$1)))</f>
        <v>-1.0969100130080565</v>
      </c>
      <c r="CK84">
        <f>IF(INDEX(測定結果!$1:$1048576,ROW(),CK$1)=0,"",LOG(INDEX(測定結果!$1:$1048576,ROW(),CK$1)))</f>
        <v>-1.0969100130080565</v>
      </c>
      <c r="CL84">
        <f>IF(INDEX(測定結果!$1:$1048576,ROW(),CL$1)=0,"",LOG(INDEX(測定結果!$1:$1048576,ROW(),CL$1)))</f>
        <v>-1.0969100130080565</v>
      </c>
      <c r="CM84">
        <f>IF(INDEX(測定結果!$1:$1048576,ROW(),CM$1)=0,"",LOG(INDEX(測定結果!$1:$1048576,ROW(),CM$1)))</f>
        <v>-1.0969100130080565</v>
      </c>
      <c r="CN84">
        <f>IF(INDEX(測定結果!$1:$1048576,ROW(),CN$1)=0,"",LOG(INDEX(測定結果!$1:$1048576,ROW(),CN$1)))</f>
        <v>-1.1549019599857431</v>
      </c>
      <c r="CO84">
        <f>IF(INDEX(測定結果!$1:$1048576,ROW(),CO$1)=0,"",LOG(INDEX(測定結果!$1:$1048576,ROW(),CO$1)))</f>
        <v>-1.1549019599857431</v>
      </c>
      <c r="CP84">
        <f>IF(INDEX(測定結果!$1:$1048576,ROW(),CP$1)=0,"",LOG(INDEX(測定結果!$1:$1048576,ROW(),CP$1)))</f>
        <v>-1.1549019599857431</v>
      </c>
      <c r="CQ84">
        <f>IF(INDEX(測定結果!$1:$1048576,ROW(),CQ$1)=0,"",LOG(INDEX(測定結果!$1:$1048576,ROW(),CQ$1)))</f>
        <v>-1.1549019599857431</v>
      </c>
      <c r="CR84" t="str">
        <f>IF(INDEX(測定結果!$1:$1048576,ROW(),CR$1)=0,"",LOG(INDEX(測定結果!$1:$1048576,ROW(),CR$1)))</f>
        <v/>
      </c>
      <c r="CS84" t="str">
        <f>IF(INDEX(測定結果!$1:$1048576,ROW(),CS$1)=0,"",LOG(INDEX(測定結果!$1:$1048576,ROW(),CS$1)))</f>
        <v/>
      </c>
      <c r="CT84" t="str">
        <f>IF(INDEX(測定結果!$1:$1048576,ROW(),CT$1)=0,"",LOG(INDEX(測定結果!$1:$1048576,ROW(),CT$1)))</f>
        <v/>
      </c>
      <c r="CU84" t="str">
        <f>IF(INDEX(測定結果!$1:$1048576,ROW(),CU$1)=0,"",LOG(INDEX(測定結果!$1:$1048576,ROW(),CU$1)))</f>
        <v/>
      </c>
      <c r="CV84" t="str">
        <f>IF(INDEX(測定結果!$1:$1048576,ROW(),CV$1)=0,"",LOG(INDEX(測定結果!$1:$1048576,ROW(),CV$1)))</f>
        <v/>
      </c>
      <c r="CW84" t="str">
        <f>IF(INDEX(測定結果!$1:$1048576,ROW(),CW$1)=0,"",LOG(INDEX(測定結果!$1:$1048576,ROW(),CW$1)))</f>
        <v/>
      </c>
      <c r="CX84" t="str">
        <f>IF(INDEX(測定結果!$1:$1048576,ROW(),CX$1)=0,"",LOG(INDEX(測定結果!$1:$1048576,ROW(),CX$1)))</f>
        <v/>
      </c>
      <c r="CY84" t="str">
        <f>IF(INDEX(測定結果!$1:$1048576,ROW(),CY$1)=0,"",LOG(INDEX(測定結果!$1:$1048576,ROW(),CY$1)))</f>
        <v/>
      </c>
      <c r="CZ84" t="str">
        <f>IF(INDEX(測定結果!$1:$1048576,ROW(),CZ$1)=0,"",LOG(INDEX(測定結果!$1:$1048576,ROW(),CZ$1)))</f>
        <v/>
      </c>
      <c r="DA84" t="str">
        <f>IF(INDEX(測定結果!$1:$1048576,ROW(),DA$1)=0,"",LOG(INDEX(測定結果!$1:$1048576,ROW(),DA$1)))</f>
        <v/>
      </c>
      <c r="DB84" t="str">
        <f>IF(INDEX(測定結果!$1:$1048576,ROW(),DB$1)=0,"",LOG(INDEX(測定結果!$1:$1048576,ROW(),DB$1)))</f>
        <v/>
      </c>
      <c r="DC84" t="str">
        <f>IF(INDEX(測定結果!$1:$1048576,ROW(),DC$1)=0,"",LOG(INDEX(測定結果!$1:$1048576,ROW(),DC$1)))</f>
        <v/>
      </c>
      <c r="DD84" t="str">
        <f>IF(INDEX(測定結果!$1:$1048576,ROW(),DD$1)=0,"",LOG(INDEX(測定結果!$1:$1048576,ROW(),DD$1)))</f>
        <v/>
      </c>
      <c r="DE84" t="str">
        <f>IF(INDEX(測定結果!$1:$1048576,ROW(),DE$1)=0,"",LOG(INDEX(測定結果!$1:$1048576,ROW(),DE$1)))</f>
        <v/>
      </c>
      <c r="DF84" t="str">
        <f>IF(INDEX(測定結果!$1:$1048576,ROW(),DF$1)=0,"",LOG(INDEX(測定結果!$1:$1048576,ROW(),DF$1)))</f>
        <v/>
      </c>
      <c r="DG84" t="str">
        <f>IF(INDEX(測定結果!$1:$1048576,ROW(),DG$1)=0,"",LOG(INDEX(測定結果!$1:$1048576,ROW(),DG$1)))</f>
        <v/>
      </c>
      <c r="DH84" t="str">
        <f>IF(INDEX(測定結果!$1:$1048576,ROW(),DH$1)=0,"",LOG(INDEX(測定結果!$1:$1048576,ROW(),DH$1)))</f>
        <v/>
      </c>
      <c r="DI84" t="str">
        <f>IF(INDEX(測定結果!$1:$1048576,ROW(),DI$1)=0,"",LOG(INDEX(測定結果!$1:$1048576,ROW(),DI$1)))</f>
        <v/>
      </c>
      <c r="DJ84" t="str">
        <f>IF(INDEX(測定結果!$1:$1048576,ROW(),DJ$1)=0,"",LOG(INDEX(測定結果!$1:$1048576,ROW(),DJ$1)))</f>
        <v/>
      </c>
      <c r="DK84" t="str">
        <f>IF(INDEX(測定結果!$1:$1048576,ROW(),DK$1)=0,"",LOG(INDEX(測定結果!$1:$1048576,ROW(),DK$1)))</f>
        <v/>
      </c>
      <c r="DL84" t="str">
        <f>IF(INDEX(測定結果!$1:$1048576,ROW(),DL$1)=0,"",LOG(INDEX(測定結果!$1:$1048576,ROW(),DL$1)))</f>
        <v/>
      </c>
      <c r="DM84" t="str">
        <f>IF(INDEX(測定結果!$1:$1048576,ROW(),DM$1)=0,"",LOG(INDEX(測定結果!$1:$1048576,ROW(),DM$1)))</f>
        <v/>
      </c>
      <c r="DN84" t="str">
        <f>IF(INDEX(測定結果!$1:$1048576,ROW(),DN$1)=0,"",LOG(INDEX(測定結果!$1:$1048576,ROW(),DN$1)))</f>
        <v/>
      </c>
      <c r="DO84" t="str">
        <f>IF(INDEX(測定結果!$1:$1048576,ROW(),DO$1)=0,"",LOG(INDEX(測定結果!$1:$1048576,ROW(),DO$1)))</f>
        <v/>
      </c>
      <c r="DP84" t="str">
        <f>IF(OR(INDEX(測定結果!$1:$1048576,ROW(),DP$1)=0,INDEX(測定結果!$1:$1048576,ROW(),DP$1)=""),"",LOG(INDEX(測定結果!$1:$1048576,ROW(),DP$1)))</f>
        <v/>
      </c>
      <c r="DQ84" t="str">
        <f>IF(OR(INDEX(測定結果!$1:$1048576,ROW(),DQ$1)=0,INDEX(測定結果!$1:$1048576,ROW(),DQ$1)=""),"",LOG(INDEX(測定結果!$1:$1048576,ROW(),DQ$1)))</f>
        <v/>
      </c>
      <c r="DR84" t="str">
        <f>IF(OR(INDEX(測定結果!$1:$1048576,ROW(),DR$1)=0,INDEX(測定結果!$1:$1048576,ROW(),DR$1)=""),"",LOG(INDEX(測定結果!$1:$1048576,ROW(),DR$1)))</f>
        <v/>
      </c>
      <c r="DS84" t="str">
        <f>IF(OR(INDEX(測定結果!$1:$1048576,ROW(),DS$1)=0,INDEX(測定結果!$1:$1048576,ROW(),DS$1)=""),"",LOG(INDEX(測定結果!$1:$1048576,ROW(),DS$1)))</f>
        <v/>
      </c>
      <c r="DT84" t="str">
        <f>IF(OR(INDEX(測定結果!$1:$1048576,ROW(),DT$1)=0,INDEX(測定結果!$1:$1048576,ROW(),DT$1)=""),"",LOG(INDEX(測定結果!$1:$1048576,ROW(),DT$1)))</f>
        <v/>
      </c>
      <c r="DU84" t="str">
        <f>IF(OR(INDEX(測定結果!$1:$1048576,ROW(),DU$1)=0,INDEX(測定結果!$1:$1048576,ROW(),DU$1)=""),"",LOG(INDEX(測定結果!$1:$1048576,ROW(),DU$1)))</f>
        <v/>
      </c>
      <c r="DV84" t="str">
        <f>IF(OR(INDEX(測定結果!$1:$1048576,ROW(),DV$1)=0,INDEX(測定結果!$1:$1048576,ROW(),DV$1)=""),"",LOG(INDEX(測定結果!$1:$1048576,ROW(),DV$1)))</f>
        <v/>
      </c>
      <c r="DW84" t="str">
        <f>IF(OR(INDEX(測定結果!$1:$1048576,ROW(),DW$1)=0,INDEX(測定結果!$1:$1048576,ROW(),DW$1)=""),"",LOG(INDEX(測定結果!$1:$1048576,ROW(),DW$1)))</f>
        <v/>
      </c>
      <c r="DX84" t="str">
        <f>IF(OR(INDEX(測定結果!$1:$1048576,ROW(),DX$1)=0,INDEX(測定結果!$1:$1048576,ROW(),DX$1)=""),"",LOG(INDEX(測定結果!$1:$1048576,ROW(),DX$1)))</f>
        <v/>
      </c>
      <c r="DY84" t="str">
        <f>IF(OR(INDEX(測定結果!$1:$1048576,ROW(),DY$1)=0,INDEX(測定結果!$1:$1048576,ROW(),DY$1)=""),"",LOG(INDEX(測定結果!$1:$1048576,ROW(),DY$1)))</f>
        <v/>
      </c>
      <c r="DZ84" t="str">
        <f>IF(OR(INDEX(測定結果!$1:$1048576,ROW(),DZ$1)=0,INDEX(測定結果!$1:$1048576,ROW(),DZ$1)=""),"",LOG(INDEX(測定結果!$1:$1048576,ROW(),DZ$1)))</f>
        <v/>
      </c>
      <c r="EA84" t="str">
        <f>IF(OR(INDEX(測定結果!$1:$1048576,ROW(),EA$1)=0,INDEX(測定結果!$1:$1048576,ROW(),EA$1)=""),"",LOG(INDEX(測定結果!$1:$1048576,ROW(),EA$1)))</f>
        <v/>
      </c>
      <c r="EB84" t="str">
        <f>IF(OR(INDEX(測定結果!$1:$1048576,ROW(),EB$1)=0,INDEX(測定結果!$1:$1048576,ROW(),EB$1)=""),"",LOG(INDEX(測定結果!$1:$1048576,ROW(),EB$1)))</f>
        <v/>
      </c>
      <c r="EC84">
        <f>IF(OR(INDEX(測定結果!$1:$1048576,ROW(),EC$1)=0,INDEX(測定結果!$1:$1048576,ROW(),EC$1)=""),"",LOG(INDEX(測定結果!$1:$1048576,ROW(),EC$1)))</f>
        <v>-1.0087739243075051</v>
      </c>
      <c r="ED84">
        <f>IF(OR(INDEX(測定結果!$1:$1048576,ROW(),ED$1)=0,INDEX(測定結果!$1:$1048576,ROW(),ED$1)=""),"",LOG(INDEX(測定結果!$1:$1048576,ROW(),ED$1)))</f>
        <v>-1.0087739243075051</v>
      </c>
    </row>
    <row r="85" spans="1:134">
      <c r="A85" t="str">
        <f>IF(INDEX(測定結果!$1:$1048576,ROW(),A$1)=0,A84,INDEX(測定結果!$1:$1048576,ROW(),A$1))</f>
        <v>船引町</v>
      </c>
      <c r="B85">
        <f>INDEX(測定結果!$1:$1048576,ROW(),B$1)</f>
        <v>75</v>
      </c>
      <c r="C85" t="str">
        <f>IF(INDEX(測定結果!$1:$1048576,ROW(),C$1)=0,C84,INDEX(測定結果!$1:$1048576,ROW(),C$1))</f>
        <v>栄町</v>
      </c>
      <c r="D85" t="str">
        <f>IF(INDEX(測定結果!$1:$1048576,ROW(),D$1)=0,"",INDEX(測定結果!$1:$1048576,ROW(),D$1))</f>
        <v>田村市役所</v>
      </c>
      <c r="E85">
        <f>IF(INDEX(測定結果!$1:$1048576,ROW(),E$1)=0,"",LOG(INDEX(測定結果!$1:$1048576,ROW(),E$1)))</f>
        <v>-0.69897000433601875</v>
      </c>
      <c r="F85">
        <f>IF(INDEX(測定結果!$1:$1048576,ROW(),F$1)=0,"",LOG(INDEX(測定結果!$1:$1048576,ROW(),F$1)))</f>
        <v>-0.74472749489669399</v>
      </c>
      <c r="G85">
        <f>IF(INDEX(測定結果!$1:$1048576,ROW(),G$1)=0,"",LOG(INDEX(測定結果!$1:$1048576,ROW(),G$1)))</f>
        <v>-0.72124639904717103</v>
      </c>
      <c r="H85">
        <f>IF(INDEX(測定結果!$1:$1048576,ROW(),H$1)=0,"",LOG(INDEX(測定結果!$1:$1048576,ROW(),H$1)))</f>
        <v>-0.79588001734407521</v>
      </c>
      <c r="I85">
        <f>IF(INDEX(測定結果!$1:$1048576,ROW(),I$1)=0,"",LOG(INDEX(測定結果!$1:$1048576,ROW(),I$1)))</f>
        <v>-0.74472749489669399</v>
      </c>
      <c r="J85">
        <f>IF(INDEX(測定結果!$1:$1048576,ROW(),J$1)=0,"",LOG(INDEX(測定結果!$1:$1048576,ROW(),J$1)))</f>
        <v>-0.79588001734407521</v>
      </c>
      <c r="K85">
        <f>IF(INDEX(測定結果!$1:$1048576,ROW(),K$1)=0,"",LOG(INDEX(測定結果!$1:$1048576,ROW(),K$1)))</f>
        <v>-0.79588001734407521</v>
      </c>
      <c r="L85">
        <f>IF(INDEX(測定結果!$1:$1048576,ROW(),L$1)=0,"",LOG(INDEX(測定結果!$1:$1048576,ROW(),L$1)))</f>
        <v>-0.79588001734407521</v>
      </c>
      <c r="M85">
        <f>IF(INDEX(測定結果!$1:$1048576,ROW(),M$1)=0,"",LOG(INDEX(測定結果!$1:$1048576,ROW(),M$1)))</f>
        <v>-0.82390874094431876</v>
      </c>
      <c r="N85">
        <f>IF(INDEX(測定結果!$1:$1048576,ROW(),N$1)=0,"",LOG(INDEX(測定結果!$1:$1048576,ROW(),N$1)))</f>
        <v>-0.79588001734407521</v>
      </c>
      <c r="O85">
        <f>IF(INDEX(測定結果!$1:$1048576,ROW(),O$1)=0,"",LOG(INDEX(測定結果!$1:$1048576,ROW(),O$1)))</f>
        <v>-1</v>
      </c>
      <c r="P85">
        <f>IF(INDEX(測定結果!$1:$1048576,ROW(),P$1)=0,"",LOG(INDEX(測定結果!$1:$1048576,ROW(),P$1)))</f>
        <v>-0.82390874094431876</v>
      </c>
      <c r="Q85">
        <f>IF(INDEX(測定結果!$1:$1048576,ROW(),Q$1)=0,"",LOG(INDEX(測定結果!$1:$1048576,ROW(),Q$1)))</f>
        <v>-0.85387196432176193</v>
      </c>
      <c r="R85">
        <f>IF(INDEX(測定結果!$1:$1048576,ROW(),R$1)=0,"",LOG(INDEX(測定結果!$1:$1048576,ROW(),R$1)))</f>
        <v>-0.85387196432176193</v>
      </c>
      <c r="S85">
        <f>IF(INDEX(測定結果!$1:$1048576,ROW(),S$1)=0,"",LOG(INDEX(測定結果!$1:$1048576,ROW(),S$1)))</f>
        <v>-0.85387196432176193</v>
      </c>
      <c r="T85">
        <f>IF(INDEX(測定結果!$1:$1048576,ROW(),T$1)=0,"",LOG(INDEX(測定結果!$1:$1048576,ROW(),T$1)))</f>
        <v>-0.85387196432176193</v>
      </c>
      <c r="U85">
        <f>IF(INDEX(測定結果!$1:$1048576,ROW(),U$1)=0,"",LOG(INDEX(測定結果!$1:$1048576,ROW(),U$1)))</f>
        <v>-0.88605664769316317</v>
      </c>
      <c r="V85">
        <f>IF(INDEX(測定結果!$1:$1048576,ROW(),V$1)=0,"",LOG(INDEX(測定結果!$1:$1048576,ROW(),V$1)))</f>
        <v>-0.92081875395237522</v>
      </c>
      <c r="W85">
        <f>IF(INDEX(測定結果!$1:$1048576,ROW(),W$1)=0,"",LOG(INDEX(測定結果!$1:$1048576,ROW(),W$1)))</f>
        <v>-0.88605664769316317</v>
      </c>
      <c r="X85">
        <f>IF(INDEX(測定結果!$1:$1048576,ROW(),X$1)=0,"",LOG(INDEX(測定結果!$1:$1048576,ROW(),X$1)))</f>
        <v>-0.92081875395237522</v>
      </c>
      <c r="Y85">
        <f>IF(INDEX(測定結果!$1:$1048576,ROW(),Y$1)=0,"",LOG(INDEX(測定結果!$1:$1048576,ROW(),Y$1)))</f>
        <v>-0.92081875395237522</v>
      </c>
      <c r="Z85">
        <f>IF(INDEX(測定結果!$1:$1048576,ROW(),Z$1)=0,"",LOG(INDEX(測定結果!$1:$1048576,ROW(),Z$1)))</f>
        <v>-0.92081875395237522</v>
      </c>
      <c r="AA85">
        <f>IF(INDEX(測定結果!$1:$1048576,ROW(),AA$1)=0,"",LOG(INDEX(測定結果!$1:$1048576,ROW(),AA$1)))</f>
        <v>-0.88605664769316317</v>
      </c>
      <c r="AB85">
        <f>IF(INDEX(測定結果!$1:$1048576,ROW(),AB$1)=0,"",LOG(INDEX(測定結果!$1:$1048576,ROW(),AB$1)))</f>
        <v>-0.92081875395237522</v>
      </c>
      <c r="AC85">
        <f>IF(INDEX(測定結果!$1:$1048576,ROW(),AC$1)=0,"",LOG(INDEX(測定結果!$1:$1048576,ROW(),AC$1)))</f>
        <v>-0.92081875395237522</v>
      </c>
      <c r="AD85">
        <f>IF(INDEX(測定結果!$1:$1048576,ROW(),AD$1)=0,"",LOG(INDEX(測定結果!$1:$1048576,ROW(),AD$1)))</f>
        <v>-0.92081875395237522</v>
      </c>
      <c r="AE85">
        <f>IF(INDEX(測定結果!$1:$1048576,ROW(),AE$1)=0,"",LOG(INDEX(測定結果!$1:$1048576,ROW(),AE$1)))</f>
        <v>-0.95860731484177497</v>
      </c>
      <c r="AF85">
        <f>IF(INDEX(測定結果!$1:$1048576,ROW(),AF$1)=0,"",LOG(INDEX(測定結果!$1:$1048576,ROW(),AF$1)))</f>
        <v>-0.95860731484177497</v>
      </c>
      <c r="AG85">
        <f>IF(INDEX(測定結果!$1:$1048576,ROW(),AG$1)=0,"",LOG(INDEX(測定結果!$1:$1048576,ROW(),AG$1)))</f>
        <v>-0.95860731484177497</v>
      </c>
      <c r="AH85">
        <f>IF(INDEX(測定結果!$1:$1048576,ROW(),AH$1)=0,"",LOG(INDEX(測定結果!$1:$1048576,ROW(),AH$1)))</f>
        <v>-1</v>
      </c>
      <c r="AI85">
        <f>IF(INDEX(測定結果!$1:$1048576,ROW(),AI$1)=0,"",LOG(INDEX(測定結果!$1:$1048576,ROW(),AI$1)))</f>
        <v>-1</v>
      </c>
      <c r="AJ85">
        <f>IF(INDEX(測定結果!$1:$1048576,ROW(),AJ$1)=0,"",LOG(INDEX(測定結果!$1:$1048576,ROW(),AJ$1)))</f>
        <v>-1</v>
      </c>
      <c r="AK85">
        <f>IF(INDEX(測定結果!$1:$1048576,ROW(),AK$1)=0,"",LOG(INDEX(測定結果!$1:$1048576,ROW(),AK$1)))</f>
        <v>-1</v>
      </c>
      <c r="AL85">
        <f>IF(INDEX(測定結果!$1:$1048576,ROW(),AL$1)=0,"",LOG(INDEX(測定結果!$1:$1048576,ROW(),AL$1)))</f>
        <v>-1</v>
      </c>
      <c r="AM85">
        <f>IF(INDEX(測定結果!$1:$1048576,ROW(),AM$1)=0,"",LOG(INDEX(測定結果!$1:$1048576,ROW(),AM$1)))</f>
        <v>-1</v>
      </c>
      <c r="AN85">
        <f>IF(INDEX(測定結果!$1:$1048576,ROW(),AN$1)=0,"",LOG(INDEX(測定結果!$1:$1048576,ROW(),AN$1)))</f>
        <v>-0.95860731484177497</v>
      </c>
      <c r="AO85">
        <f>IF(INDEX(測定結果!$1:$1048576,ROW(),AO$1)=0,"",LOG(INDEX(測定結果!$1:$1048576,ROW(),AO$1)))</f>
        <v>-1</v>
      </c>
      <c r="AP85">
        <f>IF(INDEX(測定結果!$1:$1048576,ROW(),AP$1)=0,"",LOG(INDEX(測定結果!$1:$1048576,ROW(),AP$1)))</f>
        <v>-1</v>
      </c>
      <c r="AQ85">
        <f>IF(INDEX(測定結果!$1:$1048576,ROW(),AQ$1)=0,"",LOG(INDEX(測定結果!$1:$1048576,ROW(),AQ$1)))</f>
        <v>-1.0457574905606752</v>
      </c>
      <c r="AR85">
        <f>IF(INDEX(測定結果!$1:$1048576,ROW(),AR$1)=0,"",LOG(INDEX(測定結果!$1:$1048576,ROW(),AR$1)))</f>
        <v>-1.0457574905606752</v>
      </c>
      <c r="AS85">
        <f>IF(INDEX(測定結果!$1:$1048576,ROW(),AS$1)=0,"",LOG(INDEX(測定結果!$1:$1048576,ROW(),AS$1)))</f>
        <v>-1.0457574905606752</v>
      </c>
      <c r="AT85">
        <f>IF(INDEX(測定結果!$1:$1048576,ROW(),AT$1)=0,"",LOG(INDEX(測定結果!$1:$1048576,ROW(),AT$1)))</f>
        <v>-1.0969100130080565</v>
      </c>
      <c r="AU85">
        <f>IF(INDEX(測定結果!$1:$1048576,ROW(),AU$1)=0,"",LOG(INDEX(測定結果!$1:$1048576,ROW(),AU$1)))</f>
        <v>-1.1549019599857431</v>
      </c>
      <c r="AV85">
        <f>IF(INDEX(測定結果!$1:$1048576,ROW(),AV$1)=0,"",LOG(INDEX(測定結果!$1:$1048576,ROW(),AV$1)))</f>
        <v>-1.0969100130080565</v>
      </c>
      <c r="AW85">
        <f>IF(INDEX(測定結果!$1:$1048576,ROW(),AW$1)=0,"",LOG(INDEX(測定結果!$1:$1048576,ROW(),AW$1)))</f>
        <v>-1.0969100130080565</v>
      </c>
      <c r="AX85">
        <f>IF(INDEX(測定結果!$1:$1048576,ROW(),AX$1)=0,"",LOG(INDEX(測定結果!$1:$1048576,ROW(),AX$1)))</f>
        <v>-1.0457574905606752</v>
      </c>
      <c r="AY85">
        <f>IF(INDEX(測定結果!$1:$1048576,ROW(),AY$1)=0,"",LOG(INDEX(測定結果!$1:$1048576,ROW(),AY$1)))</f>
        <v>-1.0969100130080565</v>
      </c>
      <c r="AZ85">
        <f>IF(INDEX(測定結果!$1:$1048576,ROW(),AZ$1)=0,"",LOG(INDEX(測定結果!$1:$1048576,ROW(),AZ$1)))</f>
        <v>-1.0457574905606752</v>
      </c>
      <c r="BA85">
        <f>IF(INDEX(測定結果!$1:$1048576,ROW(),BA$1)=0,"",LOG(INDEX(測定結果!$1:$1048576,ROW(),BA$1)))</f>
        <v>-1.0969100130080565</v>
      </c>
      <c r="BB85">
        <f>IF(INDEX(測定結果!$1:$1048576,ROW(),BB$1)=0,"",LOG(INDEX(測定結果!$1:$1048576,ROW(),BB$1)))</f>
        <v>-1.0969100130080565</v>
      </c>
      <c r="BC85">
        <f>IF(INDEX(測定結果!$1:$1048576,ROW(),BC$1)=0,"",LOG(INDEX(測定結果!$1:$1048576,ROW(),BC$1)))</f>
        <v>-1.0969100130080565</v>
      </c>
      <c r="BD85">
        <f>IF(INDEX(測定結果!$1:$1048576,ROW(),BD$1)=0,"",LOG(INDEX(測定結果!$1:$1048576,ROW(),BD$1)))</f>
        <v>-1.0969100130080565</v>
      </c>
      <c r="BE85">
        <f>IF(INDEX(測定結果!$1:$1048576,ROW(),BE$1)=0,"",LOG(INDEX(測定結果!$1:$1048576,ROW(),BE$1)))</f>
        <v>-1.0969100130080565</v>
      </c>
      <c r="BF85">
        <f>IF(INDEX(測定結果!$1:$1048576,ROW(),BF$1)=0,"",LOG(INDEX(測定結果!$1:$1048576,ROW(),BF$1)))</f>
        <v>-1.2218487496163564</v>
      </c>
      <c r="BG85">
        <f>IF(INDEX(測定結果!$1:$1048576,ROW(),BG$1)=0,"",LOG(INDEX(測定結果!$1:$1048576,ROW(),BG$1)))</f>
        <v>-1.1549019599857431</v>
      </c>
      <c r="BH85">
        <f>IF(INDEX(測定結果!$1:$1048576,ROW(),BH$1)=0,"",LOG(INDEX(測定結果!$1:$1048576,ROW(),BH$1)))</f>
        <v>-1.1549019599857431</v>
      </c>
      <c r="BI85">
        <f>IF(INDEX(測定結果!$1:$1048576,ROW(),BI$1)=0,"",LOG(INDEX(測定結果!$1:$1048576,ROW(),BI$1)))</f>
        <v>-1.0969100130080565</v>
      </c>
      <c r="BJ85">
        <f>IF(INDEX(測定結果!$1:$1048576,ROW(),BJ$1)=0,"",LOG(INDEX(測定結果!$1:$1048576,ROW(),BJ$1)))</f>
        <v>-1.0969100130080565</v>
      </c>
      <c r="BK85">
        <f>IF(INDEX(測定結果!$1:$1048576,ROW(),BK$1)=0,"",LOG(INDEX(測定結果!$1:$1048576,ROW(),BK$1)))</f>
        <v>-1.0969100130080565</v>
      </c>
      <c r="BL85">
        <f>IF(INDEX(測定結果!$1:$1048576,ROW(),BL$1)=0,"",LOG(INDEX(測定結果!$1:$1048576,ROW(),BL$1)))</f>
        <v>-1.0969100130080565</v>
      </c>
      <c r="BM85">
        <f>IF(INDEX(測定結果!$1:$1048576,ROW(),BM$1)=0,"",LOG(INDEX(測定結果!$1:$1048576,ROW(),BM$1)))</f>
        <v>-1.1549019599857431</v>
      </c>
      <c r="BN85">
        <f>IF(INDEX(測定結果!$1:$1048576,ROW(),BN$1)=0,"",LOG(INDEX(測定結果!$1:$1048576,ROW(),BN$1)))</f>
        <v>-1.1549019599857431</v>
      </c>
      <c r="BO85">
        <f>IF(INDEX(測定結果!$1:$1048576,ROW(),BO$1)=0,"",LOG(INDEX(測定結果!$1:$1048576,ROW(),BO$1)))</f>
        <v>-1.1549019599857431</v>
      </c>
      <c r="BP85">
        <f>IF(INDEX(測定結果!$1:$1048576,ROW(),BP$1)=0,"",LOG(INDEX(測定結果!$1:$1048576,ROW(),BP$1)))</f>
        <v>-1.1549019599857431</v>
      </c>
      <c r="BQ85">
        <f>IF(INDEX(測定結果!$1:$1048576,ROW(),BQ$1)=0,"",LOG(INDEX(測定結果!$1:$1048576,ROW(),BQ$1)))</f>
        <v>-1.1549019599857431</v>
      </c>
      <c r="BR85">
        <f>IF(INDEX(測定結果!$1:$1048576,ROW(),BR$1)=0,"",LOG(INDEX(測定結果!$1:$1048576,ROW(),BR$1)))</f>
        <v>-1.2218487496163564</v>
      </c>
      <c r="BS85">
        <f>IF(INDEX(測定結果!$1:$1048576,ROW(),BS$1)=0,"",LOG(INDEX(測定結果!$1:$1048576,ROW(),BS$1)))</f>
        <v>-1.1549019599857431</v>
      </c>
      <c r="BT85">
        <f>IF(INDEX(測定結果!$1:$1048576,ROW(),BT$1)=0,"",LOG(INDEX(測定結果!$1:$1048576,ROW(),BT$1)))</f>
        <v>-1.1549019599857431</v>
      </c>
      <c r="BU85">
        <f>IF(INDEX(測定結果!$1:$1048576,ROW(),BU$1)=0,"",LOG(INDEX(測定結果!$1:$1048576,ROW(),BU$1)))</f>
        <v>-1.1549019599857431</v>
      </c>
      <c r="BV85">
        <f>IF(INDEX(測定結果!$1:$1048576,ROW(),BV$1)=0,"",LOG(INDEX(測定結果!$1:$1048576,ROW(),BV$1)))</f>
        <v>-1.1549019599857431</v>
      </c>
      <c r="BW85">
        <f>IF(INDEX(測定結果!$1:$1048576,ROW(),BW$1)=0,"",LOG(INDEX(測定結果!$1:$1048576,ROW(),BW$1)))</f>
        <v>-1.1549019599857431</v>
      </c>
      <c r="BX85">
        <f>IF(INDEX(測定結果!$1:$1048576,ROW(),BX$1)=0,"",LOG(INDEX(測定結果!$1:$1048576,ROW(),BX$1)))</f>
        <v>-1.1549019599857431</v>
      </c>
      <c r="BY85">
        <f>IF(INDEX(測定結果!$1:$1048576,ROW(),BY$1)=0,"",LOG(INDEX(測定結果!$1:$1048576,ROW(),BY$1)))</f>
        <v>-1.1549019599857431</v>
      </c>
      <c r="BZ85">
        <f>IF(INDEX(測定結果!$1:$1048576,ROW(),BZ$1)=0,"",LOG(INDEX(測定結果!$1:$1048576,ROW(),BZ$1)))</f>
        <v>-1.2218487496163564</v>
      </c>
      <c r="CA85">
        <f>IF(INDEX(測定結果!$1:$1048576,ROW(),CA$1)=0,"",LOG(INDEX(測定結果!$1:$1048576,ROW(),CA$1)))</f>
        <v>-1.2218487496163564</v>
      </c>
      <c r="CB85">
        <f>IF(INDEX(測定結果!$1:$1048576,ROW(),CB$1)=0,"",LOG(INDEX(測定結果!$1:$1048576,ROW(),CB$1)))</f>
        <v>-1.2218487496163564</v>
      </c>
      <c r="CC85">
        <f>IF(INDEX(測定結果!$1:$1048576,ROW(),CC$1)=0,"",LOG(INDEX(測定結果!$1:$1048576,ROW(),CC$1)))</f>
        <v>-1.2218487496163564</v>
      </c>
      <c r="CD85">
        <f>IF(INDEX(測定結果!$1:$1048576,ROW(),CD$1)=0,"",LOG(INDEX(測定結果!$1:$1048576,ROW(),CD$1)))</f>
        <v>-1.2218487496163564</v>
      </c>
      <c r="CE85">
        <f>IF(INDEX(測定結果!$1:$1048576,ROW(),CE$1)=0,"",LOG(INDEX(測定結果!$1:$1048576,ROW(),CE$1)))</f>
        <v>-1.2218487496163564</v>
      </c>
      <c r="CF85">
        <f>IF(INDEX(測定結果!$1:$1048576,ROW(),CF$1)=0,"",LOG(INDEX(測定結果!$1:$1048576,ROW(),CF$1)))</f>
        <v>-1.2218487496163564</v>
      </c>
      <c r="CG85">
        <f>IF(INDEX(測定結果!$1:$1048576,ROW(),CG$1)=0,"",LOG(INDEX(測定結果!$1:$1048576,ROW(),CG$1)))</f>
        <v>-1.1549019599857431</v>
      </c>
      <c r="CH85">
        <f>IF(INDEX(測定結果!$1:$1048576,ROW(),CH$1)=0,"",LOG(INDEX(測定結果!$1:$1048576,ROW(),CH$1)))</f>
        <v>-1.1549019599857431</v>
      </c>
      <c r="CI85">
        <f>IF(INDEX(測定結果!$1:$1048576,ROW(),CI$1)=0,"",LOG(INDEX(測定結果!$1:$1048576,ROW(),CI$1)))</f>
        <v>-1.2218487496163564</v>
      </c>
      <c r="CJ85">
        <f>IF(INDEX(測定結果!$1:$1048576,ROW(),CJ$1)=0,"",LOG(INDEX(測定結果!$1:$1048576,ROW(),CJ$1)))</f>
        <v>-1.2218487496163564</v>
      </c>
      <c r="CK85">
        <f>IF(INDEX(測定結果!$1:$1048576,ROW(),CK$1)=0,"",LOG(INDEX(測定結果!$1:$1048576,ROW(),CK$1)))</f>
        <v>-1.2218487496163564</v>
      </c>
      <c r="CL85">
        <f>IF(INDEX(測定結果!$1:$1048576,ROW(),CL$1)=0,"",LOG(INDEX(測定結果!$1:$1048576,ROW(),CL$1)))</f>
        <v>-1.2218487496163564</v>
      </c>
      <c r="CM85">
        <f>IF(INDEX(測定結果!$1:$1048576,ROW(),CM$1)=0,"",LOG(INDEX(測定結果!$1:$1048576,ROW(),CM$1)))</f>
        <v>-1.2218487496163564</v>
      </c>
      <c r="CN85">
        <f>IF(INDEX(測定結果!$1:$1048576,ROW(),CN$1)=0,"",LOG(INDEX(測定結果!$1:$1048576,ROW(),CN$1)))</f>
        <v>-1.2218487496163564</v>
      </c>
      <c r="CO85">
        <f>IF(INDEX(測定結果!$1:$1048576,ROW(),CO$1)=0,"",LOG(INDEX(測定結果!$1:$1048576,ROW(),CO$1)))</f>
        <v>-1.2218487496163564</v>
      </c>
      <c r="CP85">
        <f>IF(INDEX(測定結果!$1:$1048576,ROW(),CP$1)=0,"",LOG(INDEX(測定結果!$1:$1048576,ROW(),CP$1)))</f>
        <v>-1.2218487496163564</v>
      </c>
      <c r="CQ85">
        <f>IF(INDEX(測定結果!$1:$1048576,ROW(),CQ$1)=0,"",LOG(INDEX(測定結果!$1:$1048576,ROW(),CQ$1)))</f>
        <v>-1.2218487496163564</v>
      </c>
      <c r="CR85" t="str">
        <f>IF(INDEX(測定結果!$1:$1048576,ROW(),CR$1)=0,"",LOG(INDEX(測定結果!$1:$1048576,ROW(),CR$1)))</f>
        <v/>
      </c>
      <c r="CS85" t="str">
        <f>IF(INDEX(測定結果!$1:$1048576,ROW(),CS$1)=0,"",LOG(INDEX(測定結果!$1:$1048576,ROW(),CS$1)))</f>
        <v/>
      </c>
      <c r="CT85" t="str">
        <f>IF(INDEX(測定結果!$1:$1048576,ROW(),CT$1)=0,"",LOG(INDEX(測定結果!$1:$1048576,ROW(),CT$1)))</f>
        <v/>
      </c>
      <c r="CU85" t="str">
        <f>IF(INDEX(測定結果!$1:$1048576,ROW(),CU$1)=0,"",LOG(INDEX(測定結果!$1:$1048576,ROW(),CU$1)))</f>
        <v/>
      </c>
      <c r="CV85" t="str">
        <f>IF(INDEX(測定結果!$1:$1048576,ROW(),CV$1)=0,"",LOG(INDEX(測定結果!$1:$1048576,ROW(),CV$1)))</f>
        <v/>
      </c>
      <c r="CW85" t="str">
        <f>IF(INDEX(測定結果!$1:$1048576,ROW(),CW$1)=0,"",LOG(INDEX(測定結果!$1:$1048576,ROW(),CW$1)))</f>
        <v/>
      </c>
      <c r="CX85" t="str">
        <f>IF(INDEX(測定結果!$1:$1048576,ROW(),CX$1)=0,"",LOG(INDEX(測定結果!$1:$1048576,ROW(),CX$1)))</f>
        <v/>
      </c>
      <c r="CY85" t="str">
        <f>IF(INDEX(測定結果!$1:$1048576,ROW(),CY$1)=0,"",LOG(INDEX(測定結果!$1:$1048576,ROW(),CY$1)))</f>
        <v/>
      </c>
      <c r="CZ85" t="str">
        <f>IF(INDEX(測定結果!$1:$1048576,ROW(),CZ$1)=0,"",LOG(INDEX(測定結果!$1:$1048576,ROW(),CZ$1)))</f>
        <v/>
      </c>
      <c r="DA85" t="str">
        <f>IF(INDEX(測定結果!$1:$1048576,ROW(),DA$1)=0,"",LOG(INDEX(測定結果!$1:$1048576,ROW(),DA$1)))</f>
        <v/>
      </c>
      <c r="DB85" t="str">
        <f>IF(INDEX(測定結果!$1:$1048576,ROW(),DB$1)=0,"",LOG(INDEX(測定結果!$1:$1048576,ROW(),DB$1)))</f>
        <v/>
      </c>
      <c r="DC85" t="str">
        <f>IF(INDEX(測定結果!$1:$1048576,ROW(),DC$1)=0,"",LOG(INDEX(測定結果!$1:$1048576,ROW(),DC$1)))</f>
        <v/>
      </c>
      <c r="DD85" t="str">
        <f>IF(INDEX(測定結果!$1:$1048576,ROW(),DD$1)=0,"",LOG(INDEX(測定結果!$1:$1048576,ROW(),DD$1)))</f>
        <v/>
      </c>
      <c r="DE85" t="str">
        <f>IF(INDEX(測定結果!$1:$1048576,ROW(),DE$1)=0,"",LOG(INDEX(測定結果!$1:$1048576,ROW(),DE$1)))</f>
        <v/>
      </c>
      <c r="DF85" t="str">
        <f>IF(INDEX(測定結果!$1:$1048576,ROW(),DF$1)=0,"",LOG(INDEX(測定結果!$1:$1048576,ROW(),DF$1)))</f>
        <v/>
      </c>
      <c r="DG85" t="str">
        <f>IF(INDEX(測定結果!$1:$1048576,ROW(),DG$1)=0,"",LOG(INDEX(測定結果!$1:$1048576,ROW(),DG$1)))</f>
        <v/>
      </c>
      <c r="DH85" t="str">
        <f>IF(INDEX(測定結果!$1:$1048576,ROW(),DH$1)=0,"",LOG(INDEX(測定結果!$1:$1048576,ROW(),DH$1)))</f>
        <v/>
      </c>
      <c r="DI85" t="str">
        <f>IF(INDEX(測定結果!$1:$1048576,ROW(),DI$1)=0,"",LOG(INDEX(測定結果!$1:$1048576,ROW(),DI$1)))</f>
        <v/>
      </c>
      <c r="DJ85" t="str">
        <f>IF(INDEX(測定結果!$1:$1048576,ROW(),DJ$1)=0,"",LOG(INDEX(測定結果!$1:$1048576,ROW(),DJ$1)))</f>
        <v/>
      </c>
      <c r="DK85" t="str">
        <f>IF(INDEX(測定結果!$1:$1048576,ROW(),DK$1)=0,"",LOG(INDEX(測定結果!$1:$1048576,ROW(),DK$1)))</f>
        <v/>
      </c>
      <c r="DL85" t="str">
        <f>IF(INDEX(測定結果!$1:$1048576,ROW(),DL$1)=0,"",LOG(INDEX(測定結果!$1:$1048576,ROW(),DL$1)))</f>
        <v/>
      </c>
      <c r="DM85" t="str">
        <f>IF(INDEX(測定結果!$1:$1048576,ROW(),DM$1)=0,"",LOG(INDEX(測定結果!$1:$1048576,ROW(),DM$1)))</f>
        <v/>
      </c>
      <c r="DN85" t="str">
        <f>IF(INDEX(測定結果!$1:$1048576,ROW(),DN$1)=0,"",LOG(INDEX(測定結果!$1:$1048576,ROW(),DN$1)))</f>
        <v/>
      </c>
      <c r="DO85" t="str">
        <f>IF(INDEX(測定結果!$1:$1048576,ROW(),DO$1)=0,"",LOG(INDEX(測定結果!$1:$1048576,ROW(),DO$1)))</f>
        <v/>
      </c>
      <c r="DP85">
        <f>IF(OR(INDEX(測定結果!$1:$1048576,ROW(),DP$1)=0,INDEX(測定結果!$1:$1048576,ROW(),DP$1)=""),"",LOG(INDEX(測定結果!$1:$1048576,ROW(),DP$1)))</f>
        <v>-1.2518119729937995</v>
      </c>
      <c r="DQ85">
        <f>IF(OR(INDEX(測定結果!$1:$1048576,ROW(),DQ$1)=0,INDEX(測定結果!$1:$1048576,ROW(),DQ$1)=""),"",LOG(INDEX(測定結果!$1:$1048576,ROW(),DQ$1)))</f>
        <v>-1.2291479883578558</v>
      </c>
      <c r="DR85">
        <f>IF(OR(INDEX(測定結果!$1:$1048576,ROW(),DR$1)=0,INDEX(測定結果!$1:$1048576,ROW(),DR$1)=""),"",LOG(INDEX(測定結果!$1:$1048576,ROW(),DR$1)))</f>
        <v>-1.2365720064370627</v>
      </c>
      <c r="DS85">
        <f>IF(OR(INDEX(測定結果!$1:$1048576,ROW(),DS$1)=0,INDEX(測定結果!$1:$1048576,ROW(),DS$1)=""),"",LOG(INDEX(測定結果!$1:$1048576,ROW(),DS$1)))</f>
        <v>-1.2291479883578558</v>
      </c>
      <c r="DT85">
        <f>IF(OR(INDEX(測定結果!$1:$1048576,ROW(),DT$1)=0,INDEX(測定結果!$1:$1048576,ROW(),DT$1)=""),"",LOG(INDEX(測定結果!$1:$1048576,ROW(),DT$1)))</f>
        <v>-1.2518119729937995</v>
      </c>
      <c r="DU85">
        <f>IF(OR(INDEX(測定結果!$1:$1048576,ROW(),DU$1)=0,INDEX(測定結果!$1:$1048576,ROW(),DU$1)=""),"",LOG(INDEX(測定結果!$1:$1048576,ROW(),DU$1)))</f>
        <v>-1.2518119729937995</v>
      </c>
      <c r="DV85">
        <f>IF(OR(INDEX(測定結果!$1:$1048576,ROW(),DV$1)=0,INDEX(測定結果!$1:$1048576,ROW(),DV$1)=""),"",LOG(INDEX(測定結果!$1:$1048576,ROW(),DV$1)))</f>
        <v>-1.2365720064370627</v>
      </c>
      <c r="DW85">
        <f>IF(OR(INDEX(測定結果!$1:$1048576,ROW(),DW$1)=0,INDEX(測定結果!$1:$1048576,ROW(),DW$1)=""),"",LOG(INDEX(測定結果!$1:$1048576,ROW(),DW$1)))</f>
        <v>-1.2291479883578558</v>
      </c>
      <c r="DX85">
        <f>IF(OR(INDEX(測定結果!$1:$1048576,ROW(),DX$1)=0,INDEX(測定結果!$1:$1048576,ROW(),DX$1)=""),"",LOG(INDEX(測定結果!$1:$1048576,ROW(),DX$1)))</f>
        <v>-1.2365720064370627</v>
      </c>
      <c r="DY85">
        <f>IF(OR(INDEX(測定結果!$1:$1048576,ROW(),DY$1)=0,INDEX(測定結果!$1:$1048576,ROW(),DY$1)=""),"",LOG(INDEX(測定結果!$1:$1048576,ROW(),DY$1)))</f>
        <v>-1.2441251443275085</v>
      </c>
      <c r="DZ85">
        <f>IF(OR(INDEX(測定結果!$1:$1048576,ROW(),DZ$1)=0,INDEX(測定結果!$1:$1048576,ROW(),DZ$1)=""),"",LOG(INDEX(測定結果!$1:$1048576,ROW(),DZ$1)))</f>
        <v>-1.2596373105057561</v>
      </c>
      <c r="EA85">
        <f>IF(OR(INDEX(測定結果!$1:$1048576,ROW(),EA$1)=0,INDEX(測定結果!$1:$1048576,ROW(),EA$1)=""),"",LOG(INDEX(測定結果!$1:$1048576,ROW(),EA$1)))</f>
        <v>-1.2518119729937995</v>
      </c>
      <c r="EB85">
        <f>IF(OR(INDEX(測定結果!$1:$1048576,ROW(),EB$1)=0,INDEX(測定結果!$1:$1048576,ROW(),EB$1)=""),"",LOG(INDEX(測定結果!$1:$1048576,ROW(),EB$1)))</f>
        <v>-1.2676062401770316</v>
      </c>
      <c r="EC85">
        <f>IF(OR(INDEX(測定結果!$1:$1048576,ROW(),EC$1)=0,INDEX(測定結果!$1:$1048576,ROW(),EC$1)=""),"",LOG(INDEX(測定結果!$1:$1048576,ROW(),EC$1)))</f>
        <v>-1.2518119729937995</v>
      </c>
      <c r="ED85">
        <f>IF(OR(INDEX(測定結果!$1:$1048576,ROW(),ED$1)=0,INDEX(測定結果!$1:$1048576,ROW(),ED$1)=""),"",LOG(INDEX(測定結果!$1:$1048576,ROW(),ED$1)))</f>
        <v>-1.2441251443275085</v>
      </c>
    </row>
    <row r="86" spans="1:134">
      <c r="A86" t="str">
        <f>IF(INDEX(測定結果!$1:$1048576,ROW(),A$1)=0,A85,INDEX(測定結果!$1:$1048576,ROW(),A$1))</f>
        <v>船引町</v>
      </c>
      <c r="B86">
        <f>INDEX(測定結果!$1:$1048576,ROW(),B$1)</f>
        <v>76</v>
      </c>
      <c r="C86" t="str">
        <f>IF(INDEX(測定結果!$1:$1048576,ROW(),C$1)=0,C85,INDEX(測定結果!$1:$1048576,ROW(),C$1))</f>
        <v>北区</v>
      </c>
      <c r="D86" t="str">
        <f>IF(INDEX(測定結果!$1:$1048576,ROW(),D$1)=0,"",INDEX(測定結果!$1:$1048576,ROW(),D$1))</f>
        <v>石崎ニュータウン集会所</v>
      </c>
      <c r="E86">
        <f>IF(INDEX(測定結果!$1:$1048576,ROW(),E$1)=0,"",LOG(INDEX(測定結果!$1:$1048576,ROW(),E$1)))</f>
        <v>-0.48148606012211248</v>
      </c>
      <c r="F86">
        <f>IF(INDEX(測定結果!$1:$1048576,ROW(),F$1)=0,"",LOG(INDEX(測定結果!$1:$1048576,ROW(),F$1)))</f>
        <v>-0.50863830616572736</v>
      </c>
      <c r="G86">
        <f>IF(INDEX(測定結果!$1:$1048576,ROW(),G$1)=0,"",LOG(INDEX(測定結果!$1:$1048576,ROW(),G$1)))</f>
        <v>-0.52287874528033762</v>
      </c>
      <c r="H86">
        <f>IF(INDEX(測定結果!$1:$1048576,ROW(),H$1)=0,"",LOG(INDEX(測定結果!$1:$1048576,ROW(),H$1)))</f>
        <v>-0.53760200210104392</v>
      </c>
      <c r="I86">
        <f>IF(INDEX(測定結果!$1:$1048576,ROW(),I$1)=0,"",LOG(INDEX(測定結果!$1:$1048576,ROW(),I$1)))</f>
        <v>-0.56863623584101264</v>
      </c>
      <c r="J86">
        <f>IF(INDEX(測定結果!$1:$1048576,ROW(),J$1)=0,"",LOG(INDEX(測定結果!$1:$1048576,ROW(),J$1)))</f>
        <v>-0.53760200210104392</v>
      </c>
      <c r="K86">
        <f>IF(INDEX(測定結果!$1:$1048576,ROW(),K$1)=0,"",LOG(INDEX(測定結果!$1:$1048576,ROW(),K$1)))</f>
        <v>-0.58502665202918203</v>
      </c>
      <c r="L86">
        <f>IF(INDEX(測定結果!$1:$1048576,ROW(),L$1)=0,"",LOG(INDEX(測定結果!$1:$1048576,ROW(),L$1)))</f>
        <v>-0.56863623584101264</v>
      </c>
      <c r="M86">
        <f>IF(INDEX(測定結果!$1:$1048576,ROW(),M$1)=0,"",LOG(INDEX(測定結果!$1:$1048576,ROW(),M$1)))</f>
        <v>-0.56863623584101264</v>
      </c>
      <c r="N86">
        <f>IF(INDEX(測定結果!$1:$1048576,ROW(),N$1)=0,"",LOG(INDEX(測定結果!$1:$1048576,ROW(),N$1)))</f>
        <v>-0.58502665202918203</v>
      </c>
      <c r="O86">
        <f>IF(INDEX(測定結果!$1:$1048576,ROW(),O$1)=0,"",LOG(INDEX(測定結果!$1:$1048576,ROW(),O$1)))</f>
        <v>-0.6020599913279624</v>
      </c>
      <c r="P86">
        <f>IF(INDEX(測定結果!$1:$1048576,ROW(),P$1)=0,"",LOG(INDEX(測定結果!$1:$1048576,ROW(),P$1)))</f>
        <v>-0.58502665202918203</v>
      </c>
      <c r="Q86">
        <f>IF(INDEX(測定結果!$1:$1048576,ROW(),Q$1)=0,"",LOG(INDEX(測定結果!$1:$1048576,ROW(),Q$1)))</f>
        <v>-0.6020599913279624</v>
      </c>
      <c r="R86">
        <f>IF(INDEX(測定結果!$1:$1048576,ROW(),R$1)=0,"",LOG(INDEX(測定結果!$1:$1048576,ROW(),R$1)))</f>
        <v>-0.61978875828839397</v>
      </c>
      <c r="S86">
        <f>IF(INDEX(測定結果!$1:$1048576,ROW(),S$1)=0,"",LOG(INDEX(測定結果!$1:$1048576,ROW(),S$1)))</f>
        <v>-0.6777807052660807</v>
      </c>
      <c r="T86">
        <f>IF(INDEX(測定結果!$1:$1048576,ROW(),T$1)=0,"",LOG(INDEX(測定結果!$1:$1048576,ROW(),T$1)))</f>
        <v>-0.69897000433601875</v>
      </c>
      <c r="U86">
        <f>IF(INDEX(測定結果!$1:$1048576,ROW(),U$1)=0,"",LOG(INDEX(測定結果!$1:$1048576,ROW(),U$1)))</f>
        <v>-0.69897000433601875</v>
      </c>
      <c r="V86">
        <f>IF(INDEX(測定結果!$1:$1048576,ROW(),V$1)=0,"",LOG(INDEX(測定結果!$1:$1048576,ROW(),V$1)))</f>
        <v>-0.65757731917779372</v>
      </c>
      <c r="W86">
        <f>IF(INDEX(測定結果!$1:$1048576,ROW(),W$1)=0,"",LOG(INDEX(測定結果!$1:$1048576,ROW(),W$1)))</f>
        <v>-0.63827216398240705</v>
      </c>
      <c r="X86">
        <f>IF(INDEX(測定結果!$1:$1048576,ROW(),X$1)=0,"",LOG(INDEX(測定結果!$1:$1048576,ROW(),X$1)))</f>
        <v>-0.69897000433601875</v>
      </c>
      <c r="Y86">
        <f>IF(INDEX(測定結果!$1:$1048576,ROW(),Y$1)=0,"",LOG(INDEX(測定結果!$1:$1048576,ROW(),Y$1)))</f>
        <v>-0.69897000433601875</v>
      </c>
      <c r="Z86">
        <f>IF(INDEX(測定結果!$1:$1048576,ROW(),Z$1)=0,"",LOG(INDEX(測定結果!$1:$1048576,ROW(),Z$1)))</f>
        <v>-0.6777807052660807</v>
      </c>
      <c r="AA86">
        <f>IF(INDEX(測定結果!$1:$1048576,ROW(),AA$1)=0,"",LOG(INDEX(測定結果!$1:$1048576,ROW(),AA$1)))</f>
        <v>-0.69897000433601875</v>
      </c>
      <c r="AB86">
        <f>IF(INDEX(測定結果!$1:$1048576,ROW(),AB$1)=0,"",LOG(INDEX(測定結果!$1:$1048576,ROW(),AB$1)))</f>
        <v>-0.69897000433601875</v>
      </c>
      <c r="AC86">
        <f>IF(INDEX(測定結果!$1:$1048576,ROW(),AC$1)=0,"",LOG(INDEX(測定結果!$1:$1048576,ROW(),AC$1)))</f>
        <v>-0.769551078621726</v>
      </c>
      <c r="AD86">
        <f>IF(INDEX(測定結果!$1:$1048576,ROW(),AD$1)=0,"",LOG(INDEX(測定結果!$1:$1048576,ROW(),AD$1)))</f>
        <v>-0.74472749489669399</v>
      </c>
      <c r="AE86">
        <f>IF(INDEX(測定結果!$1:$1048576,ROW(),AE$1)=0,"",LOG(INDEX(測定結果!$1:$1048576,ROW(),AE$1)))</f>
        <v>-0.74472749489669399</v>
      </c>
      <c r="AF86">
        <f>IF(INDEX(測定結果!$1:$1048576,ROW(),AF$1)=0,"",LOG(INDEX(測定結果!$1:$1048576,ROW(),AF$1)))</f>
        <v>-0.74472749489669399</v>
      </c>
      <c r="AG86">
        <f>IF(INDEX(測定結果!$1:$1048576,ROW(),AG$1)=0,"",LOG(INDEX(測定結果!$1:$1048576,ROW(),AG$1)))</f>
        <v>-0.69897000433601875</v>
      </c>
      <c r="AH86">
        <f>IF(INDEX(測定結果!$1:$1048576,ROW(),AH$1)=0,"",LOG(INDEX(測定結果!$1:$1048576,ROW(),AH$1)))</f>
        <v>-0.65757731917779372</v>
      </c>
      <c r="AI86">
        <f>IF(INDEX(測定結果!$1:$1048576,ROW(),AI$1)=0,"",LOG(INDEX(測定結果!$1:$1048576,ROW(),AI$1)))</f>
        <v>-0.769551078621726</v>
      </c>
      <c r="AJ86">
        <f>IF(INDEX(測定結果!$1:$1048576,ROW(),AJ$1)=0,"",LOG(INDEX(測定結果!$1:$1048576,ROW(),AJ$1)))</f>
        <v>-0.82390874094431876</v>
      </c>
      <c r="AK86">
        <f>IF(INDEX(測定結果!$1:$1048576,ROW(),AK$1)=0,"",LOG(INDEX(測定結果!$1:$1048576,ROW(),AK$1)))</f>
        <v>-0.82390874094431876</v>
      </c>
      <c r="AL86">
        <f>IF(INDEX(測定結果!$1:$1048576,ROW(),AL$1)=0,"",LOG(INDEX(測定結果!$1:$1048576,ROW(),AL$1)))</f>
        <v>-0.85387196432176193</v>
      </c>
      <c r="AM86">
        <f>IF(INDEX(測定結果!$1:$1048576,ROW(),AM$1)=0,"",LOG(INDEX(測定結果!$1:$1048576,ROW(),AM$1)))</f>
        <v>-0.82390874094431876</v>
      </c>
      <c r="AN86">
        <f>IF(INDEX(測定結果!$1:$1048576,ROW(),AN$1)=0,"",LOG(INDEX(測定結果!$1:$1048576,ROW(),AN$1)))</f>
        <v>-0.88605664769316317</v>
      </c>
      <c r="AO86">
        <f>IF(INDEX(測定結果!$1:$1048576,ROW(),AO$1)=0,"",LOG(INDEX(測定結果!$1:$1048576,ROW(),AO$1)))</f>
        <v>-0.85387196432176193</v>
      </c>
      <c r="AP86">
        <f>IF(INDEX(測定結果!$1:$1048576,ROW(),AP$1)=0,"",LOG(INDEX(測定結果!$1:$1048576,ROW(),AP$1)))</f>
        <v>-0.82390874094431876</v>
      </c>
      <c r="AQ86">
        <f>IF(INDEX(測定結果!$1:$1048576,ROW(),AQ$1)=0,"",LOG(INDEX(測定結果!$1:$1048576,ROW(),AQ$1)))</f>
        <v>-0.85387196432176193</v>
      </c>
      <c r="AR86">
        <f>IF(INDEX(測定結果!$1:$1048576,ROW(),AR$1)=0,"",LOG(INDEX(測定結果!$1:$1048576,ROW(),AR$1)))</f>
        <v>-0.85387196432176193</v>
      </c>
      <c r="AS86">
        <f>IF(INDEX(測定結果!$1:$1048576,ROW(),AS$1)=0,"",LOG(INDEX(測定結果!$1:$1048576,ROW(),AS$1)))</f>
        <v>-0.85387196432176193</v>
      </c>
      <c r="AT86">
        <f>IF(INDEX(測定結果!$1:$1048576,ROW(),AT$1)=0,"",LOG(INDEX(測定結果!$1:$1048576,ROW(),AT$1)))</f>
        <v>-0.88605664769316317</v>
      </c>
      <c r="AU86">
        <f>IF(INDEX(測定結果!$1:$1048576,ROW(),AU$1)=0,"",LOG(INDEX(測定結果!$1:$1048576,ROW(),AU$1)))</f>
        <v>-0.92081875395237522</v>
      </c>
      <c r="AV86">
        <f>IF(INDEX(測定結果!$1:$1048576,ROW(),AV$1)=0,"",LOG(INDEX(測定結果!$1:$1048576,ROW(),AV$1)))</f>
        <v>-0.85387196432176193</v>
      </c>
      <c r="AW86">
        <f>IF(INDEX(測定結果!$1:$1048576,ROW(),AW$1)=0,"",LOG(INDEX(測定結果!$1:$1048576,ROW(),AW$1)))</f>
        <v>-0.92081875395237522</v>
      </c>
      <c r="AX86">
        <f>IF(INDEX(測定結果!$1:$1048576,ROW(),AX$1)=0,"",LOG(INDEX(測定結果!$1:$1048576,ROW(),AX$1)))</f>
        <v>-0.92081875395237522</v>
      </c>
      <c r="AY86">
        <f>IF(INDEX(測定結果!$1:$1048576,ROW(),AY$1)=0,"",LOG(INDEX(測定結果!$1:$1048576,ROW(),AY$1)))</f>
        <v>-0.92081875395237522</v>
      </c>
      <c r="AZ86">
        <f>IF(INDEX(測定結果!$1:$1048576,ROW(),AZ$1)=0,"",LOG(INDEX(測定結果!$1:$1048576,ROW(),AZ$1)))</f>
        <v>-0.88605664769316317</v>
      </c>
      <c r="BA86">
        <f>IF(INDEX(測定結果!$1:$1048576,ROW(),BA$1)=0,"",LOG(INDEX(測定結果!$1:$1048576,ROW(),BA$1)))</f>
        <v>-0.88605664769316317</v>
      </c>
      <c r="BB86">
        <f>IF(INDEX(測定結果!$1:$1048576,ROW(),BB$1)=0,"",LOG(INDEX(測定結果!$1:$1048576,ROW(),BB$1)))</f>
        <v>-0.92081875395237522</v>
      </c>
      <c r="BC86">
        <f>IF(INDEX(測定結果!$1:$1048576,ROW(),BC$1)=0,"",LOG(INDEX(測定結果!$1:$1048576,ROW(),BC$1)))</f>
        <v>-0.92081875395237522</v>
      </c>
      <c r="BD86">
        <f>IF(INDEX(測定結果!$1:$1048576,ROW(),BD$1)=0,"",LOG(INDEX(測定結果!$1:$1048576,ROW(),BD$1)))</f>
        <v>-0.88605664769316317</v>
      </c>
      <c r="BE86">
        <f>IF(INDEX(測定結果!$1:$1048576,ROW(),BE$1)=0,"",LOG(INDEX(測定結果!$1:$1048576,ROW(),BE$1)))</f>
        <v>-0.88605664769316317</v>
      </c>
      <c r="BF86">
        <f>IF(INDEX(測定結果!$1:$1048576,ROW(),BF$1)=0,"",LOG(INDEX(測定結果!$1:$1048576,ROW(),BF$1)))</f>
        <v>-1</v>
      </c>
      <c r="BG86">
        <f>IF(INDEX(測定結果!$1:$1048576,ROW(),BG$1)=0,"",LOG(INDEX(測定結果!$1:$1048576,ROW(),BG$1)))</f>
        <v>-1</v>
      </c>
      <c r="BH86">
        <f>IF(INDEX(測定結果!$1:$1048576,ROW(),BH$1)=0,"",LOG(INDEX(測定結果!$1:$1048576,ROW(),BH$1)))</f>
        <v>-0.92081875395237522</v>
      </c>
      <c r="BI86">
        <f>IF(INDEX(測定結果!$1:$1048576,ROW(),BI$1)=0,"",LOG(INDEX(測定結果!$1:$1048576,ROW(),BI$1)))</f>
        <v>-0.88605664769316317</v>
      </c>
      <c r="BJ86">
        <f>IF(INDEX(測定結果!$1:$1048576,ROW(),BJ$1)=0,"",LOG(INDEX(測定結果!$1:$1048576,ROW(),BJ$1)))</f>
        <v>-0.92081875395237522</v>
      </c>
      <c r="BK86">
        <f>IF(INDEX(測定結果!$1:$1048576,ROW(),BK$1)=0,"",LOG(INDEX(測定結果!$1:$1048576,ROW(),BK$1)))</f>
        <v>-0.95860731484177497</v>
      </c>
      <c r="BL86">
        <f>IF(INDEX(測定結果!$1:$1048576,ROW(),BL$1)=0,"",LOG(INDEX(測定結果!$1:$1048576,ROW(),BL$1)))</f>
        <v>-0.92081875395237522</v>
      </c>
      <c r="BM86">
        <f>IF(INDEX(測定結果!$1:$1048576,ROW(),BM$1)=0,"",LOG(INDEX(測定結果!$1:$1048576,ROW(),BM$1)))</f>
        <v>-0.92081875395237522</v>
      </c>
      <c r="BN86">
        <f>IF(INDEX(測定結果!$1:$1048576,ROW(),BN$1)=0,"",LOG(INDEX(測定結果!$1:$1048576,ROW(),BN$1)))</f>
        <v>-0.92081875395237522</v>
      </c>
      <c r="BO86">
        <f>IF(INDEX(測定結果!$1:$1048576,ROW(),BO$1)=0,"",LOG(INDEX(測定結果!$1:$1048576,ROW(),BO$1)))</f>
        <v>-0.92081875395237522</v>
      </c>
      <c r="BP86">
        <f>IF(INDEX(測定結果!$1:$1048576,ROW(),BP$1)=0,"",LOG(INDEX(測定結果!$1:$1048576,ROW(),BP$1)))</f>
        <v>-0.92081875395237522</v>
      </c>
      <c r="BQ86">
        <f>IF(INDEX(測定結果!$1:$1048576,ROW(),BQ$1)=0,"",LOG(INDEX(測定結果!$1:$1048576,ROW(),BQ$1)))</f>
        <v>-0.92081875395237522</v>
      </c>
      <c r="BR86">
        <f>IF(INDEX(測定結果!$1:$1048576,ROW(),BR$1)=0,"",LOG(INDEX(測定結果!$1:$1048576,ROW(),BR$1)))</f>
        <v>-0.95860731484177497</v>
      </c>
      <c r="BS86">
        <f>IF(INDEX(測定結果!$1:$1048576,ROW(),BS$1)=0,"",LOG(INDEX(測定結果!$1:$1048576,ROW(),BS$1)))</f>
        <v>-0.95860731484177497</v>
      </c>
      <c r="BT86">
        <f>IF(INDEX(測定結果!$1:$1048576,ROW(),BT$1)=0,"",LOG(INDEX(測定結果!$1:$1048576,ROW(),BT$1)))</f>
        <v>-0.95860731484177497</v>
      </c>
      <c r="BU86">
        <f>IF(INDEX(測定結果!$1:$1048576,ROW(),BU$1)=0,"",LOG(INDEX(測定結果!$1:$1048576,ROW(),BU$1)))</f>
        <v>-1</v>
      </c>
      <c r="BV86" t="str">
        <f>IF(INDEX(測定結果!$1:$1048576,ROW(),BV$1)=0,"",LOG(INDEX(測定結果!$1:$1048576,ROW(),BV$1)))</f>
        <v/>
      </c>
      <c r="BW86" t="str">
        <f>IF(INDEX(測定結果!$1:$1048576,ROW(),BW$1)=0,"",LOG(INDEX(測定結果!$1:$1048576,ROW(),BW$1)))</f>
        <v/>
      </c>
      <c r="BX86" t="str">
        <f>IF(INDEX(測定結果!$1:$1048576,ROW(),BX$1)=0,"",LOG(INDEX(測定結果!$1:$1048576,ROW(),BX$1)))</f>
        <v/>
      </c>
      <c r="BY86" t="str">
        <f>IF(INDEX(測定結果!$1:$1048576,ROW(),BY$1)=0,"",LOG(INDEX(測定結果!$1:$1048576,ROW(),BY$1)))</f>
        <v/>
      </c>
      <c r="BZ86" t="str">
        <f>IF(INDEX(測定結果!$1:$1048576,ROW(),BZ$1)=0,"",LOG(INDEX(測定結果!$1:$1048576,ROW(),BZ$1)))</f>
        <v/>
      </c>
      <c r="CA86" t="str">
        <f>IF(INDEX(測定結果!$1:$1048576,ROW(),CA$1)=0,"",LOG(INDEX(測定結果!$1:$1048576,ROW(),CA$1)))</f>
        <v/>
      </c>
      <c r="CB86" t="str">
        <f>IF(INDEX(測定結果!$1:$1048576,ROW(),CB$1)=0,"",LOG(INDEX(測定結果!$1:$1048576,ROW(),CB$1)))</f>
        <v/>
      </c>
      <c r="CC86" t="str">
        <f>IF(INDEX(測定結果!$1:$1048576,ROW(),CC$1)=0,"",LOG(INDEX(測定結果!$1:$1048576,ROW(),CC$1)))</f>
        <v/>
      </c>
      <c r="CD86" t="str">
        <f>IF(INDEX(測定結果!$1:$1048576,ROW(),CD$1)=0,"",LOG(INDEX(測定結果!$1:$1048576,ROW(),CD$1)))</f>
        <v/>
      </c>
      <c r="CE86" t="str">
        <f>IF(INDEX(測定結果!$1:$1048576,ROW(),CE$1)=0,"",LOG(INDEX(測定結果!$1:$1048576,ROW(),CE$1)))</f>
        <v/>
      </c>
      <c r="CF86">
        <f>IF(INDEX(測定結果!$1:$1048576,ROW(),CF$1)=0,"",LOG(INDEX(測定結果!$1:$1048576,ROW(),CF$1)))</f>
        <v>-1</v>
      </c>
      <c r="CG86">
        <f>IF(INDEX(測定結果!$1:$1048576,ROW(),CG$1)=0,"",LOG(INDEX(測定結果!$1:$1048576,ROW(),CG$1)))</f>
        <v>-0.95860731484177497</v>
      </c>
      <c r="CH86">
        <f>IF(INDEX(測定結果!$1:$1048576,ROW(),CH$1)=0,"",LOG(INDEX(測定結果!$1:$1048576,ROW(),CH$1)))</f>
        <v>-0.95860731484177497</v>
      </c>
      <c r="CI86">
        <f>IF(INDEX(測定結果!$1:$1048576,ROW(),CI$1)=0,"",LOG(INDEX(測定結果!$1:$1048576,ROW(),CI$1)))</f>
        <v>-1.0457574905606752</v>
      </c>
      <c r="CJ86">
        <f>IF(INDEX(測定結果!$1:$1048576,ROW(),CJ$1)=0,"",LOG(INDEX(測定結果!$1:$1048576,ROW(),CJ$1)))</f>
        <v>-1</v>
      </c>
      <c r="CK86">
        <f>IF(INDEX(測定結果!$1:$1048576,ROW(),CK$1)=0,"",LOG(INDEX(測定結果!$1:$1048576,ROW(),CK$1)))</f>
        <v>-1</v>
      </c>
      <c r="CL86">
        <f>IF(INDEX(測定結果!$1:$1048576,ROW(),CL$1)=0,"",LOG(INDEX(測定結果!$1:$1048576,ROW(),CL$1)))</f>
        <v>-1.0457574905606752</v>
      </c>
      <c r="CM86">
        <f>IF(INDEX(測定結果!$1:$1048576,ROW(),CM$1)=0,"",LOG(INDEX(測定結果!$1:$1048576,ROW(),CM$1)))</f>
        <v>-1</v>
      </c>
      <c r="CN86">
        <f>IF(INDEX(測定結果!$1:$1048576,ROW(),CN$1)=0,"",LOG(INDEX(測定結果!$1:$1048576,ROW(),CN$1)))</f>
        <v>-1.0457574905606752</v>
      </c>
      <c r="CO86">
        <f>IF(INDEX(測定結果!$1:$1048576,ROW(),CO$1)=0,"",LOG(INDEX(測定結果!$1:$1048576,ROW(),CO$1)))</f>
        <v>-1.0457574905606752</v>
      </c>
      <c r="CP86">
        <f>IF(INDEX(測定結果!$1:$1048576,ROW(),CP$1)=0,"",LOG(INDEX(測定結果!$1:$1048576,ROW(),CP$1)))</f>
        <v>-1.0457574905606752</v>
      </c>
      <c r="CQ86">
        <f>IF(INDEX(測定結果!$1:$1048576,ROW(),CQ$1)=0,"",LOG(INDEX(測定結果!$1:$1048576,ROW(),CQ$1)))</f>
        <v>-1</v>
      </c>
      <c r="CR86" t="str">
        <f>IF(INDEX(測定結果!$1:$1048576,ROW(),CR$1)=0,"",LOG(INDEX(測定結果!$1:$1048576,ROW(),CR$1)))</f>
        <v/>
      </c>
      <c r="CS86" t="str">
        <f>IF(INDEX(測定結果!$1:$1048576,ROW(),CS$1)=0,"",LOG(INDEX(測定結果!$1:$1048576,ROW(),CS$1)))</f>
        <v/>
      </c>
      <c r="CT86" t="str">
        <f>IF(INDEX(測定結果!$1:$1048576,ROW(),CT$1)=0,"",LOG(INDEX(測定結果!$1:$1048576,ROW(),CT$1)))</f>
        <v/>
      </c>
      <c r="CU86" t="str">
        <f>IF(INDEX(測定結果!$1:$1048576,ROW(),CU$1)=0,"",LOG(INDEX(測定結果!$1:$1048576,ROW(),CU$1)))</f>
        <v/>
      </c>
      <c r="CV86" t="str">
        <f>IF(INDEX(測定結果!$1:$1048576,ROW(),CV$1)=0,"",LOG(INDEX(測定結果!$1:$1048576,ROW(),CV$1)))</f>
        <v/>
      </c>
      <c r="CW86" t="str">
        <f>IF(INDEX(測定結果!$1:$1048576,ROW(),CW$1)=0,"",LOG(INDEX(測定結果!$1:$1048576,ROW(),CW$1)))</f>
        <v/>
      </c>
      <c r="CX86" t="str">
        <f>IF(INDEX(測定結果!$1:$1048576,ROW(),CX$1)=0,"",LOG(INDEX(測定結果!$1:$1048576,ROW(),CX$1)))</f>
        <v/>
      </c>
      <c r="CY86" t="str">
        <f>IF(INDEX(測定結果!$1:$1048576,ROW(),CY$1)=0,"",LOG(INDEX(測定結果!$1:$1048576,ROW(),CY$1)))</f>
        <v/>
      </c>
      <c r="CZ86" t="str">
        <f>IF(INDEX(測定結果!$1:$1048576,ROW(),CZ$1)=0,"",LOG(INDEX(測定結果!$1:$1048576,ROW(),CZ$1)))</f>
        <v/>
      </c>
      <c r="DA86" t="str">
        <f>IF(INDEX(測定結果!$1:$1048576,ROW(),DA$1)=0,"",LOG(INDEX(測定結果!$1:$1048576,ROW(),DA$1)))</f>
        <v/>
      </c>
      <c r="DB86" t="str">
        <f>IF(INDEX(測定結果!$1:$1048576,ROW(),DB$1)=0,"",LOG(INDEX(測定結果!$1:$1048576,ROW(),DB$1)))</f>
        <v/>
      </c>
      <c r="DC86" t="str">
        <f>IF(INDEX(測定結果!$1:$1048576,ROW(),DC$1)=0,"",LOG(INDEX(測定結果!$1:$1048576,ROW(),DC$1)))</f>
        <v/>
      </c>
      <c r="DD86" t="str">
        <f>IF(INDEX(測定結果!$1:$1048576,ROW(),DD$1)=0,"",LOG(INDEX(測定結果!$1:$1048576,ROW(),DD$1)))</f>
        <v/>
      </c>
      <c r="DE86" t="str">
        <f>IF(INDEX(測定結果!$1:$1048576,ROW(),DE$1)=0,"",LOG(INDEX(測定結果!$1:$1048576,ROW(),DE$1)))</f>
        <v/>
      </c>
      <c r="DF86" t="str">
        <f>IF(INDEX(測定結果!$1:$1048576,ROW(),DF$1)=0,"",LOG(INDEX(測定結果!$1:$1048576,ROW(),DF$1)))</f>
        <v/>
      </c>
      <c r="DG86" t="str">
        <f>IF(INDEX(測定結果!$1:$1048576,ROW(),DG$1)=0,"",LOG(INDEX(測定結果!$1:$1048576,ROW(),DG$1)))</f>
        <v/>
      </c>
      <c r="DH86" t="str">
        <f>IF(INDEX(測定結果!$1:$1048576,ROW(),DH$1)=0,"",LOG(INDEX(測定結果!$1:$1048576,ROW(),DH$1)))</f>
        <v/>
      </c>
      <c r="DI86" t="str">
        <f>IF(INDEX(測定結果!$1:$1048576,ROW(),DI$1)=0,"",LOG(INDEX(測定結果!$1:$1048576,ROW(),DI$1)))</f>
        <v/>
      </c>
      <c r="DJ86" t="str">
        <f>IF(INDEX(測定結果!$1:$1048576,ROW(),DJ$1)=0,"",LOG(INDEX(測定結果!$1:$1048576,ROW(),DJ$1)))</f>
        <v/>
      </c>
      <c r="DK86" t="str">
        <f>IF(INDEX(測定結果!$1:$1048576,ROW(),DK$1)=0,"",LOG(INDEX(測定結果!$1:$1048576,ROW(),DK$1)))</f>
        <v/>
      </c>
      <c r="DL86" t="str">
        <f>IF(INDEX(測定結果!$1:$1048576,ROW(),DL$1)=0,"",LOG(INDEX(測定結果!$1:$1048576,ROW(),DL$1)))</f>
        <v/>
      </c>
      <c r="DM86" t="str">
        <f>IF(INDEX(測定結果!$1:$1048576,ROW(),DM$1)=0,"",LOG(INDEX(測定結果!$1:$1048576,ROW(),DM$1)))</f>
        <v/>
      </c>
      <c r="DN86" t="str">
        <f>IF(INDEX(測定結果!$1:$1048576,ROW(),DN$1)=0,"",LOG(INDEX(測定結果!$1:$1048576,ROW(),DN$1)))</f>
        <v/>
      </c>
      <c r="DO86" t="str">
        <f>IF(INDEX(測定結果!$1:$1048576,ROW(),DO$1)=0,"",LOG(INDEX(測定結果!$1:$1048576,ROW(),DO$1)))</f>
        <v/>
      </c>
      <c r="DP86" t="str">
        <f>IF(OR(INDEX(測定結果!$1:$1048576,ROW(),DP$1)=0,INDEX(測定結果!$1:$1048576,ROW(),DP$1)=""),"",LOG(INDEX(測定結果!$1:$1048576,ROW(),DP$1)))</f>
        <v/>
      </c>
      <c r="DQ86" t="str">
        <f>IF(OR(INDEX(測定結果!$1:$1048576,ROW(),DQ$1)=0,INDEX(測定結果!$1:$1048576,ROW(),DQ$1)=""),"",LOG(INDEX(測定結果!$1:$1048576,ROW(),DQ$1)))</f>
        <v/>
      </c>
      <c r="DR86" t="str">
        <f>IF(OR(INDEX(測定結果!$1:$1048576,ROW(),DR$1)=0,INDEX(測定結果!$1:$1048576,ROW(),DR$1)=""),"",LOG(INDEX(測定結果!$1:$1048576,ROW(),DR$1)))</f>
        <v/>
      </c>
      <c r="DS86" t="str">
        <f>IF(OR(INDEX(測定結果!$1:$1048576,ROW(),DS$1)=0,INDEX(測定結果!$1:$1048576,ROW(),DS$1)=""),"",LOG(INDEX(測定結果!$1:$1048576,ROW(),DS$1)))</f>
        <v/>
      </c>
      <c r="DT86" t="str">
        <f>IF(OR(INDEX(測定結果!$1:$1048576,ROW(),DT$1)=0,INDEX(測定結果!$1:$1048576,ROW(),DT$1)=""),"",LOG(INDEX(測定結果!$1:$1048576,ROW(),DT$1)))</f>
        <v/>
      </c>
      <c r="DU86" t="str">
        <f>IF(OR(INDEX(測定結果!$1:$1048576,ROW(),DU$1)=0,INDEX(測定結果!$1:$1048576,ROW(),DU$1)=""),"",LOG(INDEX(測定結果!$1:$1048576,ROW(),DU$1)))</f>
        <v/>
      </c>
      <c r="DV86" t="str">
        <f>IF(OR(INDEX(測定結果!$1:$1048576,ROW(),DV$1)=0,INDEX(測定結果!$1:$1048576,ROW(),DV$1)=""),"",LOG(INDEX(測定結果!$1:$1048576,ROW(),DV$1)))</f>
        <v/>
      </c>
      <c r="DW86" t="str">
        <f>IF(OR(INDEX(測定結果!$1:$1048576,ROW(),DW$1)=0,INDEX(測定結果!$1:$1048576,ROW(),DW$1)=""),"",LOG(INDEX(測定結果!$1:$1048576,ROW(),DW$1)))</f>
        <v/>
      </c>
      <c r="DX86" t="str">
        <f>IF(OR(INDEX(測定結果!$1:$1048576,ROW(),DX$1)=0,INDEX(測定結果!$1:$1048576,ROW(),DX$1)=""),"",LOG(INDEX(測定結果!$1:$1048576,ROW(),DX$1)))</f>
        <v/>
      </c>
      <c r="DY86" t="str">
        <f>IF(OR(INDEX(測定結果!$1:$1048576,ROW(),DY$1)=0,INDEX(測定結果!$1:$1048576,ROW(),DY$1)=""),"",LOG(INDEX(測定結果!$1:$1048576,ROW(),DY$1)))</f>
        <v/>
      </c>
      <c r="DZ86" t="str">
        <f>IF(OR(INDEX(測定結果!$1:$1048576,ROW(),DZ$1)=0,INDEX(測定結果!$1:$1048576,ROW(),DZ$1)=""),"",LOG(INDEX(測定結果!$1:$1048576,ROW(),DZ$1)))</f>
        <v/>
      </c>
      <c r="EA86" t="str">
        <f>IF(OR(INDEX(測定結果!$1:$1048576,ROW(),EA$1)=0,INDEX(測定結果!$1:$1048576,ROW(),EA$1)=""),"",LOG(INDEX(測定結果!$1:$1048576,ROW(),EA$1)))</f>
        <v/>
      </c>
      <c r="EB86" t="str">
        <f>IF(OR(INDEX(測定結果!$1:$1048576,ROW(),EB$1)=0,INDEX(測定結果!$1:$1048576,ROW(),EB$1)=""),"",LOG(INDEX(測定結果!$1:$1048576,ROW(),EB$1)))</f>
        <v/>
      </c>
      <c r="EC86" t="str">
        <f>IF(OR(INDEX(測定結果!$1:$1048576,ROW(),EC$1)=0,INDEX(測定結果!$1:$1048576,ROW(),EC$1)=""),"",LOG(INDEX(測定結果!$1:$1048576,ROW(),EC$1)))</f>
        <v/>
      </c>
      <c r="ED86">
        <f>IF(OR(INDEX(測定結果!$1:$1048576,ROW(),ED$1)=0,INDEX(測定結果!$1:$1048576,ROW(),ED$1)=""),"",LOG(INDEX(測定結果!$1:$1048576,ROW(),ED$1)))</f>
        <v>-0.9393021596463883</v>
      </c>
    </row>
    <row r="87" spans="1:134">
      <c r="A87" t="str">
        <f>IF(INDEX(測定結果!$1:$1048576,ROW(),A$1)=0,A86,INDEX(測定結果!$1:$1048576,ROW(),A$1))</f>
        <v>船引町</v>
      </c>
      <c r="B87">
        <f>INDEX(測定結果!$1:$1048576,ROW(),B$1)</f>
        <v>77</v>
      </c>
      <c r="C87" t="str">
        <f>IF(INDEX(測定結果!$1:$1048576,ROW(),C$1)=0,C86,INDEX(測定結果!$1:$1048576,ROW(),C$1))</f>
        <v>下里</v>
      </c>
      <c r="D87" t="str">
        <f>IF(INDEX(測定結果!$1:$1048576,ROW(),D$1)=0,"",INDEX(測定結果!$1:$1048576,ROW(),D$1))</f>
        <v>下里公民館</v>
      </c>
      <c r="E87">
        <f>IF(INDEX(測定結果!$1:$1048576,ROW(),E$1)=0,"",LOG(INDEX(測定結果!$1:$1048576,ROW(),E$1)))</f>
        <v>-0.65757731917779372</v>
      </c>
      <c r="F87">
        <f>IF(INDEX(測定結果!$1:$1048576,ROW(),F$1)=0,"",LOG(INDEX(測定結果!$1:$1048576,ROW(),F$1)))</f>
        <v>-0.65757731917779372</v>
      </c>
      <c r="G87">
        <f>IF(INDEX(測定結果!$1:$1048576,ROW(),G$1)=0,"",LOG(INDEX(測定結果!$1:$1048576,ROW(),G$1)))</f>
        <v>-0.63827216398240705</v>
      </c>
      <c r="H87">
        <f>IF(INDEX(測定結果!$1:$1048576,ROW(),H$1)=0,"",LOG(INDEX(測定結果!$1:$1048576,ROW(),H$1)))</f>
        <v>-0.65757731917779372</v>
      </c>
      <c r="I87">
        <f>IF(INDEX(測定結果!$1:$1048576,ROW(),I$1)=0,"",LOG(INDEX(測定結果!$1:$1048576,ROW(),I$1)))</f>
        <v>-0.63827216398240705</v>
      </c>
      <c r="J87">
        <f>IF(INDEX(測定結果!$1:$1048576,ROW(),J$1)=0,"",LOG(INDEX(測定結果!$1:$1048576,ROW(),J$1)))</f>
        <v>-0.65757731917779372</v>
      </c>
      <c r="K87">
        <f>IF(INDEX(測定結果!$1:$1048576,ROW(),K$1)=0,"",LOG(INDEX(測定結果!$1:$1048576,ROW(),K$1)))</f>
        <v>-0.6777807052660807</v>
      </c>
      <c r="L87">
        <f>IF(INDEX(測定結果!$1:$1048576,ROW(),L$1)=0,"",LOG(INDEX(測定結果!$1:$1048576,ROW(),L$1)))</f>
        <v>-0.6777807052660807</v>
      </c>
      <c r="M87">
        <f>IF(INDEX(測定結果!$1:$1048576,ROW(),M$1)=0,"",LOG(INDEX(測定結果!$1:$1048576,ROW(),M$1)))</f>
        <v>-0.65757731917779372</v>
      </c>
      <c r="N87">
        <f>IF(INDEX(測定結果!$1:$1048576,ROW(),N$1)=0,"",LOG(INDEX(測定結果!$1:$1048576,ROW(),N$1)))</f>
        <v>-0.72124639904717103</v>
      </c>
      <c r="O87">
        <f>IF(INDEX(測定結果!$1:$1048576,ROW(),O$1)=0,"",LOG(INDEX(測定結果!$1:$1048576,ROW(),O$1)))</f>
        <v>-0.69897000433601875</v>
      </c>
      <c r="P87">
        <f>IF(INDEX(測定結果!$1:$1048576,ROW(),P$1)=0,"",LOG(INDEX(測定結果!$1:$1048576,ROW(),P$1)))</f>
        <v>-0.65757731917779372</v>
      </c>
      <c r="Q87">
        <f>IF(INDEX(測定結果!$1:$1048576,ROW(),Q$1)=0,"",LOG(INDEX(測定結果!$1:$1048576,ROW(),Q$1)))</f>
        <v>-0.6777807052660807</v>
      </c>
      <c r="R87">
        <f>IF(INDEX(測定結果!$1:$1048576,ROW(),R$1)=0,"",LOG(INDEX(測定結果!$1:$1048576,ROW(),R$1)))</f>
        <v>-0.6777807052660807</v>
      </c>
      <c r="S87">
        <f>IF(INDEX(測定結果!$1:$1048576,ROW(),S$1)=0,"",LOG(INDEX(測定結果!$1:$1048576,ROW(),S$1)))</f>
        <v>-0.79588001734407521</v>
      </c>
      <c r="T87">
        <f>IF(INDEX(測定結果!$1:$1048576,ROW(),T$1)=0,"",LOG(INDEX(測定結果!$1:$1048576,ROW(),T$1)))</f>
        <v>-0.88605664769316317</v>
      </c>
      <c r="U87">
        <f>IF(INDEX(測定結果!$1:$1048576,ROW(),U$1)=0,"",LOG(INDEX(測定結果!$1:$1048576,ROW(),U$1)))</f>
        <v>-0.85387196432176193</v>
      </c>
      <c r="V87">
        <f>IF(INDEX(測定結果!$1:$1048576,ROW(),V$1)=0,"",LOG(INDEX(測定結果!$1:$1048576,ROW(),V$1)))</f>
        <v>-0.769551078621726</v>
      </c>
      <c r="W87">
        <f>IF(INDEX(測定結果!$1:$1048576,ROW(),W$1)=0,"",LOG(INDEX(測定結果!$1:$1048576,ROW(),W$1)))</f>
        <v>-0.72124639904717103</v>
      </c>
      <c r="X87">
        <f>IF(INDEX(測定結果!$1:$1048576,ROW(),X$1)=0,"",LOG(INDEX(測定結果!$1:$1048576,ROW(),X$1)))</f>
        <v>-0.769551078621726</v>
      </c>
      <c r="Y87">
        <f>IF(INDEX(測定結果!$1:$1048576,ROW(),Y$1)=0,"",LOG(INDEX(測定結果!$1:$1048576,ROW(),Y$1)))</f>
        <v>-0.79588001734407521</v>
      </c>
      <c r="Z87">
        <f>IF(INDEX(測定結果!$1:$1048576,ROW(),Z$1)=0,"",LOG(INDEX(測定結果!$1:$1048576,ROW(),Z$1)))</f>
        <v>-0.769551078621726</v>
      </c>
      <c r="AA87">
        <f>IF(INDEX(測定結果!$1:$1048576,ROW(),AA$1)=0,"",LOG(INDEX(測定結果!$1:$1048576,ROW(),AA$1)))</f>
        <v>-0.79588001734407521</v>
      </c>
      <c r="AB87">
        <f>IF(INDEX(測定結果!$1:$1048576,ROW(),AB$1)=0,"",LOG(INDEX(測定結果!$1:$1048576,ROW(),AB$1)))</f>
        <v>-0.769551078621726</v>
      </c>
      <c r="AC87">
        <f>IF(INDEX(測定結果!$1:$1048576,ROW(),AC$1)=0,"",LOG(INDEX(測定結果!$1:$1048576,ROW(),AC$1)))</f>
        <v>-0.85387196432176193</v>
      </c>
      <c r="AD87">
        <f>IF(INDEX(測定結果!$1:$1048576,ROW(),AD$1)=0,"",LOG(INDEX(測定結果!$1:$1048576,ROW(),AD$1)))</f>
        <v>-0.85387196432176193</v>
      </c>
      <c r="AE87">
        <f>IF(INDEX(測定結果!$1:$1048576,ROW(),AE$1)=0,"",LOG(INDEX(測定結果!$1:$1048576,ROW(),AE$1)))</f>
        <v>-0.85387196432176193</v>
      </c>
      <c r="AF87">
        <f>IF(INDEX(測定結果!$1:$1048576,ROW(),AF$1)=0,"",LOG(INDEX(測定結果!$1:$1048576,ROW(),AF$1)))</f>
        <v>-0.88605664769316317</v>
      </c>
      <c r="AG87">
        <f>IF(INDEX(測定結果!$1:$1048576,ROW(),AG$1)=0,"",LOG(INDEX(測定結果!$1:$1048576,ROW(),AG$1)))</f>
        <v>-0.92081875395237522</v>
      </c>
      <c r="AH87">
        <f>IF(INDEX(測定結果!$1:$1048576,ROW(),AH$1)=0,"",LOG(INDEX(測定結果!$1:$1048576,ROW(),AH$1)))</f>
        <v>-0.92081875395237522</v>
      </c>
      <c r="AI87">
        <f>IF(INDEX(測定結果!$1:$1048576,ROW(),AI$1)=0,"",LOG(INDEX(測定結果!$1:$1048576,ROW(),AI$1)))</f>
        <v>-0.88605664769316317</v>
      </c>
      <c r="AJ87">
        <f>IF(INDEX(測定結果!$1:$1048576,ROW(),AJ$1)=0,"",LOG(INDEX(測定結果!$1:$1048576,ROW(),AJ$1)))</f>
        <v>-1</v>
      </c>
      <c r="AK87">
        <f>IF(INDEX(測定結果!$1:$1048576,ROW(),AK$1)=0,"",LOG(INDEX(測定結果!$1:$1048576,ROW(),AK$1)))</f>
        <v>-1</v>
      </c>
      <c r="AL87">
        <f>IF(INDEX(測定結果!$1:$1048576,ROW(),AL$1)=0,"",LOG(INDEX(測定結果!$1:$1048576,ROW(),AL$1)))</f>
        <v>-0.95860731484177497</v>
      </c>
      <c r="AM87">
        <f>IF(INDEX(測定結果!$1:$1048576,ROW(),AM$1)=0,"",LOG(INDEX(測定結果!$1:$1048576,ROW(),AM$1)))</f>
        <v>-1</v>
      </c>
      <c r="AN87">
        <f>IF(INDEX(測定結果!$1:$1048576,ROW(),AN$1)=0,"",LOG(INDEX(測定結果!$1:$1048576,ROW(),AN$1)))</f>
        <v>-0.95860731484177497</v>
      </c>
      <c r="AO87">
        <f>IF(INDEX(測定結果!$1:$1048576,ROW(),AO$1)=0,"",LOG(INDEX(測定結果!$1:$1048576,ROW(),AO$1)))</f>
        <v>-0.95860731484177497</v>
      </c>
      <c r="AP87">
        <f>IF(INDEX(測定結果!$1:$1048576,ROW(),AP$1)=0,"",LOG(INDEX(測定結果!$1:$1048576,ROW(),AP$1)))</f>
        <v>-1</v>
      </c>
      <c r="AQ87">
        <f>IF(INDEX(測定結果!$1:$1048576,ROW(),AQ$1)=0,"",LOG(INDEX(測定結果!$1:$1048576,ROW(),AQ$1)))</f>
        <v>-0.92081875395237522</v>
      </c>
      <c r="AR87">
        <f>IF(INDEX(測定結果!$1:$1048576,ROW(),AR$1)=0,"",LOG(INDEX(測定結果!$1:$1048576,ROW(),AR$1)))</f>
        <v>-0.95860731484177497</v>
      </c>
      <c r="AS87">
        <f>IF(INDEX(測定結果!$1:$1048576,ROW(),AS$1)=0,"",LOG(INDEX(測定結果!$1:$1048576,ROW(),AS$1)))</f>
        <v>-1</v>
      </c>
      <c r="AT87">
        <f>IF(INDEX(測定結果!$1:$1048576,ROW(),AT$1)=0,"",LOG(INDEX(測定結果!$1:$1048576,ROW(),AT$1)))</f>
        <v>-0.95860731484177497</v>
      </c>
      <c r="AU87">
        <f>IF(INDEX(測定結果!$1:$1048576,ROW(),AU$1)=0,"",LOG(INDEX(測定結果!$1:$1048576,ROW(),AU$1)))</f>
        <v>-1</v>
      </c>
      <c r="AV87">
        <f>IF(INDEX(測定結果!$1:$1048576,ROW(),AV$1)=0,"",LOG(INDEX(測定結果!$1:$1048576,ROW(),AV$1)))</f>
        <v>-1</v>
      </c>
      <c r="AW87">
        <f>IF(INDEX(測定結果!$1:$1048576,ROW(),AW$1)=0,"",LOG(INDEX(測定結果!$1:$1048576,ROW(),AW$1)))</f>
        <v>-1</v>
      </c>
      <c r="AX87">
        <f>IF(INDEX(測定結果!$1:$1048576,ROW(),AX$1)=0,"",LOG(INDEX(測定結果!$1:$1048576,ROW(),AX$1)))</f>
        <v>-1</v>
      </c>
      <c r="AY87">
        <f>IF(INDEX(測定結果!$1:$1048576,ROW(),AY$1)=0,"",LOG(INDEX(測定結果!$1:$1048576,ROW(),AY$1)))</f>
        <v>-1</v>
      </c>
      <c r="AZ87">
        <f>IF(INDEX(測定結果!$1:$1048576,ROW(),AZ$1)=0,"",LOG(INDEX(測定結果!$1:$1048576,ROW(),AZ$1)))</f>
        <v>-1</v>
      </c>
      <c r="BA87">
        <f>IF(INDEX(測定結果!$1:$1048576,ROW(),BA$1)=0,"",LOG(INDEX(測定結果!$1:$1048576,ROW(),BA$1)))</f>
        <v>-1</v>
      </c>
      <c r="BB87">
        <f>IF(INDEX(測定結果!$1:$1048576,ROW(),BB$1)=0,"",LOG(INDEX(測定結果!$1:$1048576,ROW(),BB$1)))</f>
        <v>-1</v>
      </c>
      <c r="BC87">
        <f>IF(INDEX(測定結果!$1:$1048576,ROW(),BC$1)=0,"",LOG(INDEX(測定結果!$1:$1048576,ROW(),BC$1)))</f>
        <v>-1</v>
      </c>
      <c r="BD87">
        <f>IF(INDEX(測定結果!$1:$1048576,ROW(),BD$1)=0,"",LOG(INDEX(測定結果!$1:$1048576,ROW(),BD$1)))</f>
        <v>-1</v>
      </c>
      <c r="BE87">
        <f>IF(INDEX(測定結果!$1:$1048576,ROW(),BE$1)=0,"",LOG(INDEX(測定結果!$1:$1048576,ROW(),BE$1)))</f>
        <v>-1</v>
      </c>
      <c r="BF87">
        <f>IF(INDEX(測定結果!$1:$1048576,ROW(),BF$1)=0,"",LOG(INDEX(測定結果!$1:$1048576,ROW(),BF$1)))</f>
        <v>-1.0969100130080565</v>
      </c>
      <c r="BG87">
        <f>IF(INDEX(測定結果!$1:$1048576,ROW(),BG$1)=0,"",LOG(INDEX(測定結果!$1:$1048576,ROW(),BG$1)))</f>
        <v>-1.0457574905606752</v>
      </c>
      <c r="BH87">
        <f>IF(INDEX(測定結果!$1:$1048576,ROW(),BH$1)=0,"",LOG(INDEX(測定結果!$1:$1048576,ROW(),BH$1)))</f>
        <v>-1.0457574905606752</v>
      </c>
      <c r="BI87">
        <f>IF(INDEX(測定結果!$1:$1048576,ROW(),BI$1)=0,"",LOG(INDEX(測定結果!$1:$1048576,ROW(),BI$1)))</f>
        <v>-1.0969100130080565</v>
      </c>
      <c r="BJ87">
        <f>IF(INDEX(測定結果!$1:$1048576,ROW(),BJ$1)=0,"",LOG(INDEX(測定結果!$1:$1048576,ROW(),BJ$1)))</f>
        <v>-1</v>
      </c>
      <c r="BK87">
        <f>IF(INDEX(測定結果!$1:$1048576,ROW(),BK$1)=0,"",LOG(INDEX(測定結果!$1:$1048576,ROW(),BK$1)))</f>
        <v>-1.0457574905606752</v>
      </c>
      <c r="BL87">
        <f>IF(INDEX(測定結果!$1:$1048576,ROW(),BL$1)=0,"",LOG(INDEX(測定結果!$1:$1048576,ROW(),BL$1)))</f>
        <v>-1.0457574905606752</v>
      </c>
      <c r="BM87">
        <f>IF(INDEX(測定結果!$1:$1048576,ROW(),BM$1)=0,"",LOG(INDEX(測定結果!$1:$1048576,ROW(),BM$1)))</f>
        <v>-1.0457574905606752</v>
      </c>
      <c r="BN87">
        <f>IF(INDEX(測定結果!$1:$1048576,ROW(),BN$1)=0,"",LOG(INDEX(測定結果!$1:$1048576,ROW(),BN$1)))</f>
        <v>-1.0457574905606752</v>
      </c>
      <c r="BO87">
        <f>IF(INDEX(測定結果!$1:$1048576,ROW(),BO$1)=0,"",LOG(INDEX(測定結果!$1:$1048576,ROW(),BO$1)))</f>
        <v>-1.0457574905606752</v>
      </c>
      <c r="BP87">
        <f>IF(INDEX(測定結果!$1:$1048576,ROW(),BP$1)=0,"",LOG(INDEX(測定結果!$1:$1048576,ROW(),BP$1)))</f>
        <v>-1.0457574905606752</v>
      </c>
      <c r="BQ87">
        <f>IF(INDEX(測定結果!$1:$1048576,ROW(),BQ$1)=0,"",LOG(INDEX(測定結果!$1:$1048576,ROW(),BQ$1)))</f>
        <v>-1.0457574905606752</v>
      </c>
      <c r="BR87">
        <f>IF(INDEX(測定結果!$1:$1048576,ROW(),BR$1)=0,"",LOG(INDEX(測定結果!$1:$1048576,ROW(),BR$1)))</f>
        <v>-1.0457574905606752</v>
      </c>
      <c r="BS87">
        <f>IF(INDEX(測定結果!$1:$1048576,ROW(),BS$1)=0,"",LOG(INDEX(測定結果!$1:$1048576,ROW(),BS$1)))</f>
        <v>-1.0457574905606752</v>
      </c>
      <c r="BT87">
        <f>IF(INDEX(測定結果!$1:$1048576,ROW(),BT$1)=0,"",LOG(INDEX(測定結果!$1:$1048576,ROW(),BT$1)))</f>
        <v>-1.0457574905606752</v>
      </c>
      <c r="BU87">
        <f>IF(INDEX(測定結果!$1:$1048576,ROW(),BU$1)=0,"",LOG(INDEX(測定結果!$1:$1048576,ROW(),BU$1)))</f>
        <v>-1</v>
      </c>
      <c r="BV87" t="str">
        <f>IF(INDEX(測定結果!$1:$1048576,ROW(),BV$1)=0,"",LOG(INDEX(測定結果!$1:$1048576,ROW(),BV$1)))</f>
        <v/>
      </c>
      <c r="BW87" t="str">
        <f>IF(INDEX(測定結果!$1:$1048576,ROW(),BW$1)=0,"",LOG(INDEX(測定結果!$1:$1048576,ROW(),BW$1)))</f>
        <v/>
      </c>
      <c r="BX87" t="str">
        <f>IF(INDEX(測定結果!$1:$1048576,ROW(),BX$1)=0,"",LOG(INDEX(測定結果!$1:$1048576,ROW(),BX$1)))</f>
        <v/>
      </c>
      <c r="BY87" t="str">
        <f>IF(INDEX(測定結果!$1:$1048576,ROW(),BY$1)=0,"",LOG(INDEX(測定結果!$1:$1048576,ROW(),BY$1)))</f>
        <v/>
      </c>
      <c r="BZ87" t="str">
        <f>IF(INDEX(測定結果!$1:$1048576,ROW(),BZ$1)=0,"",LOG(INDEX(測定結果!$1:$1048576,ROW(),BZ$1)))</f>
        <v/>
      </c>
      <c r="CA87" t="str">
        <f>IF(INDEX(測定結果!$1:$1048576,ROW(),CA$1)=0,"",LOG(INDEX(測定結果!$1:$1048576,ROW(),CA$1)))</f>
        <v/>
      </c>
      <c r="CB87" t="str">
        <f>IF(INDEX(測定結果!$1:$1048576,ROW(),CB$1)=0,"",LOG(INDEX(測定結果!$1:$1048576,ROW(),CB$1)))</f>
        <v/>
      </c>
      <c r="CC87" t="str">
        <f>IF(INDEX(測定結果!$1:$1048576,ROW(),CC$1)=0,"",LOG(INDEX(測定結果!$1:$1048576,ROW(),CC$1)))</f>
        <v/>
      </c>
      <c r="CD87" t="str">
        <f>IF(INDEX(測定結果!$1:$1048576,ROW(),CD$1)=0,"",LOG(INDEX(測定結果!$1:$1048576,ROW(),CD$1)))</f>
        <v/>
      </c>
      <c r="CE87" t="str">
        <f>IF(INDEX(測定結果!$1:$1048576,ROW(),CE$1)=0,"",LOG(INDEX(測定結果!$1:$1048576,ROW(),CE$1)))</f>
        <v/>
      </c>
      <c r="CF87">
        <f>IF(INDEX(測定結果!$1:$1048576,ROW(),CF$1)=0,"",LOG(INDEX(測定結果!$1:$1048576,ROW(),CF$1)))</f>
        <v>-1.0457574905606752</v>
      </c>
      <c r="CG87">
        <f>IF(INDEX(測定結果!$1:$1048576,ROW(),CG$1)=0,"",LOG(INDEX(測定結果!$1:$1048576,ROW(),CG$1)))</f>
        <v>-1.0457574905606752</v>
      </c>
      <c r="CH87">
        <f>IF(INDEX(測定結果!$1:$1048576,ROW(),CH$1)=0,"",LOG(INDEX(測定結果!$1:$1048576,ROW(),CH$1)))</f>
        <v>-1.0969100130080565</v>
      </c>
      <c r="CI87">
        <f>IF(INDEX(測定結果!$1:$1048576,ROW(),CI$1)=0,"",LOG(INDEX(測定結果!$1:$1048576,ROW(),CI$1)))</f>
        <v>-1.0457574905606752</v>
      </c>
      <c r="CJ87">
        <f>IF(INDEX(測定結果!$1:$1048576,ROW(),CJ$1)=0,"",LOG(INDEX(測定結果!$1:$1048576,ROW(),CJ$1)))</f>
        <v>-1.0457574905606752</v>
      </c>
      <c r="CK87">
        <f>IF(INDEX(測定結果!$1:$1048576,ROW(),CK$1)=0,"",LOG(INDEX(測定結果!$1:$1048576,ROW(),CK$1)))</f>
        <v>-1.0969100130080565</v>
      </c>
      <c r="CL87">
        <f>IF(INDEX(測定結果!$1:$1048576,ROW(),CL$1)=0,"",LOG(INDEX(測定結果!$1:$1048576,ROW(),CL$1)))</f>
        <v>-1.0969100130080565</v>
      </c>
      <c r="CM87">
        <f>IF(INDEX(測定結果!$1:$1048576,ROW(),CM$1)=0,"",LOG(INDEX(測定結果!$1:$1048576,ROW(),CM$1)))</f>
        <v>-1.0969100130080565</v>
      </c>
      <c r="CN87">
        <f>IF(INDEX(測定結果!$1:$1048576,ROW(),CN$1)=0,"",LOG(INDEX(測定結果!$1:$1048576,ROW(),CN$1)))</f>
        <v>-1.0969100130080565</v>
      </c>
      <c r="CO87">
        <f>IF(INDEX(測定結果!$1:$1048576,ROW(),CO$1)=0,"",LOG(INDEX(測定結果!$1:$1048576,ROW(),CO$1)))</f>
        <v>-1.0969100130080565</v>
      </c>
      <c r="CP87">
        <f>IF(INDEX(測定結果!$1:$1048576,ROW(),CP$1)=0,"",LOG(INDEX(測定結果!$1:$1048576,ROW(),CP$1)))</f>
        <v>-1.0969100130080565</v>
      </c>
      <c r="CQ87">
        <f>IF(INDEX(測定結果!$1:$1048576,ROW(),CQ$1)=0,"",LOG(INDEX(測定結果!$1:$1048576,ROW(),CQ$1)))</f>
        <v>-1.0969100130080565</v>
      </c>
      <c r="CR87" t="str">
        <f>IF(INDEX(測定結果!$1:$1048576,ROW(),CR$1)=0,"",LOG(INDEX(測定結果!$1:$1048576,ROW(),CR$1)))</f>
        <v/>
      </c>
      <c r="CS87" t="str">
        <f>IF(INDEX(測定結果!$1:$1048576,ROW(),CS$1)=0,"",LOG(INDEX(測定結果!$1:$1048576,ROW(),CS$1)))</f>
        <v/>
      </c>
      <c r="CT87" t="str">
        <f>IF(INDEX(測定結果!$1:$1048576,ROW(),CT$1)=0,"",LOG(INDEX(測定結果!$1:$1048576,ROW(),CT$1)))</f>
        <v/>
      </c>
      <c r="CU87" t="str">
        <f>IF(INDEX(測定結果!$1:$1048576,ROW(),CU$1)=0,"",LOG(INDEX(測定結果!$1:$1048576,ROW(),CU$1)))</f>
        <v/>
      </c>
      <c r="CV87" t="str">
        <f>IF(INDEX(測定結果!$1:$1048576,ROW(),CV$1)=0,"",LOG(INDEX(測定結果!$1:$1048576,ROW(),CV$1)))</f>
        <v/>
      </c>
      <c r="CW87" t="str">
        <f>IF(INDEX(測定結果!$1:$1048576,ROW(),CW$1)=0,"",LOG(INDEX(測定結果!$1:$1048576,ROW(),CW$1)))</f>
        <v/>
      </c>
      <c r="CX87" t="str">
        <f>IF(INDEX(測定結果!$1:$1048576,ROW(),CX$1)=0,"",LOG(INDEX(測定結果!$1:$1048576,ROW(),CX$1)))</f>
        <v/>
      </c>
      <c r="CY87" t="str">
        <f>IF(INDEX(測定結果!$1:$1048576,ROW(),CY$1)=0,"",LOG(INDEX(測定結果!$1:$1048576,ROW(),CY$1)))</f>
        <v/>
      </c>
      <c r="CZ87" t="str">
        <f>IF(INDEX(測定結果!$1:$1048576,ROW(),CZ$1)=0,"",LOG(INDEX(測定結果!$1:$1048576,ROW(),CZ$1)))</f>
        <v/>
      </c>
      <c r="DA87" t="str">
        <f>IF(INDEX(測定結果!$1:$1048576,ROW(),DA$1)=0,"",LOG(INDEX(測定結果!$1:$1048576,ROW(),DA$1)))</f>
        <v/>
      </c>
      <c r="DB87" t="str">
        <f>IF(INDEX(測定結果!$1:$1048576,ROW(),DB$1)=0,"",LOG(INDEX(測定結果!$1:$1048576,ROW(),DB$1)))</f>
        <v/>
      </c>
      <c r="DC87" t="str">
        <f>IF(INDEX(測定結果!$1:$1048576,ROW(),DC$1)=0,"",LOG(INDEX(測定結果!$1:$1048576,ROW(),DC$1)))</f>
        <v/>
      </c>
      <c r="DD87" t="str">
        <f>IF(INDEX(測定結果!$1:$1048576,ROW(),DD$1)=0,"",LOG(INDEX(測定結果!$1:$1048576,ROW(),DD$1)))</f>
        <v/>
      </c>
      <c r="DE87" t="str">
        <f>IF(INDEX(測定結果!$1:$1048576,ROW(),DE$1)=0,"",LOG(INDEX(測定結果!$1:$1048576,ROW(),DE$1)))</f>
        <v/>
      </c>
      <c r="DF87" t="str">
        <f>IF(INDEX(測定結果!$1:$1048576,ROW(),DF$1)=0,"",LOG(INDEX(測定結果!$1:$1048576,ROW(),DF$1)))</f>
        <v/>
      </c>
      <c r="DG87" t="str">
        <f>IF(INDEX(測定結果!$1:$1048576,ROW(),DG$1)=0,"",LOG(INDEX(測定結果!$1:$1048576,ROW(),DG$1)))</f>
        <v/>
      </c>
      <c r="DH87" t="str">
        <f>IF(INDEX(測定結果!$1:$1048576,ROW(),DH$1)=0,"",LOG(INDEX(測定結果!$1:$1048576,ROW(),DH$1)))</f>
        <v/>
      </c>
      <c r="DI87" t="str">
        <f>IF(INDEX(測定結果!$1:$1048576,ROW(),DI$1)=0,"",LOG(INDEX(測定結果!$1:$1048576,ROW(),DI$1)))</f>
        <v/>
      </c>
      <c r="DJ87" t="str">
        <f>IF(INDEX(測定結果!$1:$1048576,ROW(),DJ$1)=0,"",LOG(INDEX(測定結果!$1:$1048576,ROW(),DJ$1)))</f>
        <v/>
      </c>
      <c r="DK87" t="str">
        <f>IF(INDEX(測定結果!$1:$1048576,ROW(),DK$1)=0,"",LOG(INDEX(測定結果!$1:$1048576,ROW(),DK$1)))</f>
        <v/>
      </c>
      <c r="DL87" t="str">
        <f>IF(INDEX(測定結果!$1:$1048576,ROW(),DL$1)=0,"",LOG(INDEX(測定結果!$1:$1048576,ROW(),DL$1)))</f>
        <v/>
      </c>
      <c r="DM87" t="str">
        <f>IF(INDEX(測定結果!$1:$1048576,ROW(),DM$1)=0,"",LOG(INDEX(測定結果!$1:$1048576,ROW(),DM$1)))</f>
        <v/>
      </c>
      <c r="DN87" t="str">
        <f>IF(INDEX(測定結果!$1:$1048576,ROW(),DN$1)=0,"",LOG(INDEX(測定結果!$1:$1048576,ROW(),DN$1)))</f>
        <v/>
      </c>
      <c r="DO87" t="str">
        <f>IF(INDEX(測定結果!$1:$1048576,ROW(),DO$1)=0,"",LOG(INDEX(測定結果!$1:$1048576,ROW(),DO$1)))</f>
        <v/>
      </c>
      <c r="DP87" t="str">
        <f>IF(OR(INDEX(測定結果!$1:$1048576,ROW(),DP$1)=0,INDEX(測定結果!$1:$1048576,ROW(),DP$1)=""),"",LOG(INDEX(測定結果!$1:$1048576,ROW(),DP$1)))</f>
        <v/>
      </c>
      <c r="DQ87" t="str">
        <f>IF(OR(INDEX(測定結果!$1:$1048576,ROW(),DQ$1)=0,INDEX(測定結果!$1:$1048576,ROW(),DQ$1)=""),"",LOG(INDEX(測定結果!$1:$1048576,ROW(),DQ$1)))</f>
        <v/>
      </c>
      <c r="DR87" t="str">
        <f>IF(OR(INDEX(測定結果!$1:$1048576,ROW(),DR$1)=0,INDEX(測定結果!$1:$1048576,ROW(),DR$1)=""),"",LOG(INDEX(測定結果!$1:$1048576,ROW(),DR$1)))</f>
        <v/>
      </c>
      <c r="DS87" t="str">
        <f>IF(OR(INDEX(測定結果!$1:$1048576,ROW(),DS$1)=0,INDEX(測定結果!$1:$1048576,ROW(),DS$1)=""),"",LOG(INDEX(測定結果!$1:$1048576,ROW(),DS$1)))</f>
        <v/>
      </c>
      <c r="DT87" t="str">
        <f>IF(OR(INDEX(測定結果!$1:$1048576,ROW(),DT$1)=0,INDEX(測定結果!$1:$1048576,ROW(),DT$1)=""),"",LOG(INDEX(測定結果!$1:$1048576,ROW(),DT$1)))</f>
        <v/>
      </c>
      <c r="DU87" t="str">
        <f>IF(OR(INDEX(測定結果!$1:$1048576,ROW(),DU$1)=0,INDEX(測定結果!$1:$1048576,ROW(),DU$1)=""),"",LOG(INDEX(測定結果!$1:$1048576,ROW(),DU$1)))</f>
        <v/>
      </c>
      <c r="DV87" t="str">
        <f>IF(OR(INDEX(測定結果!$1:$1048576,ROW(),DV$1)=0,INDEX(測定結果!$1:$1048576,ROW(),DV$1)=""),"",LOG(INDEX(測定結果!$1:$1048576,ROW(),DV$1)))</f>
        <v/>
      </c>
      <c r="DW87" t="str">
        <f>IF(OR(INDEX(測定結果!$1:$1048576,ROW(),DW$1)=0,INDEX(測定結果!$1:$1048576,ROW(),DW$1)=""),"",LOG(INDEX(測定結果!$1:$1048576,ROW(),DW$1)))</f>
        <v/>
      </c>
      <c r="DX87" t="str">
        <f>IF(OR(INDEX(測定結果!$1:$1048576,ROW(),DX$1)=0,INDEX(測定結果!$1:$1048576,ROW(),DX$1)=""),"",LOG(INDEX(測定結果!$1:$1048576,ROW(),DX$1)))</f>
        <v/>
      </c>
      <c r="DY87" t="str">
        <f>IF(OR(INDEX(測定結果!$1:$1048576,ROW(),DY$1)=0,INDEX(測定結果!$1:$1048576,ROW(),DY$1)=""),"",LOG(INDEX(測定結果!$1:$1048576,ROW(),DY$1)))</f>
        <v/>
      </c>
      <c r="DZ87" t="str">
        <f>IF(OR(INDEX(測定結果!$1:$1048576,ROW(),DZ$1)=0,INDEX(測定結果!$1:$1048576,ROW(),DZ$1)=""),"",LOG(INDEX(測定結果!$1:$1048576,ROW(),DZ$1)))</f>
        <v/>
      </c>
      <c r="EA87" t="str">
        <f>IF(OR(INDEX(測定結果!$1:$1048576,ROW(),EA$1)=0,INDEX(測定結果!$1:$1048576,ROW(),EA$1)=""),"",LOG(INDEX(測定結果!$1:$1048576,ROW(),EA$1)))</f>
        <v/>
      </c>
      <c r="EB87" t="str">
        <f>IF(OR(INDEX(測定結果!$1:$1048576,ROW(),EB$1)=0,INDEX(測定結果!$1:$1048576,ROW(),EB$1)=""),"",LOG(INDEX(測定結果!$1:$1048576,ROW(),EB$1)))</f>
        <v/>
      </c>
      <c r="EC87" t="str">
        <f>IF(OR(INDEX(測定結果!$1:$1048576,ROW(),EC$1)=0,INDEX(測定結果!$1:$1048576,ROW(),EC$1)=""),"",LOG(INDEX(測定結果!$1:$1048576,ROW(),EC$1)))</f>
        <v/>
      </c>
      <c r="ED87" t="str">
        <f>IF(OR(INDEX(測定結果!$1:$1048576,ROW(),ED$1)=0,INDEX(測定結果!$1:$1048576,ROW(),ED$1)=""),"",LOG(INDEX(測定結果!$1:$1048576,ROW(),ED$1)))</f>
        <v/>
      </c>
    </row>
    <row r="88" spans="1:134">
      <c r="A88" t="str">
        <f>IF(INDEX(測定結果!$1:$1048576,ROW(),A$1)=0,A87,INDEX(測定結果!$1:$1048576,ROW(),A$1))</f>
        <v>船引町</v>
      </c>
      <c r="B88">
        <f>INDEX(測定結果!$1:$1048576,ROW(),B$1)</f>
        <v>78</v>
      </c>
      <c r="C88" t="str">
        <f>IF(INDEX(測定結果!$1:$1048576,ROW(),C$1)=0,C87,INDEX(測定結果!$1:$1048576,ROW(),C$1))</f>
        <v>春山１</v>
      </c>
      <c r="D88" t="str">
        <f>IF(INDEX(測定結果!$1:$1048576,ROW(),D$1)=0,"",INDEX(測定結果!$1:$1048576,ROW(),D$1))</f>
        <v>春山多目的集会所</v>
      </c>
      <c r="E88">
        <f>IF(INDEX(測定結果!$1:$1048576,ROW(),E$1)=0,"",LOG(INDEX(測定結果!$1:$1048576,ROW(),E$1)))</f>
        <v>-0.53760200210104392</v>
      </c>
      <c r="F88">
        <f>IF(INDEX(測定結果!$1:$1048576,ROW(),F$1)=0,"",LOG(INDEX(測定結果!$1:$1048576,ROW(),F$1)))</f>
        <v>-0.52287874528033762</v>
      </c>
      <c r="G88">
        <f>IF(INDEX(測定結果!$1:$1048576,ROW(),G$1)=0,"",LOG(INDEX(測定結果!$1:$1048576,ROW(),G$1)))</f>
        <v>-0.52287874528033762</v>
      </c>
      <c r="H88">
        <f>IF(INDEX(測定結果!$1:$1048576,ROW(),H$1)=0,"",LOG(INDEX(測定結果!$1:$1048576,ROW(),H$1)))</f>
        <v>-0.52287874528033762</v>
      </c>
      <c r="I88">
        <f>IF(INDEX(測定結果!$1:$1048576,ROW(),I$1)=0,"",LOG(INDEX(測定結果!$1:$1048576,ROW(),I$1)))</f>
        <v>-0.58502665202918203</v>
      </c>
      <c r="J88">
        <f>IF(INDEX(測定結果!$1:$1048576,ROW(),J$1)=0,"",LOG(INDEX(測定結果!$1:$1048576,ROW(),J$1)))</f>
        <v>-0.55284196865778079</v>
      </c>
      <c r="K88">
        <f>IF(INDEX(測定結果!$1:$1048576,ROW(),K$1)=0,"",LOG(INDEX(測定結果!$1:$1048576,ROW(),K$1)))</f>
        <v>-0.55284196865778079</v>
      </c>
      <c r="L88">
        <f>IF(INDEX(測定結果!$1:$1048576,ROW(),L$1)=0,"",LOG(INDEX(測定結果!$1:$1048576,ROW(),L$1)))</f>
        <v>-0.55284196865778079</v>
      </c>
      <c r="M88">
        <f>IF(INDEX(測定結果!$1:$1048576,ROW(),M$1)=0,"",LOG(INDEX(測定結果!$1:$1048576,ROW(),M$1)))</f>
        <v>-0.53760200210104392</v>
      </c>
      <c r="N88">
        <f>IF(INDEX(測定結果!$1:$1048576,ROW(),N$1)=0,"",LOG(INDEX(測定結果!$1:$1048576,ROW(),N$1)))</f>
        <v>-0.56863623584101264</v>
      </c>
      <c r="O88">
        <f>IF(INDEX(測定結果!$1:$1048576,ROW(),O$1)=0,"",LOG(INDEX(測定結果!$1:$1048576,ROW(),O$1)))</f>
        <v>-0.56863623584101264</v>
      </c>
      <c r="P88">
        <f>IF(INDEX(測定結果!$1:$1048576,ROW(),P$1)=0,"",LOG(INDEX(測定結果!$1:$1048576,ROW(),P$1)))</f>
        <v>-0.56863623584101264</v>
      </c>
      <c r="Q88">
        <f>IF(INDEX(測定結果!$1:$1048576,ROW(),Q$1)=0,"",LOG(INDEX(測定結果!$1:$1048576,ROW(),Q$1)))</f>
        <v>-0.56863623584101264</v>
      </c>
      <c r="R88">
        <f>IF(INDEX(測定結果!$1:$1048576,ROW(),R$1)=0,"",LOG(INDEX(測定結果!$1:$1048576,ROW(),R$1)))</f>
        <v>-0.58502665202918203</v>
      </c>
      <c r="S88">
        <f>IF(INDEX(測定結果!$1:$1048576,ROW(),S$1)=0,"",LOG(INDEX(測定結果!$1:$1048576,ROW(),S$1)))</f>
        <v>-0.6020599913279624</v>
      </c>
      <c r="T88">
        <f>IF(INDEX(測定結果!$1:$1048576,ROW(),T$1)=0,"",LOG(INDEX(測定結果!$1:$1048576,ROW(),T$1)))</f>
        <v>-0.61978875828839397</v>
      </c>
      <c r="U88">
        <f>IF(INDEX(測定結果!$1:$1048576,ROW(),U$1)=0,"",LOG(INDEX(測定結果!$1:$1048576,ROW(),U$1)))</f>
        <v>-0.61978875828839397</v>
      </c>
      <c r="V88">
        <f>IF(INDEX(測定結果!$1:$1048576,ROW(),V$1)=0,"",LOG(INDEX(測定結果!$1:$1048576,ROW(),V$1)))</f>
        <v>-0.63827216398240705</v>
      </c>
      <c r="W88">
        <f>IF(INDEX(測定結果!$1:$1048576,ROW(),W$1)=0,"",LOG(INDEX(測定結果!$1:$1048576,ROW(),W$1)))</f>
        <v>-0.61978875828839397</v>
      </c>
      <c r="X88">
        <f>IF(INDEX(測定結果!$1:$1048576,ROW(),X$1)=0,"",LOG(INDEX(測定結果!$1:$1048576,ROW(),X$1)))</f>
        <v>-0.61978875828839397</v>
      </c>
      <c r="Y88">
        <f>IF(INDEX(測定結果!$1:$1048576,ROW(),Y$1)=0,"",LOG(INDEX(測定結果!$1:$1048576,ROW(),Y$1)))</f>
        <v>-0.65757731917779372</v>
      </c>
      <c r="Z88">
        <f>IF(INDEX(測定結果!$1:$1048576,ROW(),Z$1)=0,"",LOG(INDEX(測定結果!$1:$1048576,ROW(),Z$1)))</f>
        <v>-0.63827216398240705</v>
      </c>
      <c r="AA88">
        <f>IF(INDEX(測定結果!$1:$1048576,ROW(),AA$1)=0,"",LOG(INDEX(測定結果!$1:$1048576,ROW(),AA$1)))</f>
        <v>-0.65757731917779372</v>
      </c>
      <c r="AB88">
        <f>IF(INDEX(測定結果!$1:$1048576,ROW(),AB$1)=0,"",LOG(INDEX(測定結果!$1:$1048576,ROW(),AB$1)))</f>
        <v>-0.65757731917779372</v>
      </c>
      <c r="AC88">
        <f>IF(INDEX(測定結果!$1:$1048576,ROW(),AC$1)=0,"",LOG(INDEX(測定結果!$1:$1048576,ROW(),AC$1)))</f>
        <v>-0.6777807052660807</v>
      </c>
      <c r="AD88">
        <f>IF(INDEX(測定結果!$1:$1048576,ROW(),AD$1)=0,"",LOG(INDEX(測定結果!$1:$1048576,ROW(),AD$1)))</f>
        <v>-0.65757731917779372</v>
      </c>
      <c r="AE88">
        <f>IF(INDEX(測定結果!$1:$1048576,ROW(),AE$1)=0,"",LOG(INDEX(測定結果!$1:$1048576,ROW(),AE$1)))</f>
        <v>-0.6777807052660807</v>
      </c>
      <c r="AF88">
        <f>IF(INDEX(測定結果!$1:$1048576,ROW(),AF$1)=0,"",LOG(INDEX(測定結果!$1:$1048576,ROW(),AF$1)))</f>
        <v>-0.65757731917779372</v>
      </c>
      <c r="AG88">
        <f>IF(INDEX(測定結果!$1:$1048576,ROW(),AG$1)=0,"",LOG(INDEX(測定結果!$1:$1048576,ROW(),AG$1)))</f>
        <v>-0.6777807052660807</v>
      </c>
      <c r="AH88">
        <f>IF(INDEX(測定結果!$1:$1048576,ROW(),AH$1)=0,"",LOG(INDEX(測定結果!$1:$1048576,ROW(),AH$1)))</f>
        <v>-0.6777807052660807</v>
      </c>
      <c r="AI88">
        <f>IF(INDEX(測定結果!$1:$1048576,ROW(),AI$1)=0,"",LOG(INDEX(測定結果!$1:$1048576,ROW(),AI$1)))</f>
        <v>-0.769551078621726</v>
      </c>
      <c r="AJ88">
        <f>IF(INDEX(測定結果!$1:$1048576,ROW(),AJ$1)=0,"",LOG(INDEX(測定結果!$1:$1048576,ROW(),AJ$1)))</f>
        <v>-0.769551078621726</v>
      </c>
      <c r="AK88">
        <f>IF(INDEX(測定結果!$1:$1048576,ROW(),AK$1)=0,"",LOG(INDEX(測定結果!$1:$1048576,ROW(),AK$1)))</f>
        <v>-0.769551078621726</v>
      </c>
      <c r="AL88">
        <f>IF(INDEX(測定結果!$1:$1048576,ROW(),AL$1)=0,"",LOG(INDEX(測定結果!$1:$1048576,ROW(),AL$1)))</f>
        <v>-0.769551078621726</v>
      </c>
      <c r="AM88">
        <f>IF(INDEX(測定結果!$1:$1048576,ROW(),AM$1)=0,"",LOG(INDEX(測定結果!$1:$1048576,ROW(),AM$1)))</f>
        <v>-0.769551078621726</v>
      </c>
      <c r="AN88">
        <f>IF(INDEX(測定結果!$1:$1048576,ROW(),AN$1)=0,"",LOG(INDEX(測定結果!$1:$1048576,ROW(),AN$1)))</f>
        <v>-0.769551078621726</v>
      </c>
      <c r="AO88">
        <f>IF(INDEX(測定結果!$1:$1048576,ROW(),AO$1)=0,"",LOG(INDEX(測定結果!$1:$1048576,ROW(),AO$1)))</f>
        <v>-0.74472749489669399</v>
      </c>
      <c r="AP88">
        <f>IF(INDEX(測定結果!$1:$1048576,ROW(),AP$1)=0,"",LOG(INDEX(測定結果!$1:$1048576,ROW(),AP$1)))</f>
        <v>-0.79588001734407521</v>
      </c>
      <c r="AQ88">
        <f>IF(INDEX(測定結果!$1:$1048576,ROW(),AQ$1)=0,"",LOG(INDEX(測定結果!$1:$1048576,ROW(),AQ$1)))</f>
        <v>-0.769551078621726</v>
      </c>
      <c r="AR88">
        <f>IF(INDEX(測定結果!$1:$1048576,ROW(),AR$1)=0,"",LOG(INDEX(測定結果!$1:$1048576,ROW(),AR$1)))</f>
        <v>-0.74472749489669399</v>
      </c>
      <c r="AS88">
        <f>IF(INDEX(測定結果!$1:$1048576,ROW(),AS$1)=0,"",LOG(INDEX(測定結果!$1:$1048576,ROW(),AS$1)))</f>
        <v>-0.769551078621726</v>
      </c>
      <c r="AT88">
        <f>IF(INDEX(測定結果!$1:$1048576,ROW(),AT$1)=0,"",LOG(INDEX(測定結果!$1:$1048576,ROW(),AT$1)))</f>
        <v>-0.769551078621726</v>
      </c>
      <c r="AU88">
        <f>IF(INDEX(測定結果!$1:$1048576,ROW(),AU$1)=0,"",LOG(INDEX(測定結果!$1:$1048576,ROW(),AU$1)))</f>
        <v>-0.769551078621726</v>
      </c>
      <c r="AV88">
        <f>IF(INDEX(測定結果!$1:$1048576,ROW(),AV$1)=0,"",LOG(INDEX(測定結果!$1:$1048576,ROW(),AV$1)))</f>
        <v>-0.769551078621726</v>
      </c>
      <c r="AW88">
        <f>IF(INDEX(測定結果!$1:$1048576,ROW(),AW$1)=0,"",LOG(INDEX(測定結果!$1:$1048576,ROW(),AW$1)))</f>
        <v>-0.82390874094431876</v>
      </c>
      <c r="AX88">
        <f>IF(INDEX(測定結果!$1:$1048576,ROW(),AX$1)=0,"",LOG(INDEX(測定結果!$1:$1048576,ROW(),AX$1)))</f>
        <v>-0.82390874094431876</v>
      </c>
      <c r="AY88">
        <f>IF(INDEX(測定結果!$1:$1048576,ROW(),AY$1)=0,"",LOG(INDEX(測定結果!$1:$1048576,ROW(),AY$1)))</f>
        <v>-0.82390874094431876</v>
      </c>
      <c r="AZ88">
        <f>IF(INDEX(測定結果!$1:$1048576,ROW(),AZ$1)=0,"",LOG(INDEX(測定結果!$1:$1048576,ROW(),AZ$1)))</f>
        <v>-0.82390874094431876</v>
      </c>
      <c r="BA88">
        <f>IF(INDEX(測定結果!$1:$1048576,ROW(),BA$1)=0,"",LOG(INDEX(測定結果!$1:$1048576,ROW(),BA$1)))</f>
        <v>-0.79588001734407521</v>
      </c>
      <c r="BB88">
        <f>IF(INDEX(測定結果!$1:$1048576,ROW(),BB$1)=0,"",LOG(INDEX(測定結果!$1:$1048576,ROW(),BB$1)))</f>
        <v>-0.82390874094431876</v>
      </c>
      <c r="BC88">
        <f>IF(INDEX(測定結果!$1:$1048576,ROW(),BC$1)=0,"",LOG(INDEX(測定結果!$1:$1048576,ROW(),BC$1)))</f>
        <v>-0.82390874094431876</v>
      </c>
      <c r="BD88">
        <f>IF(INDEX(測定結果!$1:$1048576,ROW(),BD$1)=0,"",LOG(INDEX(測定結果!$1:$1048576,ROW(),BD$1)))</f>
        <v>-0.769551078621726</v>
      </c>
      <c r="BE88">
        <f>IF(INDEX(測定結果!$1:$1048576,ROW(),BE$1)=0,"",LOG(INDEX(測定結果!$1:$1048576,ROW(),BE$1)))</f>
        <v>-0.769551078621726</v>
      </c>
      <c r="BF88">
        <f>IF(INDEX(測定結果!$1:$1048576,ROW(),BF$1)=0,"",LOG(INDEX(測定結果!$1:$1048576,ROW(),BF$1)))</f>
        <v>-0.88605664769316317</v>
      </c>
      <c r="BG88">
        <f>IF(INDEX(測定結果!$1:$1048576,ROW(),BG$1)=0,"",LOG(INDEX(測定結果!$1:$1048576,ROW(),BG$1)))</f>
        <v>-0.82390874094431876</v>
      </c>
      <c r="BH88">
        <f>IF(INDEX(測定結果!$1:$1048576,ROW(),BH$1)=0,"",LOG(INDEX(測定結果!$1:$1048576,ROW(),BH$1)))</f>
        <v>-0.79588001734407521</v>
      </c>
      <c r="BI88">
        <f>IF(INDEX(測定結果!$1:$1048576,ROW(),BI$1)=0,"",LOG(INDEX(測定結果!$1:$1048576,ROW(),BI$1)))</f>
        <v>-0.79588001734407521</v>
      </c>
      <c r="BJ88">
        <f>IF(INDEX(測定結果!$1:$1048576,ROW(),BJ$1)=0,"",LOG(INDEX(測定結果!$1:$1048576,ROW(),BJ$1)))</f>
        <v>-0.79588001734407521</v>
      </c>
      <c r="BK88">
        <f>IF(INDEX(測定結果!$1:$1048576,ROW(),BK$1)=0,"",LOG(INDEX(測定結果!$1:$1048576,ROW(),BK$1)))</f>
        <v>-0.82390874094431876</v>
      </c>
      <c r="BL88">
        <f>IF(INDEX(測定結果!$1:$1048576,ROW(),BL$1)=0,"",LOG(INDEX(測定結果!$1:$1048576,ROW(),BL$1)))</f>
        <v>-0.79588001734407521</v>
      </c>
      <c r="BM88">
        <f>IF(INDEX(測定結果!$1:$1048576,ROW(),BM$1)=0,"",LOG(INDEX(測定結果!$1:$1048576,ROW(),BM$1)))</f>
        <v>-0.85387196432176193</v>
      </c>
      <c r="BN88">
        <f>IF(INDEX(測定結果!$1:$1048576,ROW(),BN$1)=0,"",LOG(INDEX(測定結果!$1:$1048576,ROW(),BN$1)))</f>
        <v>-0.88605664769316317</v>
      </c>
      <c r="BO88">
        <f>IF(INDEX(測定結果!$1:$1048576,ROW(),BO$1)=0,"",LOG(INDEX(測定結果!$1:$1048576,ROW(),BO$1)))</f>
        <v>-0.82390874094431876</v>
      </c>
      <c r="BP88">
        <f>IF(INDEX(測定結果!$1:$1048576,ROW(),BP$1)=0,"",LOG(INDEX(測定結果!$1:$1048576,ROW(),BP$1)))</f>
        <v>-0.82390874094431876</v>
      </c>
      <c r="BQ88">
        <f>IF(INDEX(測定結果!$1:$1048576,ROW(),BQ$1)=0,"",LOG(INDEX(測定結果!$1:$1048576,ROW(),BQ$1)))</f>
        <v>-0.82390874094431876</v>
      </c>
      <c r="BR88">
        <f>IF(INDEX(測定結果!$1:$1048576,ROW(),BR$1)=0,"",LOG(INDEX(測定結果!$1:$1048576,ROW(),BR$1)))</f>
        <v>-0.82390874094431876</v>
      </c>
      <c r="BS88">
        <f>IF(INDEX(測定結果!$1:$1048576,ROW(),BS$1)=0,"",LOG(INDEX(測定結果!$1:$1048576,ROW(),BS$1)))</f>
        <v>-0.82390874094431876</v>
      </c>
      <c r="BT88">
        <f>IF(INDEX(測定結果!$1:$1048576,ROW(),BT$1)=0,"",LOG(INDEX(測定結果!$1:$1048576,ROW(),BT$1)))</f>
        <v>-0.82390874094431876</v>
      </c>
      <c r="BU88">
        <f>IF(INDEX(測定結果!$1:$1048576,ROW(),BU$1)=0,"",LOG(INDEX(測定結果!$1:$1048576,ROW(),BU$1)))</f>
        <v>-0.82390874094431876</v>
      </c>
      <c r="BV88" t="str">
        <f>IF(INDEX(測定結果!$1:$1048576,ROW(),BV$1)=0,"",LOG(INDEX(測定結果!$1:$1048576,ROW(),BV$1)))</f>
        <v/>
      </c>
      <c r="BW88" t="str">
        <f>IF(INDEX(測定結果!$1:$1048576,ROW(),BW$1)=0,"",LOG(INDEX(測定結果!$1:$1048576,ROW(),BW$1)))</f>
        <v/>
      </c>
      <c r="BX88" t="str">
        <f>IF(INDEX(測定結果!$1:$1048576,ROW(),BX$1)=0,"",LOG(INDEX(測定結果!$1:$1048576,ROW(),BX$1)))</f>
        <v/>
      </c>
      <c r="BY88" t="str">
        <f>IF(INDEX(測定結果!$1:$1048576,ROW(),BY$1)=0,"",LOG(INDEX(測定結果!$1:$1048576,ROW(),BY$1)))</f>
        <v/>
      </c>
      <c r="BZ88" t="str">
        <f>IF(INDEX(測定結果!$1:$1048576,ROW(),BZ$1)=0,"",LOG(INDEX(測定結果!$1:$1048576,ROW(),BZ$1)))</f>
        <v/>
      </c>
      <c r="CA88" t="str">
        <f>IF(INDEX(測定結果!$1:$1048576,ROW(),CA$1)=0,"",LOG(INDEX(測定結果!$1:$1048576,ROW(),CA$1)))</f>
        <v/>
      </c>
      <c r="CB88" t="str">
        <f>IF(INDEX(測定結果!$1:$1048576,ROW(),CB$1)=0,"",LOG(INDEX(測定結果!$1:$1048576,ROW(),CB$1)))</f>
        <v/>
      </c>
      <c r="CC88" t="str">
        <f>IF(INDEX(測定結果!$1:$1048576,ROW(),CC$1)=0,"",LOG(INDEX(測定結果!$1:$1048576,ROW(),CC$1)))</f>
        <v/>
      </c>
      <c r="CD88" t="str">
        <f>IF(INDEX(測定結果!$1:$1048576,ROW(),CD$1)=0,"",LOG(INDEX(測定結果!$1:$1048576,ROW(),CD$1)))</f>
        <v/>
      </c>
      <c r="CE88" t="str">
        <f>IF(INDEX(測定結果!$1:$1048576,ROW(),CE$1)=0,"",LOG(INDEX(測定結果!$1:$1048576,ROW(),CE$1)))</f>
        <v/>
      </c>
      <c r="CF88">
        <f>IF(INDEX(測定結果!$1:$1048576,ROW(),CF$1)=0,"",LOG(INDEX(測定結果!$1:$1048576,ROW(),CF$1)))</f>
        <v>-0.85387196432176193</v>
      </c>
      <c r="CG88">
        <f>IF(INDEX(測定結果!$1:$1048576,ROW(),CG$1)=0,"",LOG(INDEX(測定結果!$1:$1048576,ROW(),CG$1)))</f>
        <v>-0.88605664769316317</v>
      </c>
      <c r="CH88">
        <f>IF(INDEX(測定結果!$1:$1048576,ROW(),CH$1)=0,"",LOG(INDEX(測定結果!$1:$1048576,ROW(),CH$1)))</f>
        <v>-0.88605664769316317</v>
      </c>
      <c r="CI88">
        <f>IF(INDEX(測定結果!$1:$1048576,ROW(),CI$1)=0,"",LOG(INDEX(測定結果!$1:$1048576,ROW(),CI$1)))</f>
        <v>-0.88605664769316317</v>
      </c>
      <c r="CJ88">
        <f>IF(INDEX(測定結果!$1:$1048576,ROW(),CJ$1)=0,"",LOG(INDEX(測定結果!$1:$1048576,ROW(),CJ$1)))</f>
        <v>-0.88605664769316317</v>
      </c>
      <c r="CK88">
        <f>IF(INDEX(測定結果!$1:$1048576,ROW(),CK$1)=0,"",LOG(INDEX(測定結果!$1:$1048576,ROW(),CK$1)))</f>
        <v>-0.88605664769316317</v>
      </c>
      <c r="CL88">
        <f>IF(INDEX(測定結果!$1:$1048576,ROW(),CL$1)=0,"",LOG(INDEX(測定結果!$1:$1048576,ROW(),CL$1)))</f>
        <v>-0.88605664769316317</v>
      </c>
      <c r="CM88">
        <f>IF(INDEX(測定結果!$1:$1048576,ROW(),CM$1)=0,"",LOG(INDEX(測定結果!$1:$1048576,ROW(),CM$1)))</f>
        <v>-0.88605664769316317</v>
      </c>
      <c r="CN88">
        <f>IF(INDEX(測定結果!$1:$1048576,ROW(),CN$1)=0,"",LOG(INDEX(測定結果!$1:$1048576,ROW(),CN$1)))</f>
        <v>-0.88605664769316317</v>
      </c>
      <c r="CO88">
        <f>IF(INDEX(測定結果!$1:$1048576,ROW(),CO$1)=0,"",LOG(INDEX(測定結果!$1:$1048576,ROW(),CO$1)))</f>
        <v>-0.92081875395237522</v>
      </c>
      <c r="CP88">
        <f>IF(INDEX(測定結果!$1:$1048576,ROW(),CP$1)=0,"",LOG(INDEX(測定結果!$1:$1048576,ROW(),CP$1)))</f>
        <v>-0.92081875395237522</v>
      </c>
      <c r="CQ88">
        <f>IF(INDEX(測定結果!$1:$1048576,ROW(),CQ$1)=0,"",LOG(INDEX(測定結果!$1:$1048576,ROW(),CQ$1)))</f>
        <v>-0.92081875395237522</v>
      </c>
      <c r="CR88" t="str">
        <f>IF(INDEX(測定結果!$1:$1048576,ROW(),CR$1)=0,"",LOG(INDEX(測定結果!$1:$1048576,ROW(),CR$1)))</f>
        <v/>
      </c>
      <c r="CS88" t="str">
        <f>IF(INDEX(測定結果!$1:$1048576,ROW(),CS$1)=0,"",LOG(INDEX(測定結果!$1:$1048576,ROW(),CS$1)))</f>
        <v/>
      </c>
      <c r="CT88" t="str">
        <f>IF(INDEX(測定結果!$1:$1048576,ROW(),CT$1)=0,"",LOG(INDEX(測定結果!$1:$1048576,ROW(),CT$1)))</f>
        <v/>
      </c>
      <c r="CU88" t="str">
        <f>IF(INDEX(測定結果!$1:$1048576,ROW(),CU$1)=0,"",LOG(INDEX(測定結果!$1:$1048576,ROW(),CU$1)))</f>
        <v/>
      </c>
      <c r="CV88" t="str">
        <f>IF(INDEX(測定結果!$1:$1048576,ROW(),CV$1)=0,"",LOG(INDEX(測定結果!$1:$1048576,ROW(),CV$1)))</f>
        <v/>
      </c>
      <c r="CW88" t="str">
        <f>IF(INDEX(測定結果!$1:$1048576,ROW(),CW$1)=0,"",LOG(INDEX(測定結果!$1:$1048576,ROW(),CW$1)))</f>
        <v/>
      </c>
      <c r="CX88" t="str">
        <f>IF(INDEX(測定結果!$1:$1048576,ROW(),CX$1)=0,"",LOG(INDEX(測定結果!$1:$1048576,ROW(),CX$1)))</f>
        <v/>
      </c>
      <c r="CY88" t="str">
        <f>IF(INDEX(測定結果!$1:$1048576,ROW(),CY$1)=0,"",LOG(INDEX(測定結果!$1:$1048576,ROW(),CY$1)))</f>
        <v/>
      </c>
      <c r="CZ88" t="str">
        <f>IF(INDEX(測定結果!$1:$1048576,ROW(),CZ$1)=0,"",LOG(INDEX(測定結果!$1:$1048576,ROW(),CZ$1)))</f>
        <v/>
      </c>
      <c r="DA88" t="str">
        <f>IF(INDEX(測定結果!$1:$1048576,ROW(),DA$1)=0,"",LOG(INDEX(測定結果!$1:$1048576,ROW(),DA$1)))</f>
        <v/>
      </c>
      <c r="DB88" t="str">
        <f>IF(INDEX(測定結果!$1:$1048576,ROW(),DB$1)=0,"",LOG(INDEX(測定結果!$1:$1048576,ROW(),DB$1)))</f>
        <v/>
      </c>
      <c r="DC88" t="str">
        <f>IF(INDEX(測定結果!$1:$1048576,ROW(),DC$1)=0,"",LOG(INDEX(測定結果!$1:$1048576,ROW(),DC$1)))</f>
        <v/>
      </c>
      <c r="DD88" t="str">
        <f>IF(INDEX(測定結果!$1:$1048576,ROW(),DD$1)=0,"",LOG(INDEX(測定結果!$1:$1048576,ROW(),DD$1)))</f>
        <v/>
      </c>
      <c r="DE88" t="str">
        <f>IF(INDEX(測定結果!$1:$1048576,ROW(),DE$1)=0,"",LOG(INDEX(測定結果!$1:$1048576,ROW(),DE$1)))</f>
        <v/>
      </c>
      <c r="DF88" t="str">
        <f>IF(INDEX(測定結果!$1:$1048576,ROW(),DF$1)=0,"",LOG(INDEX(測定結果!$1:$1048576,ROW(),DF$1)))</f>
        <v/>
      </c>
      <c r="DG88" t="str">
        <f>IF(INDEX(測定結果!$1:$1048576,ROW(),DG$1)=0,"",LOG(INDEX(測定結果!$1:$1048576,ROW(),DG$1)))</f>
        <v/>
      </c>
      <c r="DH88" t="str">
        <f>IF(INDEX(測定結果!$1:$1048576,ROW(),DH$1)=0,"",LOG(INDEX(測定結果!$1:$1048576,ROW(),DH$1)))</f>
        <v/>
      </c>
      <c r="DI88" t="str">
        <f>IF(INDEX(測定結果!$1:$1048576,ROW(),DI$1)=0,"",LOG(INDEX(測定結果!$1:$1048576,ROW(),DI$1)))</f>
        <v/>
      </c>
      <c r="DJ88" t="str">
        <f>IF(INDEX(測定結果!$1:$1048576,ROW(),DJ$1)=0,"",LOG(INDEX(測定結果!$1:$1048576,ROW(),DJ$1)))</f>
        <v/>
      </c>
      <c r="DK88" t="str">
        <f>IF(INDEX(測定結果!$1:$1048576,ROW(),DK$1)=0,"",LOG(INDEX(測定結果!$1:$1048576,ROW(),DK$1)))</f>
        <v/>
      </c>
      <c r="DL88" t="str">
        <f>IF(INDEX(測定結果!$1:$1048576,ROW(),DL$1)=0,"",LOG(INDEX(測定結果!$1:$1048576,ROW(),DL$1)))</f>
        <v/>
      </c>
      <c r="DM88" t="str">
        <f>IF(INDEX(測定結果!$1:$1048576,ROW(),DM$1)=0,"",LOG(INDEX(測定結果!$1:$1048576,ROW(),DM$1)))</f>
        <v/>
      </c>
      <c r="DN88" t="str">
        <f>IF(INDEX(測定結果!$1:$1048576,ROW(),DN$1)=0,"",LOG(INDEX(測定結果!$1:$1048576,ROW(),DN$1)))</f>
        <v/>
      </c>
      <c r="DO88" t="str">
        <f>IF(INDEX(測定結果!$1:$1048576,ROW(),DO$1)=0,"",LOG(INDEX(測定結果!$1:$1048576,ROW(),DO$1)))</f>
        <v/>
      </c>
      <c r="DP88" t="str">
        <f>IF(OR(INDEX(測定結果!$1:$1048576,ROW(),DP$1)=0,INDEX(測定結果!$1:$1048576,ROW(),DP$1)=""),"",LOG(INDEX(測定結果!$1:$1048576,ROW(),DP$1)))</f>
        <v/>
      </c>
      <c r="DQ88" t="str">
        <f>IF(OR(INDEX(測定結果!$1:$1048576,ROW(),DQ$1)=0,INDEX(測定結果!$1:$1048576,ROW(),DQ$1)=""),"",LOG(INDEX(測定結果!$1:$1048576,ROW(),DQ$1)))</f>
        <v/>
      </c>
      <c r="DR88" t="str">
        <f>IF(OR(INDEX(測定結果!$1:$1048576,ROW(),DR$1)=0,INDEX(測定結果!$1:$1048576,ROW(),DR$1)=""),"",LOG(INDEX(測定結果!$1:$1048576,ROW(),DR$1)))</f>
        <v/>
      </c>
      <c r="DS88" t="str">
        <f>IF(OR(INDEX(測定結果!$1:$1048576,ROW(),DS$1)=0,INDEX(測定結果!$1:$1048576,ROW(),DS$1)=""),"",LOG(INDEX(測定結果!$1:$1048576,ROW(),DS$1)))</f>
        <v/>
      </c>
      <c r="DT88" t="str">
        <f>IF(OR(INDEX(測定結果!$1:$1048576,ROW(),DT$1)=0,INDEX(測定結果!$1:$1048576,ROW(),DT$1)=""),"",LOG(INDEX(測定結果!$1:$1048576,ROW(),DT$1)))</f>
        <v/>
      </c>
      <c r="DU88" t="str">
        <f>IF(OR(INDEX(測定結果!$1:$1048576,ROW(),DU$1)=0,INDEX(測定結果!$1:$1048576,ROW(),DU$1)=""),"",LOG(INDEX(測定結果!$1:$1048576,ROW(),DU$1)))</f>
        <v/>
      </c>
      <c r="DV88" t="str">
        <f>IF(OR(INDEX(測定結果!$1:$1048576,ROW(),DV$1)=0,INDEX(測定結果!$1:$1048576,ROW(),DV$1)=""),"",LOG(INDEX(測定結果!$1:$1048576,ROW(),DV$1)))</f>
        <v/>
      </c>
      <c r="DW88" t="str">
        <f>IF(OR(INDEX(測定結果!$1:$1048576,ROW(),DW$1)=0,INDEX(測定結果!$1:$1048576,ROW(),DW$1)=""),"",LOG(INDEX(測定結果!$1:$1048576,ROW(),DW$1)))</f>
        <v/>
      </c>
      <c r="DX88" t="str">
        <f>IF(OR(INDEX(測定結果!$1:$1048576,ROW(),DX$1)=0,INDEX(測定結果!$1:$1048576,ROW(),DX$1)=""),"",LOG(INDEX(測定結果!$1:$1048576,ROW(),DX$1)))</f>
        <v/>
      </c>
      <c r="DY88" t="str">
        <f>IF(OR(INDEX(測定結果!$1:$1048576,ROW(),DY$1)=0,INDEX(測定結果!$1:$1048576,ROW(),DY$1)=""),"",LOG(INDEX(測定結果!$1:$1048576,ROW(),DY$1)))</f>
        <v/>
      </c>
      <c r="DZ88" t="str">
        <f>IF(OR(INDEX(測定結果!$1:$1048576,ROW(),DZ$1)=0,INDEX(測定結果!$1:$1048576,ROW(),DZ$1)=""),"",LOG(INDEX(測定結果!$1:$1048576,ROW(),DZ$1)))</f>
        <v/>
      </c>
      <c r="EA88" t="str">
        <f>IF(OR(INDEX(測定結果!$1:$1048576,ROW(),EA$1)=0,INDEX(測定結果!$1:$1048576,ROW(),EA$1)=""),"",LOG(INDEX(測定結果!$1:$1048576,ROW(),EA$1)))</f>
        <v/>
      </c>
      <c r="EB88" t="str">
        <f>IF(OR(INDEX(測定結果!$1:$1048576,ROW(),EB$1)=0,INDEX(測定結果!$1:$1048576,ROW(),EB$1)=""),"",LOG(INDEX(測定結果!$1:$1048576,ROW(),EB$1)))</f>
        <v/>
      </c>
      <c r="EC88" t="str">
        <f>IF(OR(INDEX(測定結果!$1:$1048576,ROW(),EC$1)=0,INDEX(測定結果!$1:$1048576,ROW(),EC$1)=""),"",LOG(INDEX(測定結果!$1:$1048576,ROW(),EC$1)))</f>
        <v/>
      </c>
      <c r="ED88">
        <f>IF(OR(INDEX(測定結果!$1:$1048576,ROW(),ED$1)=0,INDEX(測定結果!$1:$1048576,ROW(),ED$1)=""),"",LOG(INDEX(測定結果!$1:$1048576,ROW(),ED$1)))</f>
        <v>-1.2924298239020637</v>
      </c>
    </row>
    <row r="89" spans="1:134">
      <c r="A89" t="str">
        <f>IF(INDEX(測定結果!$1:$1048576,ROW(),A$1)=0,A88,INDEX(測定結果!$1:$1048576,ROW(),A$1))</f>
        <v>船引町</v>
      </c>
      <c r="B89">
        <f>INDEX(測定結果!$1:$1048576,ROW(),B$1)</f>
        <v>79</v>
      </c>
      <c r="C89" t="str">
        <f>IF(INDEX(測定結果!$1:$1048576,ROW(),C$1)=0,C88,INDEX(測定結果!$1:$1048576,ROW(),C$1))</f>
        <v>春山２</v>
      </c>
      <c r="D89" t="str">
        <f>IF(INDEX(測定結果!$1:$1048576,ROW(),D$1)=0,"",INDEX(測定結果!$1:$1048576,ROW(),D$1))</f>
        <v>春山西部公民館</v>
      </c>
      <c r="E89">
        <f>IF(INDEX(測定結果!$1:$1048576,ROW(),E$1)=0,"",LOG(INDEX(測定結果!$1:$1048576,ROW(),E$1)))</f>
        <v>-0.50863830616572736</v>
      </c>
      <c r="F89">
        <f>IF(INDEX(測定結果!$1:$1048576,ROW(),F$1)=0,"",LOG(INDEX(測定結果!$1:$1048576,ROW(),F$1)))</f>
        <v>-0.45593195564972439</v>
      </c>
      <c r="G89">
        <f>IF(INDEX(測定結果!$1:$1048576,ROW(),G$1)=0,"",LOG(INDEX(測定結果!$1:$1048576,ROW(),G$1)))</f>
        <v>-0.46852108295774486</v>
      </c>
      <c r="H89">
        <f>IF(INDEX(測定結果!$1:$1048576,ROW(),H$1)=0,"",LOG(INDEX(測定結果!$1:$1048576,ROW(),H$1)))</f>
        <v>-0.45593195564972439</v>
      </c>
      <c r="I89">
        <f>IF(INDEX(測定結果!$1:$1048576,ROW(),I$1)=0,"",LOG(INDEX(測定結果!$1:$1048576,ROW(),I$1)))</f>
        <v>-0.48148606012211248</v>
      </c>
      <c r="J89">
        <f>IF(INDEX(測定結果!$1:$1048576,ROW(),J$1)=0,"",LOG(INDEX(測定結果!$1:$1048576,ROW(),J$1)))</f>
        <v>-0.46852108295774486</v>
      </c>
      <c r="K89">
        <f>IF(INDEX(測定結果!$1:$1048576,ROW(),K$1)=0,"",LOG(INDEX(測定結果!$1:$1048576,ROW(),K$1)))</f>
        <v>-0.46852108295774486</v>
      </c>
      <c r="L89">
        <f>IF(INDEX(測定結果!$1:$1048576,ROW(),L$1)=0,"",LOG(INDEX(測定結果!$1:$1048576,ROW(),L$1)))</f>
        <v>-0.48148606012211248</v>
      </c>
      <c r="M89">
        <f>IF(INDEX(測定結果!$1:$1048576,ROW(),M$1)=0,"",LOG(INDEX(測定結果!$1:$1048576,ROW(),M$1)))</f>
        <v>-0.46852108295774486</v>
      </c>
      <c r="N89">
        <f>IF(INDEX(測定結果!$1:$1048576,ROW(),N$1)=0,"",LOG(INDEX(測定結果!$1:$1048576,ROW(),N$1)))</f>
        <v>-0.46852108295774486</v>
      </c>
      <c r="O89">
        <f>IF(INDEX(測定結果!$1:$1048576,ROW(),O$1)=0,"",LOG(INDEX(測定結果!$1:$1048576,ROW(),O$1)))</f>
        <v>-0.46852108295774486</v>
      </c>
      <c r="P89">
        <f>IF(INDEX(測定結果!$1:$1048576,ROW(),P$1)=0,"",LOG(INDEX(測定結果!$1:$1048576,ROW(),P$1)))</f>
        <v>-0.46852108295774486</v>
      </c>
      <c r="Q89">
        <f>IF(INDEX(測定結果!$1:$1048576,ROW(),Q$1)=0,"",LOG(INDEX(測定結果!$1:$1048576,ROW(),Q$1)))</f>
        <v>-0.49485002168009401</v>
      </c>
      <c r="R89">
        <f>IF(INDEX(測定結果!$1:$1048576,ROW(),R$1)=0,"",LOG(INDEX(測定結果!$1:$1048576,ROW(),R$1)))</f>
        <v>-0.50863830616572736</v>
      </c>
      <c r="S89">
        <f>IF(INDEX(測定結果!$1:$1048576,ROW(),S$1)=0,"",LOG(INDEX(測定結果!$1:$1048576,ROW(),S$1)))</f>
        <v>-0.55284196865778079</v>
      </c>
      <c r="T89">
        <f>IF(INDEX(測定結果!$1:$1048576,ROW(),T$1)=0,"",LOG(INDEX(測定結果!$1:$1048576,ROW(),T$1)))</f>
        <v>-0.61978875828839397</v>
      </c>
      <c r="U89">
        <f>IF(INDEX(測定結果!$1:$1048576,ROW(),U$1)=0,"",LOG(INDEX(測定結果!$1:$1048576,ROW(),U$1)))</f>
        <v>-0.55284196865778079</v>
      </c>
      <c r="V89">
        <f>IF(INDEX(測定結果!$1:$1048576,ROW(),V$1)=0,"",LOG(INDEX(測定結果!$1:$1048576,ROW(),V$1)))</f>
        <v>-0.55284196865778079</v>
      </c>
      <c r="W89">
        <f>IF(INDEX(測定結果!$1:$1048576,ROW(),W$1)=0,"",LOG(INDEX(測定結果!$1:$1048576,ROW(),W$1)))</f>
        <v>-0.58502665202918203</v>
      </c>
      <c r="X89">
        <f>IF(INDEX(測定結果!$1:$1048576,ROW(),X$1)=0,"",LOG(INDEX(測定結果!$1:$1048576,ROW(),X$1)))</f>
        <v>-0.58502665202918203</v>
      </c>
      <c r="Y89">
        <f>IF(INDEX(測定結果!$1:$1048576,ROW(),Y$1)=0,"",LOG(INDEX(測定結果!$1:$1048576,ROW(),Y$1)))</f>
        <v>-0.56863623584101264</v>
      </c>
      <c r="Z89">
        <f>IF(INDEX(測定結果!$1:$1048576,ROW(),Z$1)=0,"",LOG(INDEX(測定結果!$1:$1048576,ROW(),Z$1)))</f>
        <v>-0.58502665202918203</v>
      </c>
      <c r="AA89">
        <f>IF(INDEX(測定結果!$1:$1048576,ROW(),AA$1)=0,"",LOG(INDEX(測定結果!$1:$1048576,ROW(),AA$1)))</f>
        <v>-0.6020599913279624</v>
      </c>
      <c r="AB89">
        <f>IF(INDEX(測定結果!$1:$1048576,ROW(),AB$1)=0,"",LOG(INDEX(測定結果!$1:$1048576,ROW(),AB$1)))</f>
        <v>-0.61978875828839397</v>
      </c>
      <c r="AC89">
        <f>IF(INDEX(測定結果!$1:$1048576,ROW(),AC$1)=0,"",LOG(INDEX(測定結果!$1:$1048576,ROW(),AC$1)))</f>
        <v>-0.63827216398240705</v>
      </c>
      <c r="AD89">
        <f>IF(INDEX(測定結果!$1:$1048576,ROW(),AD$1)=0,"",LOG(INDEX(測定結果!$1:$1048576,ROW(),AD$1)))</f>
        <v>-0.63827216398240705</v>
      </c>
      <c r="AE89">
        <f>IF(INDEX(測定結果!$1:$1048576,ROW(),AE$1)=0,"",LOG(INDEX(測定結果!$1:$1048576,ROW(),AE$1)))</f>
        <v>-0.65757731917779372</v>
      </c>
      <c r="AF89">
        <f>IF(INDEX(測定結果!$1:$1048576,ROW(),AF$1)=0,"",LOG(INDEX(測定結果!$1:$1048576,ROW(),AF$1)))</f>
        <v>-0.65757731917779372</v>
      </c>
      <c r="AG89">
        <f>IF(INDEX(測定結果!$1:$1048576,ROW(),AG$1)=0,"",LOG(INDEX(測定結果!$1:$1048576,ROW(),AG$1)))</f>
        <v>-0.63827216398240705</v>
      </c>
      <c r="AH89">
        <f>IF(INDEX(測定結果!$1:$1048576,ROW(),AH$1)=0,"",LOG(INDEX(測定結果!$1:$1048576,ROW(),AH$1)))</f>
        <v>-0.6777807052660807</v>
      </c>
      <c r="AI89">
        <f>IF(INDEX(測定結果!$1:$1048576,ROW(),AI$1)=0,"",LOG(INDEX(測定結果!$1:$1048576,ROW(),AI$1)))</f>
        <v>-0.769551078621726</v>
      </c>
      <c r="AJ89">
        <f>IF(INDEX(測定結果!$1:$1048576,ROW(),AJ$1)=0,"",LOG(INDEX(測定結果!$1:$1048576,ROW(),AJ$1)))</f>
        <v>-0.72124639904717103</v>
      </c>
      <c r="AK89">
        <f>IF(INDEX(測定結果!$1:$1048576,ROW(),AK$1)=0,"",LOG(INDEX(測定結果!$1:$1048576,ROW(),AK$1)))</f>
        <v>-0.769551078621726</v>
      </c>
      <c r="AL89">
        <f>IF(INDEX(測定結果!$1:$1048576,ROW(),AL$1)=0,"",LOG(INDEX(測定結果!$1:$1048576,ROW(),AL$1)))</f>
        <v>-0.74472749489669399</v>
      </c>
      <c r="AM89">
        <f>IF(INDEX(測定結果!$1:$1048576,ROW(),AM$1)=0,"",LOG(INDEX(測定結果!$1:$1048576,ROW(),AM$1)))</f>
        <v>-0.79588001734407521</v>
      </c>
      <c r="AN89">
        <f>IF(INDEX(測定結果!$1:$1048576,ROW(),AN$1)=0,"",LOG(INDEX(測定結果!$1:$1048576,ROW(),AN$1)))</f>
        <v>-0.79588001734407521</v>
      </c>
      <c r="AO89">
        <f>IF(INDEX(測定結果!$1:$1048576,ROW(),AO$1)=0,"",LOG(INDEX(測定結果!$1:$1048576,ROW(),AO$1)))</f>
        <v>-0.74472749489669399</v>
      </c>
      <c r="AP89">
        <f>IF(INDEX(測定結果!$1:$1048576,ROW(),AP$1)=0,"",LOG(INDEX(測定結果!$1:$1048576,ROW(),AP$1)))</f>
        <v>-0.79588001734407521</v>
      </c>
      <c r="AQ89">
        <f>IF(INDEX(測定結果!$1:$1048576,ROW(),AQ$1)=0,"",LOG(INDEX(測定結果!$1:$1048576,ROW(),AQ$1)))</f>
        <v>-0.79588001734407521</v>
      </c>
      <c r="AR89">
        <f>IF(INDEX(測定結果!$1:$1048576,ROW(),AR$1)=0,"",LOG(INDEX(測定結果!$1:$1048576,ROW(),AR$1)))</f>
        <v>-0.769551078621726</v>
      </c>
      <c r="AS89">
        <f>IF(INDEX(測定結果!$1:$1048576,ROW(),AS$1)=0,"",LOG(INDEX(測定結果!$1:$1048576,ROW(),AS$1)))</f>
        <v>-0.79588001734407521</v>
      </c>
      <c r="AT89">
        <f>IF(INDEX(測定結果!$1:$1048576,ROW(),AT$1)=0,"",LOG(INDEX(測定結果!$1:$1048576,ROW(),AT$1)))</f>
        <v>-0.74472749489669399</v>
      </c>
      <c r="AU89">
        <f>IF(INDEX(測定結果!$1:$1048576,ROW(),AU$1)=0,"",LOG(INDEX(測定結果!$1:$1048576,ROW(),AU$1)))</f>
        <v>-0.769551078621726</v>
      </c>
      <c r="AV89">
        <f>IF(INDEX(測定結果!$1:$1048576,ROW(),AV$1)=0,"",LOG(INDEX(測定結果!$1:$1048576,ROW(),AV$1)))</f>
        <v>-0.769551078621726</v>
      </c>
      <c r="AW89">
        <f>IF(INDEX(測定結果!$1:$1048576,ROW(),AW$1)=0,"",LOG(INDEX(測定結果!$1:$1048576,ROW(),AW$1)))</f>
        <v>-0.769551078621726</v>
      </c>
      <c r="AX89">
        <f>IF(INDEX(測定結果!$1:$1048576,ROW(),AX$1)=0,"",LOG(INDEX(測定結果!$1:$1048576,ROW(),AX$1)))</f>
        <v>-0.82390874094431876</v>
      </c>
      <c r="AY89">
        <f>IF(INDEX(測定結果!$1:$1048576,ROW(),AY$1)=0,"",LOG(INDEX(測定結果!$1:$1048576,ROW(),AY$1)))</f>
        <v>-0.82390874094431876</v>
      </c>
      <c r="AZ89">
        <f>IF(INDEX(測定結果!$1:$1048576,ROW(),AZ$1)=0,"",LOG(INDEX(測定結果!$1:$1048576,ROW(),AZ$1)))</f>
        <v>-0.85387196432176193</v>
      </c>
      <c r="BA89">
        <f>IF(INDEX(測定結果!$1:$1048576,ROW(),BA$1)=0,"",LOG(INDEX(測定結果!$1:$1048576,ROW(),BA$1)))</f>
        <v>-0.85387196432176193</v>
      </c>
      <c r="BB89">
        <f>IF(INDEX(測定結果!$1:$1048576,ROW(),BB$1)=0,"",LOG(INDEX(測定結果!$1:$1048576,ROW(),BB$1)))</f>
        <v>-0.85387196432176193</v>
      </c>
      <c r="BC89">
        <f>IF(INDEX(測定結果!$1:$1048576,ROW(),BC$1)=0,"",LOG(INDEX(測定結果!$1:$1048576,ROW(),BC$1)))</f>
        <v>-0.88605664769316317</v>
      </c>
      <c r="BD89">
        <f>IF(INDEX(測定結果!$1:$1048576,ROW(),BD$1)=0,"",LOG(INDEX(測定結果!$1:$1048576,ROW(),BD$1)))</f>
        <v>-0.85387196432176193</v>
      </c>
      <c r="BE89">
        <f>IF(INDEX(測定結果!$1:$1048576,ROW(),BE$1)=0,"",LOG(INDEX(測定結果!$1:$1048576,ROW(),BE$1)))</f>
        <v>-0.85387196432176193</v>
      </c>
      <c r="BF89">
        <f>IF(INDEX(測定結果!$1:$1048576,ROW(),BF$1)=0,"",LOG(INDEX(測定結果!$1:$1048576,ROW(),BF$1)))</f>
        <v>-0.88605664769316317</v>
      </c>
      <c r="BG89">
        <f>IF(INDEX(測定結果!$1:$1048576,ROW(),BG$1)=0,"",LOG(INDEX(測定結果!$1:$1048576,ROW(),BG$1)))</f>
        <v>-0.88605664769316317</v>
      </c>
      <c r="BH89">
        <f>IF(INDEX(測定結果!$1:$1048576,ROW(),BH$1)=0,"",LOG(INDEX(測定結果!$1:$1048576,ROW(),BH$1)))</f>
        <v>-0.88605664769316317</v>
      </c>
      <c r="BI89">
        <f>IF(INDEX(測定結果!$1:$1048576,ROW(),BI$1)=0,"",LOG(INDEX(測定結果!$1:$1048576,ROW(),BI$1)))</f>
        <v>-0.88605664769316317</v>
      </c>
      <c r="BJ89">
        <f>IF(INDEX(測定結果!$1:$1048576,ROW(),BJ$1)=0,"",LOG(INDEX(測定結果!$1:$1048576,ROW(),BJ$1)))</f>
        <v>-0.88605664769316317</v>
      </c>
      <c r="BK89">
        <f>IF(INDEX(測定結果!$1:$1048576,ROW(),BK$1)=0,"",LOG(INDEX(測定結果!$1:$1048576,ROW(),BK$1)))</f>
        <v>-1</v>
      </c>
      <c r="BL89">
        <f>IF(INDEX(測定結果!$1:$1048576,ROW(),BL$1)=0,"",LOG(INDEX(測定結果!$1:$1048576,ROW(),BL$1)))</f>
        <v>-0.88605664769316317</v>
      </c>
      <c r="BM89">
        <f>IF(INDEX(測定結果!$1:$1048576,ROW(),BM$1)=0,"",LOG(INDEX(測定結果!$1:$1048576,ROW(),BM$1)))</f>
        <v>-0.95860731484177497</v>
      </c>
      <c r="BN89">
        <f>IF(INDEX(測定結果!$1:$1048576,ROW(),BN$1)=0,"",LOG(INDEX(測定結果!$1:$1048576,ROW(),BN$1)))</f>
        <v>-0.95860731484177497</v>
      </c>
      <c r="BO89">
        <f>IF(INDEX(測定結果!$1:$1048576,ROW(),BO$1)=0,"",LOG(INDEX(測定結果!$1:$1048576,ROW(),BO$1)))</f>
        <v>-0.88605664769316317</v>
      </c>
      <c r="BP89">
        <f>IF(INDEX(測定結果!$1:$1048576,ROW(),BP$1)=0,"",LOG(INDEX(測定結果!$1:$1048576,ROW(),BP$1)))</f>
        <v>-0.88605664769316317</v>
      </c>
      <c r="BQ89">
        <f>IF(INDEX(測定結果!$1:$1048576,ROW(),BQ$1)=0,"",LOG(INDEX(測定結果!$1:$1048576,ROW(),BQ$1)))</f>
        <v>-0.88605664769316317</v>
      </c>
      <c r="BR89">
        <f>IF(INDEX(測定結果!$1:$1048576,ROW(),BR$1)=0,"",LOG(INDEX(測定結果!$1:$1048576,ROW(),BR$1)))</f>
        <v>-0.92081875395237522</v>
      </c>
      <c r="BS89">
        <f>IF(INDEX(測定結果!$1:$1048576,ROW(),BS$1)=0,"",LOG(INDEX(測定結果!$1:$1048576,ROW(),BS$1)))</f>
        <v>-0.92081875395237522</v>
      </c>
      <c r="BT89">
        <f>IF(INDEX(測定結果!$1:$1048576,ROW(),BT$1)=0,"",LOG(INDEX(測定結果!$1:$1048576,ROW(),BT$1)))</f>
        <v>-0.92081875395237522</v>
      </c>
      <c r="BU89">
        <f>IF(INDEX(測定結果!$1:$1048576,ROW(),BU$1)=0,"",LOG(INDEX(測定結果!$1:$1048576,ROW(),BU$1)))</f>
        <v>-0.95860731484177497</v>
      </c>
      <c r="BV89" t="str">
        <f>IF(INDEX(測定結果!$1:$1048576,ROW(),BV$1)=0,"",LOG(INDEX(測定結果!$1:$1048576,ROW(),BV$1)))</f>
        <v/>
      </c>
      <c r="BW89" t="str">
        <f>IF(INDEX(測定結果!$1:$1048576,ROW(),BW$1)=0,"",LOG(INDEX(測定結果!$1:$1048576,ROW(),BW$1)))</f>
        <v/>
      </c>
      <c r="BX89" t="str">
        <f>IF(INDEX(測定結果!$1:$1048576,ROW(),BX$1)=0,"",LOG(INDEX(測定結果!$1:$1048576,ROW(),BX$1)))</f>
        <v/>
      </c>
      <c r="BY89" t="str">
        <f>IF(INDEX(測定結果!$1:$1048576,ROW(),BY$1)=0,"",LOG(INDEX(測定結果!$1:$1048576,ROW(),BY$1)))</f>
        <v/>
      </c>
      <c r="BZ89" t="str">
        <f>IF(INDEX(測定結果!$1:$1048576,ROW(),BZ$1)=0,"",LOG(INDEX(測定結果!$1:$1048576,ROW(),BZ$1)))</f>
        <v/>
      </c>
      <c r="CA89" t="str">
        <f>IF(INDEX(測定結果!$1:$1048576,ROW(),CA$1)=0,"",LOG(INDEX(測定結果!$1:$1048576,ROW(),CA$1)))</f>
        <v/>
      </c>
      <c r="CB89" t="str">
        <f>IF(INDEX(測定結果!$1:$1048576,ROW(),CB$1)=0,"",LOG(INDEX(測定結果!$1:$1048576,ROW(),CB$1)))</f>
        <v/>
      </c>
      <c r="CC89" t="str">
        <f>IF(INDEX(測定結果!$1:$1048576,ROW(),CC$1)=0,"",LOG(INDEX(測定結果!$1:$1048576,ROW(),CC$1)))</f>
        <v/>
      </c>
      <c r="CD89" t="str">
        <f>IF(INDEX(測定結果!$1:$1048576,ROW(),CD$1)=0,"",LOG(INDEX(測定結果!$1:$1048576,ROW(),CD$1)))</f>
        <v/>
      </c>
      <c r="CE89" t="str">
        <f>IF(INDEX(測定結果!$1:$1048576,ROW(),CE$1)=0,"",LOG(INDEX(測定結果!$1:$1048576,ROW(),CE$1)))</f>
        <v/>
      </c>
      <c r="CF89">
        <f>IF(INDEX(測定結果!$1:$1048576,ROW(),CF$1)=0,"",LOG(INDEX(測定結果!$1:$1048576,ROW(),CF$1)))</f>
        <v>-0.95860731484177497</v>
      </c>
      <c r="CG89">
        <f>IF(INDEX(測定結果!$1:$1048576,ROW(),CG$1)=0,"",LOG(INDEX(測定結果!$1:$1048576,ROW(),CG$1)))</f>
        <v>-0.95860731484177497</v>
      </c>
      <c r="CH89">
        <f>IF(INDEX(測定結果!$1:$1048576,ROW(),CH$1)=0,"",LOG(INDEX(測定結果!$1:$1048576,ROW(),CH$1)))</f>
        <v>-0.92081875395237522</v>
      </c>
      <c r="CI89">
        <f>IF(INDEX(測定結果!$1:$1048576,ROW(),CI$1)=0,"",LOG(INDEX(測定結果!$1:$1048576,ROW(),CI$1)))</f>
        <v>-0.95860731484177497</v>
      </c>
      <c r="CJ89">
        <f>IF(INDEX(測定結果!$1:$1048576,ROW(),CJ$1)=0,"",LOG(INDEX(測定結果!$1:$1048576,ROW(),CJ$1)))</f>
        <v>-0.95860731484177497</v>
      </c>
      <c r="CK89">
        <f>IF(INDEX(測定結果!$1:$1048576,ROW(),CK$1)=0,"",LOG(INDEX(測定結果!$1:$1048576,ROW(),CK$1)))</f>
        <v>-0.95860731484177497</v>
      </c>
      <c r="CL89">
        <f>IF(INDEX(測定結果!$1:$1048576,ROW(),CL$1)=0,"",LOG(INDEX(測定結果!$1:$1048576,ROW(),CL$1)))</f>
        <v>-0.95860731484177497</v>
      </c>
      <c r="CM89">
        <f>IF(INDEX(測定結果!$1:$1048576,ROW(),CM$1)=0,"",LOG(INDEX(測定結果!$1:$1048576,ROW(),CM$1)))</f>
        <v>-0.95860731484177497</v>
      </c>
      <c r="CN89">
        <f>IF(INDEX(測定結果!$1:$1048576,ROW(),CN$1)=0,"",LOG(INDEX(測定結果!$1:$1048576,ROW(),CN$1)))</f>
        <v>-0.95860731484177497</v>
      </c>
      <c r="CO89">
        <f>IF(INDEX(測定結果!$1:$1048576,ROW(),CO$1)=0,"",LOG(INDEX(測定結果!$1:$1048576,ROW(),CO$1)))</f>
        <v>-1</v>
      </c>
      <c r="CP89">
        <f>IF(INDEX(測定結果!$1:$1048576,ROW(),CP$1)=0,"",LOG(INDEX(測定結果!$1:$1048576,ROW(),CP$1)))</f>
        <v>-1</v>
      </c>
      <c r="CQ89">
        <f>IF(INDEX(測定結果!$1:$1048576,ROW(),CQ$1)=0,"",LOG(INDEX(測定結果!$1:$1048576,ROW(),CQ$1)))</f>
        <v>-1</v>
      </c>
      <c r="CR89" t="str">
        <f>IF(INDEX(測定結果!$1:$1048576,ROW(),CR$1)=0,"",LOG(INDEX(測定結果!$1:$1048576,ROW(),CR$1)))</f>
        <v/>
      </c>
      <c r="CS89" t="str">
        <f>IF(INDEX(測定結果!$1:$1048576,ROW(),CS$1)=0,"",LOG(INDEX(測定結果!$1:$1048576,ROW(),CS$1)))</f>
        <v/>
      </c>
      <c r="CT89" t="str">
        <f>IF(INDEX(測定結果!$1:$1048576,ROW(),CT$1)=0,"",LOG(INDEX(測定結果!$1:$1048576,ROW(),CT$1)))</f>
        <v/>
      </c>
      <c r="CU89" t="str">
        <f>IF(INDEX(測定結果!$1:$1048576,ROW(),CU$1)=0,"",LOG(INDEX(測定結果!$1:$1048576,ROW(),CU$1)))</f>
        <v/>
      </c>
      <c r="CV89" t="str">
        <f>IF(INDEX(測定結果!$1:$1048576,ROW(),CV$1)=0,"",LOG(INDEX(測定結果!$1:$1048576,ROW(),CV$1)))</f>
        <v/>
      </c>
      <c r="CW89" t="str">
        <f>IF(INDEX(測定結果!$1:$1048576,ROW(),CW$1)=0,"",LOG(INDEX(測定結果!$1:$1048576,ROW(),CW$1)))</f>
        <v/>
      </c>
      <c r="CX89" t="str">
        <f>IF(INDEX(測定結果!$1:$1048576,ROW(),CX$1)=0,"",LOG(INDEX(測定結果!$1:$1048576,ROW(),CX$1)))</f>
        <v/>
      </c>
      <c r="CY89" t="str">
        <f>IF(INDEX(測定結果!$1:$1048576,ROW(),CY$1)=0,"",LOG(INDEX(測定結果!$1:$1048576,ROW(),CY$1)))</f>
        <v/>
      </c>
      <c r="CZ89" t="str">
        <f>IF(INDEX(測定結果!$1:$1048576,ROW(),CZ$1)=0,"",LOG(INDEX(測定結果!$1:$1048576,ROW(),CZ$1)))</f>
        <v/>
      </c>
      <c r="DA89" t="str">
        <f>IF(INDEX(測定結果!$1:$1048576,ROW(),DA$1)=0,"",LOG(INDEX(測定結果!$1:$1048576,ROW(),DA$1)))</f>
        <v/>
      </c>
      <c r="DB89" t="str">
        <f>IF(INDEX(測定結果!$1:$1048576,ROW(),DB$1)=0,"",LOG(INDEX(測定結果!$1:$1048576,ROW(),DB$1)))</f>
        <v/>
      </c>
      <c r="DC89" t="str">
        <f>IF(INDEX(測定結果!$1:$1048576,ROW(),DC$1)=0,"",LOG(INDEX(測定結果!$1:$1048576,ROW(),DC$1)))</f>
        <v/>
      </c>
      <c r="DD89" t="str">
        <f>IF(INDEX(測定結果!$1:$1048576,ROW(),DD$1)=0,"",LOG(INDEX(測定結果!$1:$1048576,ROW(),DD$1)))</f>
        <v/>
      </c>
      <c r="DE89" t="str">
        <f>IF(INDEX(測定結果!$1:$1048576,ROW(),DE$1)=0,"",LOG(INDEX(測定結果!$1:$1048576,ROW(),DE$1)))</f>
        <v/>
      </c>
      <c r="DF89" t="str">
        <f>IF(INDEX(測定結果!$1:$1048576,ROW(),DF$1)=0,"",LOG(INDEX(測定結果!$1:$1048576,ROW(),DF$1)))</f>
        <v/>
      </c>
      <c r="DG89" t="str">
        <f>IF(INDEX(測定結果!$1:$1048576,ROW(),DG$1)=0,"",LOG(INDEX(測定結果!$1:$1048576,ROW(),DG$1)))</f>
        <v/>
      </c>
      <c r="DH89" t="str">
        <f>IF(INDEX(測定結果!$1:$1048576,ROW(),DH$1)=0,"",LOG(INDEX(測定結果!$1:$1048576,ROW(),DH$1)))</f>
        <v/>
      </c>
      <c r="DI89" t="str">
        <f>IF(INDEX(測定結果!$1:$1048576,ROW(),DI$1)=0,"",LOG(INDEX(測定結果!$1:$1048576,ROW(),DI$1)))</f>
        <v/>
      </c>
      <c r="DJ89" t="str">
        <f>IF(INDEX(測定結果!$1:$1048576,ROW(),DJ$1)=0,"",LOG(INDEX(測定結果!$1:$1048576,ROW(),DJ$1)))</f>
        <v/>
      </c>
      <c r="DK89" t="str">
        <f>IF(INDEX(測定結果!$1:$1048576,ROW(),DK$1)=0,"",LOG(INDEX(測定結果!$1:$1048576,ROW(),DK$1)))</f>
        <v/>
      </c>
      <c r="DL89" t="str">
        <f>IF(INDEX(測定結果!$1:$1048576,ROW(),DL$1)=0,"",LOG(INDEX(測定結果!$1:$1048576,ROW(),DL$1)))</f>
        <v/>
      </c>
      <c r="DM89" t="str">
        <f>IF(INDEX(測定結果!$1:$1048576,ROW(),DM$1)=0,"",LOG(INDEX(測定結果!$1:$1048576,ROW(),DM$1)))</f>
        <v/>
      </c>
      <c r="DN89" t="str">
        <f>IF(INDEX(測定結果!$1:$1048576,ROW(),DN$1)=0,"",LOG(INDEX(測定結果!$1:$1048576,ROW(),DN$1)))</f>
        <v/>
      </c>
      <c r="DO89" t="str">
        <f>IF(INDEX(測定結果!$1:$1048576,ROW(),DO$1)=0,"",LOG(INDEX(測定結果!$1:$1048576,ROW(),DO$1)))</f>
        <v/>
      </c>
      <c r="DP89" t="str">
        <f>IF(OR(INDEX(測定結果!$1:$1048576,ROW(),DP$1)=0,INDEX(測定結果!$1:$1048576,ROW(),DP$1)=""),"",LOG(INDEX(測定結果!$1:$1048576,ROW(),DP$1)))</f>
        <v/>
      </c>
      <c r="DQ89" t="str">
        <f>IF(OR(INDEX(測定結果!$1:$1048576,ROW(),DQ$1)=0,INDEX(測定結果!$1:$1048576,ROW(),DQ$1)=""),"",LOG(INDEX(測定結果!$1:$1048576,ROW(),DQ$1)))</f>
        <v/>
      </c>
      <c r="DR89" t="str">
        <f>IF(OR(INDEX(測定結果!$1:$1048576,ROW(),DR$1)=0,INDEX(測定結果!$1:$1048576,ROW(),DR$1)=""),"",LOG(INDEX(測定結果!$1:$1048576,ROW(),DR$1)))</f>
        <v/>
      </c>
      <c r="DS89" t="str">
        <f>IF(OR(INDEX(測定結果!$1:$1048576,ROW(),DS$1)=0,INDEX(測定結果!$1:$1048576,ROW(),DS$1)=""),"",LOG(INDEX(測定結果!$1:$1048576,ROW(),DS$1)))</f>
        <v/>
      </c>
      <c r="DT89" t="str">
        <f>IF(OR(INDEX(測定結果!$1:$1048576,ROW(),DT$1)=0,INDEX(測定結果!$1:$1048576,ROW(),DT$1)=""),"",LOG(INDEX(測定結果!$1:$1048576,ROW(),DT$1)))</f>
        <v/>
      </c>
      <c r="DU89" t="str">
        <f>IF(OR(INDEX(測定結果!$1:$1048576,ROW(),DU$1)=0,INDEX(測定結果!$1:$1048576,ROW(),DU$1)=""),"",LOG(INDEX(測定結果!$1:$1048576,ROW(),DU$1)))</f>
        <v/>
      </c>
      <c r="DV89" t="str">
        <f>IF(OR(INDEX(測定結果!$1:$1048576,ROW(),DV$1)=0,INDEX(測定結果!$1:$1048576,ROW(),DV$1)=""),"",LOG(INDEX(測定結果!$1:$1048576,ROW(),DV$1)))</f>
        <v/>
      </c>
      <c r="DW89" t="str">
        <f>IF(OR(INDEX(測定結果!$1:$1048576,ROW(),DW$1)=0,INDEX(測定結果!$1:$1048576,ROW(),DW$1)=""),"",LOG(INDEX(測定結果!$1:$1048576,ROW(),DW$1)))</f>
        <v/>
      </c>
      <c r="DX89" t="str">
        <f>IF(OR(INDEX(測定結果!$1:$1048576,ROW(),DX$1)=0,INDEX(測定結果!$1:$1048576,ROW(),DX$1)=""),"",LOG(INDEX(測定結果!$1:$1048576,ROW(),DX$1)))</f>
        <v/>
      </c>
      <c r="DY89" t="str">
        <f>IF(OR(INDEX(測定結果!$1:$1048576,ROW(),DY$1)=0,INDEX(測定結果!$1:$1048576,ROW(),DY$1)=""),"",LOG(INDEX(測定結果!$1:$1048576,ROW(),DY$1)))</f>
        <v/>
      </c>
      <c r="DZ89" t="str">
        <f>IF(OR(INDEX(測定結果!$1:$1048576,ROW(),DZ$1)=0,INDEX(測定結果!$1:$1048576,ROW(),DZ$1)=""),"",LOG(INDEX(測定結果!$1:$1048576,ROW(),DZ$1)))</f>
        <v/>
      </c>
      <c r="EA89" t="str">
        <f>IF(OR(INDEX(測定結果!$1:$1048576,ROW(),EA$1)=0,INDEX(測定結果!$1:$1048576,ROW(),EA$1)=""),"",LOG(INDEX(測定結果!$1:$1048576,ROW(),EA$1)))</f>
        <v/>
      </c>
      <c r="EB89" t="str">
        <f>IF(OR(INDEX(測定結果!$1:$1048576,ROW(),EB$1)=0,INDEX(測定結果!$1:$1048576,ROW(),EB$1)=""),"",LOG(INDEX(測定結果!$1:$1048576,ROW(),EB$1)))</f>
        <v/>
      </c>
      <c r="EC89" t="str">
        <f>IF(OR(INDEX(測定結果!$1:$1048576,ROW(),EC$1)=0,INDEX(測定結果!$1:$1048576,ROW(),EC$1)=""),"",LOG(INDEX(測定結果!$1:$1048576,ROW(),EC$1)))</f>
        <v/>
      </c>
      <c r="ED89" t="str">
        <f>IF(OR(INDEX(測定結果!$1:$1048576,ROW(),ED$1)=0,INDEX(測定結果!$1:$1048576,ROW(),ED$1)=""),"",LOG(INDEX(測定結果!$1:$1048576,ROW(),ED$1)))</f>
        <v/>
      </c>
    </row>
    <row r="90" spans="1:134">
      <c r="A90" t="str">
        <f>IF(INDEX(測定結果!$1:$1048576,ROW(),A$1)=0,A89,INDEX(測定結果!$1:$1048576,ROW(),A$1))</f>
        <v>船引町</v>
      </c>
      <c r="B90">
        <f>INDEX(測定結果!$1:$1048576,ROW(),B$1)</f>
        <v>80</v>
      </c>
      <c r="C90" t="str">
        <f>IF(INDEX(測定結果!$1:$1048576,ROW(),C$1)=0,C89,INDEX(測定結果!$1:$1048576,ROW(),C$1))</f>
        <v>文珠</v>
      </c>
      <c r="D90" t="str">
        <f>IF(INDEX(測定結果!$1:$1048576,ROW(),D$1)=0,"",INDEX(測定結果!$1:$1048576,ROW(),D$1))</f>
        <v>文珠出張所</v>
      </c>
      <c r="E90">
        <f>IF(INDEX(測定結果!$1:$1048576,ROW(),E$1)=0,"",LOG(INDEX(測定結果!$1:$1048576,ROW(),E$1)))</f>
        <v>-0.38721614328026455</v>
      </c>
      <c r="F90">
        <f>IF(INDEX(測定結果!$1:$1048576,ROW(),F$1)=0,"",LOG(INDEX(測定結果!$1:$1048576,ROW(),F$1)))</f>
        <v>-0.46852108295774486</v>
      </c>
      <c r="G90">
        <f>IF(INDEX(測定結果!$1:$1048576,ROW(),G$1)=0,"",LOG(INDEX(測定結果!$1:$1048576,ROW(),G$1)))</f>
        <v>-0.49485002168009401</v>
      </c>
      <c r="H90">
        <f>IF(INDEX(測定結果!$1:$1048576,ROW(),H$1)=0,"",LOG(INDEX(測定結果!$1:$1048576,ROW(),H$1)))</f>
        <v>-0.55284196865778079</v>
      </c>
      <c r="I90">
        <f>IF(INDEX(測定結果!$1:$1048576,ROW(),I$1)=0,"",LOG(INDEX(測定結果!$1:$1048576,ROW(),I$1)))</f>
        <v>-0.50863830616572736</v>
      </c>
      <c r="J90">
        <f>IF(INDEX(測定結果!$1:$1048576,ROW(),J$1)=0,"",LOG(INDEX(測定結果!$1:$1048576,ROW(),J$1)))</f>
        <v>-0.52287874528033762</v>
      </c>
      <c r="K90">
        <f>IF(INDEX(測定結果!$1:$1048576,ROW(),K$1)=0,"",LOG(INDEX(測定結果!$1:$1048576,ROW(),K$1)))</f>
        <v>-0.6020599913279624</v>
      </c>
      <c r="L90">
        <f>IF(INDEX(測定結果!$1:$1048576,ROW(),L$1)=0,"",LOG(INDEX(測定結果!$1:$1048576,ROW(),L$1)))</f>
        <v>-0.53760200210104392</v>
      </c>
      <c r="M90">
        <f>IF(INDEX(測定結果!$1:$1048576,ROW(),M$1)=0,"",LOG(INDEX(測定結果!$1:$1048576,ROW(),M$1)))</f>
        <v>-0.55284196865778079</v>
      </c>
      <c r="N90">
        <f>IF(INDEX(測定結果!$1:$1048576,ROW(),N$1)=0,"",LOG(INDEX(測定結果!$1:$1048576,ROW(),N$1)))</f>
        <v>-0.55284196865778079</v>
      </c>
      <c r="O90">
        <f>IF(INDEX(測定結果!$1:$1048576,ROW(),O$1)=0,"",LOG(INDEX(測定結果!$1:$1048576,ROW(),O$1)))</f>
        <v>-0.55284196865778079</v>
      </c>
      <c r="P90">
        <f>IF(INDEX(測定結果!$1:$1048576,ROW(),P$1)=0,"",LOG(INDEX(測定結果!$1:$1048576,ROW(),P$1)))</f>
        <v>-0.56863623584101264</v>
      </c>
      <c r="Q90">
        <f>IF(INDEX(測定結果!$1:$1048576,ROW(),Q$1)=0,"",LOG(INDEX(測定結果!$1:$1048576,ROW(),Q$1)))</f>
        <v>-0.65757731917779372</v>
      </c>
      <c r="R90">
        <f>IF(INDEX(測定結果!$1:$1048576,ROW(),R$1)=0,"",LOG(INDEX(測定結果!$1:$1048576,ROW(),R$1)))</f>
        <v>-0.65757731917779372</v>
      </c>
      <c r="S90">
        <f>IF(INDEX(測定結果!$1:$1048576,ROW(),S$1)=0,"",LOG(INDEX(測定結果!$1:$1048576,ROW(),S$1)))</f>
        <v>-0.63827216398240705</v>
      </c>
      <c r="T90">
        <f>IF(INDEX(測定結果!$1:$1048576,ROW(),T$1)=0,"",LOG(INDEX(測定結果!$1:$1048576,ROW(),T$1)))</f>
        <v>-0.72124639904717103</v>
      </c>
      <c r="U90">
        <f>IF(INDEX(測定結果!$1:$1048576,ROW(),U$1)=0,"",LOG(INDEX(測定結果!$1:$1048576,ROW(),U$1)))</f>
        <v>-0.72124639904717103</v>
      </c>
      <c r="V90">
        <f>IF(INDEX(測定結果!$1:$1048576,ROW(),V$1)=0,"",LOG(INDEX(測定結果!$1:$1048576,ROW(),V$1)))</f>
        <v>-0.6777807052660807</v>
      </c>
      <c r="W90">
        <f>IF(INDEX(測定結果!$1:$1048576,ROW(),W$1)=0,"",LOG(INDEX(測定結果!$1:$1048576,ROW(),W$1)))</f>
        <v>-0.69897000433601875</v>
      </c>
      <c r="X90">
        <f>IF(INDEX(測定結果!$1:$1048576,ROW(),X$1)=0,"",LOG(INDEX(測定結果!$1:$1048576,ROW(),X$1)))</f>
        <v>-0.769551078621726</v>
      </c>
      <c r="Y90">
        <f>IF(INDEX(測定結果!$1:$1048576,ROW(),Y$1)=0,"",LOG(INDEX(測定結果!$1:$1048576,ROW(),Y$1)))</f>
        <v>-0.72124639904717103</v>
      </c>
      <c r="Z90">
        <f>IF(INDEX(測定結果!$1:$1048576,ROW(),Z$1)=0,"",LOG(INDEX(測定結果!$1:$1048576,ROW(),Z$1)))</f>
        <v>-0.74472749489669399</v>
      </c>
      <c r="AA90">
        <f>IF(INDEX(測定結果!$1:$1048576,ROW(),AA$1)=0,"",LOG(INDEX(測定結果!$1:$1048576,ROW(),AA$1)))</f>
        <v>-0.72124639904717103</v>
      </c>
      <c r="AB90">
        <f>IF(INDEX(測定結果!$1:$1048576,ROW(),AB$1)=0,"",LOG(INDEX(測定結果!$1:$1048576,ROW(),AB$1)))</f>
        <v>-0.82390874094431876</v>
      </c>
      <c r="AC90">
        <f>IF(INDEX(測定結果!$1:$1048576,ROW(),AC$1)=0,"",LOG(INDEX(測定結果!$1:$1048576,ROW(),AC$1)))</f>
        <v>-0.79588001734407521</v>
      </c>
      <c r="AD90">
        <f>IF(INDEX(測定結果!$1:$1048576,ROW(),AD$1)=0,"",LOG(INDEX(測定結果!$1:$1048576,ROW(),AD$1)))</f>
        <v>-0.82390874094431876</v>
      </c>
      <c r="AE90">
        <f>IF(INDEX(測定結果!$1:$1048576,ROW(),AE$1)=0,"",LOG(INDEX(測定結果!$1:$1048576,ROW(),AE$1)))</f>
        <v>-0.79588001734407521</v>
      </c>
      <c r="AF90">
        <f>IF(INDEX(測定結果!$1:$1048576,ROW(),AF$1)=0,"",LOG(INDEX(測定結果!$1:$1048576,ROW(),AF$1)))</f>
        <v>-0.82390874094431876</v>
      </c>
      <c r="AG90">
        <f>IF(INDEX(測定結果!$1:$1048576,ROW(),AG$1)=0,"",LOG(INDEX(測定結果!$1:$1048576,ROW(),AG$1)))</f>
        <v>-0.88605664769316317</v>
      </c>
      <c r="AH90">
        <f>IF(INDEX(測定結果!$1:$1048576,ROW(),AH$1)=0,"",LOG(INDEX(測定結果!$1:$1048576,ROW(),AH$1)))</f>
        <v>-0.95860731484177497</v>
      </c>
      <c r="AI90">
        <f>IF(INDEX(測定結果!$1:$1048576,ROW(),AI$1)=0,"",LOG(INDEX(測定結果!$1:$1048576,ROW(),AI$1)))</f>
        <v>-0.85387196432176193</v>
      </c>
      <c r="AJ90">
        <f>IF(INDEX(測定結果!$1:$1048576,ROW(),AJ$1)=0,"",LOG(INDEX(測定結果!$1:$1048576,ROW(),AJ$1)))</f>
        <v>-0.85387196432176193</v>
      </c>
      <c r="AK90">
        <f>IF(INDEX(測定結果!$1:$1048576,ROW(),AK$1)=0,"",LOG(INDEX(測定結果!$1:$1048576,ROW(),AK$1)))</f>
        <v>-0.85387196432176193</v>
      </c>
      <c r="AL90">
        <f>IF(INDEX(測定結果!$1:$1048576,ROW(),AL$1)=0,"",LOG(INDEX(測定結果!$1:$1048576,ROW(),AL$1)))</f>
        <v>-0.85387196432176193</v>
      </c>
      <c r="AM90">
        <f>IF(INDEX(測定結果!$1:$1048576,ROW(),AM$1)=0,"",LOG(INDEX(測定結果!$1:$1048576,ROW(),AM$1)))</f>
        <v>-0.85387196432176193</v>
      </c>
      <c r="AN90">
        <f>IF(INDEX(測定結果!$1:$1048576,ROW(),AN$1)=0,"",LOG(INDEX(測定結果!$1:$1048576,ROW(),AN$1)))</f>
        <v>-0.88605664769316317</v>
      </c>
      <c r="AO90">
        <f>IF(INDEX(測定結果!$1:$1048576,ROW(),AO$1)=0,"",LOG(INDEX(測定結果!$1:$1048576,ROW(),AO$1)))</f>
        <v>-0.88605664769316317</v>
      </c>
      <c r="AP90">
        <f>IF(INDEX(測定結果!$1:$1048576,ROW(),AP$1)=0,"",LOG(INDEX(測定結果!$1:$1048576,ROW(),AP$1)))</f>
        <v>-0.92081875395237522</v>
      </c>
      <c r="AQ90">
        <f>IF(INDEX(測定結果!$1:$1048576,ROW(),AQ$1)=0,"",LOG(INDEX(測定結果!$1:$1048576,ROW(),AQ$1)))</f>
        <v>-0.92081875395237522</v>
      </c>
      <c r="AR90">
        <f>IF(INDEX(測定結果!$1:$1048576,ROW(),AR$1)=0,"",LOG(INDEX(測定結果!$1:$1048576,ROW(),AR$1)))</f>
        <v>-0.92081875395237522</v>
      </c>
      <c r="AS90">
        <f>IF(INDEX(測定結果!$1:$1048576,ROW(),AS$1)=0,"",LOG(INDEX(測定結果!$1:$1048576,ROW(),AS$1)))</f>
        <v>-0.92081875395237522</v>
      </c>
      <c r="AT90">
        <f>IF(INDEX(測定結果!$1:$1048576,ROW(),AT$1)=0,"",LOG(INDEX(測定結果!$1:$1048576,ROW(),AT$1)))</f>
        <v>-0.92081875395237522</v>
      </c>
      <c r="AU90">
        <f>IF(INDEX(測定結果!$1:$1048576,ROW(),AU$1)=0,"",LOG(INDEX(測定結果!$1:$1048576,ROW(),AU$1)))</f>
        <v>-1.0457574905606752</v>
      </c>
      <c r="AV90">
        <f>IF(INDEX(測定結果!$1:$1048576,ROW(),AV$1)=0,"",LOG(INDEX(測定結果!$1:$1048576,ROW(),AV$1)))</f>
        <v>-0.92081875395237522</v>
      </c>
      <c r="AW90">
        <f>IF(INDEX(測定結果!$1:$1048576,ROW(),AW$1)=0,"",LOG(INDEX(測定結果!$1:$1048576,ROW(),AW$1)))</f>
        <v>-0.92081875395237522</v>
      </c>
      <c r="AX90">
        <f>IF(INDEX(測定結果!$1:$1048576,ROW(),AX$1)=0,"",LOG(INDEX(測定結果!$1:$1048576,ROW(),AX$1)))</f>
        <v>-0.92081875395237522</v>
      </c>
      <c r="AY90">
        <f>IF(INDEX(測定結果!$1:$1048576,ROW(),AY$1)=0,"",LOG(INDEX(測定結果!$1:$1048576,ROW(),AY$1)))</f>
        <v>-1</v>
      </c>
      <c r="AZ90">
        <f>IF(INDEX(測定結果!$1:$1048576,ROW(),AZ$1)=0,"",LOG(INDEX(測定結果!$1:$1048576,ROW(),AZ$1)))</f>
        <v>-0.88605664769316317</v>
      </c>
      <c r="BA90">
        <f>IF(INDEX(測定結果!$1:$1048576,ROW(),BA$1)=0,"",LOG(INDEX(測定結果!$1:$1048576,ROW(),BA$1)))</f>
        <v>-1.0457574905606752</v>
      </c>
      <c r="BB90">
        <f>IF(INDEX(測定結果!$1:$1048576,ROW(),BB$1)=0,"",LOG(INDEX(測定結果!$1:$1048576,ROW(),BB$1)))</f>
        <v>-0.95860731484177497</v>
      </c>
      <c r="BC90">
        <f>IF(INDEX(測定結果!$1:$1048576,ROW(),BC$1)=0,"",LOG(INDEX(測定結果!$1:$1048576,ROW(),BC$1)))</f>
        <v>-0.95860731484177497</v>
      </c>
      <c r="BD90">
        <f>IF(INDEX(測定結果!$1:$1048576,ROW(),BD$1)=0,"",LOG(INDEX(測定結果!$1:$1048576,ROW(),BD$1)))</f>
        <v>-0.95860731484177497</v>
      </c>
      <c r="BE90">
        <f>IF(INDEX(測定結果!$1:$1048576,ROW(),BE$1)=0,"",LOG(INDEX(測定結果!$1:$1048576,ROW(),BE$1)))</f>
        <v>-1.0457574905606752</v>
      </c>
      <c r="BF90">
        <f>IF(INDEX(測定結果!$1:$1048576,ROW(),BF$1)=0,"",LOG(INDEX(測定結果!$1:$1048576,ROW(),BF$1)))</f>
        <v>-1.1549019599857431</v>
      </c>
      <c r="BG90">
        <f>IF(INDEX(測定結果!$1:$1048576,ROW(),BG$1)=0,"",LOG(INDEX(測定結果!$1:$1048576,ROW(),BG$1)))</f>
        <v>-1</v>
      </c>
      <c r="BH90">
        <f>IF(INDEX(測定結果!$1:$1048576,ROW(),BH$1)=0,"",LOG(INDEX(測定結果!$1:$1048576,ROW(),BH$1)))</f>
        <v>-0.95860731484177497</v>
      </c>
      <c r="BI90">
        <f>IF(INDEX(測定結果!$1:$1048576,ROW(),BI$1)=0,"",LOG(INDEX(測定結果!$1:$1048576,ROW(),BI$1)))</f>
        <v>-0.95860731484177497</v>
      </c>
      <c r="BJ90">
        <f>IF(INDEX(測定結果!$1:$1048576,ROW(),BJ$1)=0,"",LOG(INDEX(測定結果!$1:$1048576,ROW(),BJ$1)))</f>
        <v>-1</v>
      </c>
      <c r="BK90">
        <f>IF(INDEX(測定結果!$1:$1048576,ROW(),BK$1)=0,"",LOG(INDEX(測定結果!$1:$1048576,ROW(),BK$1)))</f>
        <v>-0.88605664769316317</v>
      </c>
      <c r="BL90">
        <f>IF(INDEX(測定結果!$1:$1048576,ROW(),BL$1)=0,"",LOG(INDEX(測定結果!$1:$1048576,ROW(),BL$1)))</f>
        <v>-1</v>
      </c>
      <c r="BM90">
        <f>IF(INDEX(測定結果!$1:$1048576,ROW(),BM$1)=0,"",LOG(INDEX(測定結果!$1:$1048576,ROW(),BM$1)))</f>
        <v>-1.0969100130080565</v>
      </c>
      <c r="BN90">
        <f>IF(INDEX(測定結果!$1:$1048576,ROW(),BN$1)=0,"",LOG(INDEX(測定結果!$1:$1048576,ROW(),BN$1)))</f>
        <v>-0.95860731484177497</v>
      </c>
      <c r="BO90">
        <f>IF(INDEX(測定結果!$1:$1048576,ROW(),BO$1)=0,"",LOG(INDEX(測定結果!$1:$1048576,ROW(),BO$1)))</f>
        <v>-1.0457574905606752</v>
      </c>
      <c r="BP90">
        <f>IF(INDEX(測定結果!$1:$1048576,ROW(),BP$1)=0,"",LOG(INDEX(測定結果!$1:$1048576,ROW(),BP$1)))</f>
        <v>-1</v>
      </c>
      <c r="BQ90">
        <f>IF(INDEX(測定結果!$1:$1048576,ROW(),BQ$1)=0,"",LOG(INDEX(測定結果!$1:$1048576,ROW(),BQ$1)))</f>
        <v>-1.0457574905606752</v>
      </c>
      <c r="BR90">
        <f>IF(INDEX(測定結果!$1:$1048576,ROW(),BR$1)=0,"",LOG(INDEX(測定結果!$1:$1048576,ROW(),BR$1)))</f>
        <v>-1.1549019599857431</v>
      </c>
      <c r="BS90">
        <f>IF(INDEX(測定結果!$1:$1048576,ROW(),BS$1)=0,"",LOG(INDEX(測定結果!$1:$1048576,ROW(),BS$1)))</f>
        <v>-1.0457574905606752</v>
      </c>
      <c r="BT90">
        <f>IF(INDEX(測定結果!$1:$1048576,ROW(),BT$1)=0,"",LOG(INDEX(測定結果!$1:$1048576,ROW(),BT$1)))</f>
        <v>-1.0457574905606752</v>
      </c>
      <c r="BU90">
        <f>IF(INDEX(測定結果!$1:$1048576,ROW(),BU$1)=0,"",LOG(INDEX(測定結果!$1:$1048576,ROW(),BU$1)))</f>
        <v>-1.0457574905606752</v>
      </c>
      <c r="BV90">
        <f>IF(INDEX(測定結果!$1:$1048576,ROW(),BV$1)=0,"",LOG(INDEX(測定結果!$1:$1048576,ROW(),BV$1)))</f>
        <v>-1.0457574905606752</v>
      </c>
      <c r="BW90">
        <f>IF(INDEX(測定結果!$1:$1048576,ROW(),BW$1)=0,"",LOG(INDEX(測定結果!$1:$1048576,ROW(),BW$1)))</f>
        <v>-1</v>
      </c>
      <c r="BX90">
        <f>IF(INDEX(測定結果!$1:$1048576,ROW(),BX$1)=0,"",LOG(INDEX(測定結果!$1:$1048576,ROW(),BX$1)))</f>
        <v>-1</v>
      </c>
      <c r="BY90">
        <f>IF(INDEX(測定結果!$1:$1048576,ROW(),BY$1)=0,"",LOG(INDEX(測定結果!$1:$1048576,ROW(),BY$1)))</f>
        <v>-1</v>
      </c>
      <c r="BZ90">
        <f>IF(INDEX(測定結果!$1:$1048576,ROW(),BZ$1)=0,"",LOG(INDEX(測定結果!$1:$1048576,ROW(),BZ$1)))</f>
        <v>-1.0457574905606752</v>
      </c>
      <c r="CA90">
        <f>IF(INDEX(測定結果!$1:$1048576,ROW(),CA$1)=0,"",LOG(INDEX(測定結果!$1:$1048576,ROW(),CA$1)))</f>
        <v>-1.0969100130080565</v>
      </c>
      <c r="CB90">
        <f>IF(INDEX(測定結果!$1:$1048576,ROW(),CB$1)=0,"",LOG(INDEX(測定結果!$1:$1048576,ROW(),CB$1)))</f>
        <v>-1.0969100130080565</v>
      </c>
      <c r="CC90">
        <f>IF(INDEX(測定結果!$1:$1048576,ROW(),CC$1)=0,"",LOG(INDEX(測定結果!$1:$1048576,ROW(),CC$1)))</f>
        <v>-1.0457574905606752</v>
      </c>
      <c r="CD90">
        <f>IF(INDEX(測定結果!$1:$1048576,ROW(),CD$1)=0,"",LOG(INDEX(測定結果!$1:$1048576,ROW(),CD$1)))</f>
        <v>-1.0969100130080565</v>
      </c>
      <c r="CE90">
        <f>IF(INDEX(測定結果!$1:$1048576,ROW(),CE$1)=0,"",LOG(INDEX(測定結果!$1:$1048576,ROW(),CE$1)))</f>
        <v>-1.0457574905606752</v>
      </c>
      <c r="CF90">
        <f>IF(INDEX(測定結果!$1:$1048576,ROW(),CF$1)=0,"",LOG(INDEX(測定結果!$1:$1048576,ROW(),CF$1)))</f>
        <v>-0.95860731484177497</v>
      </c>
      <c r="CG90">
        <f>IF(INDEX(測定結果!$1:$1048576,ROW(),CG$1)=0,"",LOG(INDEX(測定結果!$1:$1048576,ROW(),CG$1)))</f>
        <v>-1</v>
      </c>
      <c r="CH90">
        <f>IF(INDEX(測定結果!$1:$1048576,ROW(),CH$1)=0,"",LOG(INDEX(測定結果!$1:$1048576,ROW(),CH$1)))</f>
        <v>-1.0457574905606752</v>
      </c>
      <c r="CI90">
        <f>IF(INDEX(測定結果!$1:$1048576,ROW(),CI$1)=0,"",LOG(INDEX(測定結果!$1:$1048576,ROW(),CI$1)))</f>
        <v>-0.95860731484177497</v>
      </c>
      <c r="CJ90">
        <f>IF(INDEX(測定結果!$1:$1048576,ROW(),CJ$1)=0,"",LOG(INDEX(測定結果!$1:$1048576,ROW(),CJ$1)))</f>
        <v>-1.0457574905606752</v>
      </c>
      <c r="CK90">
        <f>IF(INDEX(測定結果!$1:$1048576,ROW(),CK$1)=0,"",LOG(INDEX(測定結果!$1:$1048576,ROW(),CK$1)))</f>
        <v>-1.0969100130080565</v>
      </c>
      <c r="CL90">
        <f>IF(INDEX(測定結果!$1:$1048576,ROW(),CL$1)=0,"",LOG(INDEX(測定結果!$1:$1048576,ROW(),CL$1)))</f>
        <v>-1.0457574905606752</v>
      </c>
      <c r="CM90">
        <f>IF(INDEX(測定結果!$1:$1048576,ROW(),CM$1)=0,"",LOG(INDEX(測定結果!$1:$1048576,ROW(),CM$1)))</f>
        <v>-1.0457574905606752</v>
      </c>
      <c r="CN90">
        <f>IF(INDEX(測定結果!$1:$1048576,ROW(),CN$1)=0,"",LOG(INDEX(測定結果!$1:$1048576,ROW(),CN$1)))</f>
        <v>-1.0969100130080565</v>
      </c>
      <c r="CO90">
        <f>IF(INDEX(測定結果!$1:$1048576,ROW(),CO$1)=0,"",LOG(INDEX(測定結果!$1:$1048576,ROW(),CO$1)))</f>
        <v>-1.1549019599857431</v>
      </c>
      <c r="CP90">
        <f>IF(INDEX(測定結果!$1:$1048576,ROW(),CP$1)=0,"",LOG(INDEX(測定結果!$1:$1048576,ROW(),CP$1)))</f>
        <v>-1.1549019599857431</v>
      </c>
      <c r="CQ90">
        <f>IF(INDEX(測定結果!$1:$1048576,ROW(),CQ$1)=0,"",LOG(INDEX(測定結果!$1:$1048576,ROW(),CQ$1)))</f>
        <v>-1.0457574905606752</v>
      </c>
      <c r="CR90">
        <f>IF(INDEX(測定結果!$1:$1048576,ROW(),CR$1)=0,"",LOG(INDEX(測定結果!$1:$1048576,ROW(),CR$1)))</f>
        <v>-1.0969100130080565</v>
      </c>
      <c r="CS90">
        <f>IF(INDEX(測定結果!$1:$1048576,ROW(),CS$1)=0,"",LOG(INDEX(測定結果!$1:$1048576,ROW(),CS$1)))</f>
        <v>-1.0969100130080565</v>
      </c>
      <c r="CT90">
        <f>IF(INDEX(測定結果!$1:$1048576,ROW(),CT$1)=0,"",LOG(INDEX(測定結果!$1:$1048576,ROW(),CT$1)))</f>
        <v>-1.0457574905606752</v>
      </c>
      <c r="CU90">
        <f>IF(INDEX(測定結果!$1:$1048576,ROW(),CU$1)=0,"",LOG(INDEX(測定結果!$1:$1048576,ROW(),CU$1)))</f>
        <v>-1.0969100130080565</v>
      </c>
      <c r="CV90">
        <f>IF(INDEX(測定結果!$1:$1048576,ROW(),CV$1)=0,"",LOG(INDEX(測定結果!$1:$1048576,ROW(),CV$1)))</f>
        <v>-1.0969100130080565</v>
      </c>
      <c r="CW90">
        <f>IF(INDEX(測定結果!$1:$1048576,ROW(),CW$1)=0,"",LOG(INDEX(測定結果!$1:$1048576,ROW(),CW$1)))</f>
        <v>-1.0969100130080565</v>
      </c>
      <c r="CX90">
        <f>IF(INDEX(測定結果!$1:$1048576,ROW(),CX$1)=0,"",LOG(INDEX(測定結果!$1:$1048576,ROW(),CX$1)))</f>
        <v>-1.0969100130080565</v>
      </c>
      <c r="CY90">
        <f>IF(INDEX(測定結果!$1:$1048576,ROW(),CY$1)=0,"",LOG(INDEX(測定結果!$1:$1048576,ROW(),CY$1)))</f>
        <v>-1.0969100130080565</v>
      </c>
      <c r="CZ90">
        <f>IF(INDEX(測定結果!$1:$1048576,ROW(),CZ$1)=0,"",LOG(INDEX(測定結果!$1:$1048576,ROW(),CZ$1)))</f>
        <v>-1.0969100130080565</v>
      </c>
      <c r="DA90">
        <f>IF(INDEX(測定結果!$1:$1048576,ROW(),DA$1)=0,"",LOG(INDEX(測定結果!$1:$1048576,ROW(),DA$1)))</f>
        <v>-1.0457574905606752</v>
      </c>
      <c r="DB90">
        <f>IF(INDEX(測定結果!$1:$1048576,ROW(),DB$1)=0,"",LOG(INDEX(測定結果!$1:$1048576,ROW(),DB$1)))</f>
        <v>-1.0969100130080565</v>
      </c>
      <c r="DC90">
        <f>IF(INDEX(測定結果!$1:$1048576,ROW(),DC$1)=0,"",LOG(INDEX(測定結果!$1:$1048576,ROW(),DC$1)))</f>
        <v>-1.0969100130080565</v>
      </c>
      <c r="DD90">
        <f>IF(INDEX(測定結果!$1:$1048576,ROW(),DD$1)=0,"",LOG(INDEX(測定結果!$1:$1048576,ROW(),DD$1)))</f>
        <v>-1.0969100130080565</v>
      </c>
      <c r="DE90">
        <f>IF(INDEX(測定結果!$1:$1048576,ROW(),DE$1)=0,"",LOG(INDEX(測定結果!$1:$1048576,ROW(),DE$1)))</f>
        <v>-1.0969100130080565</v>
      </c>
      <c r="DF90">
        <f>IF(INDEX(測定結果!$1:$1048576,ROW(),DF$1)=0,"",LOG(INDEX(測定結果!$1:$1048576,ROW(),DF$1)))</f>
        <v>-1.1549019599857431</v>
      </c>
      <c r="DG90">
        <f>IF(INDEX(測定結果!$1:$1048576,ROW(),DG$1)=0,"",LOG(INDEX(測定結果!$1:$1048576,ROW(),DG$1)))</f>
        <v>-1.0969100130080565</v>
      </c>
      <c r="DH90">
        <f>IF(INDEX(測定結果!$1:$1048576,ROW(),DH$1)=0,"",LOG(INDEX(測定結果!$1:$1048576,ROW(),DH$1)))</f>
        <v>-1.0969100130080565</v>
      </c>
      <c r="DI90">
        <f>IF(INDEX(測定結果!$1:$1048576,ROW(),DI$1)=0,"",LOG(INDEX(測定結果!$1:$1048576,ROW(),DI$1)))</f>
        <v>-1.1549019599857431</v>
      </c>
      <c r="DJ90">
        <f>IF(INDEX(測定結果!$1:$1048576,ROW(),DJ$1)=0,"",LOG(INDEX(測定結果!$1:$1048576,ROW(),DJ$1)))</f>
        <v>-1.0457574905606752</v>
      </c>
      <c r="DK90">
        <f>IF(INDEX(測定結果!$1:$1048576,ROW(),DK$1)=0,"",LOG(INDEX(測定結果!$1:$1048576,ROW(),DK$1)))</f>
        <v>-1.1549019599857431</v>
      </c>
      <c r="DL90">
        <f>IF(INDEX(測定結果!$1:$1048576,ROW(),DL$1)=0,"",LOG(INDEX(測定結果!$1:$1048576,ROW(),DL$1)))</f>
        <v>-1.0969100130080565</v>
      </c>
      <c r="DM90">
        <f>IF(INDEX(測定結果!$1:$1048576,ROW(),DM$1)=0,"",LOG(INDEX(測定結果!$1:$1048576,ROW(),DM$1)))</f>
        <v>-1.0969100130080565</v>
      </c>
      <c r="DN90">
        <f>IF(INDEX(測定結果!$1:$1048576,ROW(),DN$1)=0,"",LOG(INDEX(測定結果!$1:$1048576,ROW(),DN$1)))</f>
        <v>-1.0969100130080565</v>
      </c>
      <c r="DO90">
        <f>IF(INDEX(測定結果!$1:$1048576,ROW(),DO$1)=0,"",LOG(INDEX(測定結果!$1:$1048576,ROW(),DO$1)))</f>
        <v>-1.0969100130080565</v>
      </c>
      <c r="DP90">
        <f>IF(OR(INDEX(測定結果!$1:$1048576,ROW(),DP$1)=0,INDEX(測定結果!$1:$1048576,ROW(),DP$1)=""),"",LOG(INDEX(測定結果!$1:$1048576,ROW(),DP$1)))</f>
        <v>-1.0915149811213503</v>
      </c>
      <c r="DQ90">
        <f>IF(OR(INDEX(測定結果!$1:$1048576,ROW(),DQ$1)=0,INDEX(測定結果!$1:$1048576,ROW(),DQ$1)=""),"",LOG(INDEX(測定結果!$1:$1048576,ROW(),DQ$1)))</f>
        <v>-1.0604807473813815</v>
      </c>
      <c r="DR90">
        <f>IF(OR(INDEX(測定結果!$1:$1048576,ROW(),DR$1)=0,INDEX(測定結果!$1:$1048576,ROW(),DR$1)=""),"",LOG(INDEX(測定結果!$1:$1048576,ROW(),DR$1)))</f>
        <v>-1.2006594505464183</v>
      </c>
      <c r="DS90">
        <f>IF(OR(INDEX(測定結果!$1:$1048576,ROW(),DS$1)=0,INDEX(測定結果!$1:$1048576,ROW(),DS$1)=""),"",LOG(INDEX(測定結果!$1:$1048576,ROW(),DS$1)))</f>
        <v>-1.0655015487564323</v>
      </c>
      <c r="DT90">
        <f>IF(OR(INDEX(測定結果!$1:$1048576,ROW(),DT$1)=0,INDEX(測定結果!$1:$1048576,ROW(),DT$1)=""),"",LOG(INDEX(測定結果!$1:$1048576,ROW(),DT$1)))</f>
        <v>-1.1674910872937636</v>
      </c>
      <c r="DU90">
        <f>IF(OR(INDEX(測定結果!$1:$1048576,ROW(),DU$1)=0,INDEX(測定結果!$1:$1048576,ROW(),DU$1)=""),"",LOG(INDEX(測定結果!$1:$1048576,ROW(),DU$1)))</f>
        <v>-1.0969100130080565</v>
      </c>
      <c r="DV90">
        <f>IF(OR(INDEX(測定結果!$1:$1048576,ROW(),DV$1)=0,INDEX(測定結果!$1:$1048576,ROW(),DV$1)=""),"",LOG(INDEX(測定結果!$1:$1048576,ROW(),DV$1)))</f>
        <v>-1.1135092748275182</v>
      </c>
      <c r="DW90">
        <f>IF(OR(INDEX(測定結果!$1:$1048576,ROW(),DW$1)=0,INDEX(測定結果!$1:$1048576,ROW(),DW$1)=""),"",LOG(INDEX(測定結果!$1:$1048576,ROW(),DW$1)))</f>
        <v>-1.0705810742857071</v>
      </c>
      <c r="DX90">
        <f>IF(OR(INDEX(測定結果!$1:$1048576,ROW(),DX$1)=0,INDEX(測定結果!$1:$1048576,ROW(),DX$1)=""),"",LOG(INDEX(測定結果!$1:$1048576,ROW(),DX$1)))</f>
        <v>-1.1023729087095586</v>
      </c>
      <c r="DY90">
        <f>IF(OR(INDEX(測定結果!$1:$1048576,ROW(),DY$1)=0,INDEX(測定結果!$1:$1048576,ROW(),DY$1)=""),"",LOG(INDEX(測定結果!$1:$1048576,ROW(),DY$1)))</f>
        <v>-1.1249387366082999</v>
      </c>
      <c r="DZ90">
        <f>IF(OR(INDEX(測定結果!$1:$1048576,ROW(),DZ$1)=0,INDEX(測定結果!$1:$1048576,ROW(),DZ$1)=""),"",LOG(INDEX(測定結果!$1:$1048576,ROW(),DZ$1)))</f>
        <v>-1.1549019599857431</v>
      </c>
      <c r="EA90">
        <f>IF(OR(INDEX(測定結果!$1:$1048576,ROW(),EA$1)=0,INDEX(測定結果!$1:$1048576,ROW(),EA$1)=""),"",LOG(INDEX(測定結果!$1:$1048576,ROW(),EA$1)))</f>
        <v>-1.0757207139381184</v>
      </c>
      <c r="EB90">
        <f>IF(OR(INDEX(測定結果!$1:$1048576,ROW(),EB$1)=0,INDEX(測定結果!$1:$1048576,ROW(),EB$1)=""),"",LOG(INDEX(測定結果!$1:$1048576,ROW(),EB$1)))</f>
        <v>-1.1079053973095196</v>
      </c>
      <c r="EC90" t="str">
        <f>IF(OR(INDEX(測定結果!$1:$1048576,ROW(),EC$1)=0,INDEX(測定結果!$1:$1048576,ROW(),EC$1)=""),"",LOG(INDEX(測定結果!$1:$1048576,ROW(),EC$1)))</f>
        <v/>
      </c>
      <c r="ED90" t="str">
        <f>IF(OR(INDEX(測定結果!$1:$1048576,ROW(),ED$1)=0,INDEX(測定結果!$1:$1048576,ROW(),ED$1)=""),"",LOG(INDEX(測定結果!$1:$1048576,ROW(),ED$1)))</f>
        <v/>
      </c>
    </row>
    <row r="91" spans="1:134">
      <c r="A91" t="str">
        <f>IF(INDEX(測定結果!$1:$1048576,ROW(),A$1)=0,A90,INDEX(測定結果!$1:$1048576,ROW(),A$1))</f>
        <v>船引町</v>
      </c>
      <c r="B91">
        <f>INDEX(測定結果!$1:$1048576,ROW(),B$1)</f>
        <v>81</v>
      </c>
      <c r="C91" t="str">
        <f>IF(INDEX(測定結果!$1:$1048576,ROW(),C$1)=0,C90,INDEX(測定結果!$1:$1048576,ROW(),C$1))</f>
        <v>石森</v>
      </c>
      <c r="D91" t="str">
        <f>IF(INDEX(測定結果!$1:$1048576,ROW(),D$1)=0,"",INDEX(測定結果!$1:$1048576,ROW(),D$1))</f>
        <v>石森多目的集会所</v>
      </c>
      <c r="E91">
        <f>IF(INDEX(測定結果!$1:$1048576,ROW(),E$1)=0,"",LOG(INDEX(測定結果!$1:$1048576,ROW(),E$1)))</f>
        <v>-0.37675070960209955</v>
      </c>
      <c r="F91">
        <f>IF(INDEX(測定結果!$1:$1048576,ROW(),F$1)=0,"",LOG(INDEX(測定結果!$1:$1048576,ROW(),F$1)))</f>
        <v>-0.34678748622465633</v>
      </c>
      <c r="G91">
        <f>IF(INDEX(測定結果!$1:$1048576,ROW(),G$1)=0,"",LOG(INDEX(測定結果!$1:$1048576,ROW(),G$1)))</f>
        <v>-0.45593195564972439</v>
      </c>
      <c r="H91">
        <f>IF(INDEX(測定結果!$1:$1048576,ROW(),H$1)=0,"",LOG(INDEX(測定結果!$1:$1048576,ROW(),H$1)))</f>
        <v>-0.45593195564972439</v>
      </c>
      <c r="I91">
        <f>IF(INDEX(測定結果!$1:$1048576,ROW(),I$1)=0,"",LOG(INDEX(測定結果!$1:$1048576,ROW(),I$1)))</f>
        <v>-0.44369749923271273</v>
      </c>
      <c r="J91">
        <f>IF(INDEX(測定結果!$1:$1048576,ROW(),J$1)=0,"",LOG(INDEX(測定結果!$1:$1048576,ROW(),J$1)))</f>
        <v>-0.40893539297350079</v>
      </c>
      <c r="K91">
        <f>IF(INDEX(測定結果!$1:$1048576,ROW(),K$1)=0,"",LOG(INDEX(測定結果!$1:$1048576,ROW(),K$1)))</f>
        <v>-0.45593195564972439</v>
      </c>
      <c r="L91">
        <f>IF(INDEX(測定結果!$1:$1048576,ROW(),L$1)=0,"",LOG(INDEX(測定結果!$1:$1048576,ROW(),L$1)))</f>
        <v>-0.43179827593300502</v>
      </c>
      <c r="M91">
        <f>IF(INDEX(測定結果!$1:$1048576,ROW(),M$1)=0,"",LOG(INDEX(測定結果!$1:$1048576,ROW(),M$1)))</f>
        <v>-0.44369749923271273</v>
      </c>
      <c r="N91">
        <f>IF(INDEX(測定結果!$1:$1048576,ROW(),N$1)=0,"",LOG(INDEX(測定結果!$1:$1048576,ROW(),N$1)))</f>
        <v>-0.43179827593300502</v>
      </c>
      <c r="O91">
        <f>IF(INDEX(測定結果!$1:$1048576,ROW(),O$1)=0,"",LOG(INDEX(測定結果!$1:$1048576,ROW(),O$1)))</f>
        <v>-0.43179827593300502</v>
      </c>
      <c r="P91">
        <f>IF(INDEX(測定結果!$1:$1048576,ROW(),P$1)=0,"",LOG(INDEX(測定結果!$1:$1048576,ROW(),P$1)))</f>
        <v>-0.45593195564972439</v>
      </c>
      <c r="Q91">
        <f>IF(INDEX(測定結果!$1:$1048576,ROW(),Q$1)=0,"",LOG(INDEX(測定結果!$1:$1048576,ROW(),Q$1)))</f>
        <v>-0.52287874528033762</v>
      </c>
      <c r="R91">
        <f>IF(INDEX(測定結果!$1:$1048576,ROW(),R$1)=0,"",LOG(INDEX(測定結果!$1:$1048576,ROW(),R$1)))</f>
        <v>-0.50863830616572736</v>
      </c>
      <c r="S91">
        <f>IF(INDEX(測定結果!$1:$1048576,ROW(),S$1)=0,"",LOG(INDEX(測定結果!$1:$1048576,ROW(),S$1)))</f>
        <v>-0.52287874528033762</v>
      </c>
      <c r="T91">
        <f>IF(INDEX(測定結果!$1:$1048576,ROW(),T$1)=0,"",LOG(INDEX(測定結果!$1:$1048576,ROW(),T$1)))</f>
        <v>-0.6777807052660807</v>
      </c>
      <c r="U91">
        <f>IF(INDEX(測定結果!$1:$1048576,ROW(),U$1)=0,"",LOG(INDEX(測定結果!$1:$1048576,ROW(),U$1)))</f>
        <v>-0.6020599913279624</v>
      </c>
      <c r="V91">
        <f>IF(INDEX(測定結果!$1:$1048576,ROW(),V$1)=0,"",LOG(INDEX(測定結果!$1:$1048576,ROW(),V$1)))</f>
        <v>-0.58502665202918203</v>
      </c>
      <c r="W91">
        <f>IF(INDEX(測定結果!$1:$1048576,ROW(),W$1)=0,"",LOG(INDEX(測定結果!$1:$1048576,ROW(),W$1)))</f>
        <v>-0.58502665202918203</v>
      </c>
      <c r="X91">
        <f>IF(INDEX(測定結果!$1:$1048576,ROW(),X$1)=0,"",LOG(INDEX(測定結果!$1:$1048576,ROW(),X$1)))</f>
        <v>-0.53760200210104392</v>
      </c>
      <c r="Y91">
        <f>IF(INDEX(測定結果!$1:$1048576,ROW(),Y$1)=0,"",LOG(INDEX(測定結果!$1:$1048576,ROW(),Y$1)))</f>
        <v>-0.58502665202918203</v>
      </c>
      <c r="Z91">
        <f>IF(INDEX(測定結果!$1:$1048576,ROW(),Z$1)=0,"",LOG(INDEX(測定結果!$1:$1048576,ROW(),Z$1)))</f>
        <v>-0.56863623584101264</v>
      </c>
      <c r="AA91">
        <f>IF(INDEX(測定結果!$1:$1048576,ROW(),AA$1)=0,"",LOG(INDEX(測定結果!$1:$1048576,ROW(),AA$1)))</f>
        <v>-0.6020599913279624</v>
      </c>
      <c r="AB91">
        <f>IF(INDEX(測定結果!$1:$1048576,ROW(),AB$1)=0,"",LOG(INDEX(測定結果!$1:$1048576,ROW(),AB$1)))</f>
        <v>-0.58502665202918203</v>
      </c>
      <c r="AC91">
        <f>IF(INDEX(測定結果!$1:$1048576,ROW(),AC$1)=0,"",LOG(INDEX(測定結果!$1:$1048576,ROW(),AC$1)))</f>
        <v>-0.6020599913279624</v>
      </c>
      <c r="AD91">
        <f>IF(INDEX(測定結果!$1:$1048576,ROW(),AD$1)=0,"",LOG(INDEX(測定結果!$1:$1048576,ROW(),AD$1)))</f>
        <v>-0.63827216398240705</v>
      </c>
      <c r="AE91">
        <f>IF(INDEX(測定結果!$1:$1048576,ROW(),AE$1)=0,"",LOG(INDEX(測定結果!$1:$1048576,ROW(),AE$1)))</f>
        <v>-0.61978875828839397</v>
      </c>
      <c r="AF91">
        <f>IF(INDEX(測定結果!$1:$1048576,ROW(),AF$1)=0,"",LOG(INDEX(測定結果!$1:$1048576,ROW(),AF$1)))</f>
        <v>-0.63827216398240705</v>
      </c>
      <c r="AG91">
        <f>IF(INDEX(測定結果!$1:$1048576,ROW(),AG$1)=0,"",LOG(INDEX(測定結果!$1:$1048576,ROW(),AG$1)))</f>
        <v>-0.65757731917779372</v>
      </c>
      <c r="AH91">
        <f>IF(INDEX(測定結果!$1:$1048576,ROW(),AH$1)=0,"",LOG(INDEX(測定結果!$1:$1048576,ROW(),AH$1)))</f>
        <v>-0.79588001734407521</v>
      </c>
      <c r="AI91">
        <f>IF(INDEX(測定結果!$1:$1048576,ROW(),AI$1)=0,"",LOG(INDEX(測定結果!$1:$1048576,ROW(),AI$1)))</f>
        <v>-0.69897000433601875</v>
      </c>
      <c r="AJ91">
        <f>IF(INDEX(測定結果!$1:$1048576,ROW(),AJ$1)=0,"",LOG(INDEX(測定結果!$1:$1048576,ROW(),AJ$1)))</f>
        <v>-0.6777807052660807</v>
      </c>
      <c r="AK91">
        <f>IF(INDEX(測定結果!$1:$1048576,ROW(),AK$1)=0,"",LOG(INDEX(測定結果!$1:$1048576,ROW(),AK$1)))</f>
        <v>-0.69897000433601875</v>
      </c>
      <c r="AL91">
        <f>IF(INDEX(測定結果!$1:$1048576,ROW(),AL$1)=0,"",LOG(INDEX(測定結果!$1:$1048576,ROW(),AL$1)))</f>
        <v>-0.74472749489669399</v>
      </c>
      <c r="AM91">
        <f>IF(INDEX(測定結果!$1:$1048576,ROW(),AM$1)=0,"",LOG(INDEX(測定結果!$1:$1048576,ROW(),AM$1)))</f>
        <v>-0.69897000433601875</v>
      </c>
      <c r="AN91">
        <f>IF(INDEX(測定結果!$1:$1048576,ROW(),AN$1)=0,"",LOG(INDEX(測定結果!$1:$1048576,ROW(),AN$1)))</f>
        <v>-0.769551078621726</v>
      </c>
      <c r="AO91">
        <f>IF(INDEX(測定結果!$1:$1048576,ROW(),AO$1)=0,"",LOG(INDEX(測定結果!$1:$1048576,ROW(),AO$1)))</f>
        <v>-0.79588001734407521</v>
      </c>
      <c r="AP91">
        <f>IF(INDEX(測定結果!$1:$1048576,ROW(),AP$1)=0,"",LOG(INDEX(測定結果!$1:$1048576,ROW(),AP$1)))</f>
        <v>-0.79588001734407521</v>
      </c>
      <c r="AQ91">
        <f>IF(INDEX(測定結果!$1:$1048576,ROW(),AQ$1)=0,"",LOG(INDEX(測定結果!$1:$1048576,ROW(),AQ$1)))</f>
        <v>-0.74472749489669399</v>
      </c>
      <c r="AR91">
        <f>IF(INDEX(測定結果!$1:$1048576,ROW(),AR$1)=0,"",LOG(INDEX(測定結果!$1:$1048576,ROW(),AR$1)))</f>
        <v>-0.769551078621726</v>
      </c>
      <c r="AS91">
        <f>IF(INDEX(測定結果!$1:$1048576,ROW(),AS$1)=0,"",LOG(INDEX(測定結果!$1:$1048576,ROW(),AS$1)))</f>
        <v>-0.85387196432176193</v>
      </c>
      <c r="AT91">
        <f>IF(INDEX(測定結果!$1:$1048576,ROW(),AT$1)=0,"",LOG(INDEX(測定結果!$1:$1048576,ROW(),AT$1)))</f>
        <v>-0.82390874094431876</v>
      </c>
      <c r="AU91">
        <f>IF(INDEX(測定結果!$1:$1048576,ROW(),AU$1)=0,"",LOG(INDEX(測定結果!$1:$1048576,ROW(),AU$1)))</f>
        <v>-0.88605664769316317</v>
      </c>
      <c r="AV91">
        <f>IF(INDEX(測定結果!$1:$1048576,ROW(),AV$1)=0,"",LOG(INDEX(測定結果!$1:$1048576,ROW(),AV$1)))</f>
        <v>-0.82390874094431876</v>
      </c>
      <c r="AW91">
        <f>IF(INDEX(測定結果!$1:$1048576,ROW(),AW$1)=0,"",LOG(INDEX(測定結果!$1:$1048576,ROW(),AW$1)))</f>
        <v>-0.82390874094431876</v>
      </c>
      <c r="AX91">
        <f>IF(INDEX(測定結果!$1:$1048576,ROW(),AX$1)=0,"",LOG(INDEX(測定結果!$1:$1048576,ROW(),AX$1)))</f>
        <v>-0.79588001734407521</v>
      </c>
      <c r="AY91">
        <f>IF(INDEX(測定結果!$1:$1048576,ROW(),AY$1)=0,"",LOG(INDEX(測定結果!$1:$1048576,ROW(),AY$1)))</f>
        <v>-0.85387196432176193</v>
      </c>
      <c r="AZ91">
        <f>IF(INDEX(測定結果!$1:$1048576,ROW(),AZ$1)=0,"",LOG(INDEX(測定結果!$1:$1048576,ROW(),AZ$1)))</f>
        <v>-0.85387196432176193</v>
      </c>
      <c r="BA91">
        <f>IF(INDEX(測定結果!$1:$1048576,ROW(),BA$1)=0,"",LOG(INDEX(測定結果!$1:$1048576,ROW(),BA$1)))</f>
        <v>-0.82390874094431876</v>
      </c>
      <c r="BB91">
        <f>IF(INDEX(測定結果!$1:$1048576,ROW(),BB$1)=0,"",LOG(INDEX(測定結果!$1:$1048576,ROW(),BB$1)))</f>
        <v>-0.85387196432176193</v>
      </c>
      <c r="BC91">
        <f>IF(INDEX(測定結果!$1:$1048576,ROW(),BC$1)=0,"",LOG(INDEX(測定結果!$1:$1048576,ROW(),BC$1)))</f>
        <v>-0.88605664769316317</v>
      </c>
      <c r="BD91">
        <f>IF(INDEX(測定結果!$1:$1048576,ROW(),BD$1)=0,"",LOG(INDEX(測定結果!$1:$1048576,ROW(),BD$1)))</f>
        <v>-0.88605664769316317</v>
      </c>
      <c r="BE91">
        <f>IF(INDEX(測定結果!$1:$1048576,ROW(),BE$1)=0,"",LOG(INDEX(測定結果!$1:$1048576,ROW(),BE$1)))</f>
        <v>-0.88605664769316317</v>
      </c>
      <c r="BF91">
        <f>IF(INDEX(測定結果!$1:$1048576,ROW(),BF$1)=0,"",LOG(INDEX(測定結果!$1:$1048576,ROW(),BF$1)))</f>
        <v>-0.92081875395237522</v>
      </c>
      <c r="BG91">
        <f>IF(INDEX(測定結果!$1:$1048576,ROW(),BG$1)=0,"",LOG(INDEX(測定結果!$1:$1048576,ROW(),BG$1)))</f>
        <v>-0.85387196432176193</v>
      </c>
      <c r="BH91">
        <f>IF(INDEX(測定結果!$1:$1048576,ROW(),BH$1)=0,"",LOG(INDEX(測定結果!$1:$1048576,ROW(),BH$1)))</f>
        <v>-0.85387196432176193</v>
      </c>
      <c r="BI91">
        <f>IF(INDEX(測定結果!$1:$1048576,ROW(),BI$1)=0,"",LOG(INDEX(測定結果!$1:$1048576,ROW(),BI$1)))</f>
        <v>-0.85387196432176193</v>
      </c>
      <c r="BJ91">
        <f>IF(INDEX(測定結果!$1:$1048576,ROW(),BJ$1)=0,"",LOG(INDEX(測定結果!$1:$1048576,ROW(),BJ$1)))</f>
        <v>-0.88605664769316317</v>
      </c>
      <c r="BK91">
        <f>IF(INDEX(測定結果!$1:$1048576,ROW(),BK$1)=0,"",LOG(INDEX(測定結果!$1:$1048576,ROW(),BK$1)))</f>
        <v>-0.88605664769316317</v>
      </c>
      <c r="BL91">
        <f>IF(INDEX(測定結果!$1:$1048576,ROW(),BL$1)=0,"",LOG(INDEX(測定結果!$1:$1048576,ROW(),BL$1)))</f>
        <v>-0.88605664769316317</v>
      </c>
      <c r="BM91">
        <f>IF(INDEX(測定結果!$1:$1048576,ROW(),BM$1)=0,"",LOG(INDEX(測定結果!$1:$1048576,ROW(),BM$1)))</f>
        <v>-0.88605664769316317</v>
      </c>
      <c r="BN91">
        <f>IF(INDEX(測定結果!$1:$1048576,ROW(),BN$1)=0,"",LOG(INDEX(測定結果!$1:$1048576,ROW(),BN$1)))</f>
        <v>-0.95860731484177497</v>
      </c>
      <c r="BO91">
        <f>IF(INDEX(測定結果!$1:$1048576,ROW(),BO$1)=0,"",LOG(INDEX(測定結果!$1:$1048576,ROW(),BO$1)))</f>
        <v>-0.88605664769316317</v>
      </c>
      <c r="BP91">
        <f>IF(INDEX(測定結果!$1:$1048576,ROW(),BP$1)=0,"",LOG(INDEX(測定結果!$1:$1048576,ROW(),BP$1)))</f>
        <v>-0.88605664769316317</v>
      </c>
      <c r="BQ91">
        <f>IF(INDEX(測定結果!$1:$1048576,ROW(),BQ$1)=0,"",LOG(INDEX(測定結果!$1:$1048576,ROW(),BQ$1)))</f>
        <v>-0.88605664769316317</v>
      </c>
      <c r="BR91">
        <f>IF(INDEX(測定結果!$1:$1048576,ROW(),BR$1)=0,"",LOG(INDEX(測定結果!$1:$1048576,ROW(),BR$1)))</f>
        <v>-0.95860731484177497</v>
      </c>
      <c r="BS91">
        <f>IF(INDEX(測定結果!$1:$1048576,ROW(),BS$1)=0,"",LOG(INDEX(測定結果!$1:$1048576,ROW(),BS$1)))</f>
        <v>-0.92081875395237522</v>
      </c>
      <c r="BT91">
        <f>IF(INDEX(測定結果!$1:$1048576,ROW(),BT$1)=0,"",LOG(INDEX(測定結果!$1:$1048576,ROW(),BT$1)))</f>
        <v>-0.88605664769316317</v>
      </c>
      <c r="BU91">
        <f>IF(INDEX(測定結果!$1:$1048576,ROW(),BU$1)=0,"",LOG(INDEX(測定結果!$1:$1048576,ROW(),BU$1)))</f>
        <v>-0.88605664769316317</v>
      </c>
      <c r="BV91" t="str">
        <f>IF(INDEX(測定結果!$1:$1048576,ROW(),BV$1)=0,"",LOG(INDEX(測定結果!$1:$1048576,ROW(),BV$1)))</f>
        <v/>
      </c>
      <c r="BW91" t="str">
        <f>IF(INDEX(測定結果!$1:$1048576,ROW(),BW$1)=0,"",LOG(INDEX(測定結果!$1:$1048576,ROW(),BW$1)))</f>
        <v/>
      </c>
      <c r="BX91" t="str">
        <f>IF(INDEX(測定結果!$1:$1048576,ROW(),BX$1)=0,"",LOG(INDEX(測定結果!$1:$1048576,ROW(),BX$1)))</f>
        <v/>
      </c>
      <c r="BY91" t="str">
        <f>IF(INDEX(測定結果!$1:$1048576,ROW(),BY$1)=0,"",LOG(INDEX(測定結果!$1:$1048576,ROW(),BY$1)))</f>
        <v/>
      </c>
      <c r="BZ91" t="str">
        <f>IF(INDEX(測定結果!$1:$1048576,ROW(),BZ$1)=0,"",LOG(INDEX(測定結果!$1:$1048576,ROW(),BZ$1)))</f>
        <v/>
      </c>
      <c r="CA91" t="str">
        <f>IF(INDEX(測定結果!$1:$1048576,ROW(),CA$1)=0,"",LOG(INDEX(測定結果!$1:$1048576,ROW(),CA$1)))</f>
        <v/>
      </c>
      <c r="CB91" t="str">
        <f>IF(INDEX(測定結果!$1:$1048576,ROW(),CB$1)=0,"",LOG(INDEX(測定結果!$1:$1048576,ROW(),CB$1)))</f>
        <v/>
      </c>
      <c r="CC91" t="str">
        <f>IF(INDEX(測定結果!$1:$1048576,ROW(),CC$1)=0,"",LOG(INDEX(測定結果!$1:$1048576,ROW(),CC$1)))</f>
        <v/>
      </c>
      <c r="CD91" t="str">
        <f>IF(INDEX(測定結果!$1:$1048576,ROW(),CD$1)=0,"",LOG(INDEX(測定結果!$1:$1048576,ROW(),CD$1)))</f>
        <v/>
      </c>
      <c r="CE91" t="str">
        <f>IF(INDEX(測定結果!$1:$1048576,ROW(),CE$1)=0,"",LOG(INDEX(測定結果!$1:$1048576,ROW(),CE$1)))</f>
        <v/>
      </c>
      <c r="CF91">
        <f>IF(INDEX(測定結果!$1:$1048576,ROW(),CF$1)=0,"",LOG(INDEX(測定結果!$1:$1048576,ROW(),CF$1)))</f>
        <v>-0.95860731484177497</v>
      </c>
      <c r="CG91">
        <f>IF(INDEX(測定結果!$1:$1048576,ROW(),CG$1)=0,"",LOG(INDEX(測定結果!$1:$1048576,ROW(),CG$1)))</f>
        <v>-0.92081875395237522</v>
      </c>
      <c r="CH91">
        <f>IF(INDEX(測定結果!$1:$1048576,ROW(),CH$1)=0,"",LOG(INDEX(測定結果!$1:$1048576,ROW(),CH$1)))</f>
        <v>-0.92081875395237522</v>
      </c>
      <c r="CI91">
        <f>IF(INDEX(測定結果!$1:$1048576,ROW(),CI$1)=0,"",LOG(INDEX(測定結果!$1:$1048576,ROW(),CI$1)))</f>
        <v>-0.92081875395237522</v>
      </c>
      <c r="CJ91">
        <f>IF(INDEX(測定結果!$1:$1048576,ROW(),CJ$1)=0,"",LOG(INDEX(測定結果!$1:$1048576,ROW(),CJ$1)))</f>
        <v>-0.95860731484177497</v>
      </c>
      <c r="CK91">
        <f>IF(INDEX(測定結果!$1:$1048576,ROW(),CK$1)=0,"",LOG(INDEX(測定結果!$1:$1048576,ROW(),CK$1)))</f>
        <v>-0.95860731484177497</v>
      </c>
      <c r="CL91">
        <f>IF(INDEX(測定結果!$1:$1048576,ROW(),CL$1)=0,"",LOG(INDEX(測定結果!$1:$1048576,ROW(),CL$1)))</f>
        <v>-0.95860731484177497</v>
      </c>
      <c r="CM91">
        <f>IF(INDEX(測定結果!$1:$1048576,ROW(),CM$1)=0,"",LOG(INDEX(測定結果!$1:$1048576,ROW(),CM$1)))</f>
        <v>-0.95860731484177497</v>
      </c>
      <c r="CN91">
        <f>IF(INDEX(測定結果!$1:$1048576,ROW(),CN$1)=0,"",LOG(INDEX(測定結果!$1:$1048576,ROW(),CN$1)))</f>
        <v>-0.95860731484177497</v>
      </c>
      <c r="CO91">
        <f>IF(INDEX(測定結果!$1:$1048576,ROW(),CO$1)=0,"",LOG(INDEX(測定結果!$1:$1048576,ROW(),CO$1)))</f>
        <v>-0.95860731484177497</v>
      </c>
      <c r="CP91">
        <f>IF(INDEX(測定結果!$1:$1048576,ROW(),CP$1)=0,"",LOG(INDEX(測定結果!$1:$1048576,ROW(),CP$1)))</f>
        <v>-1</v>
      </c>
      <c r="CQ91">
        <f>IF(INDEX(測定結果!$1:$1048576,ROW(),CQ$1)=0,"",LOG(INDEX(測定結果!$1:$1048576,ROW(),CQ$1)))</f>
        <v>-0.95860731484177497</v>
      </c>
      <c r="CR91" t="str">
        <f>IF(INDEX(測定結果!$1:$1048576,ROW(),CR$1)=0,"",LOG(INDEX(測定結果!$1:$1048576,ROW(),CR$1)))</f>
        <v/>
      </c>
      <c r="CS91" t="str">
        <f>IF(INDEX(測定結果!$1:$1048576,ROW(),CS$1)=0,"",LOG(INDEX(測定結果!$1:$1048576,ROW(),CS$1)))</f>
        <v/>
      </c>
      <c r="CT91" t="str">
        <f>IF(INDEX(測定結果!$1:$1048576,ROW(),CT$1)=0,"",LOG(INDEX(測定結果!$1:$1048576,ROW(),CT$1)))</f>
        <v/>
      </c>
      <c r="CU91" t="str">
        <f>IF(INDEX(測定結果!$1:$1048576,ROW(),CU$1)=0,"",LOG(INDEX(測定結果!$1:$1048576,ROW(),CU$1)))</f>
        <v/>
      </c>
      <c r="CV91" t="str">
        <f>IF(INDEX(測定結果!$1:$1048576,ROW(),CV$1)=0,"",LOG(INDEX(測定結果!$1:$1048576,ROW(),CV$1)))</f>
        <v/>
      </c>
      <c r="CW91" t="str">
        <f>IF(INDEX(測定結果!$1:$1048576,ROW(),CW$1)=0,"",LOG(INDEX(測定結果!$1:$1048576,ROW(),CW$1)))</f>
        <v/>
      </c>
      <c r="CX91" t="str">
        <f>IF(INDEX(測定結果!$1:$1048576,ROW(),CX$1)=0,"",LOG(INDEX(測定結果!$1:$1048576,ROW(),CX$1)))</f>
        <v/>
      </c>
      <c r="CY91" t="str">
        <f>IF(INDEX(測定結果!$1:$1048576,ROW(),CY$1)=0,"",LOG(INDEX(測定結果!$1:$1048576,ROW(),CY$1)))</f>
        <v/>
      </c>
      <c r="CZ91" t="str">
        <f>IF(INDEX(測定結果!$1:$1048576,ROW(),CZ$1)=0,"",LOG(INDEX(測定結果!$1:$1048576,ROW(),CZ$1)))</f>
        <v/>
      </c>
      <c r="DA91" t="str">
        <f>IF(INDEX(測定結果!$1:$1048576,ROW(),DA$1)=0,"",LOG(INDEX(測定結果!$1:$1048576,ROW(),DA$1)))</f>
        <v/>
      </c>
      <c r="DB91" t="str">
        <f>IF(INDEX(測定結果!$1:$1048576,ROW(),DB$1)=0,"",LOG(INDEX(測定結果!$1:$1048576,ROW(),DB$1)))</f>
        <v/>
      </c>
      <c r="DC91" t="str">
        <f>IF(INDEX(測定結果!$1:$1048576,ROW(),DC$1)=0,"",LOG(INDEX(測定結果!$1:$1048576,ROW(),DC$1)))</f>
        <v/>
      </c>
      <c r="DD91" t="str">
        <f>IF(INDEX(測定結果!$1:$1048576,ROW(),DD$1)=0,"",LOG(INDEX(測定結果!$1:$1048576,ROW(),DD$1)))</f>
        <v/>
      </c>
      <c r="DE91" t="str">
        <f>IF(INDEX(測定結果!$1:$1048576,ROW(),DE$1)=0,"",LOG(INDEX(測定結果!$1:$1048576,ROW(),DE$1)))</f>
        <v/>
      </c>
      <c r="DF91" t="str">
        <f>IF(INDEX(測定結果!$1:$1048576,ROW(),DF$1)=0,"",LOG(INDEX(測定結果!$1:$1048576,ROW(),DF$1)))</f>
        <v/>
      </c>
      <c r="DG91" t="str">
        <f>IF(INDEX(測定結果!$1:$1048576,ROW(),DG$1)=0,"",LOG(INDEX(測定結果!$1:$1048576,ROW(),DG$1)))</f>
        <v/>
      </c>
      <c r="DH91" t="str">
        <f>IF(INDEX(測定結果!$1:$1048576,ROW(),DH$1)=0,"",LOG(INDEX(測定結果!$1:$1048576,ROW(),DH$1)))</f>
        <v/>
      </c>
      <c r="DI91" t="str">
        <f>IF(INDEX(測定結果!$1:$1048576,ROW(),DI$1)=0,"",LOG(INDEX(測定結果!$1:$1048576,ROW(),DI$1)))</f>
        <v/>
      </c>
      <c r="DJ91" t="str">
        <f>IF(INDEX(測定結果!$1:$1048576,ROW(),DJ$1)=0,"",LOG(INDEX(測定結果!$1:$1048576,ROW(),DJ$1)))</f>
        <v/>
      </c>
      <c r="DK91" t="str">
        <f>IF(INDEX(測定結果!$1:$1048576,ROW(),DK$1)=0,"",LOG(INDEX(測定結果!$1:$1048576,ROW(),DK$1)))</f>
        <v/>
      </c>
      <c r="DL91" t="str">
        <f>IF(INDEX(測定結果!$1:$1048576,ROW(),DL$1)=0,"",LOG(INDEX(測定結果!$1:$1048576,ROW(),DL$1)))</f>
        <v/>
      </c>
      <c r="DM91" t="str">
        <f>IF(INDEX(測定結果!$1:$1048576,ROW(),DM$1)=0,"",LOG(INDEX(測定結果!$1:$1048576,ROW(),DM$1)))</f>
        <v/>
      </c>
      <c r="DN91" t="str">
        <f>IF(INDEX(測定結果!$1:$1048576,ROW(),DN$1)=0,"",LOG(INDEX(測定結果!$1:$1048576,ROW(),DN$1)))</f>
        <v/>
      </c>
      <c r="DO91" t="str">
        <f>IF(INDEX(測定結果!$1:$1048576,ROW(),DO$1)=0,"",LOG(INDEX(測定結果!$1:$1048576,ROW(),DO$1)))</f>
        <v/>
      </c>
      <c r="DP91" t="str">
        <f>IF(OR(INDEX(測定結果!$1:$1048576,ROW(),DP$1)=0,INDEX(測定結果!$1:$1048576,ROW(),DP$1)=""),"",LOG(INDEX(測定結果!$1:$1048576,ROW(),DP$1)))</f>
        <v/>
      </c>
      <c r="DQ91" t="str">
        <f>IF(OR(INDEX(測定結果!$1:$1048576,ROW(),DQ$1)=0,INDEX(測定結果!$1:$1048576,ROW(),DQ$1)=""),"",LOG(INDEX(測定結果!$1:$1048576,ROW(),DQ$1)))</f>
        <v/>
      </c>
      <c r="DR91" t="str">
        <f>IF(OR(INDEX(測定結果!$1:$1048576,ROW(),DR$1)=0,INDEX(測定結果!$1:$1048576,ROW(),DR$1)=""),"",LOG(INDEX(測定結果!$1:$1048576,ROW(),DR$1)))</f>
        <v/>
      </c>
      <c r="DS91" t="str">
        <f>IF(OR(INDEX(測定結果!$1:$1048576,ROW(),DS$1)=0,INDEX(測定結果!$1:$1048576,ROW(),DS$1)=""),"",LOG(INDEX(測定結果!$1:$1048576,ROW(),DS$1)))</f>
        <v/>
      </c>
      <c r="DT91" t="str">
        <f>IF(OR(INDEX(測定結果!$1:$1048576,ROW(),DT$1)=0,INDEX(測定結果!$1:$1048576,ROW(),DT$1)=""),"",LOG(INDEX(測定結果!$1:$1048576,ROW(),DT$1)))</f>
        <v/>
      </c>
      <c r="DU91" t="str">
        <f>IF(OR(INDEX(測定結果!$1:$1048576,ROW(),DU$1)=0,INDEX(測定結果!$1:$1048576,ROW(),DU$1)=""),"",LOG(INDEX(測定結果!$1:$1048576,ROW(),DU$1)))</f>
        <v/>
      </c>
      <c r="DV91" t="str">
        <f>IF(OR(INDEX(測定結果!$1:$1048576,ROW(),DV$1)=0,INDEX(測定結果!$1:$1048576,ROW(),DV$1)=""),"",LOG(INDEX(測定結果!$1:$1048576,ROW(),DV$1)))</f>
        <v/>
      </c>
      <c r="DW91" t="str">
        <f>IF(OR(INDEX(測定結果!$1:$1048576,ROW(),DW$1)=0,INDEX(測定結果!$1:$1048576,ROW(),DW$1)=""),"",LOG(INDEX(測定結果!$1:$1048576,ROW(),DW$1)))</f>
        <v/>
      </c>
      <c r="DX91" t="str">
        <f>IF(OR(INDEX(測定結果!$1:$1048576,ROW(),DX$1)=0,INDEX(測定結果!$1:$1048576,ROW(),DX$1)=""),"",LOG(INDEX(測定結果!$1:$1048576,ROW(),DX$1)))</f>
        <v/>
      </c>
      <c r="DY91" t="str">
        <f>IF(OR(INDEX(測定結果!$1:$1048576,ROW(),DY$1)=0,INDEX(測定結果!$1:$1048576,ROW(),DY$1)=""),"",LOG(INDEX(測定結果!$1:$1048576,ROW(),DY$1)))</f>
        <v/>
      </c>
      <c r="DZ91" t="str">
        <f>IF(OR(INDEX(測定結果!$1:$1048576,ROW(),DZ$1)=0,INDEX(測定結果!$1:$1048576,ROW(),DZ$1)=""),"",LOG(INDEX(測定結果!$1:$1048576,ROW(),DZ$1)))</f>
        <v/>
      </c>
      <c r="EA91" t="str">
        <f>IF(OR(INDEX(測定結果!$1:$1048576,ROW(),EA$1)=0,INDEX(測定結果!$1:$1048576,ROW(),EA$1)=""),"",LOG(INDEX(測定結果!$1:$1048576,ROW(),EA$1)))</f>
        <v/>
      </c>
      <c r="EB91" t="str">
        <f>IF(OR(INDEX(測定結果!$1:$1048576,ROW(),EB$1)=0,INDEX(測定結果!$1:$1048576,ROW(),EB$1)=""),"",LOG(INDEX(測定結果!$1:$1048576,ROW(),EB$1)))</f>
        <v/>
      </c>
      <c r="EC91" t="str">
        <f>IF(OR(INDEX(測定結果!$1:$1048576,ROW(),EC$1)=0,INDEX(測定結果!$1:$1048576,ROW(),EC$1)=""),"",LOG(INDEX(測定結果!$1:$1048576,ROW(),EC$1)))</f>
        <v/>
      </c>
      <c r="ED91" t="str">
        <f>IF(OR(INDEX(測定結果!$1:$1048576,ROW(),ED$1)=0,INDEX(測定結果!$1:$1048576,ROW(),ED$1)=""),"",LOG(INDEX(測定結果!$1:$1048576,ROW(),ED$1)))</f>
        <v/>
      </c>
    </row>
    <row r="92" spans="1:134">
      <c r="A92" t="str">
        <f>IF(INDEX(測定結果!$1:$1048576,ROW(),A$1)=0,A91,INDEX(測定結果!$1:$1048576,ROW(),A$1))</f>
        <v>船引町</v>
      </c>
      <c r="B92">
        <f>INDEX(測定結果!$1:$1048576,ROW(),B$1)</f>
        <v>82</v>
      </c>
      <c r="C92" t="str">
        <f>IF(INDEX(測定結果!$1:$1048576,ROW(),C$1)=0,C91,INDEX(測定結果!$1:$1048576,ROW(),C$1))</f>
        <v>鹿又１</v>
      </c>
      <c r="D92" t="str">
        <f>IF(INDEX(測定結果!$1:$1048576,ROW(),D$1)=0,"",INDEX(測定結果!$1:$1048576,ROW(),D$1))</f>
        <v>美山出張所</v>
      </c>
      <c r="E92">
        <f>IF(INDEX(測定結果!$1:$1048576,ROW(),E$1)=0,"",LOG(INDEX(測定結果!$1:$1048576,ROW(),E$1)))</f>
        <v>-0.37675070960209955</v>
      </c>
      <c r="F92">
        <f>IF(INDEX(測定結果!$1:$1048576,ROW(),F$1)=0,"",LOG(INDEX(測定結果!$1:$1048576,ROW(),F$1)))</f>
        <v>-0.42021640338318983</v>
      </c>
      <c r="G92">
        <f>IF(INDEX(測定結果!$1:$1048576,ROW(),G$1)=0,"",LOG(INDEX(測定結果!$1:$1048576,ROW(),G$1)))</f>
        <v>-0.55284196865778079</v>
      </c>
      <c r="H92">
        <f>IF(INDEX(測定結果!$1:$1048576,ROW(),H$1)=0,"",LOG(INDEX(測定結果!$1:$1048576,ROW(),H$1)))</f>
        <v>-0.55284196865778079</v>
      </c>
      <c r="I92">
        <f>IF(INDEX(測定結果!$1:$1048576,ROW(),I$1)=0,"",LOG(INDEX(測定結果!$1:$1048576,ROW(),I$1)))</f>
        <v>-0.53760200210104392</v>
      </c>
      <c r="J92">
        <f>IF(INDEX(測定結果!$1:$1048576,ROW(),J$1)=0,"",LOG(INDEX(測定結果!$1:$1048576,ROW(),J$1)))</f>
        <v>-0.52287874528033762</v>
      </c>
      <c r="K92">
        <f>IF(INDEX(測定結果!$1:$1048576,ROW(),K$1)=0,"",LOG(INDEX(測定結果!$1:$1048576,ROW(),K$1)))</f>
        <v>-0.56863623584101264</v>
      </c>
      <c r="L92">
        <f>IF(INDEX(測定結果!$1:$1048576,ROW(),L$1)=0,"",LOG(INDEX(測定結果!$1:$1048576,ROW(),L$1)))</f>
        <v>-0.55284196865778079</v>
      </c>
      <c r="M92">
        <f>IF(INDEX(測定結果!$1:$1048576,ROW(),M$1)=0,"",LOG(INDEX(測定結果!$1:$1048576,ROW(),M$1)))</f>
        <v>-0.56863623584101264</v>
      </c>
      <c r="N92">
        <f>IF(INDEX(測定結果!$1:$1048576,ROW(),N$1)=0,"",LOG(INDEX(測定結果!$1:$1048576,ROW(),N$1)))</f>
        <v>-0.52287874528033762</v>
      </c>
      <c r="O92">
        <f>IF(INDEX(測定結果!$1:$1048576,ROW(),O$1)=0,"",LOG(INDEX(測定結果!$1:$1048576,ROW(),O$1)))</f>
        <v>-0.55284196865778079</v>
      </c>
      <c r="P92">
        <f>IF(INDEX(測定結果!$1:$1048576,ROW(),P$1)=0,"",LOG(INDEX(測定結果!$1:$1048576,ROW(),P$1)))</f>
        <v>-0.58502665202918203</v>
      </c>
      <c r="Q92">
        <f>IF(INDEX(測定結果!$1:$1048576,ROW(),Q$1)=0,"",LOG(INDEX(測定結果!$1:$1048576,ROW(),Q$1)))</f>
        <v>-0.61978875828839397</v>
      </c>
      <c r="R92">
        <f>IF(INDEX(測定結果!$1:$1048576,ROW(),R$1)=0,"",LOG(INDEX(測定結果!$1:$1048576,ROW(),R$1)))</f>
        <v>-0.63827216398240705</v>
      </c>
      <c r="S92">
        <f>IF(INDEX(測定結果!$1:$1048576,ROW(),S$1)=0,"",LOG(INDEX(測定結果!$1:$1048576,ROW(),S$1)))</f>
        <v>-0.65757731917779372</v>
      </c>
      <c r="T92">
        <f>IF(INDEX(測定結果!$1:$1048576,ROW(),T$1)=0,"",LOG(INDEX(測定結果!$1:$1048576,ROW(),T$1)))</f>
        <v>-0.6777807052660807</v>
      </c>
      <c r="U92">
        <f>IF(INDEX(測定結果!$1:$1048576,ROW(),U$1)=0,"",LOG(INDEX(測定結果!$1:$1048576,ROW(),U$1)))</f>
        <v>-0.69897000433601875</v>
      </c>
      <c r="V92">
        <f>IF(INDEX(測定結果!$1:$1048576,ROW(),V$1)=0,"",LOG(INDEX(測定結果!$1:$1048576,ROW(),V$1)))</f>
        <v>-0.69897000433601875</v>
      </c>
      <c r="W92">
        <f>IF(INDEX(測定結果!$1:$1048576,ROW(),W$1)=0,"",LOG(INDEX(測定結果!$1:$1048576,ROW(),W$1)))</f>
        <v>-0.72124639904717103</v>
      </c>
      <c r="X92">
        <f>IF(INDEX(測定結果!$1:$1048576,ROW(),X$1)=0,"",LOG(INDEX(測定結果!$1:$1048576,ROW(),X$1)))</f>
        <v>-0.74472749489669399</v>
      </c>
      <c r="Y92">
        <f>IF(INDEX(測定結果!$1:$1048576,ROW(),Y$1)=0,"",LOG(INDEX(測定結果!$1:$1048576,ROW(),Y$1)))</f>
        <v>-0.79588001734407521</v>
      </c>
      <c r="Z92">
        <f>IF(INDEX(測定結果!$1:$1048576,ROW(),Z$1)=0,"",LOG(INDEX(測定結果!$1:$1048576,ROW(),Z$1)))</f>
        <v>-0.769551078621726</v>
      </c>
      <c r="AA92">
        <f>IF(INDEX(測定結果!$1:$1048576,ROW(),AA$1)=0,"",LOG(INDEX(測定結果!$1:$1048576,ROW(),AA$1)))</f>
        <v>-0.769551078621726</v>
      </c>
      <c r="AB92">
        <f>IF(INDEX(測定結果!$1:$1048576,ROW(),AB$1)=0,"",LOG(INDEX(測定結果!$1:$1048576,ROW(),AB$1)))</f>
        <v>-0.79588001734407521</v>
      </c>
      <c r="AC92">
        <f>IF(INDEX(測定結果!$1:$1048576,ROW(),AC$1)=0,"",LOG(INDEX(測定結果!$1:$1048576,ROW(),AC$1)))</f>
        <v>-0.79588001734407521</v>
      </c>
      <c r="AD92">
        <f>IF(INDEX(測定結果!$1:$1048576,ROW(),AD$1)=0,"",LOG(INDEX(測定結果!$1:$1048576,ROW(),AD$1)))</f>
        <v>-0.82390874094431876</v>
      </c>
      <c r="AE92">
        <f>IF(INDEX(測定結果!$1:$1048576,ROW(),AE$1)=0,"",LOG(INDEX(測定結果!$1:$1048576,ROW(),AE$1)))</f>
        <v>-0.82390874094431876</v>
      </c>
      <c r="AF92">
        <f>IF(INDEX(測定結果!$1:$1048576,ROW(),AF$1)=0,"",LOG(INDEX(測定結果!$1:$1048576,ROW(),AF$1)))</f>
        <v>-0.82390874094431876</v>
      </c>
      <c r="AG92">
        <f>IF(INDEX(測定結果!$1:$1048576,ROW(),AG$1)=0,"",LOG(INDEX(測定結果!$1:$1048576,ROW(),AG$1)))</f>
        <v>-0.82390874094431876</v>
      </c>
      <c r="AH92">
        <f>IF(INDEX(測定結果!$1:$1048576,ROW(),AH$1)=0,"",LOG(INDEX(測定結果!$1:$1048576,ROW(),AH$1)))</f>
        <v>-0.88605664769316317</v>
      </c>
      <c r="AI92">
        <f>IF(INDEX(測定結果!$1:$1048576,ROW(),AI$1)=0,"",LOG(INDEX(測定結果!$1:$1048576,ROW(),AI$1)))</f>
        <v>-0.82390874094431876</v>
      </c>
      <c r="AJ92">
        <f>IF(INDEX(測定結果!$1:$1048576,ROW(),AJ$1)=0,"",LOG(INDEX(測定結果!$1:$1048576,ROW(),AJ$1)))</f>
        <v>-0.82390874094431876</v>
      </c>
      <c r="AK92">
        <f>IF(INDEX(測定結果!$1:$1048576,ROW(),AK$1)=0,"",LOG(INDEX(測定結果!$1:$1048576,ROW(),AK$1)))</f>
        <v>-0.85387196432176193</v>
      </c>
      <c r="AL92">
        <f>IF(INDEX(測定結果!$1:$1048576,ROW(),AL$1)=0,"",LOG(INDEX(測定結果!$1:$1048576,ROW(),AL$1)))</f>
        <v>-0.85387196432176193</v>
      </c>
      <c r="AM92">
        <f>IF(INDEX(測定結果!$1:$1048576,ROW(),AM$1)=0,"",LOG(INDEX(測定結果!$1:$1048576,ROW(),AM$1)))</f>
        <v>-0.85387196432176193</v>
      </c>
      <c r="AN92">
        <f>IF(INDEX(測定結果!$1:$1048576,ROW(),AN$1)=0,"",LOG(INDEX(測定結果!$1:$1048576,ROW(),AN$1)))</f>
        <v>-0.88605664769316317</v>
      </c>
      <c r="AO92">
        <f>IF(INDEX(測定結果!$1:$1048576,ROW(),AO$1)=0,"",LOG(INDEX(測定結果!$1:$1048576,ROW(),AO$1)))</f>
        <v>-0.88605664769316317</v>
      </c>
      <c r="AP92">
        <f>IF(INDEX(測定結果!$1:$1048576,ROW(),AP$1)=0,"",LOG(INDEX(測定結果!$1:$1048576,ROW(),AP$1)))</f>
        <v>-0.88605664769316317</v>
      </c>
      <c r="AQ92">
        <f>IF(INDEX(測定結果!$1:$1048576,ROW(),AQ$1)=0,"",LOG(INDEX(測定結果!$1:$1048576,ROW(),AQ$1)))</f>
        <v>-0.88605664769316317</v>
      </c>
      <c r="AR92">
        <f>IF(INDEX(測定結果!$1:$1048576,ROW(),AR$1)=0,"",LOG(INDEX(測定結果!$1:$1048576,ROW(),AR$1)))</f>
        <v>-0.88605664769316317</v>
      </c>
      <c r="AS92">
        <f>IF(INDEX(測定結果!$1:$1048576,ROW(),AS$1)=0,"",LOG(INDEX(測定結果!$1:$1048576,ROW(),AS$1)))</f>
        <v>-0.92081875395237522</v>
      </c>
      <c r="AT92">
        <f>IF(INDEX(測定結果!$1:$1048576,ROW(),AT$1)=0,"",LOG(INDEX(測定結果!$1:$1048576,ROW(),AT$1)))</f>
        <v>-0.92081875395237522</v>
      </c>
      <c r="AU92">
        <f>IF(INDEX(測定結果!$1:$1048576,ROW(),AU$1)=0,"",LOG(INDEX(測定結果!$1:$1048576,ROW(),AU$1)))</f>
        <v>-1</v>
      </c>
      <c r="AV92">
        <f>IF(INDEX(測定結果!$1:$1048576,ROW(),AV$1)=0,"",LOG(INDEX(測定結果!$1:$1048576,ROW(),AV$1)))</f>
        <v>-0.92081875395237522</v>
      </c>
      <c r="AW92">
        <f>IF(INDEX(測定結果!$1:$1048576,ROW(),AW$1)=0,"",LOG(INDEX(測定結果!$1:$1048576,ROW(),AW$1)))</f>
        <v>-0.92081875395237522</v>
      </c>
      <c r="AX92">
        <f>IF(INDEX(測定結果!$1:$1048576,ROW(),AX$1)=0,"",LOG(INDEX(測定結果!$1:$1048576,ROW(),AX$1)))</f>
        <v>-0.92081875395237522</v>
      </c>
      <c r="AY92">
        <f>IF(INDEX(測定結果!$1:$1048576,ROW(),AY$1)=0,"",LOG(INDEX(測定結果!$1:$1048576,ROW(),AY$1)))</f>
        <v>-0.92081875395237522</v>
      </c>
      <c r="AZ92">
        <f>IF(INDEX(測定結果!$1:$1048576,ROW(),AZ$1)=0,"",LOG(INDEX(測定結果!$1:$1048576,ROW(),AZ$1)))</f>
        <v>-0.88605664769316317</v>
      </c>
      <c r="BA92">
        <f>IF(INDEX(測定結果!$1:$1048576,ROW(),BA$1)=0,"",LOG(INDEX(測定結果!$1:$1048576,ROW(),BA$1)))</f>
        <v>-0.92081875395237522</v>
      </c>
      <c r="BB92">
        <f>IF(INDEX(測定結果!$1:$1048576,ROW(),BB$1)=0,"",LOG(INDEX(測定結果!$1:$1048576,ROW(),BB$1)))</f>
        <v>-0.92081875395237522</v>
      </c>
      <c r="BC92">
        <f>IF(INDEX(測定結果!$1:$1048576,ROW(),BC$1)=0,"",LOG(INDEX(測定結果!$1:$1048576,ROW(),BC$1)))</f>
        <v>-0.92081875395237522</v>
      </c>
      <c r="BD92">
        <f>IF(INDEX(測定結果!$1:$1048576,ROW(),BD$1)=0,"",LOG(INDEX(測定結果!$1:$1048576,ROW(),BD$1)))</f>
        <v>-0.95860731484177497</v>
      </c>
      <c r="BE92">
        <f>IF(INDEX(測定結果!$1:$1048576,ROW(),BE$1)=0,"",LOG(INDEX(測定結果!$1:$1048576,ROW(),BE$1)))</f>
        <v>-1</v>
      </c>
      <c r="BF92">
        <f>IF(INDEX(測定結果!$1:$1048576,ROW(),BF$1)=0,"",LOG(INDEX(測定結果!$1:$1048576,ROW(),BF$1)))</f>
        <v>-1.0457574905606752</v>
      </c>
      <c r="BG92">
        <f>IF(INDEX(測定結果!$1:$1048576,ROW(),BG$1)=0,"",LOG(INDEX(測定結果!$1:$1048576,ROW(),BG$1)))</f>
        <v>-1</v>
      </c>
      <c r="BH92">
        <f>IF(INDEX(測定結果!$1:$1048576,ROW(),BH$1)=0,"",LOG(INDEX(測定結果!$1:$1048576,ROW(),BH$1)))</f>
        <v>-1</v>
      </c>
      <c r="BI92">
        <f>IF(INDEX(測定結果!$1:$1048576,ROW(),BI$1)=0,"",LOG(INDEX(測定結果!$1:$1048576,ROW(),BI$1)))</f>
        <v>-1</v>
      </c>
      <c r="BJ92">
        <f>IF(INDEX(測定結果!$1:$1048576,ROW(),BJ$1)=0,"",LOG(INDEX(測定結果!$1:$1048576,ROW(),BJ$1)))</f>
        <v>-1</v>
      </c>
      <c r="BK92">
        <f>IF(INDEX(測定結果!$1:$1048576,ROW(),BK$1)=0,"",LOG(INDEX(測定結果!$1:$1048576,ROW(),BK$1)))</f>
        <v>-1</v>
      </c>
      <c r="BL92">
        <f>IF(INDEX(測定結果!$1:$1048576,ROW(),BL$1)=0,"",LOG(INDEX(測定結果!$1:$1048576,ROW(),BL$1)))</f>
        <v>-1</v>
      </c>
      <c r="BM92">
        <f>IF(INDEX(測定結果!$1:$1048576,ROW(),BM$1)=0,"",LOG(INDEX(測定結果!$1:$1048576,ROW(),BM$1)))</f>
        <v>-1</v>
      </c>
      <c r="BN92">
        <f>IF(INDEX(測定結果!$1:$1048576,ROW(),BN$1)=0,"",LOG(INDEX(測定結果!$1:$1048576,ROW(),BN$1)))</f>
        <v>-1</v>
      </c>
      <c r="BO92">
        <f>IF(INDEX(測定結果!$1:$1048576,ROW(),BO$1)=0,"",LOG(INDEX(測定結果!$1:$1048576,ROW(),BO$1)))</f>
        <v>-1</v>
      </c>
      <c r="BP92">
        <f>IF(INDEX(測定結果!$1:$1048576,ROW(),BP$1)=0,"",LOG(INDEX(測定結果!$1:$1048576,ROW(),BP$1)))</f>
        <v>-1</v>
      </c>
      <c r="BQ92">
        <f>IF(INDEX(測定結果!$1:$1048576,ROW(),BQ$1)=0,"",LOG(INDEX(測定結果!$1:$1048576,ROW(),BQ$1)))</f>
        <v>-1.0457574905606752</v>
      </c>
      <c r="BR92">
        <f>IF(INDEX(測定結果!$1:$1048576,ROW(),BR$1)=0,"",LOG(INDEX(測定結果!$1:$1048576,ROW(),BR$1)))</f>
        <v>-1.0457574905606752</v>
      </c>
      <c r="BS92">
        <f>IF(INDEX(測定結果!$1:$1048576,ROW(),BS$1)=0,"",LOG(INDEX(測定結果!$1:$1048576,ROW(),BS$1)))</f>
        <v>-1.0457574905606752</v>
      </c>
      <c r="BT92">
        <f>IF(INDEX(測定結果!$1:$1048576,ROW(),BT$1)=0,"",LOG(INDEX(測定結果!$1:$1048576,ROW(),BT$1)))</f>
        <v>-1.0457574905606752</v>
      </c>
      <c r="BU92">
        <f>IF(INDEX(測定結果!$1:$1048576,ROW(),BU$1)=0,"",LOG(INDEX(測定結果!$1:$1048576,ROW(),BU$1)))</f>
        <v>-1.0457574905606752</v>
      </c>
      <c r="BV92">
        <f>IF(INDEX(測定結果!$1:$1048576,ROW(),BV$1)=0,"",LOG(INDEX(測定結果!$1:$1048576,ROW(),BV$1)))</f>
        <v>-1.0457574905606752</v>
      </c>
      <c r="BW92">
        <f>IF(INDEX(測定結果!$1:$1048576,ROW(),BW$1)=0,"",LOG(INDEX(測定結果!$1:$1048576,ROW(),BW$1)))</f>
        <v>-1.0457574905606752</v>
      </c>
      <c r="BX92">
        <f>IF(INDEX(測定結果!$1:$1048576,ROW(),BX$1)=0,"",LOG(INDEX(測定結果!$1:$1048576,ROW(),BX$1)))</f>
        <v>-1.0457574905606752</v>
      </c>
      <c r="BY92">
        <f>IF(INDEX(測定結果!$1:$1048576,ROW(),BY$1)=0,"",LOG(INDEX(測定結果!$1:$1048576,ROW(),BY$1)))</f>
        <v>-1.0457574905606752</v>
      </c>
      <c r="BZ92">
        <f>IF(INDEX(測定結果!$1:$1048576,ROW(),BZ$1)=0,"",LOG(INDEX(測定結果!$1:$1048576,ROW(),BZ$1)))</f>
        <v>-1.0969100130080565</v>
      </c>
      <c r="CA92">
        <f>IF(INDEX(測定結果!$1:$1048576,ROW(),CA$1)=0,"",LOG(INDEX(測定結果!$1:$1048576,ROW(),CA$1)))</f>
        <v>-1.0457574905606752</v>
      </c>
      <c r="CB92">
        <f>IF(INDEX(測定結果!$1:$1048576,ROW(),CB$1)=0,"",LOG(INDEX(測定結果!$1:$1048576,ROW(),CB$1)))</f>
        <v>-1.0457574905606752</v>
      </c>
      <c r="CC92">
        <f>IF(INDEX(測定結果!$1:$1048576,ROW(),CC$1)=0,"",LOG(INDEX(測定結果!$1:$1048576,ROW(),CC$1)))</f>
        <v>-1.0457574905606752</v>
      </c>
      <c r="CD92">
        <f>IF(INDEX(測定結果!$1:$1048576,ROW(),CD$1)=0,"",LOG(INDEX(測定結果!$1:$1048576,ROW(),CD$1)))</f>
        <v>-1.0457574905606752</v>
      </c>
      <c r="CE92">
        <f>IF(INDEX(測定結果!$1:$1048576,ROW(),CE$1)=0,"",LOG(INDEX(測定結果!$1:$1048576,ROW(),CE$1)))</f>
        <v>-1.0457574905606752</v>
      </c>
      <c r="CF92">
        <f>IF(INDEX(測定結果!$1:$1048576,ROW(),CF$1)=0,"",LOG(INDEX(測定結果!$1:$1048576,ROW(),CF$1)))</f>
        <v>-1.0969100130080565</v>
      </c>
      <c r="CG92">
        <f>IF(INDEX(測定結果!$1:$1048576,ROW(),CG$1)=0,"",LOG(INDEX(測定結果!$1:$1048576,ROW(),CG$1)))</f>
        <v>-1.0969100130080565</v>
      </c>
      <c r="CH92">
        <f>IF(INDEX(測定結果!$1:$1048576,ROW(),CH$1)=0,"",LOG(INDEX(測定結果!$1:$1048576,ROW(),CH$1)))</f>
        <v>-1.0457574905606752</v>
      </c>
      <c r="CI92">
        <f>IF(INDEX(測定結果!$1:$1048576,ROW(),CI$1)=0,"",LOG(INDEX(測定結果!$1:$1048576,ROW(),CI$1)))</f>
        <v>-1.0969100130080565</v>
      </c>
      <c r="CJ92">
        <f>IF(INDEX(測定結果!$1:$1048576,ROW(),CJ$1)=0,"",LOG(INDEX(測定結果!$1:$1048576,ROW(),CJ$1)))</f>
        <v>-1.0969100130080565</v>
      </c>
      <c r="CK92">
        <f>IF(INDEX(測定結果!$1:$1048576,ROW(),CK$1)=0,"",LOG(INDEX(測定結果!$1:$1048576,ROW(),CK$1)))</f>
        <v>-1.0969100130080565</v>
      </c>
      <c r="CL92">
        <f>IF(INDEX(測定結果!$1:$1048576,ROW(),CL$1)=0,"",LOG(INDEX(測定結果!$1:$1048576,ROW(),CL$1)))</f>
        <v>-1.0969100130080565</v>
      </c>
      <c r="CM92">
        <f>IF(INDEX(測定結果!$1:$1048576,ROW(),CM$1)=0,"",LOG(INDEX(測定結果!$1:$1048576,ROW(),CM$1)))</f>
        <v>-1.0969100130080565</v>
      </c>
      <c r="CN92">
        <f>IF(INDEX(測定結果!$1:$1048576,ROW(),CN$1)=0,"",LOG(INDEX(測定結果!$1:$1048576,ROW(),CN$1)))</f>
        <v>-1.0969100130080565</v>
      </c>
      <c r="CO92">
        <f>IF(INDEX(測定結果!$1:$1048576,ROW(),CO$1)=0,"",LOG(INDEX(測定結果!$1:$1048576,ROW(),CO$1)))</f>
        <v>-1.0969100130080565</v>
      </c>
      <c r="CP92">
        <f>IF(INDEX(測定結果!$1:$1048576,ROW(),CP$1)=0,"",LOG(INDEX(測定結果!$1:$1048576,ROW(),CP$1)))</f>
        <v>-1.0969100130080565</v>
      </c>
      <c r="CQ92">
        <f>IF(INDEX(測定結果!$1:$1048576,ROW(),CQ$1)=0,"",LOG(INDEX(測定結果!$1:$1048576,ROW(),CQ$1)))</f>
        <v>-1.0969100130080565</v>
      </c>
      <c r="CR92">
        <f>IF(INDEX(測定結果!$1:$1048576,ROW(),CR$1)=0,"",LOG(INDEX(測定結果!$1:$1048576,ROW(),CR$1)))</f>
        <v>-1.0969100130080565</v>
      </c>
      <c r="CS92">
        <f>IF(INDEX(測定結果!$1:$1048576,ROW(),CS$1)=0,"",LOG(INDEX(測定結果!$1:$1048576,ROW(),CS$1)))</f>
        <v>-1.0969100130080565</v>
      </c>
      <c r="CT92">
        <f>IF(INDEX(測定結果!$1:$1048576,ROW(),CT$1)=0,"",LOG(INDEX(測定結果!$1:$1048576,ROW(),CT$1)))</f>
        <v>-1.0969100130080565</v>
      </c>
      <c r="CU92">
        <f>IF(INDEX(測定結果!$1:$1048576,ROW(),CU$1)=0,"",LOG(INDEX(測定結果!$1:$1048576,ROW(),CU$1)))</f>
        <v>-1.0969100130080565</v>
      </c>
      <c r="CV92">
        <f>IF(INDEX(測定結果!$1:$1048576,ROW(),CV$1)=0,"",LOG(INDEX(測定結果!$1:$1048576,ROW(),CV$1)))</f>
        <v>-1.0969100130080565</v>
      </c>
      <c r="CW92">
        <f>IF(INDEX(測定結果!$1:$1048576,ROW(),CW$1)=0,"",LOG(INDEX(測定結果!$1:$1048576,ROW(),CW$1)))</f>
        <v>-1.0969100130080565</v>
      </c>
      <c r="CX92">
        <f>IF(INDEX(測定結果!$1:$1048576,ROW(),CX$1)=0,"",LOG(INDEX(測定結果!$1:$1048576,ROW(),CX$1)))</f>
        <v>-1.1549019599857431</v>
      </c>
      <c r="CY92">
        <f>IF(INDEX(測定結果!$1:$1048576,ROW(),CY$1)=0,"",LOG(INDEX(測定結果!$1:$1048576,ROW(),CY$1)))</f>
        <v>-1.0969100130080565</v>
      </c>
      <c r="CZ92">
        <f>IF(INDEX(測定結果!$1:$1048576,ROW(),CZ$1)=0,"",LOG(INDEX(測定結果!$1:$1048576,ROW(),CZ$1)))</f>
        <v>-1.0969100130080565</v>
      </c>
      <c r="DA92">
        <f>IF(INDEX(測定結果!$1:$1048576,ROW(),DA$1)=0,"",LOG(INDEX(測定結果!$1:$1048576,ROW(),DA$1)))</f>
        <v>-1.1549019599857431</v>
      </c>
      <c r="DB92">
        <f>IF(INDEX(測定結果!$1:$1048576,ROW(),DB$1)=0,"",LOG(INDEX(測定結果!$1:$1048576,ROW(),DB$1)))</f>
        <v>-1.1549019599857431</v>
      </c>
      <c r="DC92">
        <f>IF(INDEX(測定結果!$1:$1048576,ROW(),DC$1)=0,"",LOG(INDEX(測定結果!$1:$1048576,ROW(),DC$1)))</f>
        <v>-1.0969100130080565</v>
      </c>
      <c r="DD92">
        <f>IF(INDEX(測定結果!$1:$1048576,ROW(),DD$1)=0,"",LOG(INDEX(測定結果!$1:$1048576,ROW(),DD$1)))</f>
        <v>-1.1549019599857431</v>
      </c>
      <c r="DE92">
        <f>IF(INDEX(測定結果!$1:$1048576,ROW(),DE$1)=0,"",LOG(INDEX(測定結果!$1:$1048576,ROW(),DE$1)))</f>
        <v>-1.0969100130080565</v>
      </c>
      <c r="DF92">
        <f>IF(INDEX(測定結果!$1:$1048576,ROW(),DF$1)=0,"",LOG(INDEX(測定結果!$1:$1048576,ROW(),DF$1)))</f>
        <v>-1.0969100130080565</v>
      </c>
      <c r="DG92">
        <f>IF(INDEX(測定結果!$1:$1048576,ROW(),DG$1)=0,"",LOG(INDEX(測定結果!$1:$1048576,ROW(),DG$1)))</f>
        <v>-1.1549019599857431</v>
      </c>
      <c r="DH92">
        <f>IF(INDEX(測定結果!$1:$1048576,ROW(),DH$1)=0,"",LOG(INDEX(測定結果!$1:$1048576,ROW(),DH$1)))</f>
        <v>-1.1549019599857431</v>
      </c>
      <c r="DI92">
        <f>IF(INDEX(測定結果!$1:$1048576,ROW(),DI$1)=0,"",LOG(INDEX(測定結果!$1:$1048576,ROW(),DI$1)))</f>
        <v>-1.1549019599857431</v>
      </c>
      <c r="DJ92">
        <f>IF(INDEX(測定結果!$1:$1048576,ROW(),DJ$1)=0,"",LOG(INDEX(測定結果!$1:$1048576,ROW(),DJ$1)))</f>
        <v>-1.1549019599857431</v>
      </c>
      <c r="DK92">
        <f>IF(INDEX(測定結果!$1:$1048576,ROW(),DK$1)=0,"",LOG(INDEX(測定結果!$1:$1048576,ROW(),DK$1)))</f>
        <v>-1.1549019599857431</v>
      </c>
      <c r="DL92">
        <f>IF(INDEX(測定結果!$1:$1048576,ROW(),DL$1)=0,"",LOG(INDEX(測定結果!$1:$1048576,ROW(),DL$1)))</f>
        <v>-1.1549019599857431</v>
      </c>
      <c r="DM92">
        <f>IF(INDEX(測定結果!$1:$1048576,ROW(),DM$1)=0,"",LOG(INDEX(測定結果!$1:$1048576,ROW(),DM$1)))</f>
        <v>-1.1549019599857431</v>
      </c>
      <c r="DN92">
        <f>IF(INDEX(測定結果!$1:$1048576,ROW(),DN$1)=0,"",LOG(INDEX(測定結果!$1:$1048576,ROW(),DN$1)))</f>
        <v>-1.1549019599857431</v>
      </c>
      <c r="DO92">
        <f>IF(INDEX(測定結果!$1:$1048576,ROW(),DO$1)=0,"",LOG(INDEX(測定結果!$1:$1048576,ROW(),DO$1)))</f>
        <v>-1.1549019599857431</v>
      </c>
      <c r="DP92">
        <f>IF(OR(INDEX(測定結果!$1:$1048576,ROW(),DP$1)=0,INDEX(測定結果!$1:$1048576,ROW(),DP$1)=""),"",LOG(INDEX(測定結果!$1:$1048576,ROW(),DP$1)))</f>
        <v>-1.1487416512809248</v>
      </c>
      <c r="DQ92">
        <f>IF(OR(INDEX(測定結果!$1:$1048576,ROW(),DQ$1)=0,INDEX(測定結果!$1:$1048576,ROW(),DQ$1)=""),"",LOG(INDEX(測定結果!$1:$1048576,ROW(),DQ$1)))</f>
        <v>-1.1366771398795441</v>
      </c>
      <c r="DR92">
        <f>IF(OR(INDEX(測定結果!$1:$1048576,ROW(),DR$1)=0,INDEX(測定結果!$1:$1048576,ROW(),DR$1)=""),"",LOG(INDEX(測定結果!$1:$1048576,ROW(),DR$1)))</f>
        <v>-1.1549019599857431</v>
      </c>
      <c r="DS92">
        <f>IF(OR(INDEX(測定結果!$1:$1048576,ROW(),DS$1)=0,INDEX(測定結果!$1:$1048576,ROW(),DS$1)=""),"",LOG(INDEX(測定結果!$1:$1048576,ROW(),DS$1)))</f>
        <v>-1.1549019599857431</v>
      </c>
      <c r="DT92">
        <f>IF(OR(INDEX(測定結果!$1:$1048576,ROW(),DT$1)=0,INDEX(測定結果!$1:$1048576,ROW(),DT$1)=""),"",LOG(INDEX(測定結果!$1:$1048576,ROW(),DT$1)))</f>
        <v>-1.1674910872937636</v>
      </c>
      <c r="DU92">
        <f>IF(OR(INDEX(測定結果!$1:$1048576,ROW(),DU$1)=0,INDEX(測定結果!$1:$1048576,ROW(),DU$1)=""),"",LOG(INDEX(測定結果!$1:$1048576,ROW(),DU$1)))</f>
        <v>-1.1549019599857431</v>
      </c>
      <c r="DV92">
        <f>IF(OR(INDEX(測定結果!$1:$1048576,ROW(),DV$1)=0,INDEX(測定結果!$1:$1048576,ROW(),DV$1)=""),"",LOG(INDEX(測定結果!$1:$1048576,ROW(),DV$1)))</f>
        <v>-1.1549019599857431</v>
      </c>
      <c r="DW92">
        <f>IF(OR(INDEX(測定結果!$1:$1048576,ROW(),DW$1)=0,INDEX(測定結果!$1:$1048576,ROW(),DW$1)=""),"",LOG(INDEX(測定結果!$1:$1048576,ROW(),DW$1)))</f>
        <v>-1.1674910872937636</v>
      </c>
      <c r="DX92">
        <f>IF(OR(INDEX(測定結果!$1:$1048576,ROW(),DX$1)=0,INDEX(測定結果!$1:$1048576,ROW(),DX$1)=""),"",LOG(INDEX(測定結果!$1:$1048576,ROW(),DX$1)))</f>
        <v>-1.1674910872937636</v>
      </c>
      <c r="DY92">
        <f>IF(OR(INDEX(測定結果!$1:$1048576,ROW(),DY$1)=0,INDEX(測定結果!$1:$1048576,ROW(),DY$1)=""),"",LOG(INDEX(測定結果!$1:$1048576,ROW(),DY$1)))</f>
        <v>-1.1870866433571443</v>
      </c>
      <c r="DZ92">
        <f>IF(OR(INDEX(測定結果!$1:$1048576,ROW(),DZ$1)=0,INDEX(測定結果!$1:$1048576,ROW(),DZ$1)=""),"",LOG(INDEX(測定結果!$1:$1048576,ROW(),DZ$1)))</f>
        <v>-1.2006594505464183</v>
      </c>
      <c r="EA92">
        <f>IF(OR(INDEX(測定結果!$1:$1048576,ROW(),EA$1)=0,INDEX(測定結果!$1:$1048576,ROW(),EA$1)=""),"",LOG(INDEX(測定結果!$1:$1048576,ROW(),EA$1)))</f>
        <v>-1.1674910872937636</v>
      </c>
      <c r="EB92">
        <f>IF(OR(INDEX(測定結果!$1:$1048576,ROW(),EB$1)=0,INDEX(測定結果!$1:$1048576,ROW(),EB$1)=""),"",LOG(INDEX(測定結果!$1:$1048576,ROW(),EB$1)))</f>
        <v>-1.1938200260161129</v>
      </c>
      <c r="EC92">
        <f>IF(OR(INDEX(測定結果!$1:$1048576,ROW(),EC$1)=0,INDEX(測定結果!$1:$1048576,ROW(),EC$1)=""),"",LOG(INDEX(測定結果!$1:$1048576,ROW(),EC$1)))</f>
        <v>-1.2676062401770316</v>
      </c>
      <c r="ED92">
        <f>IF(OR(INDEX(測定結果!$1:$1048576,ROW(),ED$1)=0,INDEX(測定結果!$1:$1048576,ROW(),ED$1)=""),"",LOG(INDEX(測定結果!$1:$1048576,ROW(),ED$1)))</f>
        <v>-1.2596373105057561</v>
      </c>
    </row>
    <row r="93" spans="1:134">
      <c r="A93" t="str">
        <f>IF(INDEX(測定結果!$1:$1048576,ROW(),A$1)=0,A92,INDEX(測定結果!$1:$1048576,ROW(),A$1))</f>
        <v>船引町</v>
      </c>
      <c r="B93">
        <f>INDEX(測定結果!$1:$1048576,ROW(),B$1)</f>
        <v>83</v>
      </c>
      <c r="C93" t="str">
        <f>IF(INDEX(測定結果!$1:$1048576,ROW(),C$1)=0,C92,INDEX(測定結果!$1:$1048576,ROW(),C$1))</f>
        <v>鹿又２</v>
      </c>
      <c r="D93" t="str">
        <f>IF(INDEX(測定結果!$1:$1048576,ROW(),D$1)=0,"",INDEX(測定結果!$1:$1048576,ROW(),D$1))</f>
        <v>前田地区多目的集会所</v>
      </c>
      <c r="E93">
        <f>IF(INDEX(測定結果!$1:$1048576,ROW(),E$1)=0,"",LOG(INDEX(測定結果!$1:$1048576,ROW(),E$1)))</f>
        <v>-0.35654732351381258</v>
      </c>
      <c r="F93">
        <f>IF(INDEX(測定結果!$1:$1048576,ROW(),F$1)=0,"",LOG(INDEX(測定結果!$1:$1048576,ROW(),F$1)))</f>
        <v>-0.42021640338318983</v>
      </c>
      <c r="G93">
        <f>IF(INDEX(測定結果!$1:$1048576,ROW(),G$1)=0,"",LOG(INDEX(測定結果!$1:$1048576,ROW(),G$1)))</f>
        <v>-0.52287874528033762</v>
      </c>
      <c r="H93">
        <f>IF(INDEX(測定結果!$1:$1048576,ROW(),H$1)=0,"",LOG(INDEX(測定結果!$1:$1048576,ROW(),H$1)))</f>
        <v>-0.53760200210104392</v>
      </c>
      <c r="I93">
        <f>IF(INDEX(測定結果!$1:$1048576,ROW(),I$1)=0,"",LOG(INDEX(測定結果!$1:$1048576,ROW(),I$1)))</f>
        <v>-0.52287874528033762</v>
      </c>
      <c r="J93">
        <f>IF(INDEX(測定結果!$1:$1048576,ROW(),J$1)=0,"",LOG(INDEX(測定結果!$1:$1048576,ROW(),J$1)))</f>
        <v>-0.48148606012211248</v>
      </c>
      <c r="K93">
        <f>IF(INDEX(測定結果!$1:$1048576,ROW(),K$1)=0,"",LOG(INDEX(測定結果!$1:$1048576,ROW(),K$1)))</f>
        <v>-0.55284196865778079</v>
      </c>
      <c r="L93">
        <f>IF(INDEX(測定結果!$1:$1048576,ROW(),L$1)=0,"",LOG(INDEX(測定結果!$1:$1048576,ROW(),L$1)))</f>
        <v>-0.50863830616572736</v>
      </c>
      <c r="M93">
        <f>IF(INDEX(測定結果!$1:$1048576,ROW(),M$1)=0,"",LOG(INDEX(測定結果!$1:$1048576,ROW(),M$1)))</f>
        <v>-0.48148606012211248</v>
      </c>
      <c r="N93">
        <f>IF(INDEX(測定結果!$1:$1048576,ROW(),N$1)=0,"",LOG(INDEX(測定結果!$1:$1048576,ROW(),N$1)))</f>
        <v>-0.48148606012211248</v>
      </c>
      <c r="O93">
        <f>IF(INDEX(測定結果!$1:$1048576,ROW(),O$1)=0,"",LOG(INDEX(測定結果!$1:$1048576,ROW(),O$1)))</f>
        <v>-0.48148606012211248</v>
      </c>
      <c r="P93">
        <f>IF(INDEX(測定結果!$1:$1048576,ROW(),P$1)=0,"",LOG(INDEX(測定結果!$1:$1048576,ROW(),P$1)))</f>
        <v>-0.56863623584101264</v>
      </c>
      <c r="Q93">
        <f>IF(INDEX(測定結果!$1:$1048576,ROW(),Q$1)=0,"",LOG(INDEX(測定結果!$1:$1048576,ROW(),Q$1)))</f>
        <v>-0.6020599913279624</v>
      </c>
      <c r="R93">
        <f>IF(INDEX(測定結果!$1:$1048576,ROW(),R$1)=0,"",LOG(INDEX(測定結果!$1:$1048576,ROW(),R$1)))</f>
        <v>-0.58502665202918203</v>
      </c>
      <c r="S93">
        <f>IF(INDEX(測定結果!$1:$1048576,ROW(),S$1)=0,"",LOG(INDEX(測定結果!$1:$1048576,ROW(),S$1)))</f>
        <v>-0.6020599913279624</v>
      </c>
      <c r="T93">
        <f>IF(INDEX(測定結果!$1:$1048576,ROW(),T$1)=0,"",LOG(INDEX(測定結果!$1:$1048576,ROW(),T$1)))</f>
        <v>-0.72124639904717103</v>
      </c>
      <c r="U93">
        <f>IF(INDEX(測定結果!$1:$1048576,ROW(),U$1)=0,"",LOG(INDEX(測定結果!$1:$1048576,ROW(),U$1)))</f>
        <v>-0.65757731917779372</v>
      </c>
      <c r="V93">
        <f>IF(INDEX(測定結果!$1:$1048576,ROW(),V$1)=0,"",LOG(INDEX(測定結果!$1:$1048576,ROW(),V$1)))</f>
        <v>-0.63827216398240705</v>
      </c>
      <c r="W93">
        <f>IF(INDEX(測定結果!$1:$1048576,ROW(),W$1)=0,"",LOG(INDEX(測定結果!$1:$1048576,ROW(),W$1)))</f>
        <v>-0.61978875828839397</v>
      </c>
      <c r="X93">
        <f>IF(INDEX(測定結果!$1:$1048576,ROW(),X$1)=0,"",LOG(INDEX(測定結果!$1:$1048576,ROW(),X$1)))</f>
        <v>-0.65757731917779372</v>
      </c>
      <c r="Y93">
        <f>IF(INDEX(測定結果!$1:$1048576,ROW(),Y$1)=0,"",LOG(INDEX(測定結果!$1:$1048576,ROW(),Y$1)))</f>
        <v>-0.65757731917779372</v>
      </c>
      <c r="Z93">
        <f>IF(INDEX(測定結果!$1:$1048576,ROW(),Z$1)=0,"",LOG(INDEX(測定結果!$1:$1048576,ROW(),Z$1)))</f>
        <v>-0.6777807052660807</v>
      </c>
      <c r="AA93">
        <f>IF(INDEX(測定結果!$1:$1048576,ROW(),AA$1)=0,"",LOG(INDEX(測定結果!$1:$1048576,ROW(),AA$1)))</f>
        <v>-0.69897000433601875</v>
      </c>
      <c r="AB93">
        <f>IF(INDEX(測定結果!$1:$1048576,ROW(),AB$1)=0,"",LOG(INDEX(測定結果!$1:$1048576,ROW(),AB$1)))</f>
        <v>-0.65757731917779372</v>
      </c>
      <c r="AC93">
        <f>IF(INDEX(測定結果!$1:$1048576,ROW(),AC$1)=0,"",LOG(INDEX(測定結果!$1:$1048576,ROW(),AC$1)))</f>
        <v>-0.6020599913279624</v>
      </c>
      <c r="AD93">
        <f>IF(INDEX(測定結果!$1:$1048576,ROW(),AD$1)=0,"",LOG(INDEX(測定結果!$1:$1048576,ROW(),AD$1)))</f>
        <v>-0.72124639904717103</v>
      </c>
      <c r="AE93">
        <f>IF(INDEX(測定結果!$1:$1048576,ROW(),AE$1)=0,"",LOG(INDEX(測定結果!$1:$1048576,ROW(),AE$1)))</f>
        <v>-0.69897000433601875</v>
      </c>
      <c r="AF93">
        <f>IF(INDEX(測定結果!$1:$1048576,ROW(),AF$1)=0,"",LOG(INDEX(測定結果!$1:$1048576,ROW(),AF$1)))</f>
        <v>-0.74472749489669399</v>
      </c>
      <c r="AG93">
        <f>IF(INDEX(測定結果!$1:$1048576,ROW(),AG$1)=0,"",LOG(INDEX(測定結果!$1:$1048576,ROW(),AG$1)))</f>
        <v>-0.769551078621726</v>
      </c>
      <c r="AH93">
        <f>IF(INDEX(測定結果!$1:$1048576,ROW(),AH$1)=0,"",LOG(INDEX(測定結果!$1:$1048576,ROW(),AH$1)))</f>
        <v>-0.79588001734407521</v>
      </c>
      <c r="AI93">
        <f>IF(INDEX(測定結果!$1:$1048576,ROW(),AI$1)=0,"",LOG(INDEX(測定結果!$1:$1048576,ROW(),AI$1)))</f>
        <v>-0.74472749489669399</v>
      </c>
      <c r="AJ93">
        <f>IF(INDEX(測定結果!$1:$1048576,ROW(),AJ$1)=0,"",LOG(INDEX(測定結果!$1:$1048576,ROW(),AJ$1)))</f>
        <v>-0.769551078621726</v>
      </c>
      <c r="AK93">
        <f>IF(INDEX(測定結果!$1:$1048576,ROW(),AK$1)=0,"",LOG(INDEX(測定結果!$1:$1048576,ROW(),AK$1)))</f>
        <v>-0.79588001734407521</v>
      </c>
      <c r="AL93">
        <f>IF(INDEX(測定結果!$1:$1048576,ROW(),AL$1)=0,"",LOG(INDEX(測定結果!$1:$1048576,ROW(),AL$1)))</f>
        <v>-0.69897000433601875</v>
      </c>
      <c r="AM93">
        <f>IF(INDEX(測定結果!$1:$1048576,ROW(),AM$1)=0,"",LOG(INDEX(測定結果!$1:$1048576,ROW(),AM$1)))</f>
        <v>-0.85387196432176193</v>
      </c>
      <c r="AN93">
        <f>IF(INDEX(測定結果!$1:$1048576,ROW(),AN$1)=0,"",LOG(INDEX(測定結果!$1:$1048576,ROW(),AN$1)))</f>
        <v>-0.85387196432176193</v>
      </c>
      <c r="AO93">
        <f>IF(INDEX(測定結果!$1:$1048576,ROW(),AO$1)=0,"",LOG(INDEX(測定結果!$1:$1048576,ROW(),AO$1)))</f>
        <v>-0.85387196432176193</v>
      </c>
      <c r="AP93">
        <f>IF(INDEX(測定結果!$1:$1048576,ROW(),AP$1)=0,"",LOG(INDEX(測定結果!$1:$1048576,ROW(),AP$1)))</f>
        <v>-0.82390874094431876</v>
      </c>
      <c r="AQ93">
        <f>IF(INDEX(測定結果!$1:$1048576,ROW(),AQ$1)=0,"",LOG(INDEX(測定結果!$1:$1048576,ROW(),AQ$1)))</f>
        <v>-0.85387196432176193</v>
      </c>
      <c r="AR93">
        <f>IF(INDEX(測定結果!$1:$1048576,ROW(),AR$1)=0,"",LOG(INDEX(測定結果!$1:$1048576,ROW(),AR$1)))</f>
        <v>-0.85387196432176193</v>
      </c>
      <c r="AS93">
        <f>IF(INDEX(測定結果!$1:$1048576,ROW(),AS$1)=0,"",LOG(INDEX(測定結果!$1:$1048576,ROW(),AS$1)))</f>
        <v>-0.88605664769316317</v>
      </c>
      <c r="AT93">
        <f>IF(INDEX(測定結果!$1:$1048576,ROW(),AT$1)=0,"",LOG(INDEX(測定結果!$1:$1048576,ROW(),AT$1)))</f>
        <v>-0.88605664769316317</v>
      </c>
      <c r="AU93">
        <f>IF(INDEX(測定結果!$1:$1048576,ROW(),AU$1)=0,"",LOG(INDEX(測定結果!$1:$1048576,ROW(),AU$1)))</f>
        <v>-0.95860731484177497</v>
      </c>
      <c r="AV93">
        <f>IF(INDEX(測定結果!$1:$1048576,ROW(),AV$1)=0,"",LOG(INDEX(測定結果!$1:$1048576,ROW(),AV$1)))</f>
        <v>-0.88605664769316317</v>
      </c>
      <c r="AW93">
        <f>IF(INDEX(測定結果!$1:$1048576,ROW(),AW$1)=0,"",LOG(INDEX(測定結果!$1:$1048576,ROW(),AW$1)))</f>
        <v>-0.88605664769316317</v>
      </c>
      <c r="AX93">
        <f>IF(INDEX(測定結果!$1:$1048576,ROW(),AX$1)=0,"",LOG(INDEX(測定結果!$1:$1048576,ROW(),AX$1)))</f>
        <v>-0.88605664769316317</v>
      </c>
      <c r="AY93">
        <f>IF(INDEX(測定結果!$1:$1048576,ROW(),AY$1)=0,"",LOG(INDEX(測定結果!$1:$1048576,ROW(),AY$1)))</f>
        <v>-0.95860731484177497</v>
      </c>
      <c r="AZ93">
        <f>IF(INDEX(測定結果!$1:$1048576,ROW(),AZ$1)=0,"",LOG(INDEX(測定結果!$1:$1048576,ROW(),AZ$1)))</f>
        <v>-0.92081875395237522</v>
      </c>
      <c r="BA93">
        <f>IF(INDEX(測定結果!$1:$1048576,ROW(),BA$1)=0,"",LOG(INDEX(測定結果!$1:$1048576,ROW(),BA$1)))</f>
        <v>-0.92081875395237522</v>
      </c>
      <c r="BB93">
        <f>IF(INDEX(測定結果!$1:$1048576,ROW(),BB$1)=0,"",LOG(INDEX(測定結果!$1:$1048576,ROW(),BB$1)))</f>
        <v>-0.95860731484177497</v>
      </c>
      <c r="BC93">
        <f>IF(INDEX(測定結果!$1:$1048576,ROW(),BC$1)=0,"",LOG(INDEX(測定結果!$1:$1048576,ROW(),BC$1)))</f>
        <v>-0.95860731484177497</v>
      </c>
      <c r="BD93">
        <f>IF(INDEX(測定結果!$1:$1048576,ROW(),BD$1)=0,"",LOG(INDEX(測定結果!$1:$1048576,ROW(),BD$1)))</f>
        <v>-0.92081875395237522</v>
      </c>
      <c r="BE93">
        <f>IF(INDEX(測定結果!$1:$1048576,ROW(),BE$1)=0,"",LOG(INDEX(測定結果!$1:$1048576,ROW(),BE$1)))</f>
        <v>-0.92081875395237522</v>
      </c>
      <c r="BF93">
        <f>IF(INDEX(測定結果!$1:$1048576,ROW(),BF$1)=0,"",LOG(INDEX(測定結果!$1:$1048576,ROW(),BF$1)))</f>
        <v>-0.95860731484177497</v>
      </c>
      <c r="BG93">
        <f>IF(INDEX(測定結果!$1:$1048576,ROW(),BG$1)=0,"",LOG(INDEX(測定結果!$1:$1048576,ROW(),BG$1)))</f>
        <v>-0.95860731484177497</v>
      </c>
      <c r="BH93">
        <f>IF(INDEX(測定結果!$1:$1048576,ROW(),BH$1)=0,"",LOG(INDEX(測定結果!$1:$1048576,ROW(),BH$1)))</f>
        <v>-0.92081875395237522</v>
      </c>
      <c r="BI93">
        <f>IF(INDEX(測定結果!$1:$1048576,ROW(),BI$1)=0,"",LOG(INDEX(測定結果!$1:$1048576,ROW(),BI$1)))</f>
        <v>-0.95860731484177497</v>
      </c>
      <c r="BJ93">
        <f>IF(INDEX(測定結果!$1:$1048576,ROW(),BJ$1)=0,"",LOG(INDEX(測定結果!$1:$1048576,ROW(),BJ$1)))</f>
        <v>-0.95860731484177497</v>
      </c>
      <c r="BK93">
        <f>IF(INDEX(測定結果!$1:$1048576,ROW(),BK$1)=0,"",LOG(INDEX(測定結果!$1:$1048576,ROW(),BK$1)))</f>
        <v>-0.95860731484177497</v>
      </c>
      <c r="BL93">
        <f>IF(INDEX(測定結果!$1:$1048576,ROW(),BL$1)=0,"",LOG(INDEX(測定結果!$1:$1048576,ROW(),BL$1)))</f>
        <v>-1</v>
      </c>
      <c r="BM93">
        <f>IF(INDEX(測定結果!$1:$1048576,ROW(),BM$1)=0,"",LOG(INDEX(測定結果!$1:$1048576,ROW(),BM$1)))</f>
        <v>-0.92081875395237522</v>
      </c>
      <c r="BN93">
        <f>IF(INDEX(測定結果!$1:$1048576,ROW(),BN$1)=0,"",LOG(INDEX(測定結果!$1:$1048576,ROW(),BN$1)))</f>
        <v>-0.95860731484177497</v>
      </c>
      <c r="BO93">
        <f>IF(INDEX(測定結果!$1:$1048576,ROW(),BO$1)=0,"",LOG(INDEX(測定結果!$1:$1048576,ROW(),BO$1)))</f>
        <v>-0.95860731484177497</v>
      </c>
      <c r="BP93">
        <f>IF(INDEX(測定結果!$1:$1048576,ROW(),BP$1)=0,"",LOG(INDEX(測定結果!$1:$1048576,ROW(),BP$1)))</f>
        <v>-0.95860731484177497</v>
      </c>
      <c r="BQ93">
        <f>IF(INDEX(測定結果!$1:$1048576,ROW(),BQ$1)=0,"",LOG(INDEX(測定結果!$1:$1048576,ROW(),BQ$1)))</f>
        <v>-0.95860731484177497</v>
      </c>
      <c r="BR93">
        <f>IF(INDEX(測定結果!$1:$1048576,ROW(),BR$1)=0,"",LOG(INDEX(測定結果!$1:$1048576,ROW(),BR$1)))</f>
        <v>-1</v>
      </c>
      <c r="BS93">
        <f>IF(INDEX(測定結果!$1:$1048576,ROW(),BS$1)=0,"",LOG(INDEX(測定結果!$1:$1048576,ROW(),BS$1)))</f>
        <v>-1</v>
      </c>
      <c r="BT93">
        <f>IF(INDEX(測定結果!$1:$1048576,ROW(),BT$1)=0,"",LOG(INDEX(測定結果!$1:$1048576,ROW(),BT$1)))</f>
        <v>-1</v>
      </c>
      <c r="BU93">
        <f>IF(INDEX(測定結果!$1:$1048576,ROW(),BU$1)=0,"",LOG(INDEX(測定結果!$1:$1048576,ROW(),BU$1)))</f>
        <v>-1</v>
      </c>
      <c r="BV93" t="str">
        <f>IF(INDEX(測定結果!$1:$1048576,ROW(),BV$1)=0,"",LOG(INDEX(測定結果!$1:$1048576,ROW(),BV$1)))</f>
        <v/>
      </c>
      <c r="BW93" t="str">
        <f>IF(INDEX(測定結果!$1:$1048576,ROW(),BW$1)=0,"",LOG(INDEX(測定結果!$1:$1048576,ROW(),BW$1)))</f>
        <v/>
      </c>
      <c r="BX93" t="str">
        <f>IF(INDEX(測定結果!$1:$1048576,ROW(),BX$1)=0,"",LOG(INDEX(測定結果!$1:$1048576,ROW(),BX$1)))</f>
        <v/>
      </c>
      <c r="BY93" t="str">
        <f>IF(INDEX(測定結果!$1:$1048576,ROW(),BY$1)=0,"",LOG(INDEX(測定結果!$1:$1048576,ROW(),BY$1)))</f>
        <v/>
      </c>
      <c r="BZ93" t="str">
        <f>IF(INDEX(測定結果!$1:$1048576,ROW(),BZ$1)=0,"",LOG(INDEX(測定結果!$1:$1048576,ROW(),BZ$1)))</f>
        <v/>
      </c>
      <c r="CA93" t="str">
        <f>IF(INDEX(測定結果!$1:$1048576,ROW(),CA$1)=0,"",LOG(INDEX(測定結果!$1:$1048576,ROW(),CA$1)))</f>
        <v/>
      </c>
      <c r="CB93" t="str">
        <f>IF(INDEX(測定結果!$1:$1048576,ROW(),CB$1)=0,"",LOG(INDEX(測定結果!$1:$1048576,ROW(),CB$1)))</f>
        <v/>
      </c>
      <c r="CC93" t="str">
        <f>IF(INDEX(測定結果!$1:$1048576,ROW(),CC$1)=0,"",LOG(INDEX(測定結果!$1:$1048576,ROW(),CC$1)))</f>
        <v/>
      </c>
      <c r="CD93" t="str">
        <f>IF(INDEX(測定結果!$1:$1048576,ROW(),CD$1)=0,"",LOG(INDEX(測定結果!$1:$1048576,ROW(),CD$1)))</f>
        <v/>
      </c>
      <c r="CE93" t="str">
        <f>IF(INDEX(測定結果!$1:$1048576,ROW(),CE$1)=0,"",LOG(INDEX(測定結果!$1:$1048576,ROW(),CE$1)))</f>
        <v/>
      </c>
      <c r="CF93">
        <f>IF(INDEX(測定結果!$1:$1048576,ROW(),CF$1)=0,"",LOG(INDEX(測定結果!$1:$1048576,ROW(),CF$1)))</f>
        <v>-1</v>
      </c>
      <c r="CG93">
        <f>IF(INDEX(測定結果!$1:$1048576,ROW(),CG$1)=0,"",LOG(INDEX(測定結果!$1:$1048576,ROW(),CG$1)))</f>
        <v>-1.0457574905606752</v>
      </c>
      <c r="CH93">
        <f>IF(INDEX(測定結果!$1:$1048576,ROW(),CH$1)=0,"",LOG(INDEX(測定結果!$1:$1048576,ROW(),CH$1)))</f>
        <v>-1.0457574905606752</v>
      </c>
      <c r="CI93">
        <f>IF(INDEX(測定結果!$1:$1048576,ROW(),CI$1)=0,"",LOG(INDEX(測定結果!$1:$1048576,ROW(),CI$1)))</f>
        <v>-1.0457574905606752</v>
      </c>
      <c r="CJ93">
        <f>IF(INDEX(測定結果!$1:$1048576,ROW(),CJ$1)=0,"",LOG(INDEX(測定結果!$1:$1048576,ROW(),CJ$1)))</f>
        <v>-1.0457574905606752</v>
      </c>
      <c r="CK93">
        <f>IF(INDEX(測定結果!$1:$1048576,ROW(),CK$1)=0,"",LOG(INDEX(測定結果!$1:$1048576,ROW(),CK$1)))</f>
        <v>-1.0457574905606752</v>
      </c>
      <c r="CL93">
        <f>IF(INDEX(測定結果!$1:$1048576,ROW(),CL$1)=0,"",LOG(INDEX(測定結果!$1:$1048576,ROW(),CL$1)))</f>
        <v>-1.0969100130080565</v>
      </c>
      <c r="CM93">
        <f>IF(INDEX(測定結果!$1:$1048576,ROW(),CM$1)=0,"",LOG(INDEX(測定結果!$1:$1048576,ROW(),CM$1)))</f>
        <v>-1.0969100130080565</v>
      </c>
      <c r="CN93">
        <f>IF(INDEX(測定結果!$1:$1048576,ROW(),CN$1)=0,"",LOG(INDEX(測定結果!$1:$1048576,ROW(),CN$1)))</f>
        <v>-1.0457574905606752</v>
      </c>
      <c r="CO93">
        <f>IF(INDEX(測定結果!$1:$1048576,ROW(),CO$1)=0,"",LOG(INDEX(測定結果!$1:$1048576,ROW(),CO$1)))</f>
        <v>-1</v>
      </c>
      <c r="CP93">
        <f>IF(INDEX(測定結果!$1:$1048576,ROW(),CP$1)=0,"",LOG(INDEX(測定結果!$1:$1048576,ROW(),CP$1)))</f>
        <v>-1.0457574905606752</v>
      </c>
      <c r="CQ93">
        <f>IF(INDEX(測定結果!$1:$1048576,ROW(),CQ$1)=0,"",LOG(INDEX(測定結果!$1:$1048576,ROW(),CQ$1)))</f>
        <v>-1.0457574905606752</v>
      </c>
      <c r="CR93" t="str">
        <f>IF(INDEX(測定結果!$1:$1048576,ROW(),CR$1)=0,"",LOG(INDEX(測定結果!$1:$1048576,ROW(),CR$1)))</f>
        <v/>
      </c>
      <c r="CS93" t="str">
        <f>IF(INDEX(測定結果!$1:$1048576,ROW(),CS$1)=0,"",LOG(INDEX(測定結果!$1:$1048576,ROW(),CS$1)))</f>
        <v/>
      </c>
      <c r="CT93" t="str">
        <f>IF(INDEX(測定結果!$1:$1048576,ROW(),CT$1)=0,"",LOG(INDEX(測定結果!$1:$1048576,ROW(),CT$1)))</f>
        <v/>
      </c>
      <c r="CU93" t="str">
        <f>IF(INDEX(測定結果!$1:$1048576,ROW(),CU$1)=0,"",LOG(INDEX(測定結果!$1:$1048576,ROW(),CU$1)))</f>
        <v/>
      </c>
      <c r="CV93" t="str">
        <f>IF(INDEX(測定結果!$1:$1048576,ROW(),CV$1)=0,"",LOG(INDEX(測定結果!$1:$1048576,ROW(),CV$1)))</f>
        <v/>
      </c>
      <c r="CW93" t="str">
        <f>IF(INDEX(測定結果!$1:$1048576,ROW(),CW$1)=0,"",LOG(INDEX(測定結果!$1:$1048576,ROW(),CW$1)))</f>
        <v/>
      </c>
      <c r="CX93" t="str">
        <f>IF(INDEX(測定結果!$1:$1048576,ROW(),CX$1)=0,"",LOG(INDEX(測定結果!$1:$1048576,ROW(),CX$1)))</f>
        <v/>
      </c>
      <c r="CY93" t="str">
        <f>IF(INDEX(測定結果!$1:$1048576,ROW(),CY$1)=0,"",LOG(INDEX(測定結果!$1:$1048576,ROW(),CY$1)))</f>
        <v/>
      </c>
      <c r="CZ93" t="str">
        <f>IF(INDEX(測定結果!$1:$1048576,ROW(),CZ$1)=0,"",LOG(INDEX(測定結果!$1:$1048576,ROW(),CZ$1)))</f>
        <v/>
      </c>
      <c r="DA93" t="str">
        <f>IF(INDEX(測定結果!$1:$1048576,ROW(),DA$1)=0,"",LOG(INDEX(測定結果!$1:$1048576,ROW(),DA$1)))</f>
        <v/>
      </c>
      <c r="DB93" t="str">
        <f>IF(INDEX(測定結果!$1:$1048576,ROW(),DB$1)=0,"",LOG(INDEX(測定結果!$1:$1048576,ROW(),DB$1)))</f>
        <v/>
      </c>
      <c r="DC93" t="str">
        <f>IF(INDEX(測定結果!$1:$1048576,ROW(),DC$1)=0,"",LOG(INDEX(測定結果!$1:$1048576,ROW(),DC$1)))</f>
        <v/>
      </c>
      <c r="DD93" t="str">
        <f>IF(INDEX(測定結果!$1:$1048576,ROW(),DD$1)=0,"",LOG(INDEX(測定結果!$1:$1048576,ROW(),DD$1)))</f>
        <v/>
      </c>
      <c r="DE93" t="str">
        <f>IF(INDEX(測定結果!$1:$1048576,ROW(),DE$1)=0,"",LOG(INDEX(測定結果!$1:$1048576,ROW(),DE$1)))</f>
        <v/>
      </c>
      <c r="DF93" t="str">
        <f>IF(INDEX(測定結果!$1:$1048576,ROW(),DF$1)=0,"",LOG(INDEX(測定結果!$1:$1048576,ROW(),DF$1)))</f>
        <v/>
      </c>
      <c r="DG93" t="str">
        <f>IF(INDEX(測定結果!$1:$1048576,ROW(),DG$1)=0,"",LOG(INDEX(測定結果!$1:$1048576,ROW(),DG$1)))</f>
        <v/>
      </c>
      <c r="DH93" t="str">
        <f>IF(INDEX(測定結果!$1:$1048576,ROW(),DH$1)=0,"",LOG(INDEX(測定結果!$1:$1048576,ROW(),DH$1)))</f>
        <v/>
      </c>
      <c r="DI93" t="str">
        <f>IF(INDEX(測定結果!$1:$1048576,ROW(),DI$1)=0,"",LOG(INDEX(測定結果!$1:$1048576,ROW(),DI$1)))</f>
        <v/>
      </c>
      <c r="DJ93" t="str">
        <f>IF(INDEX(測定結果!$1:$1048576,ROW(),DJ$1)=0,"",LOG(INDEX(測定結果!$1:$1048576,ROW(),DJ$1)))</f>
        <v/>
      </c>
      <c r="DK93" t="str">
        <f>IF(INDEX(測定結果!$1:$1048576,ROW(),DK$1)=0,"",LOG(INDEX(測定結果!$1:$1048576,ROW(),DK$1)))</f>
        <v/>
      </c>
      <c r="DL93" t="str">
        <f>IF(INDEX(測定結果!$1:$1048576,ROW(),DL$1)=0,"",LOG(INDEX(測定結果!$1:$1048576,ROW(),DL$1)))</f>
        <v/>
      </c>
      <c r="DM93" t="str">
        <f>IF(INDEX(測定結果!$1:$1048576,ROW(),DM$1)=0,"",LOG(INDEX(測定結果!$1:$1048576,ROW(),DM$1)))</f>
        <v/>
      </c>
      <c r="DN93" t="str">
        <f>IF(INDEX(測定結果!$1:$1048576,ROW(),DN$1)=0,"",LOG(INDEX(測定結果!$1:$1048576,ROW(),DN$1)))</f>
        <v/>
      </c>
      <c r="DO93" t="str">
        <f>IF(INDEX(測定結果!$1:$1048576,ROW(),DO$1)=0,"",LOG(INDEX(測定結果!$1:$1048576,ROW(),DO$1)))</f>
        <v/>
      </c>
      <c r="DP93" t="str">
        <f>IF(OR(INDEX(測定結果!$1:$1048576,ROW(),DP$1)=0,INDEX(測定結果!$1:$1048576,ROW(),DP$1)=""),"",LOG(INDEX(測定結果!$1:$1048576,ROW(),DP$1)))</f>
        <v/>
      </c>
      <c r="DQ93" t="str">
        <f>IF(OR(INDEX(測定結果!$1:$1048576,ROW(),DQ$1)=0,INDEX(測定結果!$1:$1048576,ROW(),DQ$1)=""),"",LOG(INDEX(測定結果!$1:$1048576,ROW(),DQ$1)))</f>
        <v/>
      </c>
      <c r="DR93" t="str">
        <f>IF(OR(INDEX(測定結果!$1:$1048576,ROW(),DR$1)=0,INDEX(測定結果!$1:$1048576,ROW(),DR$1)=""),"",LOG(INDEX(測定結果!$1:$1048576,ROW(),DR$1)))</f>
        <v/>
      </c>
      <c r="DS93" t="str">
        <f>IF(OR(INDEX(測定結果!$1:$1048576,ROW(),DS$1)=0,INDEX(測定結果!$1:$1048576,ROW(),DS$1)=""),"",LOG(INDEX(測定結果!$1:$1048576,ROW(),DS$1)))</f>
        <v/>
      </c>
      <c r="DT93" t="str">
        <f>IF(OR(INDEX(測定結果!$1:$1048576,ROW(),DT$1)=0,INDEX(測定結果!$1:$1048576,ROW(),DT$1)=""),"",LOG(INDEX(測定結果!$1:$1048576,ROW(),DT$1)))</f>
        <v/>
      </c>
      <c r="DU93" t="str">
        <f>IF(OR(INDEX(測定結果!$1:$1048576,ROW(),DU$1)=0,INDEX(測定結果!$1:$1048576,ROW(),DU$1)=""),"",LOG(INDEX(測定結果!$1:$1048576,ROW(),DU$1)))</f>
        <v/>
      </c>
      <c r="DV93" t="str">
        <f>IF(OR(INDEX(測定結果!$1:$1048576,ROW(),DV$1)=0,INDEX(測定結果!$1:$1048576,ROW(),DV$1)=""),"",LOG(INDEX(測定結果!$1:$1048576,ROW(),DV$1)))</f>
        <v/>
      </c>
      <c r="DW93" t="str">
        <f>IF(OR(INDEX(測定結果!$1:$1048576,ROW(),DW$1)=0,INDEX(測定結果!$1:$1048576,ROW(),DW$1)=""),"",LOG(INDEX(測定結果!$1:$1048576,ROW(),DW$1)))</f>
        <v/>
      </c>
      <c r="DX93" t="str">
        <f>IF(OR(INDEX(測定結果!$1:$1048576,ROW(),DX$1)=0,INDEX(測定結果!$1:$1048576,ROW(),DX$1)=""),"",LOG(INDEX(測定結果!$1:$1048576,ROW(),DX$1)))</f>
        <v/>
      </c>
      <c r="DY93" t="str">
        <f>IF(OR(INDEX(測定結果!$1:$1048576,ROW(),DY$1)=0,INDEX(測定結果!$1:$1048576,ROW(),DY$1)=""),"",LOG(INDEX(測定結果!$1:$1048576,ROW(),DY$1)))</f>
        <v/>
      </c>
      <c r="DZ93" t="str">
        <f>IF(OR(INDEX(測定結果!$1:$1048576,ROW(),DZ$1)=0,INDEX(測定結果!$1:$1048576,ROW(),DZ$1)=""),"",LOG(INDEX(測定結果!$1:$1048576,ROW(),DZ$1)))</f>
        <v/>
      </c>
      <c r="EA93" t="str">
        <f>IF(OR(INDEX(測定結果!$1:$1048576,ROW(),EA$1)=0,INDEX(測定結果!$1:$1048576,ROW(),EA$1)=""),"",LOG(INDEX(測定結果!$1:$1048576,ROW(),EA$1)))</f>
        <v/>
      </c>
      <c r="EB93" t="str">
        <f>IF(OR(INDEX(測定結果!$1:$1048576,ROW(),EB$1)=0,INDEX(測定結果!$1:$1048576,ROW(),EB$1)=""),"",LOG(INDEX(測定結果!$1:$1048576,ROW(),EB$1)))</f>
        <v/>
      </c>
      <c r="EC93" t="str">
        <f>IF(OR(INDEX(測定結果!$1:$1048576,ROW(),EC$1)=0,INDEX(測定結果!$1:$1048576,ROW(),EC$1)=""),"",LOG(INDEX(測定結果!$1:$1048576,ROW(),EC$1)))</f>
        <v/>
      </c>
      <c r="ED93" t="str">
        <f>IF(OR(INDEX(測定結果!$1:$1048576,ROW(),ED$1)=0,INDEX(測定結果!$1:$1048576,ROW(),ED$1)=""),"",LOG(INDEX(測定結果!$1:$1048576,ROW(),ED$1)))</f>
        <v/>
      </c>
    </row>
    <row r="94" spans="1:134">
      <c r="A94" t="str">
        <f>IF(INDEX(測定結果!$1:$1048576,ROW(),A$1)=0,A93,INDEX(測定結果!$1:$1048576,ROW(),A$1))</f>
        <v>船引町</v>
      </c>
      <c r="B94">
        <f>INDEX(測定結果!$1:$1048576,ROW(),B$1)</f>
        <v>84</v>
      </c>
      <c r="C94" t="str">
        <f>IF(INDEX(測定結果!$1:$1048576,ROW(),C$1)=0,C93,INDEX(測定結果!$1:$1048576,ROW(),C$1))</f>
        <v>鹿又３</v>
      </c>
      <c r="D94" t="str">
        <f>IF(INDEX(測定結果!$1:$1048576,ROW(),D$1)=0,"",INDEX(測定結果!$1:$1048576,ROW(),D$1))</f>
        <v>鹿又三区公民館</v>
      </c>
      <c r="E94">
        <f>IF(INDEX(測定結果!$1:$1048576,ROW(),E$1)=0,"",LOG(INDEX(測定結果!$1:$1048576,ROW(),E$1)))</f>
        <v>-0.31875876262441277</v>
      </c>
      <c r="F94">
        <f>IF(INDEX(測定結果!$1:$1048576,ROW(),F$1)=0,"",LOG(INDEX(測定結果!$1:$1048576,ROW(),F$1)))</f>
        <v>-0.37675070960209955</v>
      </c>
      <c r="G94">
        <f>IF(INDEX(測定結果!$1:$1048576,ROW(),G$1)=0,"",LOG(INDEX(測定結果!$1:$1048576,ROW(),G$1)))</f>
        <v>-0.49485002168009401</v>
      </c>
      <c r="H94">
        <f>IF(INDEX(測定結果!$1:$1048576,ROW(),H$1)=0,"",LOG(INDEX(測定結果!$1:$1048576,ROW(),H$1)))</f>
        <v>-0.50863830616572736</v>
      </c>
      <c r="I94">
        <f>IF(INDEX(測定結果!$1:$1048576,ROW(),I$1)=0,"",LOG(INDEX(測定結果!$1:$1048576,ROW(),I$1)))</f>
        <v>-0.49485002168009401</v>
      </c>
      <c r="J94">
        <f>IF(INDEX(測定結果!$1:$1048576,ROW(),J$1)=0,"",LOG(INDEX(測定結果!$1:$1048576,ROW(),J$1)))</f>
        <v>-0.46852108295774486</v>
      </c>
      <c r="K94">
        <f>IF(INDEX(測定結果!$1:$1048576,ROW(),K$1)=0,"",LOG(INDEX(測定結果!$1:$1048576,ROW(),K$1)))</f>
        <v>-0.56863623584101264</v>
      </c>
      <c r="L94">
        <f>IF(INDEX(測定結果!$1:$1048576,ROW(),L$1)=0,"",LOG(INDEX(測定結果!$1:$1048576,ROW(),L$1)))</f>
        <v>-0.55284196865778079</v>
      </c>
      <c r="M94">
        <f>IF(INDEX(測定結果!$1:$1048576,ROW(),M$1)=0,"",LOG(INDEX(測定結果!$1:$1048576,ROW(),M$1)))</f>
        <v>-0.6020599913279624</v>
      </c>
      <c r="N94">
        <f>IF(INDEX(測定結果!$1:$1048576,ROW(),N$1)=0,"",LOG(INDEX(測定結果!$1:$1048576,ROW(),N$1)))</f>
        <v>-0.55284196865778079</v>
      </c>
      <c r="O94">
        <f>IF(INDEX(測定結果!$1:$1048576,ROW(),O$1)=0,"",LOG(INDEX(測定結果!$1:$1048576,ROW(),O$1)))</f>
        <v>-0.55284196865778079</v>
      </c>
      <c r="P94">
        <f>IF(INDEX(測定結果!$1:$1048576,ROW(),P$1)=0,"",LOG(INDEX(測定結果!$1:$1048576,ROW(),P$1)))</f>
        <v>-0.6020599913279624</v>
      </c>
      <c r="Q94">
        <f>IF(INDEX(測定結果!$1:$1048576,ROW(),Q$1)=0,"",LOG(INDEX(測定結果!$1:$1048576,ROW(),Q$1)))</f>
        <v>-0.63827216398240705</v>
      </c>
      <c r="R94">
        <f>IF(INDEX(測定結果!$1:$1048576,ROW(),R$1)=0,"",LOG(INDEX(測定結果!$1:$1048576,ROW(),R$1)))</f>
        <v>-0.65757731917779372</v>
      </c>
      <c r="S94">
        <f>IF(INDEX(測定結果!$1:$1048576,ROW(),S$1)=0,"",LOG(INDEX(測定結果!$1:$1048576,ROW(),S$1)))</f>
        <v>-0.65757731917779372</v>
      </c>
      <c r="T94">
        <f>IF(INDEX(測定結果!$1:$1048576,ROW(),T$1)=0,"",LOG(INDEX(測定結果!$1:$1048576,ROW(),T$1)))</f>
        <v>-0.85387196432176193</v>
      </c>
      <c r="U94">
        <f>IF(INDEX(測定結果!$1:$1048576,ROW(),U$1)=0,"",LOG(INDEX(測定結果!$1:$1048576,ROW(),U$1)))</f>
        <v>-0.82390874094431876</v>
      </c>
      <c r="V94">
        <f>IF(INDEX(測定結果!$1:$1048576,ROW(),V$1)=0,"",LOG(INDEX(測定結果!$1:$1048576,ROW(),V$1)))</f>
        <v>-0.69897000433601875</v>
      </c>
      <c r="W94">
        <f>IF(INDEX(測定結果!$1:$1048576,ROW(),W$1)=0,"",LOG(INDEX(測定結果!$1:$1048576,ROW(),W$1)))</f>
        <v>-0.69897000433601875</v>
      </c>
      <c r="X94">
        <f>IF(INDEX(測定結果!$1:$1048576,ROW(),X$1)=0,"",LOG(INDEX(測定結果!$1:$1048576,ROW(),X$1)))</f>
        <v>-0.72124639904717103</v>
      </c>
      <c r="Y94">
        <f>IF(INDEX(測定結果!$1:$1048576,ROW(),Y$1)=0,"",LOG(INDEX(測定結果!$1:$1048576,ROW(),Y$1)))</f>
        <v>-0.74472749489669399</v>
      </c>
      <c r="Z94">
        <f>IF(INDEX(測定結果!$1:$1048576,ROW(),Z$1)=0,"",LOG(INDEX(測定結果!$1:$1048576,ROW(),Z$1)))</f>
        <v>-0.74472749489669399</v>
      </c>
      <c r="AA94">
        <f>IF(INDEX(測定結果!$1:$1048576,ROW(),AA$1)=0,"",LOG(INDEX(測定結果!$1:$1048576,ROW(),AA$1)))</f>
        <v>-0.79588001734407521</v>
      </c>
      <c r="AB94">
        <f>IF(INDEX(測定結果!$1:$1048576,ROW(),AB$1)=0,"",LOG(INDEX(測定結果!$1:$1048576,ROW(),AB$1)))</f>
        <v>-0.79588001734407521</v>
      </c>
      <c r="AC94">
        <f>IF(INDEX(測定結果!$1:$1048576,ROW(),AC$1)=0,"",LOG(INDEX(測定結果!$1:$1048576,ROW(),AC$1)))</f>
        <v>-0.769551078621726</v>
      </c>
      <c r="AD94">
        <f>IF(INDEX(測定結果!$1:$1048576,ROW(),AD$1)=0,"",LOG(INDEX(測定結果!$1:$1048576,ROW(),AD$1)))</f>
        <v>-0.82390874094431876</v>
      </c>
      <c r="AE94">
        <f>IF(INDEX(測定結果!$1:$1048576,ROW(),AE$1)=0,"",LOG(INDEX(測定結果!$1:$1048576,ROW(),AE$1)))</f>
        <v>-0.79588001734407521</v>
      </c>
      <c r="AF94">
        <f>IF(INDEX(測定結果!$1:$1048576,ROW(),AF$1)=0,"",LOG(INDEX(測定結果!$1:$1048576,ROW(),AF$1)))</f>
        <v>-0.769551078621726</v>
      </c>
      <c r="AG94">
        <f>IF(INDEX(測定結果!$1:$1048576,ROW(),AG$1)=0,"",LOG(INDEX(測定結果!$1:$1048576,ROW(),AG$1)))</f>
        <v>-0.82390874094431876</v>
      </c>
      <c r="AH94">
        <f>IF(INDEX(測定結果!$1:$1048576,ROW(),AH$1)=0,"",LOG(INDEX(測定結果!$1:$1048576,ROW(),AH$1)))</f>
        <v>-0.88605664769316317</v>
      </c>
      <c r="AI94">
        <f>IF(INDEX(測定結果!$1:$1048576,ROW(),AI$1)=0,"",LOG(INDEX(測定結果!$1:$1048576,ROW(),AI$1)))</f>
        <v>-0.82390874094431876</v>
      </c>
      <c r="AJ94">
        <f>IF(INDEX(測定結果!$1:$1048576,ROW(),AJ$1)=0,"",LOG(INDEX(測定結果!$1:$1048576,ROW(),AJ$1)))</f>
        <v>-0.85387196432176193</v>
      </c>
      <c r="AK94">
        <f>IF(INDEX(測定結果!$1:$1048576,ROW(),AK$1)=0,"",LOG(INDEX(測定結果!$1:$1048576,ROW(),AK$1)))</f>
        <v>-0.88605664769316317</v>
      </c>
      <c r="AL94">
        <f>IF(INDEX(測定結果!$1:$1048576,ROW(),AL$1)=0,"",LOG(INDEX(測定結果!$1:$1048576,ROW(),AL$1)))</f>
        <v>-0.92081875395237522</v>
      </c>
      <c r="AM94">
        <f>IF(INDEX(測定結果!$1:$1048576,ROW(),AM$1)=0,"",LOG(INDEX(測定結果!$1:$1048576,ROW(),AM$1)))</f>
        <v>-0.88605664769316317</v>
      </c>
      <c r="AN94">
        <f>IF(INDEX(測定結果!$1:$1048576,ROW(),AN$1)=0,"",LOG(INDEX(測定結果!$1:$1048576,ROW(),AN$1)))</f>
        <v>-0.92081875395237522</v>
      </c>
      <c r="AO94">
        <f>IF(INDEX(測定結果!$1:$1048576,ROW(),AO$1)=0,"",LOG(INDEX(測定結果!$1:$1048576,ROW(),AO$1)))</f>
        <v>-0.85387196432176193</v>
      </c>
      <c r="AP94">
        <f>IF(INDEX(測定結果!$1:$1048576,ROW(),AP$1)=0,"",LOG(INDEX(測定結果!$1:$1048576,ROW(),AP$1)))</f>
        <v>-0.88605664769316317</v>
      </c>
      <c r="AQ94">
        <f>IF(INDEX(測定結果!$1:$1048576,ROW(),AQ$1)=0,"",LOG(INDEX(測定結果!$1:$1048576,ROW(),AQ$1)))</f>
        <v>-0.88605664769316317</v>
      </c>
      <c r="AR94">
        <f>IF(INDEX(測定結果!$1:$1048576,ROW(),AR$1)=0,"",LOG(INDEX(測定結果!$1:$1048576,ROW(),AR$1)))</f>
        <v>-0.88605664769316317</v>
      </c>
      <c r="AS94">
        <f>IF(INDEX(測定結果!$1:$1048576,ROW(),AS$1)=0,"",LOG(INDEX(測定結果!$1:$1048576,ROW(),AS$1)))</f>
        <v>-0.92081875395237522</v>
      </c>
      <c r="AT94">
        <f>IF(INDEX(測定結果!$1:$1048576,ROW(),AT$1)=0,"",LOG(INDEX(測定結果!$1:$1048576,ROW(),AT$1)))</f>
        <v>-0.92081875395237522</v>
      </c>
      <c r="AU94">
        <f>IF(INDEX(測定結果!$1:$1048576,ROW(),AU$1)=0,"",LOG(INDEX(測定結果!$1:$1048576,ROW(),AU$1)))</f>
        <v>-0.92081875395237522</v>
      </c>
      <c r="AV94">
        <f>IF(INDEX(測定結果!$1:$1048576,ROW(),AV$1)=0,"",LOG(INDEX(測定結果!$1:$1048576,ROW(),AV$1)))</f>
        <v>-0.95860731484177497</v>
      </c>
      <c r="AW94">
        <f>IF(INDEX(測定結果!$1:$1048576,ROW(),AW$1)=0,"",LOG(INDEX(測定結果!$1:$1048576,ROW(),AW$1)))</f>
        <v>-0.95860731484177497</v>
      </c>
      <c r="AX94">
        <f>IF(INDEX(測定結果!$1:$1048576,ROW(),AX$1)=0,"",LOG(INDEX(測定結果!$1:$1048576,ROW(),AX$1)))</f>
        <v>-0.95860731484177497</v>
      </c>
      <c r="AY94">
        <f>IF(INDEX(測定結果!$1:$1048576,ROW(),AY$1)=0,"",LOG(INDEX(測定結果!$1:$1048576,ROW(),AY$1)))</f>
        <v>-1</v>
      </c>
      <c r="AZ94">
        <f>IF(INDEX(測定結果!$1:$1048576,ROW(),AZ$1)=0,"",LOG(INDEX(測定結果!$1:$1048576,ROW(),AZ$1)))</f>
        <v>-0.95860731484177497</v>
      </c>
      <c r="BA94">
        <f>IF(INDEX(測定結果!$1:$1048576,ROW(),BA$1)=0,"",LOG(INDEX(測定結果!$1:$1048576,ROW(),BA$1)))</f>
        <v>-0.95860731484177497</v>
      </c>
      <c r="BB94">
        <f>IF(INDEX(測定結果!$1:$1048576,ROW(),BB$1)=0,"",LOG(INDEX(測定結果!$1:$1048576,ROW(),BB$1)))</f>
        <v>-1</v>
      </c>
      <c r="BC94">
        <f>IF(INDEX(測定結果!$1:$1048576,ROW(),BC$1)=0,"",LOG(INDEX(測定結果!$1:$1048576,ROW(),BC$1)))</f>
        <v>-1</v>
      </c>
      <c r="BD94">
        <f>IF(INDEX(測定結果!$1:$1048576,ROW(),BD$1)=0,"",LOG(INDEX(測定結果!$1:$1048576,ROW(),BD$1)))</f>
        <v>-0.95860731484177497</v>
      </c>
      <c r="BE94">
        <f>IF(INDEX(測定結果!$1:$1048576,ROW(),BE$1)=0,"",LOG(INDEX(測定結果!$1:$1048576,ROW(),BE$1)))</f>
        <v>-0.92081875395237522</v>
      </c>
      <c r="BF94">
        <f>IF(INDEX(測定結果!$1:$1048576,ROW(),BF$1)=0,"",LOG(INDEX(測定結果!$1:$1048576,ROW(),BF$1)))</f>
        <v>-1</v>
      </c>
      <c r="BG94">
        <f>IF(INDEX(測定結果!$1:$1048576,ROW(),BG$1)=0,"",LOG(INDEX(測定結果!$1:$1048576,ROW(),BG$1)))</f>
        <v>-1</v>
      </c>
      <c r="BH94">
        <f>IF(INDEX(測定結果!$1:$1048576,ROW(),BH$1)=0,"",LOG(INDEX(測定結果!$1:$1048576,ROW(),BH$1)))</f>
        <v>-0.95860731484177497</v>
      </c>
      <c r="BI94">
        <f>IF(INDEX(測定結果!$1:$1048576,ROW(),BI$1)=0,"",LOG(INDEX(測定結果!$1:$1048576,ROW(),BI$1)))</f>
        <v>-1</v>
      </c>
      <c r="BJ94">
        <f>IF(INDEX(測定結果!$1:$1048576,ROW(),BJ$1)=0,"",LOG(INDEX(測定結果!$1:$1048576,ROW(),BJ$1)))</f>
        <v>-0.95860731484177497</v>
      </c>
      <c r="BK94">
        <f>IF(INDEX(測定結果!$1:$1048576,ROW(),BK$1)=0,"",LOG(INDEX(測定結果!$1:$1048576,ROW(),BK$1)))</f>
        <v>-1</v>
      </c>
      <c r="BL94">
        <f>IF(INDEX(測定結果!$1:$1048576,ROW(),BL$1)=0,"",LOG(INDEX(測定結果!$1:$1048576,ROW(),BL$1)))</f>
        <v>-1</v>
      </c>
      <c r="BM94">
        <f>IF(INDEX(測定結果!$1:$1048576,ROW(),BM$1)=0,"",LOG(INDEX(測定結果!$1:$1048576,ROW(),BM$1)))</f>
        <v>-1</v>
      </c>
      <c r="BN94">
        <f>IF(INDEX(測定結果!$1:$1048576,ROW(),BN$1)=0,"",LOG(INDEX(測定結果!$1:$1048576,ROW(),BN$1)))</f>
        <v>-1.0457574905606752</v>
      </c>
      <c r="BO94">
        <f>IF(INDEX(測定結果!$1:$1048576,ROW(),BO$1)=0,"",LOG(INDEX(測定結果!$1:$1048576,ROW(),BO$1)))</f>
        <v>-1</v>
      </c>
      <c r="BP94">
        <f>IF(INDEX(測定結果!$1:$1048576,ROW(),BP$1)=0,"",LOG(INDEX(測定結果!$1:$1048576,ROW(),BP$1)))</f>
        <v>-0.95860731484177497</v>
      </c>
      <c r="BQ94">
        <f>IF(INDEX(測定結果!$1:$1048576,ROW(),BQ$1)=0,"",LOG(INDEX(測定結果!$1:$1048576,ROW(),BQ$1)))</f>
        <v>-0.95860731484177497</v>
      </c>
      <c r="BR94">
        <f>IF(INDEX(測定結果!$1:$1048576,ROW(),BR$1)=0,"",LOG(INDEX(測定結果!$1:$1048576,ROW(),BR$1)))</f>
        <v>-1.0457574905606752</v>
      </c>
      <c r="BS94">
        <f>IF(INDEX(測定結果!$1:$1048576,ROW(),BS$1)=0,"",LOG(INDEX(測定結果!$1:$1048576,ROW(),BS$1)))</f>
        <v>-1</v>
      </c>
      <c r="BT94">
        <f>IF(INDEX(測定結果!$1:$1048576,ROW(),BT$1)=0,"",LOG(INDEX(測定結果!$1:$1048576,ROW(),BT$1)))</f>
        <v>-1</v>
      </c>
      <c r="BU94">
        <f>IF(INDEX(測定結果!$1:$1048576,ROW(),BU$1)=0,"",LOG(INDEX(測定結果!$1:$1048576,ROW(),BU$1)))</f>
        <v>-1</v>
      </c>
      <c r="BV94" t="str">
        <f>IF(INDEX(測定結果!$1:$1048576,ROW(),BV$1)=0,"",LOG(INDEX(測定結果!$1:$1048576,ROW(),BV$1)))</f>
        <v/>
      </c>
      <c r="BW94" t="str">
        <f>IF(INDEX(測定結果!$1:$1048576,ROW(),BW$1)=0,"",LOG(INDEX(測定結果!$1:$1048576,ROW(),BW$1)))</f>
        <v/>
      </c>
      <c r="BX94" t="str">
        <f>IF(INDEX(測定結果!$1:$1048576,ROW(),BX$1)=0,"",LOG(INDEX(測定結果!$1:$1048576,ROW(),BX$1)))</f>
        <v/>
      </c>
      <c r="BY94" t="str">
        <f>IF(INDEX(測定結果!$1:$1048576,ROW(),BY$1)=0,"",LOG(INDEX(測定結果!$1:$1048576,ROW(),BY$1)))</f>
        <v/>
      </c>
      <c r="BZ94" t="str">
        <f>IF(INDEX(測定結果!$1:$1048576,ROW(),BZ$1)=0,"",LOG(INDEX(測定結果!$1:$1048576,ROW(),BZ$1)))</f>
        <v/>
      </c>
      <c r="CA94" t="str">
        <f>IF(INDEX(測定結果!$1:$1048576,ROW(),CA$1)=0,"",LOG(INDEX(測定結果!$1:$1048576,ROW(),CA$1)))</f>
        <v/>
      </c>
      <c r="CB94" t="str">
        <f>IF(INDEX(測定結果!$1:$1048576,ROW(),CB$1)=0,"",LOG(INDEX(測定結果!$1:$1048576,ROW(),CB$1)))</f>
        <v/>
      </c>
      <c r="CC94" t="str">
        <f>IF(INDEX(測定結果!$1:$1048576,ROW(),CC$1)=0,"",LOG(INDEX(測定結果!$1:$1048576,ROW(),CC$1)))</f>
        <v/>
      </c>
      <c r="CD94" t="str">
        <f>IF(INDEX(測定結果!$1:$1048576,ROW(),CD$1)=0,"",LOG(INDEX(測定結果!$1:$1048576,ROW(),CD$1)))</f>
        <v/>
      </c>
      <c r="CE94" t="str">
        <f>IF(INDEX(測定結果!$1:$1048576,ROW(),CE$1)=0,"",LOG(INDEX(測定結果!$1:$1048576,ROW(),CE$1)))</f>
        <v/>
      </c>
      <c r="CF94">
        <f>IF(INDEX(測定結果!$1:$1048576,ROW(),CF$1)=0,"",LOG(INDEX(測定結果!$1:$1048576,ROW(),CF$1)))</f>
        <v>-1.0457574905606752</v>
      </c>
      <c r="CG94">
        <f>IF(INDEX(測定結果!$1:$1048576,ROW(),CG$1)=0,"",LOG(INDEX(測定結果!$1:$1048576,ROW(),CG$1)))</f>
        <v>-1.0457574905606752</v>
      </c>
      <c r="CH94">
        <f>IF(INDEX(測定結果!$1:$1048576,ROW(),CH$1)=0,"",LOG(INDEX(測定結果!$1:$1048576,ROW(),CH$1)))</f>
        <v>-1.0457574905606752</v>
      </c>
      <c r="CI94">
        <f>IF(INDEX(測定結果!$1:$1048576,ROW(),CI$1)=0,"",LOG(INDEX(測定結果!$1:$1048576,ROW(),CI$1)))</f>
        <v>-1.0457574905606752</v>
      </c>
      <c r="CJ94">
        <f>IF(INDEX(測定結果!$1:$1048576,ROW(),CJ$1)=0,"",LOG(INDEX(測定結果!$1:$1048576,ROW(),CJ$1)))</f>
        <v>-1.0457574905606752</v>
      </c>
      <c r="CK94">
        <f>IF(INDEX(測定結果!$1:$1048576,ROW(),CK$1)=0,"",LOG(INDEX(測定結果!$1:$1048576,ROW(),CK$1)))</f>
        <v>-1.0457574905606752</v>
      </c>
      <c r="CL94">
        <f>IF(INDEX(測定結果!$1:$1048576,ROW(),CL$1)=0,"",LOG(INDEX(測定結果!$1:$1048576,ROW(),CL$1)))</f>
        <v>-1.0969100130080565</v>
      </c>
      <c r="CM94">
        <f>IF(INDEX(測定結果!$1:$1048576,ROW(),CM$1)=0,"",LOG(INDEX(測定結果!$1:$1048576,ROW(),CM$1)))</f>
        <v>-1.0457574905606752</v>
      </c>
      <c r="CN94">
        <f>IF(INDEX(測定結果!$1:$1048576,ROW(),CN$1)=0,"",LOG(INDEX(測定結果!$1:$1048576,ROW(),CN$1)))</f>
        <v>-1.0457574905606752</v>
      </c>
      <c r="CO94">
        <f>IF(INDEX(測定結果!$1:$1048576,ROW(),CO$1)=0,"",LOG(INDEX(測定結果!$1:$1048576,ROW(),CO$1)))</f>
        <v>-1.0969100130080565</v>
      </c>
      <c r="CP94">
        <f>IF(INDEX(測定結果!$1:$1048576,ROW(),CP$1)=0,"",LOG(INDEX(測定結果!$1:$1048576,ROW(),CP$1)))</f>
        <v>-1.0969100130080565</v>
      </c>
      <c r="CQ94">
        <f>IF(INDEX(測定結果!$1:$1048576,ROW(),CQ$1)=0,"",LOG(INDEX(測定結果!$1:$1048576,ROW(),CQ$1)))</f>
        <v>-1.0969100130080565</v>
      </c>
      <c r="CR94" t="str">
        <f>IF(INDEX(測定結果!$1:$1048576,ROW(),CR$1)=0,"",LOG(INDEX(測定結果!$1:$1048576,ROW(),CR$1)))</f>
        <v/>
      </c>
      <c r="CS94" t="str">
        <f>IF(INDEX(測定結果!$1:$1048576,ROW(),CS$1)=0,"",LOG(INDEX(測定結果!$1:$1048576,ROW(),CS$1)))</f>
        <v/>
      </c>
      <c r="CT94" t="str">
        <f>IF(INDEX(測定結果!$1:$1048576,ROW(),CT$1)=0,"",LOG(INDEX(測定結果!$1:$1048576,ROW(),CT$1)))</f>
        <v/>
      </c>
      <c r="CU94" t="str">
        <f>IF(INDEX(測定結果!$1:$1048576,ROW(),CU$1)=0,"",LOG(INDEX(測定結果!$1:$1048576,ROW(),CU$1)))</f>
        <v/>
      </c>
      <c r="CV94" t="str">
        <f>IF(INDEX(測定結果!$1:$1048576,ROW(),CV$1)=0,"",LOG(INDEX(測定結果!$1:$1048576,ROW(),CV$1)))</f>
        <v/>
      </c>
      <c r="CW94" t="str">
        <f>IF(INDEX(測定結果!$1:$1048576,ROW(),CW$1)=0,"",LOG(INDEX(測定結果!$1:$1048576,ROW(),CW$1)))</f>
        <v/>
      </c>
      <c r="CX94" t="str">
        <f>IF(INDEX(測定結果!$1:$1048576,ROW(),CX$1)=0,"",LOG(INDEX(測定結果!$1:$1048576,ROW(),CX$1)))</f>
        <v/>
      </c>
      <c r="CY94" t="str">
        <f>IF(INDEX(測定結果!$1:$1048576,ROW(),CY$1)=0,"",LOG(INDEX(測定結果!$1:$1048576,ROW(),CY$1)))</f>
        <v/>
      </c>
      <c r="CZ94" t="str">
        <f>IF(INDEX(測定結果!$1:$1048576,ROW(),CZ$1)=0,"",LOG(INDEX(測定結果!$1:$1048576,ROW(),CZ$1)))</f>
        <v/>
      </c>
      <c r="DA94" t="str">
        <f>IF(INDEX(測定結果!$1:$1048576,ROW(),DA$1)=0,"",LOG(INDEX(測定結果!$1:$1048576,ROW(),DA$1)))</f>
        <v/>
      </c>
      <c r="DB94" t="str">
        <f>IF(INDEX(測定結果!$1:$1048576,ROW(),DB$1)=0,"",LOG(INDEX(測定結果!$1:$1048576,ROW(),DB$1)))</f>
        <v/>
      </c>
      <c r="DC94" t="str">
        <f>IF(INDEX(測定結果!$1:$1048576,ROW(),DC$1)=0,"",LOG(INDEX(測定結果!$1:$1048576,ROW(),DC$1)))</f>
        <v/>
      </c>
      <c r="DD94" t="str">
        <f>IF(INDEX(測定結果!$1:$1048576,ROW(),DD$1)=0,"",LOG(INDEX(測定結果!$1:$1048576,ROW(),DD$1)))</f>
        <v/>
      </c>
      <c r="DE94" t="str">
        <f>IF(INDEX(測定結果!$1:$1048576,ROW(),DE$1)=0,"",LOG(INDEX(測定結果!$1:$1048576,ROW(),DE$1)))</f>
        <v/>
      </c>
      <c r="DF94" t="str">
        <f>IF(INDEX(測定結果!$1:$1048576,ROW(),DF$1)=0,"",LOG(INDEX(測定結果!$1:$1048576,ROW(),DF$1)))</f>
        <v/>
      </c>
      <c r="DG94" t="str">
        <f>IF(INDEX(測定結果!$1:$1048576,ROW(),DG$1)=0,"",LOG(INDEX(測定結果!$1:$1048576,ROW(),DG$1)))</f>
        <v/>
      </c>
      <c r="DH94" t="str">
        <f>IF(INDEX(測定結果!$1:$1048576,ROW(),DH$1)=0,"",LOG(INDEX(測定結果!$1:$1048576,ROW(),DH$1)))</f>
        <v/>
      </c>
      <c r="DI94" t="str">
        <f>IF(INDEX(測定結果!$1:$1048576,ROW(),DI$1)=0,"",LOG(INDEX(測定結果!$1:$1048576,ROW(),DI$1)))</f>
        <v/>
      </c>
      <c r="DJ94" t="str">
        <f>IF(INDEX(測定結果!$1:$1048576,ROW(),DJ$1)=0,"",LOG(INDEX(測定結果!$1:$1048576,ROW(),DJ$1)))</f>
        <v/>
      </c>
      <c r="DK94" t="str">
        <f>IF(INDEX(測定結果!$1:$1048576,ROW(),DK$1)=0,"",LOG(INDEX(測定結果!$1:$1048576,ROW(),DK$1)))</f>
        <v/>
      </c>
      <c r="DL94" t="str">
        <f>IF(INDEX(測定結果!$1:$1048576,ROW(),DL$1)=0,"",LOG(INDEX(測定結果!$1:$1048576,ROW(),DL$1)))</f>
        <v/>
      </c>
      <c r="DM94" t="str">
        <f>IF(INDEX(測定結果!$1:$1048576,ROW(),DM$1)=0,"",LOG(INDEX(測定結果!$1:$1048576,ROW(),DM$1)))</f>
        <v/>
      </c>
      <c r="DN94" t="str">
        <f>IF(INDEX(測定結果!$1:$1048576,ROW(),DN$1)=0,"",LOG(INDEX(測定結果!$1:$1048576,ROW(),DN$1)))</f>
        <v/>
      </c>
      <c r="DO94" t="str">
        <f>IF(INDEX(測定結果!$1:$1048576,ROW(),DO$1)=0,"",LOG(INDEX(測定結果!$1:$1048576,ROW(),DO$1)))</f>
        <v/>
      </c>
      <c r="DP94" t="str">
        <f>IF(OR(INDEX(測定結果!$1:$1048576,ROW(),DP$1)=0,INDEX(測定結果!$1:$1048576,ROW(),DP$1)=""),"",LOG(INDEX(測定結果!$1:$1048576,ROW(),DP$1)))</f>
        <v/>
      </c>
      <c r="DQ94" t="str">
        <f>IF(OR(INDEX(測定結果!$1:$1048576,ROW(),DQ$1)=0,INDEX(測定結果!$1:$1048576,ROW(),DQ$1)=""),"",LOG(INDEX(測定結果!$1:$1048576,ROW(),DQ$1)))</f>
        <v/>
      </c>
      <c r="DR94" t="str">
        <f>IF(OR(INDEX(測定結果!$1:$1048576,ROW(),DR$1)=0,INDEX(測定結果!$1:$1048576,ROW(),DR$1)=""),"",LOG(INDEX(測定結果!$1:$1048576,ROW(),DR$1)))</f>
        <v/>
      </c>
      <c r="DS94" t="str">
        <f>IF(OR(INDEX(測定結果!$1:$1048576,ROW(),DS$1)=0,INDEX(測定結果!$1:$1048576,ROW(),DS$1)=""),"",LOG(INDEX(測定結果!$1:$1048576,ROW(),DS$1)))</f>
        <v/>
      </c>
      <c r="DT94" t="str">
        <f>IF(OR(INDEX(測定結果!$1:$1048576,ROW(),DT$1)=0,INDEX(測定結果!$1:$1048576,ROW(),DT$1)=""),"",LOG(INDEX(測定結果!$1:$1048576,ROW(),DT$1)))</f>
        <v/>
      </c>
      <c r="DU94" t="str">
        <f>IF(OR(INDEX(測定結果!$1:$1048576,ROW(),DU$1)=0,INDEX(測定結果!$1:$1048576,ROW(),DU$1)=""),"",LOG(INDEX(測定結果!$1:$1048576,ROW(),DU$1)))</f>
        <v/>
      </c>
      <c r="DV94" t="str">
        <f>IF(OR(INDEX(測定結果!$1:$1048576,ROW(),DV$1)=0,INDEX(測定結果!$1:$1048576,ROW(),DV$1)=""),"",LOG(INDEX(測定結果!$1:$1048576,ROW(),DV$1)))</f>
        <v/>
      </c>
      <c r="DW94" t="str">
        <f>IF(OR(INDEX(測定結果!$1:$1048576,ROW(),DW$1)=0,INDEX(測定結果!$1:$1048576,ROW(),DW$1)=""),"",LOG(INDEX(測定結果!$1:$1048576,ROW(),DW$1)))</f>
        <v/>
      </c>
      <c r="DX94" t="str">
        <f>IF(OR(INDEX(測定結果!$1:$1048576,ROW(),DX$1)=0,INDEX(測定結果!$1:$1048576,ROW(),DX$1)=""),"",LOG(INDEX(測定結果!$1:$1048576,ROW(),DX$1)))</f>
        <v/>
      </c>
      <c r="DY94" t="str">
        <f>IF(OR(INDEX(測定結果!$1:$1048576,ROW(),DY$1)=0,INDEX(測定結果!$1:$1048576,ROW(),DY$1)=""),"",LOG(INDEX(測定結果!$1:$1048576,ROW(),DY$1)))</f>
        <v/>
      </c>
      <c r="DZ94" t="str">
        <f>IF(OR(INDEX(測定結果!$1:$1048576,ROW(),DZ$1)=0,INDEX(測定結果!$1:$1048576,ROW(),DZ$1)=""),"",LOG(INDEX(測定結果!$1:$1048576,ROW(),DZ$1)))</f>
        <v/>
      </c>
      <c r="EA94" t="str">
        <f>IF(OR(INDEX(測定結果!$1:$1048576,ROW(),EA$1)=0,INDEX(測定結果!$1:$1048576,ROW(),EA$1)=""),"",LOG(INDEX(測定結果!$1:$1048576,ROW(),EA$1)))</f>
        <v/>
      </c>
      <c r="EB94" t="str">
        <f>IF(OR(INDEX(測定結果!$1:$1048576,ROW(),EB$1)=0,INDEX(測定結果!$1:$1048576,ROW(),EB$1)=""),"",LOG(INDEX(測定結果!$1:$1048576,ROW(),EB$1)))</f>
        <v/>
      </c>
      <c r="EC94" t="str">
        <f>IF(OR(INDEX(測定結果!$1:$1048576,ROW(),EC$1)=0,INDEX(測定結果!$1:$1048576,ROW(),EC$1)=""),"",LOG(INDEX(測定結果!$1:$1048576,ROW(),EC$1)))</f>
        <v/>
      </c>
      <c r="ED94" t="str">
        <f>IF(OR(INDEX(測定結果!$1:$1048576,ROW(),ED$1)=0,INDEX(測定結果!$1:$1048576,ROW(),ED$1)=""),"",LOG(INDEX(測定結果!$1:$1048576,ROW(),ED$1)))</f>
        <v/>
      </c>
    </row>
    <row r="95" spans="1:134">
      <c r="A95" t="str">
        <f>IF(INDEX(測定結果!$1:$1048576,ROW(),A$1)=0,A94,INDEX(測定結果!$1:$1048576,ROW(),A$1))</f>
        <v>船引町</v>
      </c>
      <c r="B95">
        <f>INDEX(測定結果!$1:$1048576,ROW(),B$1)</f>
        <v>85</v>
      </c>
      <c r="C95" t="str">
        <f>IF(INDEX(測定結果!$1:$1048576,ROW(),C$1)=0,C94,INDEX(測定結果!$1:$1048576,ROW(),C$1))</f>
        <v>長外路</v>
      </c>
      <c r="D95" t="str">
        <f>IF(INDEX(測定結果!$1:$1048576,ROW(),D$1)=0,"",INDEX(測定結果!$1:$1048576,ROW(),D$1))</f>
        <v>長外路地区公民館</v>
      </c>
      <c r="E95">
        <f>IF(INDEX(測定結果!$1:$1048576,ROW(),E$1)=0,"",LOG(INDEX(測定結果!$1:$1048576,ROW(),E$1)))</f>
        <v>-0.33724216831842591</v>
      </c>
      <c r="F95">
        <f>IF(INDEX(測定結果!$1:$1048576,ROW(),F$1)=0,"",LOG(INDEX(測定結果!$1:$1048576,ROW(),F$1)))</f>
        <v>-0.35654732351381258</v>
      </c>
      <c r="G95">
        <f>IF(INDEX(測定結果!$1:$1048576,ROW(),G$1)=0,"",LOG(INDEX(測定結果!$1:$1048576,ROW(),G$1)))</f>
        <v>-0.55284196865778079</v>
      </c>
      <c r="H95">
        <f>IF(INDEX(測定結果!$1:$1048576,ROW(),H$1)=0,"",LOG(INDEX(測定結果!$1:$1048576,ROW(),H$1)))</f>
        <v>-0.52287874528033762</v>
      </c>
      <c r="I95">
        <f>IF(INDEX(測定結果!$1:$1048576,ROW(),I$1)=0,"",LOG(INDEX(測定結果!$1:$1048576,ROW(),I$1)))</f>
        <v>-0.52287874528033762</v>
      </c>
      <c r="J95">
        <f>IF(INDEX(測定結果!$1:$1048576,ROW(),J$1)=0,"",LOG(INDEX(測定結果!$1:$1048576,ROW(),J$1)))</f>
        <v>-0.48148606012211248</v>
      </c>
      <c r="K95">
        <f>IF(INDEX(測定結果!$1:$1048576,ROW(),K$1)=0,"",LOG(INDEX(測定結果!$1:$1048576,ROW(),K$1)))</f>
        <v>-0.6020599913279624</v>
      </c>
      <c r="L95">
        <f>IF(INDEX(測定結果!$1:$1048576,ROW(),L$1)=0,"",LOG(INDEX(測定結果!$1:$1048576,ROW(),L$1)))</f>
        <v>-0.50863830616572736</v>
      </c>
      <c r="M95">
        <f>IF(INDEX(測定結果!$1:$1048576,ROW(),M$1)=0,"",LOG(INDEX(測定結果!$1:$1048576,ROW(),M$1)))</f>
        <v>-0.45593195564972439</v>
      </c>
      <c r="N95">
        <f>IF(INDEX(測定結果!$1:$1048576,ROW(),N$1)=0,"",LOG(INDEX(測定結果!$1:$1048576,ROW(),N$1)))</f>
        <v>-0.48148606012211248</v>
      </c>
      <c r="O95">
        <f>IF(INDEX(測定結果!$1:$1048576,ROW(),O$1)=0,"",LOG(INDEX(測定結果!$1:$1048576,ROW(),O$1)))</f>
        <v>-0.49485002168009401</v>
      </c>
      <c r="P95">
        <f>IF(INDEX(測定結果!$1:$1048576,ROW(),P$1)=0,"",LOG(INDEX(測定結果!$1:$1048576,ROW(),P$1)))</f>
        <v>-0.52287874528033762</v>
      </c>
      <c r="Q95">
        <f>IF(INDEX(測定結果!$1:$1048576,ROW(),Q$1)=0,"",LOG(INDEX(測定結果!$1:$1048576,ROW(),Q$1)))</f>
        <v>-0.56863623584101264</v>
      </c>
      <c r="R95">
        <f>IF(INDEX(測定結果!$1:$1048576,ROW(),R$1)=0,"",LOG(INDEX(測定結果!$1:$1048576,ROW(),R$1)))</f>
        <v>-0.58502665202918203</v>
      </c>
      <c r="S95">
        <f>IF(INDEX(測定結果!$1:$1048576,ROW(),S$1)=0,"",LOG(INDEX(測定結果!$1:$1048576,ROW(),S$1)))</f>
        <v>-0.58502665202918203</v>
      </c>
      <c r="T95">
        <f>IF(INDEX(測定結果!$1:$1048576,ROW(),T$1)=0,"",LOG(INDEX(測定結果!$1:$1048576,ROW(),T$1)))</f>
        <v>-0.69897000433601875</v>
      </c>
      <c r="U95">
        <f>IF(INDEX(測定結果!$1:$1048576,ROW(),U$1)=0,"",LOG(INDEX(測定結果!$1:$1048576,ROW(),U$1)))</f>
        <v>-0.65757731917779372</v>
      </c>
      <c r="V95">
        <f>IF(INDEX(測定結果!$1:$1048576,ROW(),V$1)=0,"",LOG(INDEX(測定結果!$1:$1048576,ROW(),V$1)))</f>
        <v>-0.63827216398240705</v>
      </c>
      <c r="W95">
        <f>IF(INDEX(測定結果!$1:$1048576,ROW(),W$1)=0,"",LOG(INDEX(測定結果!$1:$1048576,ROW(),W$1)))</f>
        <v>-0.61978875828839397</v>
      </c>
      <c r="X95">
        <f>IF(INDEX(測定結果!$1:$1048576,ROW(),X$1)=0,"",LOG(INDEX(測定結果!$1:$1048576,ROW(),X$1)))</f>
        <v>-0.69897000433601875</v>
      </c>
      <c r="Y95">
        <f>IF(INDEX(測定結果!$1:$1048576,ROW(),Y$1)=0,"",LOG(INDEX(測定結果!$1:$1048576,ROW(),Y$1)))</f>
        <v>-0.72124639904717103</v>
      </c>
      <c r="Z95">
        <f>IF(INDEX(測定結果!$1:$1048576,ROW(),Z$1)=0,"",LOG(INDEX(測定結果!$1:$1048576,ROW(),Z$1)))</f>
        <v>-0.69897000433601875</v>
      </c>
      <c r="AA95">
        <f>IF(INDEX(測定結果!$1:$1048576,ROW(),AA$1)=0,"",LOG(INDEX(測定結果!$1:$1048576,ROW(),AA$1)))</f>
        <v>-0.72124639904717103</v>
      </c>
      <c r="AB95">
        <f>IF(INDEX(測定結果!$1:$1048576,ROW(),AB$1)=0,"",LOG(INDEX(測定結果!$1:$1048576,ROW(),AB$1)))</f>
        <v>-0.69897000433601875</v>
      </c>
      <c r="AC95">
        <f>IF(INDEX(測定結果!$1:$1048576,ROW(),AC$1)=0,"",LOG(INDEX(測定結果!$1:$1048576,ROW(),AC$1)))</f>
        <v>-0.82973828460504262</v>
      </c>
      <c r="AD95">
        <f>IF(INDEX(測定結果!$1:$1048576,ROW(),AD$1)=0,"",LOG(INDEX(測定結果!$1:$1048576,ROW(),AD$1)))</f>
        <v>-0.74472749489669399</v>
      </c>
      <c r="AE95">
        <f>IF(INDEX(測定結果!$1:$1048576,ROW(),AE$1)=0,"",LOG(INDEX(測定結果!$1:$1048576,ROW(),AE$1)))</f>
        <v>-0.769551078621726</v>
      </c>
      <c r="AF95">
        <f>IF(INDEX(測定結果!$1:$1048576,ROW(),AF$1)=0,"",LOG(INDEX(測定結果!$1:$1048576,ROW(),AF$1)))</f>
        <v>-0.769551078621726</v>
      </c>
      <c r="AG95">
        <f>IF(INDEX(測定結果!$1:$1048576,ROW(),AG$1)=0,"",LOG(INDEX(測定結果!$1:$1048576,ROW(),AG$1)))</f>
        <v>-0.74472749489669399</v>
      </c>
      <c r="AH95">
        <f>IF(INDEX(測定結果!$1:$1048576,ROW(),AH$1)=0,"",LOG(INDEX(測定結果!$1:$1048576,ROW(),AH$1)))</f>
        <v>-0.88605664769316317</v>
      </c>
      <c r="AI95">
        <f>IF(INDEX(測定結果!$1:$1048576,ROW(),AI$1)=0,"",LOG(INDEX(測定結果!$1:$1048576,ROW(),AI$1)))</f>
        <v>-0.85387196432176193</v>
      </c>
      <c r="AJ95">
        <f>IF(INDEX(測定結果!$1:$1048576,ROW(),AJ$1)=0,"",LOG(INDEX(測定結果!$1:$1048576,ROW(),AJ$1)))</f>
        <v>-0.79588001734407521</v>
      </c>
      <c r="AK95">
        <f>IF(INDEX(測定結果!$1:$1048576,ROW(),AK$1)=0,"",LOG(INDEX(測定結果!$1:$1048576,ROW(),AK$1)))</f>
        <v>-0.85387196432176193</v>
      </c>
      <c r="AL95">
        <f>IF(INDEX(測定結果!$1:$1048576,ROW(),AL$1)=0,"",LOG(INDEX(測定結果!$1:$1048576,ROW(),AL$1)))</f>
        <v>-0.74472749489669399</v>
      </c>
      <c r="AM95">
        <f>IF(INDEX(測定結果!$1:$1048576,ROW(),AM$1)=0,"",LOG(INDEX(測定結果!$1:$1048576,ROW(),AM$1)))</f>
        <v>-0.92081875395237522</v>
      </c>
      <c r="AN95">
        <f>IF(INDEX(測定結果!$1:$1048576,ROW(),AN$1)=0,"",LOG(INDEX(測定結果!$1:$1048576,ROW(),AN$1)))</f>
        <v>-0.95860731484177497</v>
      </c>
      <c r="AO95">
        <f>IF(INDEX(測定結果!$1:$1048576,ROW(),AO$1)=0,"",LOG(INDEX(測定結果!$1:$1048576,ROW(),AO$1)))</f>
        <v>-0.92081875395237522</v>
      </c>
      <c r="AP95">
        <f>IF(INDEX(測定結果!$1:$1048576,ROW(),AP$1)=0,"",LOG(INDEX(測定結果!$1:$1048576,ROW(),AP$1)))</f>
        <v>-0.92081875395237522</v>
      </c>
      <c r="AQ95">
        <f>IF(INDEX(測定結果!$1:$1048576,ROW(),AQ$1)=0,"",LOG(INDEX(測定結果!$1:$1048576,ROW(),AQ$1)))</f>
        <v>-0.92081875395237522</v>
      </c>
      <c r="AR95">
        <f>IF(INDEX(測定結果!$1:$1048576,ROW(),AR$1)=0,"",LOG(INDEX(測定結果!$1:$1048576,ROW(),AR$1)))</f>
        <v>-0.92081875395237522</v>
      </c>
      <c r="AS95">
        <f>IF(INDEX(測定結果!$1:$1048576,ROW(),AS$1)=0,"",LOG(INDEX(測定結果!$1:$1048576,ROW(),AS$1)))</f>
        <v>-0.92081875395237522</v>
      </c>
      <c r="AT95">
        <f>IF(INDEX(測定結果!$1:$1048576,ROW(),AT$1)=0,"",LOG(INDEX(測定結果!$1:$1048576,ROW(),AT$1)))</f>
        <v>-0.88605664769316317</v>
      </c>
      <c r="AU95">
        <f>IF(INDEX(測定結果!$1:$1048576,ROW(),AU$1)=0,"",LOG(INDEX(測定結果!$1:$1048576,ROW(),AU$1)))</f>
        <v>-0.95860731484177497</v>
      </c>
      <c r="AV95">
        <f>IF(INDEX(測定結果!$1:$1048576,ROW(),AV$1)=0,"",LOG(INDEX(測定結果!$1:$1048576,ROW(),AV$1)))</f>
        <v>-0.92081875395237522</v>
      </c>
      <c r="AW95">
        <f>IF(INDEX(測定結果!$1:$1048576,ROW(),AW$1)=0,"",LOG(INDEX(測定結果!$1:$1048576,ROW(),AW$1)))</f>
        <v>-0.95860731484177497</v>
      </c>
      <c r="AX95">
        <f>IF(INDEX(測定結果!$1:$1048576,ROW(),AX$1)=0,"",LOG(INDEX(測定結果!$1:$1048576,ROW(),AX$1)))</f>
        <v>-0.95860731484177497</v>
      </c>
      <c r="AY95">
        <f>IF(INDEX(測定結果!$1:$1048576,ROW(),AY$1)=0,"",LOG(INDEX(測定結果!$1:$1048576,ROW(),AY$1)))</f>
        <v>-1</v>
      </c>
      <c r="AZ95">
        <f>IF(INDEX(測定結果!$1:$1048576,ROW(),AZ$1)=0,"",LOG(INDEX(測定結果!$1:$1048576,ROW(),AZ$1)))</f>
        <v>-0.92081875395237522</v>
      </c>
      <c r="BA95">
        <f>IF(INDEX(測定結果!$1:$1048576,ROW(),BA$1)=0,"",LOG(INDEX(測定結果!$1:$1048576,ROW(),BA$1)))</f>
        <v>-0.92081875395237522</v>
      </c>
      <c r="BB95">
        <f>IF(INDEX(測定結果!$1:$1048576,ROW(),BB$1)=0,"",LOG(INDEX(測定結果!$1:$1048576,ROW(),BB$1)))</f>
        <v>-0.92081875395237522</v>
      </c>
      <c r="BC95">
        <f>IF(INDEX(測定結果!$1:$1048576,ROW(),BC$1)=0,"",LOG(INDEX(測定結果!$1:$1048576,ROW(),BC$1)))</f>
        <v>-0.92081875395237522</v>
      </c>
      <c r="BD95">
        <f>IF(INDEX(測定結果!$1:$1048576,ROW(),BD$1)=0,"",LOG(INDEX(測定結果!$1:$1048576,ROW(),BD$1)))</f>
        <v>-0.95860731484177497</v>
      </c>
      <c r="BE95">
        <f>IF(INDEX(測定結果!$1:$1048576,ROW(),BE$1)=0,"",LOG(INDEX(測定結果!$1:$1048576,ROW(),BE$1)))</f>
        <v>-0.95860731484177497</v>
      </c>
      <c r="BF95">
        <f>IF(INDEX(測定結果!$1:$1048576,ROW(),BF$1)=0,"",LOG(INDEX(測定結果!$1:$1048576,ROW(),BF$1)))</f>
        <v>-1.0457574905606752</v>
      </c>
      <c r="BG95">
        <f>IF(INDEX(測定結果!$1:$1048576,ROW(),BG$1)=0,"",LOG(INDEX(測定結果!$1:$1048576,ROW(),BG$1)))</f>
        <v>-1</v>
      </c>
      <c r="BH95">
        <f>IF(INDEX(測定結果!$1:$1048576,ROW(),BH$1)=0,"",LOG(INDEX(測定結果!$1:$1048576,ROW(),BH$1)))</f>
        <v>-0.95860731484177497</v>
      </c>
      <c r="BI95">
        <f>IF(INDEX(測定結果!$1:$1048576,ROW(),BI$1)=0,"",LOG(INDEX(測定結果!$1:$1048576,ROW(),BI$1)))</f>
        <v>-1.0457574905606752</v>
      </c>
      <c r="BJ95">
        <f>IF(INDEX(測定結果!$1:$1048576,ROW(),BJ$1)=0,"",LOG(INDEX(測定結果!$1:$1048576,ROW(),BJ$1)))</f>
        <v>-1</v>
      </c>
      <c r="BK95">
        <f>IF(INDEX(測定結果!$1:$1048576,ROW(),BK$1)=0,"",LOG(INDEX(測定結果!$1:$1048576,ROW(),BK$1)))</f>
        <v>-1.0457574905606752</v>
      </c>
      <c r="BL95">
        <f>IF(INDEX(測定結果!$1:$1048576,ROW(),BL$1)=0,"",LOG(INDEX(測定結果!$1:$1048576,ROW(),BL$1)))</f>
        <v>-1</v>
      </c>
      <c r="BM95">
        <f>IF(INDEX(測定結果!$1:$1048576,ROW(),BM$1)=0,"",LOG(INDEX(測定結果!$1:$1048576,ROW(),BM$1)))</f>
        <v>-1.0457574905606752</v>
      </c>
      <c r="BN95">
        <f>IF(INDEX(測定結果!$1:$1048576,ROW(),BN$1)=0,"",LOG(INDEX(測定結果!$1:$1048576,ROW(),BN$1)))</f>
        <v>-1.0457574905606752</v>
      </c>
      <c r="BO95">
        <f>IF(INDEX(測定結果!$1:$1048576,ROW(),BO$1)=0,"",LOG(INDEX(測定結果!$1:$1048576,ROW(),BO$1)))</f>
        <v>-1.0457574905606752</v>
      </c>
      <c r="BP95">
        <f>IF(INDEX(測定結果!$1:$1048576,ROW(),BP$1)=0,"",LOG(INDEX(測定結果!$1:$1048576,ROW(),BP$1)))</f>
        <v>-1.0457574905606752</v>
      </c>
      <c r="BQ95">
        <f>IF(INDEX(測定結果!$1:$1048576,ROW(),BQ$1)=0,"",LOG(INDEX(測定結果!$1:$1048576,ROW(),BQ$1)))</f>
        <v>-1</v>
      </c>
      <c r="BR95">
        <f>IF(INDEX(測定結果!$1:$1048576,ROW(),BR$1)=0,"",LOG(INDEX(測定結果!$1:$1048576,ROW(),BR$1)))</f>
        <v>-1.0969100130080565</v>
      </c>
      <c r="BS95">
        <f>IF(INDEX(測定結果!$1:$1048576,ROW(),BS$1)=0,"",LOG(INDEX(測定結果!$1:$1048576,ROW(),BS$1)))</f>
        <v>-1.0457574905606752</v>
      </c>
      <c r="BT95">
        <f>IF(INDEX(測定結果!$1:$1048576,ROW(),BT$1)=0,"",LOG(INDEX(測定結果!$1:$1048576,ROW(),BT$1)))</f>
        <v>-1.0457574905606752</v>
      </c>
      <c r="BU95">
        <f>IF(INDEX(測定結果!$1:$1048576,ROW(),BU$1)=0,"",LOG(INDEX(測定結果!$1:$1048576,ROW(),BU$1)))</f>
        <v>-1</v>
      </c>
      <c r="BV95" t="str">
        <f>IF(INDEX(測定結果!$1:$1048576,ROW(),BV$1)=0,"",LOG(INDEX(測定結果!$1:$1048576,ROW(),BV$1)))</f>
        <v/>
      </c>
      <c r="BW95" t="str">
        <f>IF(INDEX(測定結果!$1:$1048576,ROW(),BW$1)=0,"",LOG(INDEX(測定結果!$1:$1048576,ROW(),BW$1)))</f>
        <v/>
      </c>
      <c r="BX95" t="str">
        <f>IF(INDEX(測定結果!$1:$1048576,ROW(),BX$1)=0,"",LOG(INDEX(測定結果!$1:$1048576,ROW(),BX$1)))</f>
        <v/>
      </c>
      <c r="BY95" t="str">
        <f>IF(INDEX(測定結果!$1:$1048576,ROW(),BY$1)=0,"",LOG(INDEX(測定結果!$1:$1048576,ROW(),BY$1)))</f>
        <v/>
      </c>
      <c r="BZ95" t="str">
        <f>IF(INDEX(測定結果!$1:$1048576,ROW(),BZ$1)=0,"",LOG(INDEX(測定結果!$1:$1048576,ROW(),BZ$1)))</f>
        <v/>
      </c>
      <c r="CA95" t="str">
        <f>IF(INDEX(測定結果!$1:$1048576,ROW(),CA$1)=0,"",LOG(INDEX(測定結果!$1:$1048576,ROW(),CA$1)))</f>
        <v/>
      </c>
      <c r="CB95" t="str">
        <f>IF(INDEX(測定結果!$1:$1048576,ROW(),CB$1)=0,"",LOG(INDEX(測定結果!$1:$1048576,ROW(),CB$1)))</f>
        <v/>
      </c>
      <c r="CC95" t="str">
        <f>IF(INDEX(測定結果!$1:$1048576,ROW(),CC$1)=0,"",LOG(INDEX(測定結果!$1:$1048576,ROW(),CC$1)))</f>
        <v/>
      </c>
      <c r="CD95" t="str">
        <f>IF(INDEX(測定結果!$1:$1048576,ROW(),CD$1)=0,"",LOG(INDEX(測定結果!$1:$1048576,ROW(),CD$1)))</f>
        <v/>
      </c>
      <c r="CE95" t="str">
        <f>IF(INDEX(測定結果!$1:$1048576,ROW(),CE$1)=0,"",LOG(INDEX(測定結果!$1:$1048576,ROW(),CE$1)))</f>
        <v/>
      </c>
      <c r="CF95">
        <f>IF(INDEX(測定結果!$1:$1048576,ROW(),CF$1)=0,"",LOG(INDEX(測定結果!$1:$1048576,ROW(),CF$1)))</f>
        <v>-1.0457574905606752</v>
      </c>
      <c r="CG95">
        <f>IF(INDEX(測定結果!$1:$1048576,ROW(),CG$1)=0,"",LOG(INDEX(測定結果!$1:$1048576,ROW(),CG$1)))</f>
        <v>-1.0969100130080565</v>
      </c>
      <c r="CH95">
        <f>IF(INDEX(測定結果!$1:$1048576,ROW(),CH$1)=0,"",LOG(INDEX(測定結果!$1:$1048576,ROW(),CH$1)))</f>
        <v>-1.0457574905606752</v>
      </c>
      <c r="CI95">
        <f>IF(INDEX(測定結果!$1:$1048576,ROW(),CI$1)=0,"",LOG(INDEX(測定結果!$1:$1048576,ROW(),CI$1)))</f>
        <v>-1.0969100130080565</v>
      </c>
      <c r="CJ95">
        <f>IF(INDEX(測定結果!$1:$1048576,ROW(),CJ$1)=0,"",LOG(INDEX(測定結果!$1:$1048576,ROW(),CJ$1)))</f>
        <v>-1.0969100130080565</v>
      </c>
      <c r="CK95">
        <f>IF(INDEX(測定結果!$1:$1048576,ROW(),CK$1)=0,"",LOG(INDEX(測定結果!$1:$1048576,ROW(),CK$1)))</f>
        <v>-1.0457574905606752</v>
      </c>
      <c r="CL95">
        <f>IF(INDEX(測定結果!$1:$1048576,ROW(),CL$1)=0,"",LOG(INDEX(測定結果!$1:$1048576,ROW(),CL$1)))</f>
        <v>-1.0969100130080565</v>
      </c>
      <c r="CM95">
        <f>IF(INDEX(測定結果!$1:$1048576,ROW(),CM$1)=0,"",LOG(INDEX(測定結果!$1:$1048576,ROW(),CM$1)))</f>
        <v>-1.0969100130080565</v>
      </c>
      <c r="CN95">
        <f>IF(INDEX(測定結果!$1:$1048576,ROW(),CN$1)=0,"",LOG(INDEX(測定結果!$1:$1048576,ROW(),CN$1)))</f>
        <v>-1.0457574905606752</v>
      </c>
      <c r="CO95">
        <f>IF(INDEX(測定結果!$1:$1048576,ROW(),CO$1)=0,"",LOG(INDEX(測定結果!$1:$1048576,ROW(),CO$1)))</f>
        <v>-1.0969100130080565</v>
      </c>
      <c r="CP95">
        <f>IF(INDEX(測定結果!$1:$1048576,ROW(),CP$1)=0,"",LOG(INDEX(測定結果!$1:$1048576,ROW(),CP$1)))</f>
        <v>-1.0969100130080565</v>
      </c>
      <c r="CQ95">
        <f>IF(INDEX(測定結果!$1:$1048576,ROW(),CQ$1)=0,"",LOG(INDEX(測定結果!$1:$1048576,ROW(),CQ$1)))</f>
        <v>-1.0969100130080565</v>
      </c>
      <c r="CR95" t="str">
        <f>IF(INDEX(測定結果!$1:$1048576,ROW(),CR$1)=0,"",LOG(INDEX(測定結果!$1:$1048576,ROW(),CR$1)))</f>
        <v/>
      </c>
      <c r="CS95" t="str">
        <f>IF(INDEX(測定結果!$1:$1048576,ROW(),CS$1)=0,"",LOG(INDEX(測定結果!$1:$1048576,ROW(),CS$1)))</f>
        <v/>
      </c>
      <c r="CT95" t="str">
        <f>IF(INDEX(測定結果!$1:$1048576,ROW(),CT$1)=0,"",LOG(INDEX(測定結果!$1:$1048576,ROW(),CT$1)))</f>
        <v/>
      </c>
      <c r="CU95" t="str">
        <f>IF(INDEX(測定結果!$1:$1048576,ROW(),CU$1)=0,"",LOG(INDEX(測定結果!$1:$1048576,ROW(),CU$1)))</f>
        <v/>
      </c>
      <c r="CV95" t="str">
        <f>IF(INDEX(測定結果!$1:$1048576,ROW(),CV$1)=0,"",LOG(INDEX(測定結果!$1:$1048576,ROW(),CV$1)))</f>
        <v/>
      </c>
      <c r="CW95" t="str">
        <f>IF(INDEX(測定結果!$1:$1048576,ROW(),CW$1)=0,"",LOG(INDEX(測定結果!$1:$1048576,ROW(),CW$1)))</f>
        <v/>
      </c>
      <c r="CX95" t="str">
        <f>IF(INDEX(測定結果!$1:$1048576,ROW(),CX$1)=0,"",LOG(INDEX(測定結果!$1:$1048576,ROW(),CX$1)))</f>
        <v/>
      </c>
      <c r="CY95" t="str">
        <f>IF(INDEX(測定結果!$1:$1048576,ROW(),CY$1)=0,"",LOG(INDEX(測定結果!$1:$1048576,ROW(),CY$1)))</f>
        <v/>
      </c>
      <c r="CZ95" t="str">
        <f>IF(INDEX(測定結果!$1:$1048576,ROW(),CZ$1)=0,"",LOG(INDEX(測定結果!$1:$1048576,ROW(),CZ$1)))</f>
        <v/>
      </c>
      <c r="DA95" t="str">
        <f>IF(INDEX(測定結果!$1:$1048576,ROW(),DA$1)=0,"",LOG(INDEX(測定結果!$1:$1048576,ROW(),DA$1)))</f>
        <v/>
      </c>
      <c r="DB95" t="str">
        <f>IF(INDEX(測定結果!$1:$1048576,ROW(),DB$1)=0,"",LOG(INDEX(測定結果!$1:$1048576,ROW(),DB$1)))</f>
        <v/>
      </c>
      <c r="DC95" t="str">
        <f>IF(INDEX(測定結果!$1:$1048576,ROW(),DC$1)=0,"",LOG(INDEX(測定結果!$1:$1048576,ROW(),DC$1)))</f>
        <v/>
      </c>
      <c r="DD95" t="str">
        <f>IF(INDEX(測定結果!$1:$1048576,ROW(),DD$1)=0,"",LOG(INDEX(測定結果!$1:$1048576,ROW(),DD$1)))</f>
        <v/>
      </c>
      <c r="DE95" t="str">
        <f>IF(INDEX(測定結果!$1:$1048576,ROW(),DE$1)=0,"",LOG(INDEX(測定結果!$1:$1048576,ROW(),DE$1)))</f>
        <v/>
      </c>
      <c r="DF95" t="str">
        <f>IF(INDEX(測定結果!$1:$1048576,ROW(),DF$1)=0,"",LOG(INDEX(測定結果!$1:$1048576,ROW(),DF$1)))</f>
        <v/>
      </c>
      <c r="DG95" t="str">
        <f>IF(INDEX(測定結果!$1:$1048576,ROW(),DG$1)=0,"",LOG(INDEX(測定結果!$1:$1048576,ROW(),DG$1)))</f>
        <v/>
      </c>
      <c r="DH95" t="str">
        <f>IF(INDEX(測定結果!$1:$1048576,ROW(),DH$1)=0,"",LOG(INDEX(測定結果!$1:$1048576,ROW(),DH$1)))</f>
        <v/>
      </c>
      <c r="DI95" t="str">
        <f>IF(INDEX(測定結果!$1:$1048576,ROW(),DI$1)=0,"",LOG(INDEX(測定結果!$1:$1048576,ROW(),DI$1)))</f>
        <v/>
      </c>
      <c r="DJ95" t="str">
        <f>IF(INDEX(測定結果!$1:$1048576,ROW(),DJ$1)=0,"",LOG(INDEX(測定結果!$1:$1048576,ROW(),DJ$1)))</f>
        <v/>
      </c>
      <c r="DK95" t="str">
        <f>IF(INDEX(測定結果!$1:$1048576,ROW(),DK$1)=0,"",LOG(INDEX(測定結果!$1:$1048576,ROW(),DK$1)))</f>
        <v/>
      </c>
      <c r="DL95" t="str">
        <f>IF(INDEX(測定結果!$1:$1048576,ROW(),DL$1)=0,"",LOG(INDEX(測定結果!$1:$1048576,ROW(),DL$1)))</f>
        <v/>
      </c>
      <c r="DM95" t="str">
        <f>IF(INDEX(測定結果!$1:$1048576,ROW(),DM$1)=0,"",LOG(INDEX(測定結果!$1:$1048576,ROW(),DM$1)))</f>
        <v/>
      </c>
      <c r="DN95" t="str">
        <f>IF(INDEX(測定結果!$1:$1048576,ROW(),DN$1)=0,"",LOG(INDEX(測定結果!$1:$1048576,ROW(),DN$1)))</f>
        <v/>
      </c>
      <c r="DO95" t="str">
        <f>IF(INDEX(測定結果!$1:$1048576,ROW(),DO$1)=0,"",LOG(INDEX(測定結果!$1:$1048576,ROW(),DO$1)))</f>
        <v/>
      </c>
      <c r="DP95" t="str">
        <f>IF(OR(INDEX(測定結果!$1:$1048576,ROW(),DP$1)=0,INDEX(測定結果!$1:$1048576,ROW(),DP$1)=""),"",LOG(INDEX(測定結果!$1:$1048576,ROW(),DP$1)))</f>
        <v/>
      </c>
      <c r="DQ95" t="str">
        <f>IF(OR(INDEX(測定結果!$1:$1048576,ROW(),DQ$1)=0,INDEX(測定結果!$1:$1048576,ROW(),DQ$1)=""),"",LOG(INDEX(測定結果!$1:$1048576,ROW(),DQ$1)))</f>
        <v/>
      </c>
      <c r="DR95" t="str">
        <f>IF(OR(INDEX(測定結果!$1:$1048576,ROW(),DR$1)=0,INDEX(測定結果!$1:$1048576,ROW(),DR$1)=""),"",LOG(INDEX(測定結果!$1:$1048576,ROW(),DR$1)))</f>
        <v/>
      </c>
      <c r="DS95" t="str">
        <f>IF(OR(INDEX(測定結果!$1:$1048576,ROW(),DS$1)=0,INDEX(測定結果!$1:$1048576,ROW(),DS$1)=""),"",LOG(INDEX(測定結果!$1:$1048576,ROW(),DS$1)))</f>
        <v/>
      </c>
      <c r="DT95" t="str">
        <f>IF(OR(INDEX(測定結果!$1:$1048576,ROW(),DT$1)=0,INDEX(測定結果!$1:$1048576,ROW(),DT$1)=""),"",LOG(INDEX(測定結果!$1:$1048576,ROW(),DT$1)))</f>
        <v/>
      </c>
      <c r="DU95" t="str">
        <f>IF(OR(INDEX(測定結果!$1:$1048576,ROW(),DU$1)=0,INDEX(測定結果!$1:$1048576,ROW(),DU$1)=""),"",LOG(INDEX(測定結果!$1:$1048576,ROW(),DU$1)))</f>
        <v/>
      </c>
      <c r="DV95" t="str">
        <f>IF(OR(INDEX(測定結果!$1:$1048576,ROW(),DV$1)=0,INDEX(測定結果!$1:$1048576,ROW(),DV$1)=""),"",LOG(INDEX(測定結果!$1:$1048576,ROW(),DV$1)))</f>
        <v/>
      </c>
      <c r="DW95" t="str">
        <f>IF(OR(INDEX(測定結果!$1:$1048576,ROW(),DW$1)=0,INDEX(測定結果!$1:$1048576,ROW(),DW$1)=""),"",LOG(INDEX(測定結果!$1:$1048576,ROW(),DW$1)))</f>
        <v/>
      </c>
      <c r="DX95" t="str">
        <f>IF(OR(INDEX(測定結果!$1:$1048576,ROW(),DX$1)=0,INDEX(測定結果!$1:$1048576,ROW(),DX$1)=""),"",LOG(INDEX(測定結果!$1:$1048576,ROW(),DX$1)))</f>
        <v/>
      </c>
      <c r="DY95" t="str">
        <f>IF(OR(INDEX(測定結果!$1:$1048576,ROW(),DY$1)=0,INDEX(測定結果!$1:$1048576,ROW(),DY$1)=""),"",LOG(INDEX(測定結果!$1:$1048576,ROW(),DY$1)))</f>
        <v/>
      </c>
      <c r="DZ95" t="str">
        <f>IF(OR(INDEX(測定結果!$1:$1048576,ROW(),DZ$1)=0,INDEX(測定結果!$1:$1048576,ROW(),DZ$1)=""),"",LOG(INDEX(測定結果!$1:$1048576,ROW(),DZ$1)))</f>
        <v/>
      </c>
      <c r="EA95" t="str">
        <f>IF(OR(INDEX(測定結果!$1:$1048576,ROW(),EA$1)=0,INDEX(測定結果!$1:$1048576,ROW(),EA$1)=""),"",LOG(INDEX(測定結果!$1:$1048576,ROW(),EA$1)))</f>
        <v/>
      </c>
      <c r="EB95" t="str">
        <f>IF(OR(INDEX(測定結果!$1:$1048576,ROW(),EB$1)=0,INDEX(測定結果!$1:$1048576,ROW(),EB$1)=""),"",LOG(INDEX(測定結果!$1:$1048576,ROW(),EB$1)))</f>
        <v/>
      </c>
      <c r="EC95" t="str">
        <f>IF(OR(INDEX(測定結果!$1:$1048576,ROW(),EC$1)=0,INDEX(測定結果!$1:$1048576,ROW(),EC$1)=""),"",LOG(INDEX(測定結果!$1:$1048576,ROW(),EC$1)))</f>
        <v/>
      </c>
      <c r="ED95">
        <f>IF(OR(INDEX(測定結果!$1:$1048576,ROW(),ED$1)=0,INDEX(測定結果!$1:$1048576,ROW(),ED$1)=""),"",LOG(INDEX(測定結果!$1:$1048576,ROW(),ED$1)))</f>
        <v>-1.1549019599857431</v>
      </c>
    </row>
    <row r="96" spans="1:134">
      <c r="A96" t="str">
        <f>IF(INDEX(測定結果!$1:$1048576,ROW(),A$1)=0,A95,INDEX(測定結果!$1:$1048576,ROW(),A$1))</f>
        <v>船引町</v>
      </c>
      <c r="B96">
        <f>INDEX(測定結果!$1:$1048576,ROW(),B$1)</f>
        <v>86</v>
      </c>
      <c r="C96" t="str">
        <f>IF(INDEX(測定結果!$1:$1048576,ROW(),C$1)=0,C95,INDEX(測定結果!$1:$1048576,ROW(),C$1))</f>
        <v>門鹿</v>
      </c>
      <c r="D96" t="str">
        <f>IF(INDEX(測定結果!$1:$1048576,ROW(),D$1)=0,"",INDEX(測定結果!$1:$1048576,ROW(),D$1))</f>
        <v>門鹿公民館</v>
      </c>
      <c r="E96">
        <f>IF(INDEX(測定結果!$1:$1048576,ROW(),E$1)=0,"",LOG(INDEX(測定結果!$1:$1048576,ROW(),E$1)))</f>
        <v>-0.21467016498923297</v>
      </c>
      <c r="F96">
        <f>IF(INDEX(測定結果!$1:$1048576,ROW(),F$1)=0,"",LOG(INDEX(測定結果!$1:$1048576,ROW(),F$1)))</f>
        <v>-0.25963731050575611</v>
      </c>
      <c r="G96">
        <f>IF(INDEX(測定結果!$1:$1048576,ROW(),G$1)=0,"",LOG(INDEX(測定結果!$1:$1048576,ROW(),G$1)))</f>
        <v>-0.31875876262441277</v>
      </c>
      <c r="H96">
        <f>IF(INDEX(測定結果!$1:$1048576,ROW(),H$1)=0,"",LOG(INDEX(測定結果!$1:$1048576,ROW(),H$1)))</f>
        <v>-0.34678748622465633</v>
      </c>
      <c r="I96">
        <f>IF(INDEX(測定結果!$1:$1048576,ROW(),I$1)=0,"",LOG(INDEX(測定結果!$1:$1048576,ROW(),I$1)))</f>
        <v>-0.35654732351381258</v>
      </c>
      <c r="J96">
        <f>IF(INDEX(測定結果!$1:$1048576,ROW(),J$1)=0,"",LOG(INDEX(測定結果!$1:$1048576,ROW(),J$1)))</f>
        <v>-0.30980391997148632</v>
      </c>
      <c r="K96">
        <f>IF(INDEX(測定結果!$1:$1048576,ROW(),K$1)=0,"",LOG(INDEX(測定結果!$1:$1048576,ROW(),K$1)))</f>
        <v>-0.38721614328026455</v>
      </c>
      <c r="L96">
        <f>IF(INDEX(測定結果!$1:$1048576,ROW(),L$1)=0,"",LOG(INDEX(測定結果!$1:$1048576,ROW(),L$1)))</f>
        <v>-0.33724216831842591</v>
      </c>
      <c r="M96">
        <f>IF(INDEX(測定結果!$1:$1048576,ROW(),M$1)=0,"",LOG(INDEX(測定結果!$1:$1048576,ROW(),M$1)))</f>
        <v>-0.3010299956639812</v>
      </c>
      <c r="N96">
        <f>IF(INDEX(測定結果!$1:$1048576,ROW(),N$1)=0,"",LOG(INDEX(測定結果!$1:$1048576,ROW(),N$1)))</f>
        <v>-0.3979400086720376</v>
      </c>
      <c r="O96">
        <f>IF(INDEX(測定結果!$1:$1048576,ROW(),O$1)=0,"",LOG(INDEX(測定結果!$1:$1048576,ROW(),O$1)))</f>
        <v>-0.40893539297350079</v>
      </c>
      <c r="P96">
        <f>IF(INDEX(測定結果!$1:$1048576,ROW(),P$1)=0,"",LOG(INDEX(測定結果!$1:$1048576,ROW(),P$1)))</f>
        <v>-0.43179827593300502</v>
      </c>
      <c r="Q96">
        <f>IF(INDEX(測定結果!$1:$1048576,ROW(),Q$1)=0,"",LOG(INDEX(測定結果!$1:$1048576,ROW(),Q$1)))</f>
        <v>-0.50863830616572736</v>
      </c>
      <c r="R96">
        <f>IF(INDEX(測定結果!$1:$1048576,ROW(),R$1)=0,"",LOG(INDEX(測定結果!$1:$1048576,ROW(),R$1)))</f>
        <v>-0.52287874528033762</v>
      </c>
      <c r="S96">
        <f>IF(INDEX(測定結果!$1:$1048576,ROW(),S$1)=0,"",LOG(INDEX(測定結果!$1:$1048576,ROW(),S$1)))</f>
        <v>-0.50863830616572736</v>
      </c>
      <c r="T96">
        <f>IF(INDEX(測定結果!$1:$1048576,ROW(),T$1)=0,"",LOG(INDEX(測定結果!$1:$1048576,ROW(),T$1)))</f>
        <v>-0.63827216398240705</v>
      </c>
      <c r="U96">
        <f>IF(INDEX(測定結果!$1:$1048576,ROW(),U$1)=0,"",LOG(INDEX(測定結果!$1:$1048576,ROW(),U$1)))</f>
        <v>-0.56863623584101264</v>
      </c>
      <c r="V96">
        <f>IF(INDEX(測定結果!$1:$1048576,ROW(),V$1)=0,"",LOG(INDEX(測定結果!$1:$1048576,ROW(),V$1)))</f>
        <v>-0.55284196865778079</v>
      </c>
      <c r="W96">
        <f>IF(INDEX(測定結果!$1:$1048576,ROW(),W$1)=0,"",LOG(INDEX(測定結果!$1:$1048576,ROW(),W$1)))</f>
        <v>-0.55284196865778079</v>
      </c>
      <c r="X96">
        <f>IF(INDEX(測定結果!$1:$1048576,ROW(),X$1)=0,"",LOG(INDEX(測定結果!$1:$1048576,ROW(),X$1)))</f>
        <v>-0.50863830616572736</v>
      </c>
      <c r="Y96">
        <f>IF(INDEX(測定結果!$1:$1048576,ROW(),Y$1)=0,"",LOG(INDEX(測定結果!$1:$1048576,ROW(),Y$1)))</f>
        <v>-0.58502665202918203</v>
      </c>
      <c r="Z96">
        <f>IF(INDEX(測定結果!$1:$1048576,ROW(),Z$1)=0,"",LOG(INDEX(測定結果!$1:$1048576,ROW(),Z$1)))</f>
        <v>-0.55284196865778079</v>
      </c>
      <c r="AA96">
        <f>IF(INDEX(測定結果!$1:$1048576,ROW(),AA$1)=0,"",LOG(INDEX(測定結果!$1:$1048576,ROW(),AA$1)))</f>
        <v>-0.61978875828839397</v>
      </c>
      <c r="AB96">
        <f>IF(INDEX(測定結果!$1:$1048576,ROW(),AB$1)=0,"",LOG(INDEX(測定結果!$1:$1048576,ROW(),AB$1)))</f>
        <v>-0.6020599913279624</v>
      </c>
      <c r="AC96">
        <f>IF(INDEX(測定結果!$1:$1048576,ROW(),AC$1)=0,"",LOG(INDEX(測定結果!$1:$1048576,ROW(),AC$1)))</f>
        <v>-0.6020599913279624</v>
      </c>
      <c r="AD96">
        <f>IF(INDEX(測定結果!$1:$1048576,ROW(),AD$1)=0,"",LOG(INDEX(測定結果!$1:$1048576,ROW(),AD$1)))</f>
        <v>-0.63827216398240705</v>
      </c>
      <c r="AE96">
        <f>IF(INDEX(測定結果!$1:$1048576,ROW(),AE$1)=0,"",LOG(INDEX(測定結果!$1:$1048576,ROW(),AE$1)))</f>
        <v>-0.61978875828839397</v>
      </c>
      <c r="AF96">
        <f>IF(INDEX(測定結果!$1:$1048576,ROW(),AF$1)=0,"",LOG(INDEX(測定結果!$1:$1048576,ROW(),AF$1)))</f>
        <v>-0.6020599913279624</v>
      </c>
      <c r="AG96">
        <f>IF(INDEX(測定結果!$1:$1048576,ROW(),AG$1)=0,"",LOG(INDEX(測定結果!$1:$1048576,ROW(),AG$1)))</f>
        <v>-0.61978875828839397</v>
      </c>
      <c r="AH96">
        <f>IF(INDEX(測定結果!$1:$1048576,ROW(),AH$1)=0,"",LOG(INDEX(測定結果!$1:$1048576,ROW(),AH$1)))</f>
        <v>-0.72124639904717103</v>
      </c>
      <c r="AI96">
        <f>IF(INDEX(測定結果!$1:$1048576,ROW(),AI$1)=0,"",LOG(INDEX(測定結果!$1:$1048576,ROW(),AI$1)))</f>
        <v>-0.65757731917779372</v>
      </c>
      <c r="AJ96">
        <f>IF(INDEX(測定結果!$1:$1048576,ROW(),AJ$1)=0,"",LOG(INDEX(測定結果!$1:$1048576,ROW(),AJ$1)))</f>
        <v>-0.6777807052660807</v>
      </c>
      <c r="AK96">
        <f>IF(INDEX(測定結果!$1:$1048576,ROW(),AK$1)=0,"",LOG(INDEX(測定結果!$1:$1048576,ROW(),AK$1)))</f>
        <v>-0.69897000433601875</v>
      </c>
      <c r="AL96">
        <f>IF(INDEX(測定結果!$1:$1048576,ROW(),AL$1)=0,"",LOG(INDEX(測定結果!$1:$1048576,ROW(),AL$1)))</f>
        <v>-0.74472749489669399</v>
      </c>
      <c r="AM96">
        <f>IF(INDEX(測定結果!$1:$1048576,ROW(),AM$1)=0,"",LOG(INDEX(測定結果!$1:$1048576,ROW(),AM$1)))</f>
        <v>-0.6777807052660807</v>
      </c>
      <c r="AN96">
        <f>IF(INDEX(測定結果!$1:$1048576,ROW(),AN$1)=0,"",LOG(INDEX(測定結果!$1:$1048576,ROW(),AN$1)))</f>
        <v>-0.74472749489669399</v>
      </c>
      <c r="AO96">
        <f>IF(INDEX(測定結果!$1:$1048576,ROW(),AO$1)=0,"",LOG(INDEX(測定結果!$1:$1048576,ROW(),AO$1)))</f>
        <v>-0.74472749489669399</v>
      </c>
      <c r="AP96">
        <f>IF(INDEX(測定結果!$1:$1048576,ROW(),AP$1)=0,"",LOG(INDEX(測定結果!$1:$1048576,ROW(),AP$1)))</f>
        <v>-0.74472749489669399</v>
      </c>
      <c r="AQ96">
        <f>IF(INDEX(測定結果!$1:$1048576,ROW(),AQ$1)=0,"",LOG(INDEX(測定結果!$1:$1048576,ROW(),AQ$1)))</f>
        <v>-0.74472749489669399</v>
      </c>
      <c r="AR96">
        <f>IF(INDEX(測定結果!$1:$1048576,ROW(),AR$1)=0,"",LOG(INDEX(測定結果!$1:$1048576,ROW(),AR$1)))</f>
        <v>-0.72124639904717103</v>
      </c>
      <c r="AS96">
        <f>IF(INDEX(測定結果!$1:$1048576,ROW(),AS$1)=0,"",LOG(INDEX(測定結果!$1:$1048576,ROW(),AS$1)))</f>
        <v>-0.769551078621726</v>
      </c>
      <c r="AT96">
        <f>IF(INDEX(測定結果!$1:$1048576,ROW(),AT$1)=0,"",LOG(INDEX(測定結果!$1:$1048576,ROW(),AT$1)))</f>
        <v>-0.72124639904717103</v>
      </c>
      <c r="AU96">
        <f>IF(INDEX(測定結果!$1:$1048576,ROW(),AU$1)=0,"",LOG(INDEX(測定結果!$1:$1048576,ROW(),AU$1)))</f>
        <v>-0.79588001734407521</v>
      </c>
      <c r="AV96">
        <f>IF(INDEX(測定結果!$1:$1048576,ROW(),AV$1)=0,"",LOG(INDEX(測定結果!$1:$1048576,ROW(),AV$1)))</f>
        <v>-0.69897000433601875</v>
      </c>
      <c r="AW96">
        <f>IF(INDEX(測定結果!$1:$1048576,ROW(),AW$1)=0,"",LOG(INDEX(測定結果!$1:$1048576,ROW(),AW$1)))</f>
        <v>-0.72124639904717103</v>
      </c>
      <c r="AX96">
        <f>IF(INDEX(測定結果!$1:$1048576,ROW(),AX$1)=0,"",LOG(INDEX(測定結果!$1:$1048576,ROW(),AX$1)))</f>
        <v>-0.69897000433601875</v>
      </c>
      <c r="AY96">
        <f>IF(INDEX(測定結果!$1:$1048576,ROW(),AY$1)=0,"",LOG(INDEX(測定結果!$1:$1048576,ROW(),AY$1)))</f>
        <v>-0.69897000433601875</v>
      </c>
      <c r="AZ96">
        <f>IF(INDEX(測定結果!$1:$1048576,ROW(),AZ$1)=0,"",LOG(INDEX(測定結果!$1:$1048576,ROW(),AZ$1)))</f>
        <v>-0.6777807052660807</v>
      </c>
      <c r="BA96">
        <f>IF(INDEX(測定結果!$1:$1048576,ROW(),BA$1)=0,"",LOG(INDEX(測定結果!$1:$1048576,ROW(),BA$1)))</f>
        <v>-0.69897000433601875</v>
      </c>
      <c r="BB96">
        <f>IF(INDEX(測定結果!$1:$1048576,ROW(),BB$1)=0,"",LOG(INDEX(測定結果!$1:$1048576,ROW(),BB$1)))</f>
        <v>-0.72124639904717103</v>
      </c>
      <c r="BC96">
        <f>IF(INDEX(測定結果!$1:$1048576,ROW(),BC$1)=0,"",LOG(INDEX(測定結果!$1:$1048576,ROW(),BC$1)))</f>
        <v>-0.69897000433601875</v>
      </c>
      <c r="BD96">
        <f>IF(INDEX(測定結果!$1:$1048576,ROW(),BD$1)=0,"",LOG(INDEX(測定結果!$1:$1048576,ROW(),BD$1)))</f>
        <v>-0.769551078621726</v>
      </c>
      <c r="BE96">
        <f>IF(INDEX(測定結果!$1:$1048576,ROW(),BE$1)=0,"",LOG(INDEX(測定結果!$1:$1048576,ROW(),BE$1)))</f>
        <v>-0.769551078621726</v>
      </c>
      <c r="BF96">
        <f>IF(INDEX(測定結果!$1:$1048576,ROW(),BF$1)=0,"",LOG(INDEX(測定結果!$1:$1048576,ROW(),BF$1)))</f>
        <v>-0.88605664769316317</v>
      </c>
      <c r="BG96">
        <f>IF(INDEX(測定結果!$1:$1048576,ROW(),BG$1)=0,"",LOG(INDEX(測定結果!$1:$1048576,ROW(),BG$1)))</f>
        <v>-0.79588001734407521</v>
      </c>
      <c r="BH96">
        <f>IF(INDEX(測定結果!$1:$1048576,ROW(),BH$1)=0,"",LOG(INDEX(測定結果!$1:$1048576,ROW(),BH$1)))</f>
        <v>-0.79588001734407521</v>
      </c>
      <c r="BI96">
        <f>IF(INDEX(測定結果!$1:$1048576,ROW(),BI$1)=0,"",LOG(INDEX(測定結果!$1:$1048576,ROW(),BI$1)))</f>
        <v>-0.769551078621726</v>
      </c>
      <c r="BJ96">
        <f>IF(INDEX(測定結果!$1:$1048576,ROW(),BJ$1)=0,"",LOG(INDEX(測定結果!$1:$1048576,ROW(),BJ$1)))</f>
        <v>-0.82390874094431876</v>
      </c>
      <c r="BK96">
        <f>IF(INDEX(測定結果!$1:$1048576,ROW(),BK$1)=0,"",LOG(INDEX(測定結果!$1:$1048576,ROW(),BK$1)))</f>
        <v>-0.79588001734407521</v>
      </c>
      <c r="BL96">
        <f>IF(INDEX(測定結果!$1:$1048576,ROW(),BL$1)=0,"",LOG(INDEX(測定結果!$1:$1048576,ROW(),BL$1)))</f>
        <v>-0.74472749489669399</v>
      </c>
      <c r="BM96">
        <f>IF(INDEX(測定結果!$1:$1048576,ROW(),BM$1)=0,"",LOG(INDEX(測定結果!$1:$1048576,ROW(),BM$1)))</f>
        <v>-0.82390874094431876</v>
      </c>
      <c r="BN96">
        <f>IF(INDEX(測定結果!$1:$1048576,ROW(),BN$1)=0,"",LOG(INDEX(測定結果!$1:$1048576,ROW(),BN$1)))</f>
        <v>-0.85387196432176193</v>
      </c>
      <c r="BO96">
        <f>IF(INDEX(測定結果!$1:$1048576,ROW(),BO$1)=0,"",LOG(INDEX(測定結果!$1:$1048576,ROW(),BO$1)))</f>
        <v>-0.79588001734407521</v>
      </c>
      <c r="BP96">
        <f>IF(INDEX(測定結果!$1:$1048576,ROW(),BP$1)=0,"",LOG(INDEX(測定結果!$1:$1048576,ROW(),BP$1)))</f>
        <v>-0.82390874094431876</v>
      </c>
      <c r="BQ96">
        <f>IF(INDEX(測定結果!$1:$1048576,ROW(),BQ$1)=0,"",LOG(INDEX(測定結果!$1:$1048576,ROW(),BQ$1)))</f>
        <v>-0.79588001734407521</v>
      </c>
      <c r="BR96">
        <f>IF(INDEX(測定結果!$1:$1048576,ROW(),BR$1)=0,"",LOG(INDEX(測定結果!$1:$1048576,ROW(),BR$1)))</f>
        <v>-0.88605664769316317</v>
      </c>
      <c r="BS96">
        <f>IF(INDEX(測定結果!$1:$1048576,ROW(),BS$1)=0,"",LOG(INDEX(測定結果!$1:$1048576,ROW(),BS$1)))</f>
        <v>-0.85387196432176193</v>
      </c>
      <c r="BT96">
        <f>IF(INDEX(測定結果!$1:$1048576,ROW(),BT$1)=0,"",LOG(INDEX(測定結果!$1:$1048576,ROW(),BT$1)))</f>
        <v>-0.88605664769316317</v>
      </c>
      <c r="BU96">
        <f>IF(INDEX(測定結果!$1:$1048576,ROW(),BU$1)=0,"",LOG(INDEX(測定結果!$1:$1048576,ROW(),BU$1)))</f>
        <v>-0.88605664769316317</v>
      </c>
      <c r="BV96">
        <f>IF(INDEX(測定結果!$1:$1048576,ROW(),BV$1)=0,"",LOG(INDEX(測定結果!$1:$1048576,ROW(),BV$1)))</f>
        <v>-0.85387196432176193</v>
      </c>
      <c r="BW96">
        <f>IF(INDEX(測定結果!$1:$1048576,ROW(),BW$1)=0,"",LOG(INDEX(測定結果!$1:$1048576,ROW(),BW$1)))</f>
        <v>-0.82390874094431876</v>
      </c>
      <c r="BX96">
        <f>IF(INDEX(測定結果!$1:$1048576,ROW(),BX$1)=0,"",LOG(INDEX(測定結果!$1:$1048576,ROW(),BX$1)))</f>
        <v>-0.88605664769316317</v>
      </c>
      <c r="BY96">
        <f>IF(INDEX(測定結果!$1:$1048576,ROW(),BY$1)=0,"",LOG(INDEX(測定結果!$1:$1048576,ROW(),BY$1)))</f>
        <v>-0.82390874094431876</v>
      </c>
      <c r="BZ96">
        <f>IF(INDEX(測定結果!$1:$1048576,ROW(),BZ$1)=0,"",LOG(INDEX(測定結果!$1:$1048576,ROW(),BZ$1)))</f>
        <v>-0.92081875395237522</v>
      </c>
      <c r="CA96">
        <f>IF(INDEX(測定結果!$1:$1048576,ROW(),CA$1)=0,"",LOG(INDEX(測定結果!$1:$1048576,ROW(),CA$1)))</f>
        <v>-0.85387196432176193</v>
      </c>
      <c r="CB96">
        <f>IF(INDEX(測定結果!$1:$1048576,ROW(),CB$1)=0,"",LOG(INDEX(測定結果!$1:$1048576,ROW(),CB$1)))</f>
        <v>-0.88605664769316317</v>
      </c>
      <c r="CC96">
        <f>IF(INDEX(測定結果!$1:$1048576,ROW(),CC$1)=0,"",LOG(INDEX(測定結果!$1:$1048576,ROW(),CC$1)))</f>
        <v>-0.88605664769316317</v>
      </c>
      <c r="CD96">
        <f>IF(INDEX(測定結果!$1:$1048576,ROW(),CD$1)=0,"",LOG(INDEX(測定結果!$1:$1048576,ROW(),CD$1)))</f>
        <v>-0.88605664769316317</v>
      </c>
      <c r="CE96">
        <f>IF(INDEX(測定結果!$1:$1048576,ROW(),CE$1)=0,"",LOG(INDEX(測定結果!$1:$1048576,ROW(),CE$1)))</f>
        <v>-0.88605664769316317</v>
      </c>
      <c r="CF96">
        <f>IF(INDEX(測定結果!$1:$1048576,ROW(),CF$1)=0,"",LOG(INDEX(測定結果!$1:$1048576,ROW(),CF$1)))</f>
        <v>-0.85387196432176193</v>
      </c>
      <c r="CG96">
        <f>IF(INDEX(測定結果!$1:$1048576,ROW(),CG$1)=0,"",LOG(INDEX(測定結果!$1:$1048576,ROW(),CG$1)))</f>
        <v>-0.85387196432176193</v>
      </c>
      <c r="CH96">
        <f>IF(INDEX(測定結果!$1:$1048576,ROW(),CH$1)=0,"",LOG(INDEX(測定結果!$1:$1048576,ROW(),CH$1)))</f>
        <v>-0.85387196432176193</v>
      </c>
      <c r="CI96">
        <f>IF(INDEX(測定結果!$1:$1048576,ROW(),CI$1)=0,"",LOG(INDEX(測定結果!$1:$1048576,ROW(),CI$1)))</f>
        <v>-0.85387196432176193</v>
      </c>
      <c r="CJ96">
        <f>IF(INDEX(測定結果!$1:$1048576,ROW(),CJ$1)=0,"",LOG(INDEX(測定結果!$1:$1048576,ROW(),CJ$1)))</f>
        <v>-0.88605664769316317</v>
      </c>
      <c r="CK96">
        <f>IF(INDEX(測定結果!$1:$1048576,ROW(),CK$1)=0,"",LOG(INDEX(測定結果!$1:$1048576,ROW(),CK$1)))</f>
        <v>-0.85387196432176193</v>
      </c>
      <c r="CL96">
        <f>IF(INDEX(測定結果!$1:$1048576,ROW(),CL$1)=0,"",LOG(INDEX(測定結果!$1:$1048576,ROW(),CL$1)))</f>
        <v>-0.85387196432176193</v>
      </c>
      <c r="CM96">
        <f>IF(INDEX(測定結果!$1:$1048576,ROW(),CM$1)=0,"",LOG(INDEX(測定結果!$1:$1048576,ROW(),CM$1)))</f>
        <v>-0.88605664769316317</v>
      </c>
      <c r="CN96">
        <f>IF(INDEX(測定結果!$1:$1048576,ROW(),CN$1)=0,"",LOG(INDEX(測定結果!$1:$1048576,ROW(),CN$1)))</f>
        <v>-0.88605664769316317</v>
      </c>
      <c r="CO96">
        <f>IF(INDEX(測定結果!$1:$1048576,ROW(),CO$1)=0,"",LOG(INDEX(測定結果!$1:$1048576,ROW(),CO$1)))</f>
        <v>-0.88605664769316317</v>
      </c>
      <c r="CP96">
        <f>IF(INDEX(測定結果!$1:$1048576,ROW(),CP$1)=0,"",LOG(INDEX(測定結果!$1:$1048576,ROW(),CP$1)))</f>
        <v>-0.95860731484177497</v>
      </c>
      <c r="CQ96">
        <f>IF(INDEX(測定結果!$1:$1048576,ROW(),CQ$1)=0,"",LOG(INDEX(測定結果!$1:$1048576,ROW(),CQ$1)))</f>
        <v>-0.88605664769316317</v>
      </c>
      <c r="CR96">
        <f>IF(INDEX(測定結果!$1:$1048576,ROW(),CR$1)=0,"",LOG(INDEX(測定結果!$1:$1048576,ROW(),CR$1)))</f>
        <v>-0.88605664769316317</v>
      </c>
      <c r="CS96">
        <f>IF(INDEX(測定結果!$1:$1048576,ROW(),CS$1)=0,"",LOG(INDEX(測定結果!$1:$1048576,ROW(),CS$1)))</f>
        <v>-0.85387196432176193</v>
      </c>
      <c r="CT96">
        <f>IF(INDEX(測定結果!$1:$1048576,ROW(),CT$1)=0,"",LOG(INDEX(測定結果!$1:$1048576,ROW(),CT$1)))</f>
        <v>-0.88605664769316317</v>
      </c>
      <c r="CU96">
        <f>IF(INDEX(測定結果!$1:$1048576,ROW(),CU$1)=0,"",LOG(INDEX(測定結果!$1:$1048576,ROW(),CU$1)))</f>
        <v>-0.85387196432176193</v>
      </c>
      <c r="CV96">
        <f>IF(INDEX(測定結果!$1:$1048576,ROW(),CV$1)=0,"",LOG(INDEX(測定結果!$1:$1048576,ROW(),CV$1)))</f>
        <v>-0.85387196432176193</v>
      </c>
      <c r="CW96">
        <f>IF(INDEX(測定結果!$1:$1048576,ROW(),CW$1)=0,"",LOG(INDEX(測定結果!$1:$1048576,ROW(),CW$1)))</f>
        <v>-0.88605664769316317</v>
      </c>
      <c r="CX96">
        <f>IF(INDEX(測定結果!$1:$1048576,ROW(),CX$1)=0,"",LOG(INDEX(測定結果!$1:$1048576,ROW(),CX$1)))</f>
        <v>-0.92081875395237522</v>
      </c>
      <c r="CY96">
        <f>IF(INDEX(測定結果!$1:$1048576,ROW(),CY$1)=0,"",LOG(INDEX(測定結果!$1:$1048576,ROW(),CY$1)))</f>
        <v>-0.88605664769316317</v>
      </c>
      <c r="CZ96">
        <f>IF(INDEX(測定結果!$1:$1048576,ROW(),CZ$1)=0,"",LOG(INDEX(測定結果!$1:$1048576,ROW(),CZ$1)))</f>
        <v>-0.88605664769316317</v>
      </c>
      <c r="DA96">
        <f>IF(INDEX(測定結果!$1:$1048576,ROW(),DA$1)=0,"",LOG(INDEX(測定結果!$1:$1048576,ROW(),DA$1)))</f>
        <v>-0.88605664769316317</v>
      </c>
      <c r="DB96">
        <f>IF(INDEX(測定結果!$1:$1048576,ROW(),DB$1)=0,"",LOG(INDEX(測定結果!$1:$1048576,ROW(),DB$1)))</f>
        <v>-0.95860731484177497</v>
      </c>
      <c r="DC96">
        <f>IF(INDEX(測定結果!$1:$1048576,ROW(),DC$1)=0,"",LOG(INDEX(測定結果!$1:$1048576,ROW(),DC$1)))</f>
        <v>-0.85387196432176193</v>
      </c>
      <c r="DD96">
        <f>IF(INDEX(測定結果!$1:$1048576,ROW(),DD$1)=0,"",LOG(INDEX(測定結果!$1:$1048576,ROW(),DD$1)))</f>
        <v>-0.92081875395237522</v>
      </c>
      <c r="DE96">
        <f>IF(INDEX(測定結果!$1:$1048576,ROW(),DE$1)=0,"",LOG(INDEX(測定結果!$1:$1048576,ROW(),DE$1)))</f>
        <v>-0.92081875395237522</v>
      </c>
      <c r="DF96">
        <f>IF(INDEX(測定結果!$1:$1048576,ROW(),DF$1)=0,"",LOG(INDEX(測定結果!$1:$1048576,ROW(),DF$1)))</f>
        <v>-0.92081875395237522</v>
      </c>
      <c r="DG96">
        <f>IF(INDEX(測定結果!$1:$1048576,ROW(),DG$1)=0,"",LOG(INDEX(測定結果!$1:$1048576,ROW(),DG$1)))</f>
        <v>-0.92081875395237522</v>
      </c>
      <c r="DH96">
        <f>IF(INDEX(測定結果!$1:$1048576,ROW(),DH$1)=0,"",LOG(INDEX(測定結果!$1:$1048576,ROW(),DH$1)))</f>
        <v>-0.95860731484177497</v>
      </c>
      <c r="DI96">
        <f>IF(INDEX(測定結果!$1:$1048576,ROW(),DI$1)=0,"",LOG(INDEX(測定結果!$1:$1048576,ROW(),DI$1)))</f>
        <v>-0.88605664769316317</v>
      </c>
      <c r="DJ96">
        <f>IF(INDEX(測定結果!$1:$1048576,ROW(),DJ$1)=0,"",LOG(INDEX(測定結果!$1:$1048576,ROW(),DJ$1)))</f>
        <v>-0.92081875395237522</v>
      </c>
      <c r="DK96">
        <f>IF(INDEX(測定結果!$1:$1048576,ROW(),DK$1)=0,"",LOG(INDEX(測定結果!$1:$1048576,ROW(),DK$1)))</f>
        <v>-0.92081875395237522</v>
      </c>
      <c r="DL96">
        <f>IF(INDEX(測定結果!$1:$1048576,ROW(),DL$1)=0,"",LOG(INDEX(測定結果!$1:$1048576,ROW(),DL$1)))</f>
        <v>-0.88605664769316317</v>
      </c>
      <c r="DM96">
        <f>IF(INDEX(測定結果!$1:$1048576,ROW(),DM$1)=0,"",LOG(INDEX(測定結果!$1:$1048576,ROW(),DM$1)))</f>
        <v>-0.95860731484177497</v>
      </c>
      <c r="DN96">
        <f>IF(INDEX(測定結果!$1:$1048576,ROW(),DN$1)=0,"",LOG(INDEX(測定結果!$1:$1048576,ROW(),DN$1)))</f>
        <v>-0.92081875395237522</v>
      </c>
      <c r="DO96">
        <f>IF(INDEX(測定結果!$1:$1048576,ROW(),DO$1)=0,"",LOG(INDEX(測定結果!$1:$1048576,ROW(),DO$1)))</f>
        <v>-0.92081875395237522</v>
      </c>
      <c r="DP96">
        <f>IF(OR(INDEX(測定結果!$1:$1048576,ROW(),DP$1)=0,INDEX(測定結果!$1:$1048576,ROW(),DP$1)=""),"",LOG(INDEX(測定結果!$1:$1048576,ROW(),DP$1)))</f>
        <v>-0.93554201077308152</v>
      </c>
      <c r="DQ96">
        <f>IF(OR(INDEX(測定結果!$1:$1048576,ROW(),DQ$1)=0,INDEX(測定結果!$1:$1048576,ROW(),DQ$1)=""),"",LOG(INDEX(測定結果!$1:$1048576,ROW(),DQ$1)))</f>
        <v>-0.87942606879415008</v>
      </c>
      <c r="DR96">
        <f>IF(OR(INDEX(測定結果!$1:$1048576,ROW(),DR$1)=0,INDEX(測定結果!$1:$1048576,ROW(),DR$1)=""),"",LOG(INDEX(測定結果!$1:$1048576,ROW(),DR$1)))</f>
        <v>-0.95467702121334252</v>
      </c>
      <c r="DS96">
        <f>IF(OR(INDEX(測定結果!$1:$1048576,ROW(),DS$1)=0,INDEX(測定結果!$1:$1048576,ROW(),DS$1)=""),"",LOG(INDEX(測定結果!$1:$1048576,ROW(),DS$1)))</f>
        <v>-0.87614835903291421</v>
      </c>
      <c r="DT96">
        <f>IF(OR(INDEX(測定結果!$1:$1048576,ROW(),DT$1)=0,INDEX(測定結果!$1:$1048576,ROW(),DT$1)=""),"",LOG(INDEX(測定結果!$1:$1048576,ROW(),DT$1)))</f>
        <v>-0.94692155651658028</v>
      </c>
      <c r="DU96">
        <f>IF(OR(INDEX(測定結果!$1:$1048576,ROW(),DU$1)=0,INDEX(測定結果!$1:$1048576,ROW(),DU$1)=""),"",LOG(INDEX(測定結果!$1:$1048576,ROW(),DU$1)))</f>
        <v>-0.91009488856060206</v>
      </c>
      <c r="DV96">
        <f>IF(OR(INDEX(測定結果!$1:$1048576,ROW(),DV$1)=0,INDEX(測定結果!$1:$1048576,ROW(),DV$1)=""),"",LOG(INDEX(測定結果!$1:$1048576,ROW(),DV$1)))</f>
        <v>-0.98716277529482777</v>
      </c>
      <c r="DW96">
        <f>IF(OR(INDEX(測定結果!$1:$1048576,ROW(),DW$1)=0,INDEX(測定結果!$1:$1048576,ROW(),DW$1)=""),"",LOG(INDEX(測定結果!$1:$1048576,ROW(),DW$1)))</f>
        <v>-0.97061622231479039</v>
      </c>
      <c r="DX96">
        <f>IF(OR(INDEX(測定結果!$1:$1048576,ROW(),DX$1)=0,INDEX(測定結果!$1:$1048576,ROW(),DX$1)=""),"",LOG(INDEX(測定結果!$1:$1048576,ROW(),DX$1)))</f>
        <v>-0.9318141382538383</v>
      </c>
      <c r="DY96">
        <f>IF(OR(INDEX(測定結果!$1:$1048576,ROW(),DY$1)=0,INDEX(測定結果!$1:$1048576,ROW(),DY$1)=""),"",LOG(INDEX(測定結果!$1:$1048576,ROW(),DY$1)))</f>
        <v>-0.95860731484177497</v>
      </c>
      <c r="DZ96">
        <f>IF(OR(INDEX(測定結果!$1:$1048576,ROW(),DZ$1)=0,INDEX(測定結果!$1:$1048576,ROW(),DZ$1)=""),"",LOG(INDEX(測定結果!$1:$1048576,ROW(),DZ$1)))</f>
        <v>-0.94309514866352739</v>
      </c>
      <c r="EA96">
        <f>IF(OR(INDEX(測定結果!$1:$1048576,ROW(),EA$1)=0,INDEX(測定結果!$1:$1048576,ROW(),EA$1)=""),"",LOG(INDEX(測定結果!$1:$1048576,ROW(),EA$1)))</f>
        <v>-0.95467702121334252</v>
      </c>
      <c r="EB96">
        <f>IF(OR(INDEX(測定結果!$1:$1048576,ROW(),EB$1)=0,INDEX(測定結果!$1:$1048576,ROW(),EB$1)=""),"",LOG(INDEX(測定結果!$1:$1048576,ROW(),EB$1)))</f>
        <v>-0.93554201077308152</v>
      </c>
      <c r="EC96" t="str">
        <f>IF(OR(INDEX(測定結果!$1:$1048576,ROW(),EC$1)=0,INDEX(測定結果!$1:$1048576,ROW(),EC$1)=""),"",LOG(INDEX(測定結果!$1:$1048576,ROW(),EC$1)))</f>
        <v/>
      </c>
      <c r="ED96" t="str">
        <f>IF(OR(INDEX(測定結果!$1:$1048576,ROW(),ED$1)=0,INDEX(測定結果!$1:$1048576,ROW(),ED$1)=""),"",LOG(INDEX(測定結果!$1:$1048576,ROW(),ED$1)))</f>
        <v/>
      </c>
    </row>
    <row r="97" spans="1:134">
      <c r="A97" t="str">
        <f>IF(INDEX(測定結果!$1:$1048576,ROW(),A$1)=0,A96,INDEX(測定結果!$1:$1048576,ROW(),A$1))</f>
        <v>船引町</v>
      </c>
      <c r="B97">
        <f>INDEX(測定結果!$1:$1048576,ROW(),B$1)</f>
        <v>87</v>
      </c>
      <c r="C97" t="str">
        <f>IF(INDEX(測定結果!$1:$1048576,ROW(),C$1)=0,C96,INDEX(測定結果!$1:$1048576,ROW(),C$1))</f>
        <v>大倉</v>
      </c>
      <c r="D97" t="str">
        <f>IF(INDEX(測定結果!$1:$1048576,ROW(),D$1)=0,"",INDEX(測定結果!$1:$1048576,ROW(),D$1))</f>
        <v>大倉多目的集会所</v>
      </c>
      <c r="E97">
        <f>IF(INDEX(測定結果!$1:$1048576,ROW(),E$1)=0,"",LOG(INDEX(測定結果!$1:$1048576,ROW(),E$1)))</f>
        <v>-0.34678748622465633</v>
      </c>
      <c r="F97">
        <f>IF(INDEX(測定結果!$1:$1048576,ROW(),F$1)=0,"",LOG(INDEX(測定結果!$1:$1048576,ROW(),F$1)))</f>
        <v>-0.33724216831842591</v>
      </c>
      <c r="G97">
        <f>IF(INDEX(測定結果!$1:$1048576,ROW(),G$1)=0,"",LOG(INDEX(測定結果!$1:$1048576,ROW(),G$1)))</f>
        <v>-0.42021640338318983</v>
      </c>
      <c r="H97">
        <f>IF(INDEX(測定結果!$1:$1048576,ROW(),H$1)=0,"",LOG(INDEX(測定結果!$1:$1048576,ROW(),H$1)))</f>
        <v>-0.49485002168009401</v>
      </c>
      <c r="I97">
        <f>IF(INDEX(測定結果!$1:$1048576,ROW(),I$1)=0,"",LOG(INDEX(測定結果!$1:$1048576,ROW(),I$1)))</f>
        <v>-0.3979400086720376</v>
      </c>
      <c r="J97">
        <f>IF(INDEX(測定結果!$1:$1048576,ROW(),J$1)=0,"",LOG(INDEX(測定結果!$1:$1048576,ROW(),J$1)))</f>
        <v>-0.33724216831842591</v>
      </c>
      <c r="K97">
        <f>IF(INDEX(測定結果!$1:$1048576,ROW(),K$1)=0,"",LOG(INDEX(測定結果!$1:$1048576,ROW(),K$1)))</f>
        <v>-0.3979400086720376</v>
      </c>
      <c r="L97">
        <f>IF(INDEX(測定結果!$1:$1048576,ROW(),L$1)=0,"",LOG(INDEX(測定結果!$1:$1048576,ROW(),L$1)))</f>
        <v>-0.42021640338318983</v>
      </c>
      <c r="M97">
        <f>IF(INDEX(測定結果!$1:$1048576,ROW(),M$1)=0,"",LOG(INDEX(測定結果!$1:$1048576,ROW(),M$1)))</f>
        <v>-0.36653154442041347</v>
      </c>
      <c r="N97">
        <f>IF(INDEX(測定結果!$1:$1048576,ROW(),N$1)=0,"",LOG(INDEX(測定結果!$1:$1048576,ROW(),N$1)))</f>
        <v>-0.35654732351381258</v>
      </c>
      <c r="O97">
        <f>IF(INDEX(測定結果!$1:$1048576,ROW(),O$1)=0,"",LOG(INDEX(測定結果!$1:$1048576,ROW(),O$1)))</f>
        <v>-0.38721614328026455</v>
      </c>
      <c r="P97">
        <f>IF(INDEX(測定結果!$1:$1048576,ROW(),P$1)=0,"",LOG(INDEX(測定結果!$1:$1048576,ROW(),P$1)))</f>
        <v>-0.42021640338318983</v>
      </c>
      <c r="Q97">
        <f>IF(INDEX(測定結果!$1:$1048576,ROW(),Q$1)=0,"",LOG(INDEX(測定結果!$1:$1048576,ROW(),Q$1)))</f>
        <v>-0.45593195564972439</v>
      </c>
      <c r="R97">
        <f>IF(INDEX(測定結果!$1:$1048576,ROW(),R$1)=0,"",LOG(INDEX(測定結果!$1:$1048576,ROW(),R$1)))</f>
        <v>-0.48148606012211248</v>
      </c>
      <c r="S97">
        <f>IF(INDEX(測定結果!$1:$1048576,ROW(),S$1)=0,"",LOG(INDEX(測定結果!$1:$1048576,ROW(),S$1)))</f>
        <v>-0.46852108295774486</v>
      </c>
      <c r="T97">
        <f>IF(INDEX(測定結果!$1:$1048576,ROW(),T$1)=0,"",LOG(INDEX(測定結果!$1:$1048576,ROW(),T$1)))</f>
        <v>-0.58502665202918203</v>
      </c>
      <c r="U97">
        <f>IF(INDEX(測定結果!$1:$1048576,ROW(),U$1)=0,"",LOG(INDEX(測定結果!$1:$1048576,ROW(),U$1)))</f>
        <v>-0.6020599913279624</v>
      </c>
      <c r="V97">
        <f>IF(INDEX(測定結果!$1:$1048576,ROW(),V$1)=0,"",LOG(INDEX(測定結果!$1:$1048576,ROW(),V$1)))</f>
        <v>-0.53760200210104392</v>
      </c>
      <c r="W97">
        <f>IF(INDEX(測定結果!$1:$1048576,ROW(),W$1)=0,"",LOG(INDEX(測定結果!$1:$1048576,ROW(),W$1)))</f>
        <v>-0.55284196865778079</v>
      </c>
      <c r="X97">
        <f>IF(INDEX(測定結果!$1:$1048576,ROW(),X$1)=0,"",LOG(INDEX(測定結果!$1:$1048576,ROW(),X$1)))</f>
        <v>-0.49485002168009401</v>
      </c>
      <c r="Y97">
        <f>IF(INDEX(測定結果!$1:$1048576,ROW(),Y$1)=0,"",LOG(INDEX(測定結果!$1:$1048576,ROW(),Y$1)))</f>
        <v>-0.6020599913279624</v>
      </c>
      <c r="Z97">
        <f>IF(INDEX(測定結果!$1:$1048576,ROW(),Z$1)=0,"",LOG(INDEX(測定結果!$1:$1048576,ROW(),Z$1)))</f>
        <v>-0.58502665202918203</v>
      </c>
      <c r="AA97">
        <f>IF(INDEX(測定結果!$1:$1048576,ROW(),AA$1)=0,"",LOG(INDEX(測定結果!$1:$1048576,ROW(),AA$1)))</f>
        <v>-0.58502665202918203</v>
      </c>
      <c r="AB97">
        <f>IF(INDEX(測定結果!$1:$1048576,ROW(),AB$1)=0,"",LOG(INDEX(測定結果!$1:$1048576,ROW(),AB$1)))</f>
        <v>-0.55284196865778079</v>
      </c>
      <c r="AC97">
        <f>IF(INDEX(測定結果!$1:$1048576,ROW(),AC$1)=0,"",LOG(INDEX(測定結果!$1:$1048576,ROW(),AC$1)))</f>
        <v>-0.58502665202918203</v>
      </c>
      <c r="AD97">
        <f>IF(INDEX(測定結果!$1:$1048576,ROW(),AD$1)=0,"",LOG(INDEX(測定結果!$1:$1048576,ROW(),AD$1)))</f>
        <v>-0.58502665202918203</v>
      </c>
      <c r="AE97">
        <f>IF(INDEX(測定結果!$1:$1048576,ROW(),AE$1)=0,"",LOG(INDEX(測定結果!$1:$1048576,ROW(),AE$1)))</f>
        <v>-0.58502665202918203</v>
      </c>
      <c r="AF97">
        <f>IF(INDEX(測定結果!$1:$1048576,ROW(),AF$1)=0,"",LOG(INDEX(測定結果!$1:$1048576,ROW(),AF$1)))</f>
        <v>-0.61978875828839397</v>
      </c>
      <c r="AG97">
        <f>IF(INDEX(測定結果!$1:$1048576,ROW(),AG$1)=0,"",LOG(INDEX(測定結果!$1:$1048576,ROW(),AG$1)))</f>
        <v>-0.63827216398240705</v>
      </c>
      <c r="AH97">
        <f>IF(INDEX(測定結果!$1:$1048576,ROW(),AH$1)=0,"",LOG(INDEX(測定結果!$1:$1048576,ROW(),AH$1)))</f>
        <v>-0.79588001734407521</v>
      </c>
      <c r="AI97">
        <f>IF(INDEX(測定結果!$1:$1048576,ROW(),AI$1)=0,"",LOG(INDEX(測定結果!$1:$1048576,ROW(),AI$1)))</f>
        <v>-0.63827216398240705</v>
      </c>
      <c r="AJ97">
        <f>IF(INDEX(測定結果!$1:$1048576,ROW(),AJ$1)=0,"",LOG(INDEX(測定結果!$1:$1048576,ROW(),AJ$1)))</f>
        <v>-0.6777807052660807</v>
      </c>
      <c r="AK97">
        <f>IF(INDEX(測定結果!$1:$1048576,ROW(),AK$1)=0,"",LOG(INDEX(測定結果!$1:$1048576,ROW(),AK$1)))</f>
        <v>-0.69897000433601875</v>
      </c>
      <c r="AL97">
        <f>IF(INDEX(測定結果!$1:$1048576,ROW(),AL$1)=0,"",LOG(INDEX(測定結果!$1:$1048576,ROW(),AL$1)))</f>
        <v>-0.74472749489669399</v>
      </c>
      <c r="AM97">
        <f>IF(INDEX(測定結果!$1:$1048576,ROW(),AM$1)=0,"",LOG(INDEX(測定結果!$1:$1048576,ROW(),AM$1)))</f>
        <v>-0.72124639904717103</v>
      </c>
      <c r="AN97">
        <f>IF(INDEX(測定結果!$1:$1048576,ROW(),AN$1)=0,"",LOG(INDEX(測定結果!$1:$1048576,ROW(),AN$1)))</f>
        <v>-0.74472749489669399</v>
      </c>
      <c r="AO97">
        <f>IF(INDEX(測定結果!$1:$1048576,ROW(),AO$1)=0,"",LOG(INDEX(測定結果!$1:$1048576,ROW(),AO$1)))</f>
        <v>-0.74472749489669399</v>
      </c>
      <c r="AP97">
        <f>IF(INDEX(測定結果!$1:$1048576,ROW(),AP$1)=0,"",LOG(INDEX(測定結果!$1:$1048576,ROW(),AP$1)))</f>
        <v>-0.74472749489669399</v>
      </c>
      <c r="AQ97">
        <f>IF(INDEX(測定結果!$1:$1048576,ROW(),AQ$1)=0,"",LOG(INDEX(測定結果!$1:$1048576,ROW(),AQ$1)))</f>
        <v>-0.769551078621726</v>
      </c>
      <c r="AR97">
        <f>IF(INDEX(測定結果!$1:$1048576,ROW(),AR$1)=0,"",LOG(INDEX(測定結果!$1:$1048576,ROW(),AR$1)))</f>
        <v>-0.74472749489669399</v>
      </c>
      <c r="AS97">
        <f>IF(INDEX(測定結果!$1:$1048576,ROW(),AS$1)=0,"",LOG(INDEX(測定結果!$1:$1048576,ROW(),AS$1)))</f>
        <v>-0.79588001734407521</v>
      </c>
      <c r="AT97">
        <f>IF(INDEX(測定結果!$1:$1048576,ROW(),AT$1)=0,"",LOG(INDEX(測定結果!$1:$1048576,ROW(),AT$1)))</f>
        <v>-0.74472749489669399</v>
      </c>
      <c r="AU97">
        <f>IF(INDEX(測定結果!$1:$1048576,ROW(),AU$1)=0,"",LOG(INDEX(測定結果!$1:$1048576,ROW(),AU$1)))</f>
        <v>-0.88605664769316317</v>
      </c>
      <c r="AV97">
        <f>IF(INDEX(測定結果!$1:$1048576,ROW(),AV$1)=0,"",LOG(INDEX(測定結果!$1:$1048576,ROW(),AV$1)))</f>
        <v>-0.74472749489669399</v>
      </c>
      <c r="AW97">
        <f>IF(INDEX(測定結果!$1:$1048576,ROW(),AW$1)=0,"",LOG(INDEX(測定結果!$1:$1048576,ROW(),AW$1)))</f>
        <v>-0.769551078621726</v>
      </c>
      <c r="AX97">
        <f>IF(INDEX(測定結果!$1:$1048576,ROW(),AX$1)=0,"",LOG(INDEX(測定結果!$1:$1048576,ROW(),AX$1)))</f>
        <v>-0.82390874094431876</v>
      </c>
      <c r="AY97">
        <f>IF(INDEX(測定結果!$1:$1048576,ROW(),AY$1)=0,"",LOG(INDEX(測定結果!$1:$1048576,ROW(),AY$1)))</f>
        <v>-0.85387196432176193</v>
      </c>
      <c r="AZ97">
        <f>IF(INDEX(測定結果!$1:$1048576,ROW(),AZ$1)=0,"",LOG(INDEX(測定結果!$1:$1048576,ROW(),AZ$1)))</f>
        <v>-0.85387196432176193</v>
      </c>
      <c r="BA97">
        <f>IF(INDEX(測定結果!$1:$1048576,ROW(),BA$1)=0,"",LOG(INDEX(測定結果!$1:$1048576,ROW(),BA$1)))</f>
        <v>-0.85387196432176193</v>
      </c>
      <c r="BB97">
        <f>IF(INDEX(測定結果!$1:$1048576,ROW(),BB$1)=0,"",LOG(INDEX(測定結果!$1:$1048576,ROW(),BB$1)))</f>
        <v>-0.82390874094431876</v>
      </c>
      <c r="BC97">
        <f>IF(INDEX(測定結果!$1:$1048576,ROW(),BC$1)=0,"",LOG(INDEX(測定結果!$1:$1048576,ROW(),BC$1)))</f>
        <v>-0.85387196432176193</v>
      </c>
      <c r="BD97">
        <f>IF(INDEX(測定結果!$1:$1048576,ROW(),BD$1)=0,"",LOG(INDEX(測定結果!$1:$1048576,ROW(),BD$1)))</f>
        <v>-0.82390874094431876</v>
      </c>
      <c r="BE97">
        <f>IF(INDEX(測定結果!$1:$1048576,ROW(),BE$1)=0,"",LOG(INDEX(測定結果!$1:$1048576,ROW(),BE$1)))</f>
        <v>-0.85387196432176193</v>
      </c>
      <c r="BF97">
        <f>IF(INDEX(測定結果!$1:$1048576,ROW(),BF$1)=0,"",LOG(INDEX(測定結果!$1:$1048576,ROW(),BF$1)))</f>
        <v>-0.92081875395237522</v>
      </c>
      <c r="BG97">
        <f>IF(INDEX(測定結果!$1:$1048576,ROW(),BG$1)=0,"",LOG(INDEX(測定結果!$1:$1048576,ROW(),BG$1)))</f>
        <v>-0.85387196432176193</v>
      </c>
      <c r="BH97">
        <f>IF(INDEX(測定結果!$1:$1048576,ROW(),BH$1)=0,"",LOG(INDEX(測定結果!$1:$1048576,ROW(),BH$1)))</f>
        <v>-0.85387196432176193</v>
      </c>
      <c r="BI97">
        <f>IF(INDEX(測定結果!$1:$1048576,ROW(),BI$1)=0,"",LOG(INDEX(測定結果!$1:$1048576,ROW(),BI$1)))</f>
        <v>-0.88605664769316317</v>
      </c>
      <c r="BJ97">
        <f>IF(INDEX(測定結果!$1:$1048576,ROW(),BJ$1)=0,"",LOG(INDEX(測定結果!$1:$1048576,ROW(),BJ$1)))</f>
        <v>-0.88605664769316317</v>
      </c>
      <c r="BK97">
        <f>IF(INDEX(測定結果!$1:$1048576,ROW(),BK$1)=0,"",LOG(INDEX(測定結果!$1:$1048576,ROW(),BK$1)))</f>
        <v>-0.88605664769316317</v>
      </c>
      <c r="BL97">
        <f>IF(INDEX(測定結果!$1:$1048576,ROW(),BL$1)=0,"",LOG(INDEX(測定結果!$1:$1048576,ROW(),BL$1)))</f>
        <v>-0.88605664769316317</v>
      </c>
      <c r="BM97">
        <f>IF(INDEX(測定結果!$1:$1048576,ROW(),BM$1)=0,"",LOG(INDEX(測定結果!$1:$1048576,ROW(),BM$1)))</f>
        <v>-0.92081875395237522</v>
      </c>
      <c r="BN97">
        <f>IF(INDEX(測定結果!$1:$1048576,ROW(),BN$1)=0,"",LOG(INDEX(測定結果!$1:$1048576,ROW(),BN$1)))</f>
        <v>-0.92081875395237522</v>
      </c>
      <c r="BO97">
        <f>IF(INDEX(測定結果!$1:$1048576,ROW(),BO$1)=0,"",LOG(INDEX(測定結果!$1:$1048576,ROW(),BO$1)))</f>
        <v>-0.88605664769316317</v>
      </c>
      <c r="BP97">
        <f>IF(INDEX(測定結果!$1:$1048576,ROW(),BP$1)=0,"",LOG(INDEX(測定結果!$1:$1048576,ROW(),BP$1)))</f>
        <v>-0.88605664769316317</v>
      </c>
      <c r="BQ97">
        <f>IF(INDEX(測定結果!$1:$1048576,ROW(),BQ$1)=0,"",LOG(INDEX(測定結果!$1:$1048576,ROW(),BQ$1)))</f>
        <v>-0.85387196432176193</v>
      </c>
      <c r="BR97">
        <f>IF(INDEX(測定結果!$1:$1048576,ROW(),BR$1)=0,"",LOG(INDEX(測定結果!$1:$1048576,ROW(),BR$1)))</f>
        <v>-0.95860731484177497</v>
      </c>
      <c r="BS97">
        <f>IF(INDEX(測定結果!$1:$1048576,ROW(),BS$1)=0,"",LOG(INDEX(測定結果!$1:$1048576,ROW(),BS$1)))</f>
        <v>-0.88605664769316317</v>
      </c>
      <c r="BT97">
        <f>IF(INDEX(測定結果!$1:$1048576,ROW(),BT$1)=0,"",LOG(INDEX(測定結果!$1:$1048576,ROW(),BT$1)))</f>
        <v>-0.88605664769316317</v>
      </c>
      <c r="BU97">
        <f>IF(INDEX(測定結果!$1:$1048576,ROW(),BU$1)=0,"",LOG(INDEX(測定結果!$1:$1048576,ROW(),BU$1)))</f>
        <v>-0.88605664769316317</v>
      </c>
      <c r="BV97" t="str">
        <f>IF(INDEX(測定結果!$1:$1048576,ROW(),BV$1)=0,"",LOG(INDEX(測定結果!$1:$1048576,ROW(),BV$1)))</f>
        <v/>
      </c>
      <c r="BW97" t="str">
        <f>IF(INDEX(測定結果!$1:$1048576,ROW(),BW$1)=0,"",LOG(INDEX(測定結果!$1:$1048576,ROW(),BW$1)))</f>
        <v/>
      </c>
      <c r="BX97" t="str">
        <f>IF(INDEX(測定結果!$1:$1048576,ROW(),BX$1)=0,"",LOG(INDEX(測定結果!$1:$1048576,ROW(),BX$1)))</f>
        <v/>
      </c>
      <c r="BY97" t="str">
        <f>IF(INDEX(測定結果!$1:$1048576,ROW(),BY$1)=0,"",LOG(INDEX(測定結果!$1:$1048576,ROW(),BY$1)))</f>
        <v/>
      </c>
      <c r="BZ97" t="str">
        <f>IF(INDEX(測定結果!$1:$1048576,ROW(),BZ$1)=0,"",LOG(INDEX(測定結果!$1:$1048576,ROW(),BZ$1)))</f>
        <v/>
      </c>
      <c r="CA97" t="str">
        <f>IF(INDEX(測定結果!$1:$1048576,ROW(),CA$1)=0,"",LOG(INDEX(測定結果!$1:$1048576,ROW(),CA$1)))</f>
        <v/>
      </c>
      <c r="CB97" t="str">
        <f>IF(INDEX(測定結果!$1:$1048576,ROW(),CB$1)=0,"",LOG(INDEX(測定結果!$1:$1048576,ROW(),CB$1)))</f>
        <v/>
      </c>
      <c r="CC97" t="str">
        <f>IF(INDEX(測定結果!$1:$1048576,ROW(),CC$1)=0,"",LOG(INDEX(測定結果!$1:$1048576,ROW(),CC$1)))</f>
        <v/>
      </c>
      <c r="CD97" t="str">
        <f>IF(INDEX(測定結果!$1:$1048576,ROW(),CD$1)=0,"",LOG(INDEX(測定結果!$1:$1048576,ROW(),CD$1)))</f>
        <v/>
      </c>
      <c r="CE97" t="str">
        <f>IF(INDEX(測定結果!$1:$1048576,ROW(),CE$1)=0,"",LOG(INDEX(測定結果!$1:$1048576,ROW(),CE$1)))</f>
        <v/>
      </c>
      <c r="CF97">
        <f>IF(INDEX(測定結果!$1:$1048576,ROW(),CF$1)=0,"",LOG(INDEX(測定結果!$1:$1048576,ROW(),CF$1)))</f>
        <v>-1</v>
      </c>
      <c r="CG97">
        <f>IF(INDEX(測定結果!$1:$1048576,ROW(),CG$1)=0,"",LOG(INDEX(測定結果!$1:$1048576,ROW(),CG$1)))</f>
        <v>-0.95860731484177497</v>
      </c>
      <c r="CH97">
        <f>IF(INDEX(測定結果!$1:$1048576,ROW(),CH$1)=0,"",LOG(INDEX(測定結果!$1:$1048576,ROW(),CH$1)))</f>
        <v>-1</v>
      </c>
      <c r="CI97">
        <f>IF(INDEX(測定結果!$1:$1048576,ROW(),CI$1)=0,"",LOG(INDEX(測定結果!$1:$1048576,ROW(),CI$1)))</f>
        <v>-0.95860731484177497</v>
      </c>
      <c r="CJ97">
        <f>IF(INDEX(測定結果!$1:$1048576,ROW(),CJ$1)=0,"",LOG(INDEX(測定結果!$1:$1048576,ROW(),CJ$1)))</f>
        <v>-1</v>
      </c>
      <c r="CK97">
        <f>IF(INDEX(測定結果!$1:$1048576,ROW(),CK$1)=0,"",LOG(INDEX(測定結果!$1:$1048576,ROW(),CK$1)))</f>
        <v>-1</v>
      </c>
      <c r="CL97">
        <f>IF(INDEX(測定結果!$1:$1048576,ROW(),CL$1)=0,"",LOG(INDEX(測定結果!$1:$1048576,ROW(),CL$1)))</f>
        <v>-1</v>
      </c>
      <c r="CM97">
        <f>IF(INDEX(測定結果!$1:$1048576,ROW(),CM$1)=0,"",LOG(INDEX(測定結果!$1:$1048576,ROW(),CM$1)))</f>
        <v>-1</v>
      </c>
      <c r="CN97">
        <f>IF(INDEX(測定結果!$1:$1048576,ROW(),CN$1)=0,"",LOG(INDEX(測定結果!$1:$1048576,ROW(),CN$1)))</f>
        <v>-0.95860731484177497</v>
      </c>
      <c r="CO97">
        <f>IF(INDEX(測定結果!$1:$1048576,ROW(),CO$1)=0,"",LOG(INDEX(測定結果!$1:$1048576,ROW(),CO$1)))</f>
        <v>-1</v>
      </c>
      <c r="CP97">
        <f>IF(INDEX(測定結果!$1:$1048576,ROW(),CP$1)=0,"",LOG(INDEX(測定結果!$1:$1048576,ROW(),CP$1)))</f>
        <v>-1.0457574905606752</v>
      </c>
      <c r="CQ97">
        <f>IF(INDEX(測定結果!$1:$1048576,ROW(),CQ$1)=0,"",LOG(INDEX(測定結果!$1:$1048576,ROW(),CQ$1)))</f>
        <v>-0.95860731484177497</v>
      </c>
      <c r="CR97" t="str">
        <f>IF(INDEX(測定結果!$1:$1048576,ROW(),CR$1)=0,"",LOG(INDEX(測定結果!$1:$1048576,ROW(),CR$1)))</f>
        <v/>
      </c>
      <c r="CS97" t="str">
        <f>IF(INDEX(測定結果!$1:$1048576,ROW(),CS$1)=0,"",LOG(INDEX(測定結果!$1:$1048576,ROW(),CS$1)))</f>
        <v/>
      </c>
      <c r="CT97" t="str">
        <f>IF(INDEX(測定結果!$1:$1048576,ROW(),CT$1)=0,"",LOG(INDEX(測定結果!$1:$1048576,ROW(),CT$1)))</f>
        <v/>
      </c>
      <c r="CU97" t="str">
        <f>IF(INDEX(測定結果!$1:$1048576,ROW(),CU$1)=0,"",LOG(INDEX(測定結果!$1:$1048576,ROW(),CU$1)))</f>
        <v/>
      </c>
      <c r="CV97" t="str">
        <f>IF(INDEX(測定結果!$1:$1048576,ROW(),CV$1)=0,"",LOG(INDEX(測定結果!$1:$1048576,ROW(),CV$1)))</f>
        <v/>
      </c>
      <c r="CW97" t="str">
        <f>IF(INDEX(測定結果!$1:$1048576,ROW(),CW$1)=0,"",LOG(INDEX(測定結果!$1:$1048576,ROW(),CW$1)))</f>
        <v/>
      </c>
      <c r="CX97" t="str">
        <f>IF(INDEX(測定結果!$1:$1048576,ROW(),CX$1)=0,"",LOG(INDEX(測定結果!$1:$1048576,ROW(),CX$1)))</f>
        <v/>
      </c>
      <c r="CY97" t="str">
        <f>IF(INDEX(測定結果!$1:$1048576,ROW(),CY$1)=0,"",LOG(INDEX(測定結果!$1:$1048576,ROW(),CY$1)))</f>
        <v/>
      </c>
      <c r="CZ97" t="str">
        <f>IF(INDEX(測定結果!$1:$1048576,ROW(),CZ$1)=0,"",LOG(INDEX(測定結果!$1:$1048576,ROW(),CZ$1)))</f>
        <v/>
      </c>
      <c r="DA97" t="str">
        <f>IF(INDEX(測定結果!$1:$1048576,ROW(),DA$1)=0,"",LOG(INDEX(測定結果!$1:$1048576,ROW(),DA$1)))</f>
        <v/>
      </c>
      <c r="DB97" t="str">
        <f>IF(INDEX(測定結果!$1:$1048576,ROW(),DB$1)=0,"",LOG(INDEX(測定結果!$1:$1048576,ROW(),DB$1)))</f>
        <v/>
      </c>
      <c r="DC97" t="str">
        <f>IF(INDEX(測定結果!$1:$1048576,ROW(),DC$1)=0,"",LOG(INDEX(測定結果!$1:$1048576,ROW(),DC$1)))</f>
        <v/>
      </c>
      <c r="DD97" t="str">
        <f>IF(INDEX(測定結果!$1:$1048576,ROW(),DD$1)=0,"",LOG(INDEX(測定結果!$1:$1048576,ROW(),DD$1)))</f>
        <v/>
      </c>
      <c r="DE97" t="str">
        <f>IF(INDEX(測定結果!$1:$1048576,ROW(),DE$1)=0,"",LOG(INDEX(測定結果!$1:$1048576,ROW(),DE$1)))</f>
        <v/>
      </c>
      <c r="DF97" t="str">
        <f>IF(INDEX(測定結果!$1:$1048576,ROW(),DF$1)=0,"",LOG(INDEX(測定結果!$1:$1048576,ROW(),DF$1)))</f>
        <v/>
      </c>
      <c r="DG97" t="str">
        <f>IF(INDEX(測定結果!$1:$1048576,ROW(),DG$1)=0,"",LOG(INDEX(測定結果!$1:$1048576,ROW(),DG$1)))</f>
        <v/>
      </c>
      <c r="DH97" t="str">
        <f>IF(INDEX(測定結果!$1:$1048576,ROW(),DH$1)=0,"",LOG(INDEX(測定結果!$1:$1048576,ROW(),DH$1)))</f>
        <v/>
      </c>
      <c r="DI97" t="str">
        <f>IF(INDEX(測定結果!$1:$1048576,ROW(),DI$1)=0,"",LOG(INDEX(測定結果!$1:$1048576,ROW(),DI$1)))</f>
        <v/>
      </c>
      <c r="DJ97" t="str">
        <f>IF(INDEX(測定結果!$1:$1048576,ROW(),DJ$1)=0,"",LOG(INDEX(測定結果!$1:$1048576,ROW(),DJ$1)))</f>
        <v/>
      </c>
      <c r="DK97" t="str">
        <f>IF(INDEX(測定結果!$1:$1048576,ROW(),DK$1)=0,"",LOG(INDEX(測定結果!$1:$1048576,ROW(),DK$1)))</f>
        <v/>
      </c>
      <c r="DL97" t="str">
        <f>IF(INDEX(測定結果!$1:$1048576,ROW(),DL$1)=0,"",LOG(INDEX(測定結果!$1:$1048576,ROW(),DL$1)))</f>
        <v/>
      </c>
      <c r="DM97" t="str">
        <f>IF(INDEX(測定結果!$1:$1048576,ROW(),DM$1)=0,"",LOG(INDEX(測定結果!$1:$1048576,ROW(),DM$1)))</f>
        <v/>
      </c>
      <c r="DN97" t="str">
        <f>IF(INDEX(測定結果!$1:$1048576,ROW(),DN$1)=0,"",LOG(INDEX(測定結果!$1:$1048576,ROW(),DN$1)))</f>
        <v/>
      </c>
      <c r="DO97" t="str">
        <f>IF(INDEX(測定結果!$1:$1048576,ROW(),DO$1)=0,"",LOG(INDEX(測定結果!$1:$1048576,ROW(),DO$1)))</f>
        <v/>
      </c>
      <c r="DP97" t="str">
        <f>IF(OR(INDEX(測定結果!$1:$1048576,ROW(),DP$1)=0,INDEX(測定結果!$1:$1048576,ROW(),DP$1)=""),"",LOG(INDEX(測定結果!$1:$1048576,ROW(),DP$1)))</f>
        <v/>
      </c>
      <c r="DQ97" t="str">
        <f>IF(OR(INDEX(測定結果!$1:$1048576,ROW(),DQ$1)=0,INDEX(測定結果!$1:$1048576,ROW(),DQ$1)=""),"",LOG(INDEX(測定結果!$1:$1048576,ROW(),DQ$1)))</f>
        <v/>
      </c>
      <c r="DR97" t="str">
        <f>IF(OR(INDEX(測定結果!$1:$1048576,ROW(),DR$1)=0,INDEX(測定結果!$1:$1048576,ROW(),DR$1)=""),"",LOG(INDEX(測定結果!$1:$1048576,ROW(),DR$1)))</f>
        <v/>
      </c>
      <c r="DS97" t="str">
        <f>IF(OR(INDEX(測定結果!$1:$1048576,ROW(),DS$1)=0,INDEX(測定結果!$1:$1048576,ROW(),DS$1)=""),"",LOG(INDEX(測定結果!$1:$1048576,ROW(),DS$1)))</f>
        <v/>
      </c>
      <c r="DT97" t="str">
        <f>IF(OR(INDEX(測定結果!$1:$1048576,ROW(),DT$1)=0,INDEX(測定結果!$1:$1048576,ROW(),DT$1)=""),"",LOG(INDEX(測定結果!$1:$1048576,ROW(),DT$1)))</f>
        <v/>
      </c>
      <c r="DU97" t="str">
        <f>IF(OR(INDEX(測定結果!$1:$1048576,ROW(),DU$1)=0,INDEX(測定結果!$1:$1048576,ROW(),DU$1)=""),"",LOG(INDEX(測定結果!$1:$1048576,ROW(),DU$1)))</f>
        <v/>
      </c>
      <c r="DV97" t="str">
        <f>IF(OR(INDEX(測定結果!$1:$1048576,ROW(),DV$1)=0,INDEX(測定結果!$1:$1048576,ROW(),DV$1)=""),"",LOG(INDEX(測定結果!$1:$1048576,ROW(),DV$1)))</f>
        <v/>
      </c>
      <c r="DW97" t="str">
        <f>IF(OR(INDEX(測定結果!$1:$1048576,ROW(),DW$1)=0,INDEX(測定結果!$1:$1048576,ROW(),DW$1)=""),"",LOG(INDEX(測定結果!$1:$1048576,ROW(),DW$1)))</f>
        <v/>
      </c>
      <c r="DX97" t="str">
        <f>IF(OR(INDEX(測定結果!$1:$1048576,ROW(),DX$1)=0,INDEX(測定結果!$1:$1048576,ROW(),DX$1)=""),"",LOG(INDEX(測定結果!$1:$1048576,ROW(),DX$1)))</f>
        <v/>
      </c>
      <c r="DY97" t="str">
        <f>IF(OR(INDEX(測定結果!$1:$1048576,ROW(),DY$1)=0,INDEX(測定結果!$1:$1048576,ROW(),DY$1)=""),"",LOG(INDEX(測定結果!$1:$1048576,ROW(),DY$1)))</f>
        <v/>
      </c>
      <c r="DZ97" t="str">
        <f>IF(OR(INDEX(測定結果!$1:$1048576,ROW(),DZ$1)=0,INDEX(測定結果!$1:$1048576,ROW(),DZ$1)=""),"",LOG(INDEX(測定結果!$1:$1048576,ROW(),DZ$1)))</f>
        <v/>
      </c>
      <c r="EA97" t="str">
        <f>IF(OR(INDEX(測定結果!$1:$1048576,ROW(),EA$1)=0,INDEX(測定結果!$1:$1048576,ROW(),EA$1)=""),"",LOG(INDEX(測定結果!$1:$1048576,ROW(),EA$1)))</f>
        <v/>
      </c>
      <c r="EB97" t="str">
        <f>IF(OR(INDEX(測定結果!$1:$1048576,ROW(),EB$1)=0,INDEX(測定結果!$1:$1048576,ROW(),EB$1)=""),"",LOG(INDEX(測定結果!$1:$1048576,ROW(),EB$1)))</f>
        <v/>
      </c>
      <c r="EC97">
        <f>IF(OR(INDEX(測定結果!$1:$1048576,ROW(),EC$1)=0,INDEX(測定結果!$1:$1048576,ROW(),EC$1)=""),"",LOG(INDEX(測定結果!$1:$1048576,ROW(),EC$1)))</f>
        <v>-1.080921907623926</v>
      </c>
      <c r="ED97">
        <f>IF(OR(INDEX(測定結果!$1:$1048576,ROW(),ED$1)=0,INDEX(測定結果!$1:$1048576,ROW(),ED$1)=""),"",LOG(INDEX(測定結果!$1:$1048576,ROW(),ED$1)))</f>
        <v>-1.1307682802690238</v>
      </c>
    </row>
    <row r="98" spans="1:134">
      <c r="A98" t="str">
        <f>IF(INDEX(測定結果!$1:$1048576,ROW(),A$1)=0,A97,INDEX(測定結果!$1:$1048576,ROW(),A$1))</f>
        <v>船引町</v>
      </c>
      <c r="B98">
        <f>INDEX(測定結果!$1:$1048576,ROW(),B$1)</f>
        <v>88</v>
      </c>
      <c r="C98" t="str">
        <f>IF(INDEX(測定結果!$1:$1048576,ROW(),C$1)=0,C97,INDEX(測定結果!$1:$1048576,ROW(),C$1))</f>
        <v>新館</v>
      </c>
      <c r="D98" t="str">
        <f>IF(INDEX(測定結果!$1:$1048576,ROW(),D$1)=0,"",INDEX(測定結果!$1:$1048576,ROW(),D$1))</f>
        <v>瀬川出張所</v>
      </c>
      <c r="E98">
        <f>IF(INDEX(測定結果!$1:$1048576,ROW(),E$1)=0,"",LOG(INDEX(測定結果!$1:$1048576,ROW(),E$1)))</f>
        <v>-0.25963731050575611</v>
      </c>
      <c r="F98">
        <f>IF(INDEX(測定結果!$1:$1048576,ROW(),F$1)=0,"",LOG(INDEX(測定結果!$1:$1048576,ROW(),F$1)))</f>
        <v>-0.33724216831842591</v>
      </c>
      <c r="G98">
        <f>IF(INDEX(測定結果!$1:$1048576,ROW(),G$1)=0,"",LOG(INDEX(測定結果!$1:$1048576,ROW(),G$1)))</f>
        <v>-0.29242982390206362</v>
      </c>
      <c r="H98">
        <f>IF(INDEX(測定結果!$1:$1048576,ROW(),H$1)=0,"",LOG(INDEX(測定結果!$1:$1048576,ROW(),H$1)))</f>
        <v>-0.33724216831842591</v>
      </c>
      <c r="I98">
        <f>IF(INDEX(測定結果!$1:$1048576,ROW(),I$1)=0,"",LOG(INDEX(測定結果!$1:$1048576,ROW(),I$1)))</f>
        <v>-0.35654732351381258</v>
      </c>
      <c r="J98">
        <f>IF(INDEX(測定結果!$1:$1048576,ROW(),J$1)=0,"",LOG(INDEX(測定結果!$1:$1048576,ROW(),J$1)))</f>
        <v>-0.29242982390206362</v>
      </c>
      <c r="K98">
        <f>IF(INDEX(測定結果!$1:$1048576,ROW(),K$1)=0,"",LOG(INDEX(測定結果!$1:$1048576,ROW(),K$1)))</f>
        <v>-0.32790214206428259</v>
      </c>
      <c r="L98">
        <f>IF(INDEX(測定結果!$1:$1048576,ROW(),L$1)=0,"",LOG(INDEX(測定結果!$1:$1048576,ROW(),L$1)))</f>
        <v>-0.50863830616572736</v>
      </c>
      <c r="M98">
        <f>IF(INDEX(測定結果!$1:$1048576,ROW(),M$1)=0,"",LOG(INDEX(測定結果!$1:$1048576,ROW(),M$1)))</f>
        <v>-0.32790214206428259</v>
      </c>
      <c r="N98">
        <f>IF(INDEX(測定結果!$1:$1048576,ROW(),N$1)=0,"",LOG(INDEX(測定結果!$1:$1048576,ROW(),N$1)))</f>
        <v>-0.32790214206428259</v>
      </c>
      <c r="O98">
        <f>IF(INDEX(測定結果!$1:$1048576,ROW(),O$1)=0,"",LOG(INDEX(測定結果!$1:$1048576,ROW(),O$1)))</f>
        <v>-0.33724216831842591</v>
      </c>
      <c r="P98">
        <f>IF(INDEX(測定結果!$1:$1048576,ROW(),P$1)=0,"",LOG(INDEX(測定結果!$1:$1048576,ROW(),P$1)))</f>
        <v>-0.34678748622465633</v>
      </c>
      <c r="Q98">
        <f>IF(INDEX(測定結果!$1:$1048576,ROW(),Q$1)=0,"",LOG(INDEX(測定結果!$1:$1048576,ROW(),Q$1)))</f>
        <v>-0.40893539297350079</v>
      </c>
      <c r="R98">
        <f>IF(INDEX(測定結果!$1:$1048576,ROW(),R$1)=0,"",LOG(INDEX(測定結果!$1:$1048576,ROW(),R$1)))</f>
        <v>-0.42021640338318983</v>
      </c>
      <c r="S98">
        <f>IF(INDEX(測定結果!$1:$1048576,ROW(),S$1)=0,"",LOG(INDEX(測定結果!$1:$1048576,ROW(),S$1)))</f>
        <v>-0.43179827593300502</v>
      </c>
      <c r="T98">
        <f>IF(INDEX(測定結果!$1:$1048576,ROW(),T$1)=0,"",LOG(INDEX(測定結果!$1:$1048576,ROW(),T$1)))</f>
        <v>-0.49485002168009401</v>
      </c>
      <c r="U98">
        <f>IF(INDEX(測定結果!$1:$1048576,ROW(),U$1)=0,"",LOG(INDEX(測定結果!$1:$1048576,ROW(),U$1)))</f>
        <v>-0.49485002168009401</v>
      </c>
      <c r="V98">
        <f>IF(INDEX(測定結果!$1:$1048576,ROW(),V$1)=0,"",LOG(INDEX(測定結果!$1:$1048576,ROW(),V$1)))</f>
        <v>-0.45593195564972439</v>
      </c>
      <c r="W98">
        <f>IF(INDEX(測定結果!$1:$1048576,ROW(),W$1)=0,"",LOG(INDEX(測定結果!$1:$1048576,ROW(),W$1)))</f>
        <v>-0.53760200210104392</v>
      </c>
      <c r="X98">
        <f>IF(INDEX(測定結果!$1:$1048576,ROW(),X$1)=0,"",LOG(INDEX(測定結果!$1:$1048576,ROW(),X$1)))</f>
        <v>-0.50863830616572736</v>
      </c>
      <c r="Y98">
        <f>IF(INDEX(測定結果!$1:$1048576,ROW(),Y$1)=0,"",LOG(INDEX(測定結果!$1:$1048576,ROW(),Y$1)))</f>
        <v>-0.50863830616572736</v>
      </c>
      <c r="Z98">
        <f>IF(INDEX(測定結果!$1:$1048576,ROW(),Z$1)=0,"",LOG(INDEX(測定結果!$1:$1048576,ROW(),Z$1)))</f>
        <v>-0.49485002168009401</v>
      </c>
      <c r="AA98">
        <f>IF(INDEX(測定結果!$1:$1048576,ROW(),AA$1)=0,"",LOG(INDEX(測定結果!$1:$1048576,ROW(),AA$1)))</f>
        <v>-0.52287874528033762</v>
      </c>
      <c r="AB98">
        <f>IF(INDEX(測定結果!$1:$1048576,ROW(),AB$1)=0,"",LOG(INDEX(測定結果!$1:$1048576,ROW(),AB$1)))</f>
        <v>-0.52287874528033762</v>
      </c>
      <c r="AC98">
        <f>IF(INDEX(測定結果!$1:$1048576,ROW(),AC$1)=0,"",LOG(INDEX(測定結果!$1:$1048576,ROW(),AC$1)))</f>
        <v>-0.56863623584101264</v>
      </c>
      <c r="AD98">
        <f>IF(INDEX(測定結果!$1:$1048576,ROW(),AD$1)=0,"",LOG(INDEX(測定結果!$1:$1048576,ROW(),AD$1)))</f>
        <v>-0.58502665202918203</v>
      </c>
      <c r="AE98">
        <f>IF(INDEX(測定結果!$1:$1048576,ROW(),AE$1)=0,"",LOG(INDEX(測定結果!$1:$1048576,ROW(),AE$1)))</f>
        <v>-0.88605664769316317</v>
      </c>
      <c r="AF98">
        <f>IF(INDEX(測定結果!$1:$1048576,ROW(),AF$1)=0,"",LOG(INDEX(測定結果!$1:$1048576,ROW(),AF$1)))</f>
        <v>-0.95860731484177497</v>
      </c>
      <c r="AG98">
        <f>IF(INDEX(測定結果!$1:$1048576,ROW(),AG$1)=0,"",LOG(INDEX(測定結果!$1:$1048576,ROW(),AG$1)))</f>
        <v>-0.63827216398240705</v>
      </c>
      <c r="AH98">
        <f>IF(INDEX(測定結果!$1:$1048576,ROW(),AH$1)=0,"",LOG(INDEX(測定結果!$1:$1048576,ROW(),AH$1)))</f>
        <v>-0.65757731917779372</v>
      </c>
      <c r="AI98">
        <f>IF(INDEX(測定結果!$1:$1048576,ROW(),AI$1)=0,"",LOG(INDEX(測定結果!$1:$1048576,ROW(),AI$1)))</f>
        <v>-0.63827216398240705</v>
      </c>
      <c r="AJ98">
        <f>IF(INDEX(測定結果!$1:$1048576,ROW(),AJ$1)=0,"",LOG(INDEX(測定結果!$1:$1048576,ROW(),AJ$1)))</f>
        <v>-0.6020599913279624</v>
      </c>
      <c r="AK98">
        <f>IF(INDEX(測定結果!$1:$1048576,ROW(),AK$1)=0,"",LOG(INDEX(測定結果!$1:$1048576,ROW(),AK$1)))</f>
        <v>-0.58502665202918203</v>
      </c>
      <c r="AL98">
        <f>IF(INDEX(測定結果!$1:$1048576,ROW(),AL$1)=0,"",LOG(INDEX(測定結果!$1:$1048576,ROW(),AL$1)))</f>
        <v>-0.6020599913279624</v>
      </c>
      <c r="AM98">
        <f>IF(INDEX(測定結果!$1:$1048576,ROW(),AM$1)=0,"",LOG(INDEX(測定結果!$1:$1048576,ROW(),AM$1)))</f>
        <v>-0.61978875828839397</v>
      </c>
      <c r="AN98">
        <f>IF(INDEX(測定結果!$1:$1048576,ROW(),AN$1)=0,"",LOG(INDEX(測定結果!$1:$1048576,ROW(),AN$1)))</f>
        <v>-0.63827216398240705</v>
      </c>
      <c r="AO98">
        <f>IF(INDEX(測定結果!$1:$1048576,ROW(),AO$1)=0,"",LOG(INDEX(測定結果!$1:$1048576,ROW(),AO$1)))</f>
        <v>-0.65757731917779372</v>
      </c>
      <c r="AP98">
        <f>IF(INDEX(測定結果!$1:$1048576,ROW(),AP$1)=0,"",LOG(INDEX(測定結果!$1:$1048576,ROW(),AP$1)))</f>
        <v>-0.6777807052660807</v>
      </c>
      <c r="AQ98">
        <f>IF(INDEX(測定結果!$1:$1048576,ROW(),AQ$1)=0,"",LOG(INDEX(測定結果!$1:$1048576,ROW(),AQ$1)))</f>
        <v>-0.6777807052660807</v>
      </c>
      <c r="AR98">
        <f>IF(INDEX(測定結果!$1:$1048576,ROW(),AR$1)=0,"",LOG(INDEX(測定結果!$1:$1048576,ROW(),AR$1)))</f>
        <v>-0.6777807052660807</v>
      </c>
      <c r="AS98">
        <f>IF(INDEX(測定結果!$1:$1048576,ROW(),AS$1)=0,"",LOG(INDEX(測定結果!$1:$1048576,ROW(),AS$1)))</f>
        <v>-0.72124639904717103</v>
      </c>
      <c r="AT98">
        <f>IF(INDEX(測定結果!$1:$1048576,ROW(),AT$1)=0,"",LOG(INDEX(測定結果!$1:$1048576,ROW(),AT$1)))</f>
        <v>-0.69897000433601875</v>
      </c>
      <c r="AU98">
        <f>IF(INDEX(測定結果!$1:$1048576,ROW(),AU$1)=0,"",LOG(INDEX(測定結果!$1:$1048576,ROW(),AU$1)))</f>
        <v>-0.82390874094431876</v>
      </c>
      <c r="AV98">
        <f>IF(INDEX(測定結果!$1:$1048576,ROW(),AV$1)=0,"",LOG(INDEX(測定結果!$1:$1048576,ROW(),AV$1)))</f>
        <v>-0.72124639904717103</v>
      </c>
      <c r="AW98">
        <f>IF(INDEX(測定結果!$1:$1048576,ROW(),AW$1)=0,"",LOG(INDEX(測定結果!$1:$1048576,ROW(),AW$1)))</f>
        <v>-0.69897000433601875</v>
      </c>
      <c r="AX98">
        <f>IF(INDEX(測定結果!$1:$1048576,ROW(),AX$1)=0,"",LOG(INDEX(測定結果!$1:$1048576,ROW(),AX$1)))</f>
        <v>-0.72124639904717103</v>
      </c>
      <c r="AY98">
        <f>IF(INDEX(測定結果!$1:$1048576,ROW(),AY$1)=0,"",LOG(INDEX(測定結果!$1:$1048576,ROW(),AY$1)))</f>
        <v>-0.769551078621726</v>
      </c>
      <c r="AZ98">
        <f>IF(INDEX(測定結果!$1:$1048576,ROW(),AZ$1)=0,"",LOG(INDEX(測定結果!$1:$1048576,ROW(),AZ$1)))</f>
        <v>-0.74472749489669399</v>
      </c>
      <c r="BA98">
        <f>IF(INDEX(測定結果!$1:$1048576,ROW(),BA$1)=0,"",LOG(INDEX(測定結果!$1:$1048576,ROW(),BA$1)))</f>
        <v>-0.769551078621726</v>
      </c>
      <c r="BB98">
        <f>IF(INDEX(測定結果!$1:$1048576,ROW(),BB$1)=0,"",LOG(INDEX(測定結果!$1:$1048576,ROW(),BB$1)))</f>
        <v>-0.769551078621726</v>
      </c>
      <c r="BC98">
        <f>IF(INDEX(測定結果!$1:$1048576,ROW(),BC$1)=0,"",LOG(INDEX(測定結果!$1:$1048576,ROW(),BC$1)))</f>
        <v>-0.769551078621726</v>
      </c>
      <c r="BD98">
        <f>IF(INDEX(測定結果!$1:$1048576,ROW(),BD$1)=0,"",LOG(INDEX(測定結果!$1:$1048576,ROW(),BD$1)))</f>
        <v>-0.769551078621726</v>
      </c>
      <c r="BE98">
        <f>IF(INDEX(測定結果!$1:$1048576,ROW(),BE$1)=0,"",LOG(INDEX(測定結果!$1:$1048576,ROW(),BE$1)))</f>
        <v>-0.79588001734407521</v>
      </c>
      <c r="BF98">
        <f>IF(INDEX(測定結果!$1:$1048576,ROW(),BF$1)=0,"",LOG(INDEX(測定結果!$1:$1048576,ROW(),BF$1)))</f>
        <v>-0.88605664769316317</v>
      </c>
      <c r="BG98">
        <f>IF(INDEX(測定結果!$1:$1048576,ROW(),BG$1)=0,"",LOG(INDEX(測定結果!$1:$1048576,ROW(),BG$1)))</f>
        <v>-0.769551078621726</v>
      </c>
      <c r="BH98">
        <f>IF(INDEX(測定結果!$1:$1048576,ROW(),BH$1)=0,"",LOG(INDEX(測定結果!$1:$1048576,ROW(),BH$1)))</f>
        <v>-0.82390874094431876</v>
      </c>
      <c r="BI98">
        <f>IF(INDEX(測定結果!$1:$1048576,ROW(),BI$1)=0,"",LOG(INDEX(測定結果!$1:$1048576,ROW(),BI$1)))</f>
        <v>-0.72124639904717103</v>
      </c>
      <c r="BJ98">
        <f>IF(INDEX(測定結果!$1:$1048576,ROW(),BJ$1)=0,"",LOG(INDEX(測定結果!$1:$1048576,ROW(),BJ$1)))</f>
        <v>-0.769551078621726</v>
      </c>
      <c r="BK98">
        <f>IF(INDEX(測定結果!$1:$1048576,ROW(),BK$1)=0,"",LOG(INDEX(測定結果!$1:$1048576,ROW(),BK$1)))</f>
        <v>-0.74472749489669399</v>
      </c>
      <c r="BL98">
        <f>IF(INDEX(測定結果!$1:$1048576,ROW(),BL$1)=0,"",LOG(INDEX(測定結果!$1:$1048576,ROW(),BL$1)))</f>
        <v>-0.769551078621726</v>
      </c>
      <c r="BM98">
        <f>IF(INDEX(測定結果!$1:$1048576,ROW(),BM$1)=0,"",LOG(INDEX(測定結果!$1:$1048576,ROW(),BM$1)))</f>
        <v>-0.79588001734407521</v>
      </c>
      <c r="BN98">
        <f>IF(INDEX(測定結果!$1:$1048576,ROW(),BN$1)=0,"",LOG(INDEX(測定結果!$1:$1048576,ROW(),BN$1)))</f>
        <v>-0.769551078621726</v>
      </c>
      <c r="BO98">
        <f>IF(INDEX(測定結果!$1:$1048576,ROW(),BO$1)=0,"",LOG(INDEX(測定結果!$1:$1048576,ROW(),BO$1)))</f>
        <v>-0.82390874094431876</v>
      </c>
      <c r="BP98">
        <f>IF(INDEX(測定結果!$1:$1048576,ROW(),BP$1)=0,"",LOG(INDEX(測定結果!$1:$1048576,ROW(),BP$1)))</f>
        <v>-0.82390874094431876</v>
      </c>
      <c r="BQ98">
        <f>IF(INDEX(測定結果!$1:$1048576,ROW(),BQ$1)=0,"",LOG(INDEX(測定結果!$1:$1048576,ROW(),BQ$1)))</f>
        <v>-0.79588001734407521</v>
      </c>
      <c r="BR98">
        <f>IF(INDEX(測定結果!$1:$1048576,ROW(),BR$1)=0,"",LOG(INDEX(測定結果!$1:$1048576,ROW(),BR$1)))</f>
        <v>-0.85387196432176193</v>
      </c>
      <c r="BS98">
        <f>IF(INDEX(測定結果!$1:$1048576,ROW(),BS$1)=0,"",LOG(INDEX(測定結果!$1:$1048576,ROW(),BS$1)))</f>
        <v>-0.82390874094431876</v>
      </c>
      <c r="BT98">
        <f>IF(INDEX(測定結果!$1:$1048576,ROW(),BT$1)=0,"",LOG(INDEX(測定結果!$1:$1048576,ROW(),BT$1)))</f>
        <v>-0.85387196432176193</v>
      </c>
      <c r="BU98">
        <f>IF(INDEX(測定結果!$1:$1048576,ROW(),BU$1)=0,"",LOG(INDEX(測定結果!$1:$1048576,ROW(),BU$1)))</f>
        <v>-0.85387196432176193</v>
      </c>
      <c r="BV98">
        <f>IF(INDEX(測定結果!$1:$1048576,ROW(),BV$1)=0,"",LOG(INDEX(測定結果!$1:$1048576,ROW(),BV$1)))</f>
        <v>-0.82390874094431876</v>
      </c>
      <c r="BW98">
        <f>IF(INDEX(測定結果!$1:$1048576,ROW(),BW$1)=0,"",LOG(INDEX(測定結果!$1:$1048576,ROW(),BW$1)))</f>
        <v>-0.85387196432176193</v>
      </c>
      <c r="BX98">
        <f>IF(INDEX(測定結果!$1:$1048576,ROW(),BX$1)=0,"",LOG(INDEX(測定結果!$1:$1048576,ROW(),BX$1)))</f>
        <v>-0.82390874094431876</v>
      </c>
      <c r="BY98">
        <f>IF(INDEX(測定結果!$1:$1048576,ROW(),BY$1)=0,"",LOG(INDEX(測定結果!$1:$1048576,ROW(),BY$1)))</f>
        <v>-0.82390874094431876</v>
      </c>
      <c r="BZ98">
        <f>IF(INDEX(測定結果!$1:$1048576,ROW(),BZ$1)=0,"",LOG(INDEX(測定結果!$1:$1048576,ROW(),BZ$1)))</f>
        <v>-0.79588001734407521</v>
      </c>
      <c r="CA98">
        <f>IF(INDEX(測定結果!$1:$1048576,ROW(),CA$1)=0,"",LOG(INDEX(測定結果!$1:$1048576,ROW(),CA$1)))</f>
        <v>-0.85387196432176193</v>
      </c>
      <c r="CB98">
        <f>IF(INDEX(測定結果!$1:$1048576,ROW(),CB$1)=0,"",LOG(INDEX(測定結果!$1:$1048576,ROW(),CB$1)))</f>
        <v>-0.85387196432176193</v>
      </c>
      <c r="CC98">
        <f>IF(INDEX(測定結果!$1:$1048576,ROW(),CC$1)=0,"",LOG(INDEX(測定結果!$1:$1048576,ROW(),CC$1)))</f>
        <v>-0.88605664769316317</v>
      </c>
      <c r="CD98">
        <f>IF(INDEX(測定結果!$1:$1048576,ROW(),CD$1)=0,"",LOG(INDEX(測定結果!$1:$1048576,ROW(),CD$1)))</f>
        <v>-0.85387196432176193</v>
      </c>
      <c r="CE98">
        <f>IF(INDEX(測定結果!$1:$1048576,ROW(),CE$1)=0,"",LOG(INDEX(測定結果!$1:$1048576,ROW(),CE$1)))</f>
        <v>-0.85387196432176193</v>
      </c>
      <c r="CF98">
        <f>IF(INDEX(測定結果!$1:$1048576,ROW(),CF$1)=0,"",LOG(INDEX(測定結果!$1:$1048576,ROW(),CF$1)))</f>
        <v>-0.85387196432176193</v>
      </c>
      <c r="CG98">
        <f>IF(INDEX(測定結果!$1:$1048576,ROW(),CG$1)=0,"",LOG(INDEX(測定結果!$1:$1048576,ROW(),CG$1)))</f>
        <v>-0.82390874094431876</v>
      </c>
      <c r="CH98">
        <f>IF(INDEX(測定結果!$1:$1048576,ROW(),CH$1)=0,"",LOG(INDEX(測定結果!$1:$1048576,ROW(),CH$1)))</f>
        <v>-0.92081875395237522</v>
      </c>
      <c r="CI98">
        <f>IF(INDEX(測定結果!$1:$1048576,ROW(),CI$1)=0,"",LOG(INDEX(測定結果!$1:$1048576,ROW(),CI$1)))</f>
        <v>-0.88605664769316317</v>
      </c>
      <c r="CJ98">
        <f>IF(INDEX(測定結果!$1:$1048576,ROW(),CJ$1)=0,"",LOG(INDEX(測定結果!$1:$1048576,ROW(),CJ$1)))</f>
        <v>-0.92081875395237522</v>
      </c>
      <c r="CK98">
        <f>IF(INDEX(測定結果!$1:$1048576,ROW(),CK$1)=0,"",LOG(INDEX(測定結果!$1:$1048576,ROW(),CK$1)))</f>
        <v>-0.88605664769316317</v>
      </c>
      <c r="CL98">
        <f>IF(INDEX(測定結果!$1:$1048576,ROW(),CL$1)=0,"",LOG(INDEX(測定結果!$1:$1048576,ROW(),CL$1)))</f>
        <v>-0.88605664769316317</v>
      </c>
      <c r="CM98">
        <f>IF(INDEX(測定結果!$1:$1048576,ROW(),CM$1)=0,"",LOG(INDEX(測定結果!$1:$1048576,ROW(),CM$1)))</f>
        <v>-0.92081875395237522</v>
      </c>
      <c r="CN98">
        <f>IF(INDEX(測定結果!$1:$1048576,ROW(),CN$1)=0,"",LOG(INDEX(測定結果!$1:$1048576,ROW(),CN$1)))</f>
        <v>-0.95860731484177497</v>
      </c>
      <c r="CO98">
        <f>IF(INDEX(測定結果!$1:$1048576,ROW(),CO$1)=0,"",LOG(INDEX(測定結果!$1:$1048576,ROW(),CO$1)))</f>
        <v>-0.92081875395237522</v>
      </c>
      <c r="CP98">
        <f>IF(INDEX(測定結果!$1:$1048576,ROW(),CP$1)=0,"",LOG(INDEX(測定結果!$1:$1048576,ROW(),CP$1)))</f>
        <v>-1</v>
      </c>
      <c r="CQ98">
        <f>IF(INDEX(測定結果!$1:$1048576,ROW(),CQ$1)=0,"",LOG(INDEX(測定結果!$1:$1048576,ROW(),CQ$1)))</f>
        <v>-0.88605664769316317</v>
      </c>
      <c r="CR98">
        <f>IF(INDEX(測定結果!$1:$1048576,ROW(),CR$1)=0,"",LOG(INDEX(測定結果!$1:$1048576,ROW(),CR$1)))</f>
        <v>-0.92081875395237522</v>
      </c>
      <c r="CS98">
        <f>IF(INDEX(測定結果!$1:$1048576,ROW(),CS$1)=0,"",LOG(INDEX(測定結果!$1:$1048576,ROW(),CS$1)))</f>
        <v>-0.92081875395237522</v>
      </c>
      <c r="CT98">
        <f>IF(INDEX(測定結果!$1:$1048576,ROW(),CT$1)=0,"",LOG(INDEX(測定結果!$1:$1048576,ROW(),CT$1)))</f>
        <v>-1.0969100130080565</v>
      </c>
      <c r="CU98">
        <f>IF(INDEX(測定結果!$1:$1048576,ROW(),CU$1)=0,"",LOG(INDEX(測定結果!$1:$1048576,ROW(),CU$1)))</f>
        <v>-0.92081875395237522</v>
      </c>
      <c r="CV98">
        <f>IF(INDEX(測定結果!$1:$1048576,ROW(),CV$1)=0,"",LOG(INDEX(測定結果!$1:$1048576,ROW(),CV$1)))</f>
        <v>-0.92081875395237522</v>
      </c>
      <c r="CW98">
        <f>IF(INDEX(測定結果!$1:$1048576,ROW(),CW$1)=0,"",LOG(INDEX(測定結果!$1:$1048576,ROW(),CW$1)))</f>
        <v>-0.88605664769316317</v>
      </c>
      <c r="CX98">
        <f>IF(INDEX(測定結果!$1:$1048576,ROW(),CX$1)=0,"",LOG(INDEX(測定結果!$1:$1048576,ROW(),CX$1)))</f>
        <v>-0.88605664769316317</v>
      </c>
      <c r="CY98">
        <f>IF(INDEX(測定結果!$1:$1048576,ROW(),CY$1)=0,"",LOG(INDEX(測定結果!$1:$1048576,ROW(),CY$1)))</f>
        <v>-0.92081875395237522</v>
      </c>
      <c r="CZ98">
        <f>IF(INDEX(測定結果!$1:$1048576,ROW(),CZ$1)=0,"",LOG(INDEX(測定結果!$1:$1048576,ROW(),CZ$1)))</f>
        <v>-0.92081875395237522</v>
      </c>
      <c r="DA98">
        <f>IF(INDEX(測定結果!$1:$1048576,ROW(),DA$1)=0,"",LOG(INDEX(測定結果!$1:$1048576,ROW(),DA$1)))</f>
        <v>-0.92081875395237522</v>
      </c>
      <c r="DB98">
        <f>IF(INDEX(測定結果!$1:$1048576,ROW(),DB$1)=0,"",LOG(INDEX(測定結果!$1:$1048576,ROW(),DB$1)))</f>
        <v>-0.92081875395237522</v>
      </c>
      <c r="DC98">
        <f>IF(INDEX(測定結果!$1:$1048576,ROW(),DC$1)=0,"",LOG(INDEX(測定結果!$1:$1048576,ROW(),DC$1)))</f>
        <v>-0.92081875395237522</v>
      </c>
      <c r="DD98">
        <f>IF(INDEX(測定結果!$1:$1048576,ROW(),DD$1)=0,"",LOG(INDEX(測定結果!$1:$1048576,ROW(),DD$1)))</f>
        <v>-0.92081875395237522</v>
      </c>
      <c r="DE98">
        <f>IF(INDEX(測定結果!$1:$1048576,ROW(),DE$1)=0,"",LOG(INDEX(測定結果!$1:$1048576,ROW(),DE$1)))</f>
        <v>-0.88605664769316317</v>
      </c>
      <c r="DF98">
        <f>IF(INDEX(測定結果!$1:$1048576,ROW(),DF$1)=0,"",LOG(INDEX(測定結果!$1:$1048576,ROW(),DF$1)))</f>
        <v>-0.92081875395237522</v>
      </c>
      <c r="DG98">
        <f>IF(INDEX(測定結果!$1:$1048576,ROW(),DG$1)=0,"",LOG(INDEX(測定結果!$1:$1048576,ROW(),DG$1)))</f>
        <v>-0.95860731484177497</v>
      </c>
      <c r="DH98">
        <f>IF(INDEX(測定結果!$1:$1048576,ROW(),DH$1)=0,"",LOG(INDEX(測定結果!$1:$1048576,ROW(),DH$1)))</f>
        <v>-0.95860731484177497</v>
      </c>
      <c r="DI98">
        <f>IF(INDEX(測定結果!$1:$1048576,ROW(),DI$1)=0,"",LOG(INDEX(測定結果!$1:$1048576,ROW(),DI$1)))</f>
        <v>-0.88605664769316317</v>
      </c>
      <c r="DJ98">
        <f>IF(INDEX(測定結果!$1:$1048576,ROW(),DJ$1)=0,"",LOG(INDEX(測定結果!$1:$1048576,ROW(),DJ$1)))</f>
        <v>-0.88605664769316317</v>
      </c>
      <c r="DK98">
        <f>IF(INDEX(測定結果!$1:$1048576,ROW(),DK$1)=0,"",LOG(INDEX(測定結果!$1:$1048576,ROW(),DK$1)))</f>
        <v>-0.95860731484177497</v>
      </c>
      <c r="DL98">
        <f>IF(INDEX(測定結果!$1:$1048576,ROW(),DL$1)=0,"",LOG(INDEX(測定結果!$1:$1048576,ROW(),DL$1)))</f>
        <v>-0.92081875395237522</v>
      </c>
      <c r="DM98">
        <f>IF(INDEX(測定結果!$1:$1048576,ROW(),DM$1)=0,"",LOG(INDEX(測定結果!$1:$1048576,ROW(),DM$1)))</f>
        <v>-0.92081875395237522</v>
      </c>
      <c r="DN98">
        <f>IF(INDEX(測定結果!$1:$1048576,ROW(),DN$1)=0,"",LOG(INDEX(測定結果!$1:$1048576,ROW(),DN$1)))</f>
        <v>-1</v>
      </c>
      <c r="DO98">
        <f>IF(INDEX(測定結果!$1:$1048576,ROW(),DO$1)=0,"",LOG(INDEX(測定結果!$1:$1048576,ROW(),DO$1)))</f>
        <v>-0.92081875395237522</v>
      </c>
      <c r="DP98">
        <f>IF(OR(INDEX(測定結果!$1:$1048576,ROW(),DP$1)=0,INDEX(測定結果!$1:$1048576,ROW(),DP$1)=""),"",LOG(INDEX(測定結果!$1:$1048576,ROW(),DP$1)))</f>
        <v>-0.95860731484177497</v>
      </c>
      <c r="DQ98">
        <f>IF(OR(INDEX(測定結果!$1:$1048576,ROW(),DQ$1)=0,INDEX(測定結果!$1:$1048576,ROW(),DQ$1)=""),"",LOG(INDEX(測定結果!$1:$1048576,ROW(),DQ$1)))</f>
        <v>-0.97881070093006195</v>
      </c>
      <c r="DR98">
        <f>IF(OR(INDEX(測定結果!$1:$1048576,ROW(),DR$1)=0,INDEX(測定結果!$1:$1048576,ROW(),DR$1)=""),"",LOG(INDEX(測定結果!$1:$1048576,ROW(),DR$1)))</f>
        <v>-0.94309514866352739</v>
      </c>
      <c r="DS98">
        <f>IF(OR(INDEX(測定結果!$1:$1048576,ROW(),DS$1)=0,INDEX(測定結果!$1:$1048576,ROW(),DS$1)=""),"",LOG(INDEX(測定結果!$1:$1048576,ROW(),DS$1)))</f>
        <v>-0.9393021596463883</v>
      </c>
      <c r="DT98">
        <f>IF(OR(INDEX(測定結果!$1:$1048576,ROW(),DT$1)=0,INDEX(測定結果!$1:$1048576,ROW(),DT$1)=""),"",LOG(INDEX(測定結果!$1:$1048576,ROW(),DT$1)))</f>
        <v>-0.99139982823808248</v>
      </c>
      <c r="DU98">
        <f>IF(OR(INDEX(測定結果!$1:$1048576,ROW(),DU$1)=0,INDEX(測定結果!$1:$1048576,ROW(),DU$1)=""),"",LOG(INDEX(測定結果!$1:$1048576,ROW(),DU$1)))</f>
        <v>-0.96257350205937642</v>
      </c>
      <c r="DV98">
        <f>IF(OR(INDEX(測定結果!$1:$1048576,ROW(),DV$1)=0,INDEX(測定結果!$1:$1048576,ROW(),DV$1)=""),"",LOG(INDEX(測定結果!$1:$1048576,ROW(),DV$1)))</f>
        <v>-0.91721462968354994</v>
      </c>
      <c r="DW98">
        <f>IF(OR(INDEX(測定結果!$1:$1048576,ROW(),DW$1)=0,INDEX(測定結果!$1:$1048576,ROW(),DW$1)=""),"",LOG(INDEX(測定結果!$1:$1048576,ROW(),DW$1)))</f>
        <v>-0.97881070093006195</v>
      </c>
      <c r="DX98">
        <f>IF(OR(INDEX(測定結果!$1:$1048576,ROW(),DX$1)=0,INDEX(測定結果!$1:$1048576,ROW(),DX$1)=""),"",LOG(INDEX(測定結果!$1:$1048576,ROW(),DX$1)))</f>
        <v>-0.99567862621735737</v>
      </c>
      <c r="DY98">
        <f>IF(OR(INDEX(測定結果!$1:$1048576,ROW(),DY$1)=0,INDEX(測定結果!$1:$1048576,ROW(),DY$1)=""),"",LOG(INDEX(測定結果!$1:$1048576,ROW(),DY$1)))</f>
        <v>-1.0222763947111522</v>
      </c>
      <c r="DZ98">
        <f>IF(OR(INDEX(測定結果!$1:$1048576,ROW(),DZ$1)=0,INDEX(測定結果!$1:$1048576,ROW(),DZ$1)=""),"",LOG(INDEX(測定結果!$1:$1048576,ROW(),DZ$1)))</f>
        <v>-1.0132282657337552</v>
      </c>
      <c r="EA98">
        <f>IF(OR(INDEX(測定結果!$1:$1048576,ROW(),EA$1)=0,INDEX(測定結果!$1:$1048576,ROW(),EA$1)=""),"",LOG(INDEX(測定結果!$1:$1048576,ROW(),EA$1)))</f>
        <v>-0.93554201077308152</v>
      </c>
      <c r="EB98">
        <f>IF(OR(INDEX(測定結果!$1:$1048576,ROW(),EB$1)=0,INDEX(測定結果!$1:$1048576,ROW(),EB$1)=""),"",LOG(INDEX(測定結果!$1:$1048576,ROW(),EB$1)))</f>
        <v>-1.0177287669604316</v>
      </c>
      <c r="EC98" t="str">
        <f>IF(OR(INDEX(測定結果!$1:$1048576,ROW(),EC$1)=0,INDEX(測定結果!$1:$1048576,ROW(),EC$1)=""),"",LOG(INDEX(測定結果!$1:$1048576,ROW(),EC$1)))</f>
        <v/>
      </c>
      <c r="ED98">
        <f>IF(OR(INDEX(測定結果!$1:$1048576,ROW(),ED$1)=0,INDEX(測定結果!$1:$1048576,ROW(),ED$1)=""),"",LOG(INDEX(測定結果!$1:$1048576,ROW(),ED$1)))</f>
        <v>-1.2006594505464183</v>
      </c>
    </row>
    <row r="99" spans="1:134">
      <c r="A99" t="str">
        <f>IF(INDEX(測定結果!$1:$1048576,ROW(),A$1)=0,A98,INDEX(測定結果!$1:$1048576,ROW(),A$1))</f>
        <v>船引町</v>
      </c>
      <c r="B99">
        <f>INDEX(測定結果!$1:$1048576,ROW(),B$1)</f>
        <v>89</v>
      </c>
      <c r="C99" t="str">
        <f>IF(INDEX(測定結果!$1:$1048576,ROW(),C$1)=0,C98,INDEX(測定結果!$1:$1048576,ROW(),C$1))</f>
        <v>石沢</v>
      </c>
      <c r="D99" t="str">
        <f>IF(INDEX(測定結果!$1:$1048576,ROW(),D$1)=0,"",INDEX(測定結果!$1:$1048576,ROW(),D$1))</f>
        <v>石沢地区多目的集会所</v>
      </c>
      <c r="E99">
        <f>IF(INDEX(測定結果!$1:$1048576,ROW(),E$1)=0,"",LOG(INDEX(測定結果!$1:$1048576,ROW(),E$1)))</f>
        <v>-0.29242982390206362</v>
      </c>
      <c r="F99">
        <f>IF(INDEX(測定結果!$1:$1048576,ROW(),F$1)=0,"",LOG(INDEX(測定結果!$1:$1048576,ROW(),F$1)))</f>
        <v>-0.37675070960209955</v>
      </c>
      <c r="G99">
        <f>IF(INDEX(測定結果!$1:$1048576,ROW(),G$1)=0,"",LOG(INDEX(測定結果!$1:$1048576,ROW(),G$1)))</f>
        <v>-0.35654732351381258</v>
      </c>
      <c r="H99">
        <f>IF(INDEX(測定結果!$1:$1048576,ROW(),H$1)=0,"",LOG(INDEX(測定結果!$1:$1048576,ROW(),H$1)))</f>
        <v>-0.43179827593300502</v>
      </c>
      <c r="I99">
        <f>IF(INDEX(測定結果!$1:$1048576,ROW(),I$1)=0,"",LOG(INDEX(測定結果!$1:$1048576,ROW(),I$1)))</f>
        <v>-0.38721614328026455</v>
      </c>
      <c r="J99">
        <f>IF(INDEX(測定結果!$1:$1048576,ROW(),J$1)=0,"",LOG(INDEX(測定結果!$1:$1048576,ROW(),J$1)))</f>
        <v>-0.42021640338318983</v>
      </c>
      <c r="K99">
        <f>IF(INDEX(測定結果!$1:$1048576,ROW(),K$1)=0,"",LOG(INDEX(測定結果!$1:$1048576,ROW(),K$1)))</f>
        <v>-0.42021640338318983</v>
      </c>
      <c r="L99">
        <f>IF(INDEX(測定結果!$1:$1048576,ROW(),L$1)=0,"",LOG(INDEX(測定結果!$1:$1048576,ROW(),L$1)))</f>
        <v>-0.42021640338318983</v>
      </c>
      <c r="M99">
        <f>IF(INDEX(測定結果!$1:$1048576,ROW(),M$1)=0,"",LOG(INDEX(測定結果!$1:$1048576,ROW(),M$1)))</f>
        <v>-0.44369749923271273</v>
      </c>
      <c r="N99">
        <f>IF(INDEX(測定結果!$1:$1048576,ROW(),N$1)=0,"",LOG(INDEX(測定結果!$1:$1048576,ROW(),N$1)))</f>
        <v>-0.43179827593300502</v>
      </c>
      <c r="O99">
        <f>IF(INDEX(測定結果!$1:$1048576,ROW(),O$1)=0,"",LOG(INDEX(測定結果!$1:$1048576,ROW(),O$1)))</f>
        <v>-0.43179827593300502</v>
      </c>
      <c r="P99">
        <f>IF(INDEX(測定結果!$1:$1048576,ROW(),P$1)=0,"",LOG(INDEX(測定結果!$1:$1048576,ROW(),P$1)))</f>
        <v>-0.45593195564972439</v>
      </c>
      <c r="Q99">
        <f>IF(INDEX(測定結果!$1:$1048576,ROW(),Q$1)=0,"",LOG(INDEX(測定結果!$1:$1048576,ROW(),Q$1)))</f>
        <v>-0.52287874528033762</v>
      </c>
      <c r="R99">
        <f>IF(INDEX(測定結果!$1:$1048576,ROW(),R$1)=0,"",LOG(INDEX(測定結果!$1:$1048576,ROW(),R$1)))</f>
        <v>-0.52287874528033762</v>
      </c>
      <c r="S99">
        <f>IF(INDEX(測定結果!$1:$1048576,ROW(),S$1)=0,"",LOG(INDEX(測定結果!$1:$1048576,ROW(),S$1)))</f>
        <v>-0.53760200210104392</v>
      </c>
      <c r="T99">
        <f>IF(INDEX(測定結果!$1:$1048576,ROW(),T$1)=0,"",LOG(INDEX(測定結果!$1:$1048576,ROW(),T$1)))</f>
        <v>-0.63827216398240705</v>
      </c>
      <c r="U99">
        <f>IF(INDEX(測定結果!$1:$1048576,ROW(),U$1)=0,"",LOG(INDEX(測定結果!$1:$1048576,ROW(),U$1)))</f>
        <v>-0.61978875828839397</v>
      </c>
      <c r="V99">
        <f>IF(INDEX(測定結果!$1:$1048576,ROW(),V$1)=0,"",LOG(INDEX(測定結果!$1:$1048576,ROW(),V$1)))</f>
        <v>-0.58502665202918203</v>
      </c>
      <c r="W99">
        <f>IF(INDEX(測定結果!$1:$1048576,ROW(),W$1)=0,"",LOG(INDEX(測定結果!$1:$1048576,ROW(),W$1)))</f>
        <v>-0.58502665202918203</v>
      </c>
      <c r="X99">
        <f>IF(INDEX(測定結果!$1:$1048576,ROW(),X$1)=0,"",LOG(INDEX(測定結果!$1:$1048576,ROW(),X$1)))</f>
        <v>-0.46852108295774486</v>
      </c>
      <c r="Y99">
        <f>IF(INDEX(測定結果!$1:$1048576,ROW(),Y$1)=0,"",LOG(INDEX(測定結果!$1:$1048576,ROW(),Y$1)))</f>
        <v>-0.50863830616572736</v>
      </c>
      <c r="Z99">
        <f>IF(INDEX(測定結果!$1:$1048576,ROW(),Z$1)=0,"",LOG(INDEX(測定結果!$1:$1048576,ROW(),Z$1)))</f>
        <v>-0.46852108295774486</v>
      </c>
      <c r="AA99">
        <f>IF(INDEX(測定結果!$1:$1048576,ROW(),AA$1)=0,"",LOG(INDEX(測定結果!$1:$1048576,ROW(),AA$1)))</f>
        <v>-0.52287874528033762</v>
      </c>
      <c r="AB99">
        <f>IF(INDEX(測定結果!$1:$1048576,ROW(),AB$1)=0,"",LOG(INDEX(測定結果!$1:$1048576,ROW(),AB$1)))</f>
        <v>-0.49485002168009401</v>
      </c>
      <c r="AC99">
        <f>IF(INDEX(測定結果!$1:$1048576,ROW(),AC$1)=0,"",LOG(INDEX(測定結果!$1:$1048576,ROW(),AC$1)))</f>
        <v>-0.58502665202918203</v>
      </c>
      <c r="AD99">
        <f>IF(INDEX(測定結果!$1:$1048576,ROW(),AD$1)=0,"",LOG(INDEX(測定結果!$1:$1048576,ROW(),AD$1)))</f>
        <v>-0.63827216398240705</v>
      </c>
      <c r="AE99">
        <f>IF(INDEX(測定結果!$1:$1048576,ROW(),AE$1)=0,"",LOG(INDEX(測定結果!$1:$1048576,ROW(),AE$1)))</f>
        <v>-0.63827216398240705</v>
      </c>
      <c r="AF99">
        <f>IF(INDEX(測定結果!$1:$1048576,ROW(),AF$1)=0,"",LOG(INDEX(測定結果!$1:$1048576,ROW(),AF$1)))</f>
        <v>-0.63827216398240705</v>
      </c>
      <c r="AG99">
        <f>IF(INDEX(測定結果!$1:$1048576,ROW(),AG$1)=0,"",LOG(INDEX(測定結果!$1:$1048576,ROW(),AG$1)))</f>
        <v>-0.69897000433601875</v>
      </c>
      <c r="AH99">
        <f>IF(INDEX(測定結果!$1:$1048576,ROW(),AH$1)=0,"",LOG(INDEX(測定結果!$1:$1048576,ROW(),AH$1)))</f>
        <v>-0.69897000433601875</v>
      </c>
      <c r="AI99">
        <f>IF(INDEX(測定結果!$1:$1048576,ROW(),AI$1)=0,"",LOG(INDEX(測定結果!$1:$1048576,ROW(),AI$1)))</f>
        <v>-0.6777807052660807</v>
      </c>
      <c r="AJ99">
        <f>IF(INDEX(測定結果!$1:$1048576,ROW(),AJ$1)=0,"",LOG(INDEX(測定結果!$1:$1048576,ROW(),AJ$1)))</f>
        <v>-0.63827216398240705</v>
      </c>
      <c r="AK99">
        <f>IF(INDEX(測定結果!$1:$1048576,ROW(),AK$1)=0,"",LOG(INDEX(測定結果!$1:$1048576,ROW(),AK$1)))</f>
        <v>-0.6777807052660807</v>
      </c>
      <c r="AL99">
        <f>IF(INDEX(測定結果!$1:$1048576,ROW(),AL$1)=0,"",LOG(INDEX(測定結果!$1:$1048576,ROW(),AL$1)))</f>
        <v>-0.63827216398240705</v>
      </c>
      <c r="AM99">
        <f>IF(INDEX(測定結果!$1:$1048576,ROW(),AM$1)=0,"",LOG(INDEX(測定結果!$1:$1048576,ROW(),AM$1)))</f>
        <v>-0.65757731917779372</v>
      </c>
      <c r="AN99">
        <f>IF(INDEX(測定結果!$1:$1048576,ROW(),AN$1)=0,"",LOG(INDEX(測定結果!$1:$1048576,ROW(),AN$1)))</f>
        <v>-0.69897000433601875</v>
      </c>
      <c r="AO99">
        <f>IF(INDEX(測定結果!$1:$1048576,ROW(),AO$1)=0,"",LOG(INDEX(測定結果!$1:$1048576,ROW(),AO$1)))</f>
        <v>-0.72124639904717103</v>
      </c>
      <c r="AP99">
        <f>IF(INDEX(測定結果!$1:$1048576,ROW(),AP$1)=0,"",LOG(INDEX(測定結果!$1:$1048576,ROW(),AP$1)))</f>
        <v>-0.72124639904717103</v>
      </c>
      <c r="AQ99">
        <f>IF(INDEX(測定結果!$1:$1048576,ROW(),AQ$1)=0,"",LOG(INDEX(測定結果!$1:$1048576,ROW(),AQ$1)))</f>
        <v>-0.6777807052660807</v>
      </c>
      <c r="AR99">
        <f>IF(INDEX(測定結果!$1:$1048576,ROW(),AR$1)=0,"",LOG(INDEX(測定結果!$1:$1048576,ROW(),AR$1)))</f>
        <v>-0.769551078621726</v>
      </c>
      <c r="AS99">
        <f>IF(INDEX(測定結果!$1:$1048576,ROW(),AS$1)=0,"",LOG(INDEX(測定結果!$1:$1048576,ROW(),AS$1)))</f>
        <v>-0.85387196432176193</v>
      </c>
      <c r="AT99">
        <f>IF(INDEX(測定結果!$1:$1048576,ROW(),AT$1)=0,"",LOG(INDEX(測定結果!$1:$1048576,ROW(),AT$1)))</f>
        <v>-0.79588001734407521</v>
      </c>
      <c r="AU99">
        <f>IF(INDEX(測定結果!$1:$1048576,ROW(),AU$1)=0,"",LOG(INDEX(測定結果!$1:$1048576,ROW(),AU$1)))</f>
        <v>-0.92081875395237522</v>
      </c>
      <c r="AV99">
        <f>IF(INDEX(測定結果!$1:$1048576,ROW(),AV$1)=0,"",LOG(INDEX(測定結果!$1:$1048576,ROW(),AV$1)))</f>
        <v>-0.82390874094431876</v>
      </c>
      <c r="AW99">
        <f>IF(INDEX(測定結果!$1:$1048576,ROW(),AW$1)=0,"",LOG(INDEX(測定結果!$1:$1048576,ROW(),AW$1)))</f>
        <v>-0.82390874094431876</v>
      </c>
      <c r="AX99">
        <f>IF(INDEX(測定結果!$1:$1048576,ROW(),AX$1)=0,"",LOG(INDEX(測定結果!$1:$1048576,ROW(),AX$1)))</f>
        <v>-0.82390874094431876</v>
      </c>
      <c r="AY99">
        <f>IF(INDEX(測定結果!$1:$1048576,ROW(),AY$1)=0,"",LOG(INDEX(測定結果!$1:$1048576,ROW(),AY$1)))</f>
        <v>-0.85387196432176193</v>
      </c>
      <c r="AZ99">
        <f>IF(INDEX(測定結果!$1:$1048576,ROW(),AZ$1)=0,"",LOG(INDEX(測定結果!$1:$1048576,ROW(),AZ$1)))</f>
        <v>-0.79588001734407521</v>
      </c>
      <c r="BA99">
        <f>IF(INDEX(測定結果!$1:$1048576,ROW(),BA$1)=0,"",LOG(INDEX(測定結果!$1:$1048576,ROW(),BA$1)))</f>
        <v>-0.82390874094431876</v>
      </c>
      <c r="BB99">
        <f>IF(INDEX(測定結果!$1:$1048576,ROW(),BB$1)=0,"",LOG(INDEX(測定結果!$1:$1048576,ROW(),BB$1)))</f>
        <v>-0.85387196432176193</v>
      </c>
      <c r="BC99">
        <f>IF(INDEX(測定結果!$1:$1048576,ROW(),BC$1)=0,"",LOG(INDEX(測定結果!$1:$1048576,ROW(),BC$1)))</f>
        <v>-0.82390874094431876</v>
      </c>
      <c r="BD99">
        <f>IF(INDEX(測定結果!$1:$1048576,ROW(),BD$1)=0,"",LOG(INDEX(測定結果!$1:$1048576,ROW(),BD$1)))</f>
        <v>-0.85387196432176193</v>
      </c>
      <c r="BE99">
        <f>IF(INDEX(測定結果!$1:$1048576,ROW(),BE$1)=0,"",LOG(INDEX(測定結果!$1:$1048576,ROW(),BE$1)))</f>
        <v>-0.85387196432176193</v>
      </c>
      <c r="BF99">
        <f>IF(INDEX(測定結果!$1:$1048576,ROW(),BF$1)=0,"",LOG(INDEX(測定結果!$1:$1048576,ROW(),BF$1)))</f>
        <v>-0.92081875395237522</v>
      </c>
      <c r="BG99">
        <f>IF(INDEX(測定結果!$1:$1048576,ROW(),BG$1)=0,"",LOG(INDEX(測定結果!$1:$1048576,ROW(),BG$1)))</f>
        <v>-0.92081875395237522</v>
      </c>
      <c r="BH99">
        <f>IF(INDEX(測定結果!$1:$1048576,ROW(),BH$1)=0,"",LOG(INDEX(測定結果!$1:$1048576,ROW(),BH$1)))</f>
        <v>-0.88605664769316317</v>
      </c>
      <c r="BI99">
        <f>IF(INDEX(測定結果!$1:$1048576,ROW(),BI$1)=0,"",LOG(INDEX(測定結果!$1:$1048576,ROW(),BI$1)))</f>
        <v>-0.88605664769316317</v>
      </c>
      <c r="BJ99">
        <f>IF(INDEX(測定結果!$1:$1048576,ROW(),BJ$1)=0,"",LOG(INDEX(測定結果!$1:$1048576,ROW(),BJ$1)))</f>
        <v>-0.85387196432176193</v>
      </c>
      <c r="BK99">
        <f>IF(INDEX(測定結果!$1:$1048576,ROW(),BK$1)=0,"",LOG(INDEX(測定結果!$1:$1048576,ROW(),BK$1)))</f>
        <v>-0.88605664769316317</v>
      </c>
      <c r="BL99">
        <f>IF(INDEX(測定結果!$1:$1048576,ROW(),BL$1)=0,"",LOG(INDEX(測定結果!$1:$1048576,ROW(),BL$1)))</f>
        <v>-0.85387196432176193</v>
      </c>
      <c r="BM99">
        <f>IF(INDEX(測定結果!$1:$1048576,ROW(),BM$1)=0,"",LOG(INDEX(測定結果!$1:$1048576,ROW(),BM$1)))</f>
        <v>-0.88605664769316317</v>
      </c>
      <c r="BN99">
        <f>IF(INDEX(測定結果!$1:$1048576,ROW(),BN$1)=0,"",LOG(INDEX(測定結果!$1:$1048576,ROW(),BN$1)))</f>
        <v>-0.88605664769316317</v>
      </c>
      <c r="BO99">
        <f>IF(INDEX(測定結果!$1:$1048576,ROW(),BO$1)=0,"",LOG(INDEX(測定結果!$1:$1048576,ROW(),BO$1)))</f>
        <v>-0.88605664769316317</v>
      </c>
      <c r="BP99">
        <f>IF(INDEX(測定結果!$1:$1048576,ROW(),BP$1)=0,"",LOG(INDEX(測定結果!$1:$1048576,ROW(),BP$1)))</f>
        <v>-0.92081875395237522</v>
      </c>
      <c r="BQ99">
        <f>IF(INDEX(測定結果!$1:$1048576,ROW(),BQ$1)=0,"",LOG(INDEX(測定結果!$1:$1048576,ROW(),BQ$1)))</f>
        <v>-0.88605664769316317</v>
      </c>
      <c r="BR99">
        <f>IF(INDEX(測定結果!$1:$1048576,ROW(),BR$1)=0,"",LOG(INDEX(測定結果!$1:$1048576,ROW(),BR$1)))</f>
        <v>-0.95860731484177497</v>
      </c>
      <c r="BS99">
        <f>IF(INDEX(測定結果!$1:$1048576,ROW(),BS$1)=0,"",LOG(INDEX(測定結果!$1:$1048576,ROW(),BS$1)))</f>
        <v>-0.92081875395237522</v>
      </c>
      <c r="BT99">
        <f>IF(INDEX(測定結果!$1:$1048576,ROW(),BT$1)=0,"",LOG(INDEX(測定結果!$1:$1048576,ROW(),BT$1)))</f>
        <v>-0.92081875395237522</v>
      </c>
      <c r="BU99">
        <f>IF(INDEX(測定結果!$1:$1048576,ROW(),BU$1)=0,"",LOG(INDEX(測定結果!$1:$1048576,ROW(),BU$1)))</f>
        <v>-0.92081875395237522</v>
      </c>
      <c r="BV99">
        <f>IF(INDEX(測定結果!$1:$1048576,ROW(),BV$1)=0,"",LOG(INDEX(測定結果!$1:$1048576,ROW(),BV$1)))</f>
        <v>-0.92081875395237522</v>
      </c>
      <c r="BW99">
        <f>IF(INDEX(測定結果!$1:$1048576,ROW(),BW$1)=0,"",LOG(INDEX(測定結果!$1:$1048576,ROW(),BW$1)))</f>
        <v>-0.95860731484177497</v>
      </c>
      <c r="BX99">
        <f>IF(INDEX(測定結果!$1:$1048576,ROW(),BX$1)=0,"",LOG(INDEX(測定結果!$1:$1048576,ROW(),BX$1)))</f>
        <v>-0.92081875395237522</v>
      </c>
      <c r="BY99">
        <f>IF(INDEX(測定結果!$1:$1048576,ROW(),BY$1)=0,"",LOG(INDEX(測定結果!$1:$1048576,ROW(),BY$1)))</f>
        <v>-0.92081875395237522</v>
      </c>
      <c r="BZ99">
        <f>IF(INDEX(測定結果!$1:$1048576,ROW(),BZ$1)=0,"",LOG(INDEX(測定結果!$1:$1048576,ROW(),BZ$1)))</f>
        <v>-0.95860731484177497</v>
      </c>
      <c r="CA99">
        <f>IF(INDEX(測定結果!$1:$1048576,ROW(),CA$1)=0,"",LOG(INDEX(測定結果!$1:$1048576,ROW(),CA$1)))</f>
        <v>-0.88605664769316317</v>
      </c>
      <c r="CB99">
        <f>IF(INDEX(測定結果!$1:$1048576,ROW(),CB$1)=0,"",LOG(INDEX(測定結果!$1:$1048576,ROW(),CB$1)))</f>
        <v>-1</v>
      </c>
      <c r="CC99">
        <f>IF(INDEX(測定結果!$1:$1048576,ROW(),CC$1)=0,"",LOG(INDEX(測定結果!$1:$1048576,ROW(),CC$1)))</f>
        <v>-1</v>
      </c>
      <c r="CD99">
        <f>IF(INDEX(測定結果!$1:$1048576,ROW(),CD$1)=0,"",LOG(INDEX(測定結果!$1:$1048576,ROW(),CD$1)))</f>
        <v>-1</v>
      </c>
      <c r="CE99">
        <f>IF(INDEX(測定結果!$1:$1048576,ROW(),CE$1)=0,"",LOG(INDEX(測定結果!$1:$1048576,ROW(),CE$1)))</f>
        <v>-1</v>
      </c>
      <c r="CF99">
        <f>IF(INDEX(測定結果!$1:$1048576,ROW(),CF$1)=0,"",LOG(INDEX(測定結果!$1:$1048576,ROW(),CF$1)))</f>
        <v>-0.95860731484177497</v>
      </c>
      <c r="CG99">
        <f>IF(INDEX(測定結果!$1:$1048576,ROW(),CG$1)=0,"",LOG(INDEX(測定結果!$1:$1048576,ROW(),CG$1)))</f>
        <v>-1</v>
      </c>
      <c r="CH99">
        <f>IF(INDEX(測定結果!$1:$1048576,ROW(),CH$1)=0,"",LOG(INDEX(測定結果!$1:$1048576,ROW(),CH$1)))</f>
        <v>-1</v>
      </c>
      <c r="CI99">
        <f>IF(INDEX(測定結果!$1:$1048576,ROW(),CI$1)=0,"",LOG(INDEX(測定結果!$1:$1048576,ROW(),CI$1)))</f>
        <v>-0.92081875395237522</v>
      </c>
      <c r="CJ99">
        <f>IF(INDEX(測定結果!$1:$1048576,ROW(),CJ$1)=0,"",LOG(INDEX(測定結果!$1:$1048576,ROW(),CJ$1)))</f>
        <v>-0.95860731484177497</v>
      </c>
      <c r="CK99">
        <f>IF(INDEX(測定結果!$1:$1048576,ROW(),CK$1)=0,"",LOG(INDEX(測定結果!$1:$1048576,ROW(),CK$1)))</f>
        <v>-0.95860731484177497</v>
      </c>
      <c r="CL99">
        <f>IF(INDEX(測定結果!$1:$1048576,ROW(),CL$1)=0,"",LOG(INDEX(測定結果!$1:$1048576,ROW(),CL$1)))</f>
        <v>-0.95860731484177497</v>
      </c>
      <c r="CM99">
        <f>IF(INDEX(測定結果!$1:$1048576,ROW(),CM$1)=0,"",LOG(INDEX(測定結果!$1:$1048576,ROW(),CM$1)))</f>
        <v>-0.95860731484177497</v>
      </c>
      <c r="CN99">
        <f>IF(INDEX(測定結果!$1:$1048576,ROW(),CN$1)=0,"",LOG(INDEX(測定結果!$1:$1048576,ROW(),CN$1)))</f>
        <v>-1</v>
      </c>
      <c r="CO99">
        <f>IF(INDEX(測定結果!$1:$1048576,ROW(),CO$1)=0,"",LOG(INDEX(測定結果!$1:$1048576,ROW(),CO$1)))</f>
        <v>-1.0457574905606752</v>
      </c>
      <c r="CP99">
        <f>IF(INDEX(測定結果!$1:$1048576,ROW(),CP$1)=0,"",LOG(INDEX(測定結果!$1:$1048576,ROW(),CP$1)))</f>
        <v>-1</v>
      </c>
      <c r="CQ99">
        <f>IF(INDEX(測定結果!$1:$1048576,ROW(),CQ$1)=0,"",LOG(INDEX(測定結果!$1:$1048576,ROW(),CQ$1)))</f>
        <v>-0.95860731484177497</v>
      </c>
      <c r="CR99">
        <f>IF(INDEX(測定結果!$1:$1048576,ROW(),CR$1)=0,"",LOG(INDEX(測定結果!$1:$1048576,ROW(),CR$1)))</f>
        <v>-0.92081875395237522</v>
      </c>
      <c r="CS99">
        <f>IF(INDEX(測定結果!$1:$1048576,ROW(),CS$1)=0,"",LOG(INDEX(測定結果!$1:$1048576,ROW(),CS$1)))</f>
        <v>-0.95860731484177497</v>
      </c>
      <c r="CT99">
        <f>IF(INDEX(測定結果!$1:$1048576,ROW(),CT$1)=0,"",LOG(INDEX(測定結果!$1:$1048576,ROW(),CT$1)))</f>
        <v>-1</v>
      </c>
      <c r="CU99">
        <f>IF(INDEX(測定結果!$1:$1048576,ROW(),CU$1)=0,"",LOG(INDEX(測定結果!$1:$1048576,ROW(),CU$1)))</f>
        <v>-0.95860731484177497</v>
      </c>
      <c r="CV99">
        <f>IF(INDEX(測定結果!$1:$1048576,ROW(),CV$1)=0,"",LOG(INDEX(測定結果!$1:$1048576,ROW(),CV$1)))</f>
        <v>-0.95860731484177497</v>
      </c>
      <c r="CW99">
        <f>IF(INDEX(測定結果!$1:$1048576,ROW(),CW$1)=0,"",LOG(INDEX(測定結果!$1:$1048576,ROW(),CW$1)))</f>
        <v>-0.95860731484177497</v>
      </c>
      <c r="CX99">
        <f>IF(INDEX(測定結果!$1:$1048576,ROW(),CX$1)=0,"",LOG(INDEX(測定結果!$1:$1048576,ROW(),CX$1)))</f>
        <v>-1</v>
      </c>
      <c r="CY99">
        <f>IF(INDEX(測定結果!$1:$1048576,ROW(),CY$1)=0,"",LOG(INDEX(測定結果!$1:$1048576,ROW(),CY$1)))</f>
        <v>-1</v>
      </c>
      <c r="CZ99">
        <f>IF(INDEX(測定結果!$1:$1048576,ROW(),CZ$1)=0,"",LOG(INDEX(測定結果!$1:$1048576,ROW(),CZ$1)))</f>
        <v>-1</v>
      </c>
      <c r="DA99">
        <f>IF(INDEX(測定結果!$1:$1048576,ROW(),DA$1)=0,"",LOG(INDEX(測定結果!$1:$1048576,ROW(),DA$1)))</f>
        <v>-0.95860731484177497</v>
      </c>
      <c r="DB99">
        <f>IF(INDEX(測定結果!$1:$1048576,ROW(),DB$1)=0,"",LOG(INDEX(測定結果!$1:$1048576,ROW(),DB$1)))</f>
        <v>-1</v>
      </c>
      <c r="DC99">
        <f>IF(INDEX(測定結果!$1:$1048576,ROW(),DC$1)=0,"",LOG(INDEX(測定結果!$1:$1048576,ROW(),DC$1)))</f>
        <v>-1</v>
      </c>
      <c r="DD99">
        <f>IF(INDEX(測定結果!$1:$1048576,ROW(),DD$1)=0,"",LOG(INDEX(測定結果!$1:$1048576,ROW(),DD$1)))</f>
        <v>-0.95860731484177497</v>
      </c>
      <c r="DE99">
        <f>IF(INDEX(測定結果!$1:$1048576,ROW(),DE$1)=0,"",LOG(INDEX(測定結果!$1:$1048576,ROW(),DE$1)))</f>
        <v>-0.95860731484177497</v>
      </c>
      <c r="DF99">
        <f>IF(INDEX(測定結果!$1:$1048576,ROW(),DF$1)=0,"",LOG(INDEX(測定結果!$1:$1048576,ROW(),DF$1)))</f>
        <v>-1.0457574905606752</v>
      </c>
      <c r="DG99">
        <f>IF(INDEX(測定結果!$1:$1048576,ROW(),DG$1)=0,"",LOG(INDEX(測定結果!$1:$1048576,ROW(),DG$1)))</f>
        <v>-1.0457574905606752</v>
      </c>
      <c r="DH99">
        <f>IF(INDEX(測定結果!$1:$1048576,ROW(),DH$1)=0,"",LOG(INDEX(測定結果!$1:$1048576,ROW(),DH$1)))</f>
        <v>-1</v>
      </c>
      <c r="DI99">
        <f>IF(INDEX(測定結果!$1:$1048576,ROW(),DI$1)=0,"",LOG(INDEX(測定結果!$1:$1048576,ROW(),DI$1)))</f>
        <v>-1</v>
      </c>
      <c r="DJ99">
        <f>IF(INDEX(測定結果!$1:$1048576,ROW(),DJ$1)=0,"",LOG(INDEX(測定結果!$1:$1048576,ROW(),DJ$1)))</f>
        <v>-1.0457574905606752</v>
      </c>
      <c r="DK99">
        <f>IF(INDEX(測定結果!$1:$1048576,ROW(),DK$1)=0,"",LOG(INDEX(測定結果!$1:$1048576,ROW(),DK$1)))</f>
        <v>-0.95860731484177497</v>
      </c>
      <c r="DL99">
        <f>IF(INDEX(測定結果!$1:$1048576,ROW(),DL$1)=0,"",LOG(INDEX(測定結果!$1:$1048576,ROW(),DL$1)))</f>
        <v>-1.0457574905606752</v>
      </c>
      <c r="DM99">
        <f>IF(INDEX(測定結果!$1:$1048576,ROW(),DM$1)=0,"",LOG(INDEX(測定結果!$1:$1048576,ROW(),DM$1)))</f>
        <v>-0.95860731484177497</v>
      </c>
      <c r="DN99">
        <f>IF(INDEX(測定結果!$1:$1048576,ROW(),DN$1)=0,"",LOG(INDEX(測定結果!$1:$1048576,ROW(),DN$1)))</f>
        <v>-1</v>
      </c>
      <c r="DO99">
        <f>IF(INDEX(測定結果!$1:$1048576,ROW(),DO$1)=0,"",LOG(INDEX(測定結果!$1:$1048576,ROW(),DO$1)))</f>
        <v>-1</v>
      </c>
      <c r="DP99">
        <f>IF(OR(INDEX(測定結果!$1:$1048576,ROW(),DP$1)=0,INDEX(測定結果!$1:$1048576,ROW(),DP$1)=""),"",LOG(INDEX(測定結果!$1:$1048576,ROW(),DP$1)))</f>
        <v>-1.0655015487564323</v>
      </c>
      <c r="DQ99">
        <f>IF(OR(INDEX(測定結果!$1:$1048576,ROW(),DQ$1)=0,INDEX(測定結果!$1:$1048576,ROW(),DQ$1)=""),"",LOG(INDEX(測定結果!$1:$1048576,ROW(),DQ$1)))</f>
        <v>-1.0043648054024501</v>
      </c>
      <c r="DR99">
        <f>IF(OR(INDEX(測定結果!$1:$1048576,ROW(),DR$1)=0,INDEX(測定結果!$1:$1048576,ROW(),DR$1)=""),"",LOG(INDEX(測定結果!$1:$1048576,ROW(),DR$1)))</f>
        <v>-0.99567862621735737</v>
      </c>
      <c r="DS99">
        <f>IF(OR(INDEX(測定結果!$1:$1048576,ROW(),DS$1)=0,INDEX(測定結果!$1:$1048576,ROW(),DS$1)=""),"",LOG(INDEX(測定結果!$1:$1048576,ROW(),DS$1)))</f>
        <v>-0.98296666070121963</v>
      </c>
      <c r="DT99">
        <f>IF(OR(INDEX(測定結果!$1:$1048576,ROW(),DT$1)=0,INDEX(測定結果!$1:$1048576,ROW(),DT$1)=""),"",LOG(INDEX(測定結果!$1:$1048576,ROW(),DT$1)))</f>
        <v>-1.031517051446065</v>
      </c>
      <c r="DU99">
        <f>IF(OR(INDEX(測定結果!$1:$1048576,ROW(),DU$1)=0,INDEX(測定結果!$1:$1048576,ROW(),DU$1)=""),"",LOG(INDEX(測定結果!$1:$1048576,ROW(),DU$1)))</f>
        <v>-1.0506099933550872</v>
      </c>
      <c r="DV99">
        <f>IF(OR(INDEX(測定結果!$1:$1048576,ROW(),DV$1)=0,INDEX(測定結果!$1:$1048576,ROW(),DV$1)=""),"",LOG(INDEX(測定結果!$1:$1048576,ROW(),DV$1)))</f>
        <v>-0.98716277529482777</v>
      </c>
      <c r="DW99">
        <f>IF(OR(INDEX(測定結果!$1:$1048576,ROW(),DW$1)=0,INDEX(測定結果!$1:$1048576,ROW(),DW$1)=""),"",LOG(INDEX(測定結果!$1:$1048576,ROW(),DW$1)))</f>
        <v>-1.0861861476162833</v>
      </c>
      <c r="DX99">
        <f>IF(OR(INDEX(測定結果!$1:$1048576,ROW(),DX$1)=0,INDEX(測定結果!$1:$1048576,ROW(),DX$1)=""),"",LOG(INDEX(測定結果!$1:$1048576,ROW(),DX$1)))</f>
        <v>-1.0043648054024501</v>
      </c>
      <c r="DY99">
        <f>IF(OR(INDEX(測定結果!$1:$1048576,ROW(),DY$1)=0,INDEX(測定結果!$1:$1048576,ROW(),DY$1)=""),"",LOG(INDEX(測定結果!$1:$1048576,ROW(),DY$1)))</f>
        <v>-1.0604807473813815</v>
      </c>
      <c r="DZ99">
        <f>IF(OR(INDEX(測定結果!$1:$1048576,ROW(),DZ$1)=0,INDEX(測定結果!$1:$1048576,ROW(),DZ$1)=""),"",LOG(INDEX(測定結果!$1:$1048576,ROW(),DZ$1)))</f>
        <v>-1.0969100130080565</v>
      </c>
      <c r="EA99">
        <f>IF(OR(INDEX(測定結果!$1:$1048576,ROW(),EA$1)=0,INDEX(測定結果!$1:$1048576,ROW(),EA$1)=""),"",LOG(INDEX(測定結果!$1:$1048576,ROW(),EA$1)))</f>
        <v>-1.0555173278498313</v>
      </c>
      <c r="EB99" t="str">
        <f>IF(OR(INDEX(測定結果!$1:$1048576,ROW(),EB$1)=0,INDEX(測定結果!$1:$1048576,ROW(),EB$1)=""),"",LOG(INDEX(測定結果!$1:$1048576,ROW(),EB$1)))</f>
        <v/>
      </c>
      <c r="EC99">
        <f>IF(OR(INDEX(測定結果!$1:$1048576,ROW(),EC$1)=0,INDEX(測定結果!$1:$1048576,ROW(),EC$1)=""),"",LOG(INDEX(測定結果!$1:$1048576,ROW(),EC$1)))</f>
        <v>-1.1739251972991736</v>
      </c>
      <c r="ED99">
        <f>IF(OR(INDEX(測定結果!$1:$1048576,ROW(),ED$1)=0,INDEX(測定結果!$1:$1048576,ROW(),ED$1)=""),"",LOG(INDEX(測定結果!$1:$1048576,ROW(),ED$1)))</f>
        <v>-1.1938200260161129</v>
      </c>
    </row>
    <row r="100" spans="1:134">
      <c r="A100" t="str">
        <f>IF(INDEX(測定結果!$1:$1048576,ROW(),A$1)=0,A99,INDEX(測定結果!$1:$1048576,ROW(),A$1))</f>
        <v>船引町</v>
      </c>
      <c r="B100">
        <f>INDEX(測定結果!$1:$1048576,ROW(),B$1)</f>
        <v>90</v>
      </c>
      <c r="C100" t="str">
        <f>IF(INDEX(測定結果!$1:$1048576,ROW(),C$1)=0,C99,INDEX(測定結果!$1:$1048576,ROW(),C$1))</f>
        <v>上移</v>
      </c>
      <c r="D100" t="str">
        <f>IF(INDEX(測定結果!$1:$1048576,ROW(),D$1)=0,"",INDEX(測定結果!$1:$1048576,ROW(),D$1))</f>
        <v>移出張所</v>
      </c>
      <c r="E100">
        <f>IF(INDEX(測定結果!$1:$1048576,ROW(),E$1)=0,"",LOG(INDEX(測定結果!$1:$1048576,ROW(),E$1)))</f>
        <v>-0.43179827593300502</v>
      </c>
      <c r="F100">
        <f>IF(INDEX(測定結果!$1:$1048576,ROW(),F$1)=0,"",LOG(INDEX(測定結果!$1:$1048576,ROW(),F$1)))</f>
        <v>-0.45593195564972439</v>
      </c>
      <c r="G100">
        <f>IF(INDEX(測定結果!$1:$1048576,ROW(),G$1)=0,"",LOG(INDEX(測定結果!$1:$1048576,ROW(),G$1)))</f>
        <v>-0.48148606012211248</v>
      </c>
      <c r="H100">
        <f>IF(INDEX(測定結果!$1:$1048576,ROW(),H$1)=0,"",LOG(INDEX(測定結果!$1:$1048576,ROW(),H$1)))</f>
        <v>-0.50863830616572736</v>
      </c>
      <c r="I100">
        <f>IF(INDEX(測定結果!$1:$1048576,ROW(),I$1)=0,"",LOG(INDEX(測定結果!$1:$1048576,ROW(),I$1)))</f>
        <v>-0.49485002168009401</v>
      </c>
      <c r="J100">
        <f>IF(INDEX(測定結果!$1:$1048576,ROW(),J$1)=0,"",LOG(INDEX(測定結果!$1:$1048576,ROW(),J$1)))</f>
        <v>-0.48148606012211248</v>
      </c>
      <c r="K100">
        <f>IF(INDEX(測定結果!$1:$1048576,ROW(),K$1)=0,"",LOG(INDEX(測定結果!$1:$1048576,ROW(),K$1)))</f>
        <v>-0.55284196865778079</v>
      </c>
      <c r="L100">
        <f>IF(INDEX(測定結果!$1:$1048576,ROW(),L$1)=0,"",LOG(INDEX(測定結果!$1:$1048576,ROW(),L$1)))</f>
        <v>-0.50863830616572736</v>
      </c>
      <c r="M100">
        <f>IF(INDEX(測定結果!$1:$1048576,ROW(),M$1)=0,"",LOG(INDEX(測定結果!$1:$1048576,ROW(),M$1)))</f>
        <v>-0.49485002168009401</v>
      </c>
      <c r="N100">
        <f>IF(INDEX(測定結果!$1:$1048576,ROW(),N$1)=0,"",LOG(INDEX(測定結果!$1:$1048576,ROW(),N$1)))</f>
        <v>-0.49485002168009401</v>
      </c>
      <c r="O100">
        <f>IF(INDEX(測定結果!$1:$1048576,ROW(),O$1)=0,"",LOG(INDEX(測定結果!$1:$1048576,ROW(),O$1)))</f>
        <v>-0.48148606012211248</v>
      </c>
      <c r="P100">
        <f>IF(INDEX(測定結果!$1:$1048576,ROW(),P$1)=0,"",LOG(INDEX(測定結果!$1:$1048576,ROW(),P$1)))</f>
        <v>-0.52287874528033762</v>
      </c>
      <c r="Q100">
        <f>IF(INDEX(測定結果!$1:$1048576,ROW(),Q$1)=0,"",LOG(INDEX(測定結果!$1:$1048576,ROW(),Q$1)))</f>
        <v>-0.52287874528033762</v>
      </c>
      <c r="R100">
        <f>IF(INDEX(測定結果!$1:$1048576,ROW(),R$1)=0,"",LOG(INDEX(測定結果!$1:$1048576,ROW(),R$1)))</f>
        <v>-0.55284196865778079</v>
      </c>
      <c r="S100">
        <f>IF(INDEX(測定結果!$1:$1048576,ROW(),S$1)=0,"",LOG(INDEX(測定結果!$1:$1048576,ROW(),S$1)))</f>
        <v>-0.49485002168009401</v>
      </c>
      <c r="T100">
        <f>IF(INDEX(測定結果!$1:$1048576,ROW(),T$1)=0,"",LOG(INDEX(測定結果!$1:$1048576,ROW(),T$1)))</f>
        <v>-0.58502665202918203</v>
      </c>
      <c r="U100">
        <f>IF(INDEX(測定結果!$1:$1048576,ROW(),U$1)=0,"",LOG(INDEX(測定結果!$1:$1048576,ROW(),U$1)))</f>
        <v>-0.55284196865778079</v>
      </c>
      <c r="V100">
        <f>IF(INDEX(測定結果!$1:$1048576,ROW(),V$1)=0,"",LOG(INDEX(測定結果!$1:$1048576,ROW(),V$1)))</f>
        <v>-0.56863623584101264</v>
      </c>
      <c r="W100">
        <f>IF(INDEX(測定結果!$1:$1048576,ROW(),W$1)=0,"",LOG(INDEX(測定結果!$1:$1048576,ROW(),W$1)))</f>
        <v>-0.58502665202918203</v>
      </c>
      <c r="X100">
        <f>IF(INDEX(測定結果!$1:$1048576,ROW(),X$1)=0,"",LOG(INDEX(測定結果!$1:$1048576,ROW(),X$1)))</f>
        <v>-0.63827216398240705</v>
      </c>
      <c r="Y100">
        <f>IF(INDEX(測定結果!$1:$1048576,ROW(),Y$1)=0,"",LOG(INDEX(測定結果!$1:$1048576,ROW(),Y$1)))</f>
        <v>-0.65757731917779372</v>
      </c>
      <c r="Z100">
        <f>IF(INDEX(測定結果!$1:$1048576,ROW(),Z$1)=0,"",LOG(INDEX(測定結果!$1:$1048576,ROW(),Z$1)))</f>
        <v>-0.65757731917779372</v>
      </c>
      <c r="AA100">
        <f>IF(INDEX(測定結果!$1:$1048576,ROW(),AA$1)=0,"",LOG(INDEX(測定結果!$1:$1048576,ROW(),AA$1)))</f>
        <v>-0.65757731917779372</v>
      </c>
      <c r="AB100">
        <f>IF(INDEX(測定結果!$1:$1048576,ROW(),AB$1)=0,"",LOG(INDEX(測定結果!$1:$1048576,ROW(),AB$1)))</f>
        <v>-0.65757731917779372</v>
      </c>
      <c r="AC100">
        <f>IF(INDEX(測定結果!$1:$1048576,ROW(),AC$1)=0,"",LOG(INDEX(測定結果!$1:$1048576,ROW(),AC$1)))</f>
        <v>-0.6777807052660807</v>
      </c>
      <c r="AD100">
        <f>IF(INDEX(測定結果!$1:$1048576,ROW(),AD$1)=0,"",LOG(INDEX(測定結果!$1:$1048576,ROW(),AD$1)))</f>
        <v>-0.69897000433601875</v>
      </c>
      <c r="AE100">
        <f>IF(INDEX(測定結果!$1:$1048576,ROW(),AE$1)=0,"",LOG(INDEX(測定結果!$1:$1048576,ROW(),AE$1)))</f>
        <v>-0.69897000433601875</v>
      </c>
      <c r="AF100">
        <f>IF(INDEX(測定結果!$1:$1048576,ROW(),AF$1)=0,"",LOG(INDEX(測定結果!$1:$1048576,ROW(),AF$1)))</f>
        <v>-0.72124639904717103</v>
      </c>
      <c r="AG100">
        <f>IF(INDEX(測定結果!$1:$1048576,ROW(),AG$1)=0,"",LOG(INDEX(測定結果!$1:$1048576,ROW(),AG$1)))</f>
        <v>-0.69897000433601875</v>
      </c>
      <c r="AH100">
        <f>IF(INDEX(測定結果!$1:$1048576,ROW(),AH$1)=0,"",LOG(INDEX(測定結果!$1:$1048576,ROW(),AH$1)))</f>
        <v>-0.79588001734407521</v>
      </c>
      <c r="AI100">
        <f>IF(INDEX(測定結果!$1:$1048576,ROW(),AI$1)=0,"",LOG(INDEX(測定結果!$1:$1048576,ROW(),AI$1)))</f>
        <v>-0.72124639904717103</v>
      </c>
      <c r="AJ100">
        <f>IF(INDEX(測定結果!$1:$1048576,ROW(),AJ$1)=0,"",LOG(INDEX(測定結果!$1:$1048576,ROW(),AJ$1)))</f>
        <v>-0.72124639904717103</v>
      </c>
      <c r="AK100">
        <f>IF(INDEX(測定結果!$1:$1048576,ROW(),AK$1)=0,"",LOG(INDEX(測定結果!$1:$1048576,ROW(),AK$1)))</f>
        <v>-0.72124639904717103</v>
      </c>
      <c r="AL100">
        <f>IF(INDEX(測定結果!$1:$1048576,ROW(),AL$1)=0,"",LOG(INDEX(測定結果!$1:$1048576,ROW(),AL$1)))</f>
        <v>-0.72124639904717103</v>
      </c>
      <c r="AM100">
        <f>IF(INDEX(測定結果!$1:$1048576,ROW(),AM$1)=0,"",LOG(INDEX(測定結果!$1:$1048576,ROW(),AM$1)))</f>
        <v>-0.74472749489669399</v>
      </c>
      <c r="AN100">
        <f>IF(INDEX(測定結果!$1:$1048576,ROW(),AN$1)=0,"",LOG(INDEX(測定結果!$1:$1048576,ROW(),AN$1)))</f>
        <v>-0.74472749489669399</v>
      </c>
      <c r="AO100">
        <f>IF(INDEX(測定結果!$1:$1048576,ROW(),AO$1)=0,"",LOG(INDEX(測定結果!$1:$1048576,ROW(),AO$1)))</f>
        <v>-0.74472749489669399</v>
      </c>
      <c r="AP100">
        <f>IF(INDEX(測定結果!$1:$1048576,ROW(),AP$1)=0,"",LOG(INDEX(測定結果!$1:$1048576,ROW(),AP$1)))</f>
        <v>-0.74472749489669399</v>
      </c>
      <c r="AQ100">
        <f>IF(INDEX(測定結果!$1:$1048576,ROW(),AQ$1)=0,"",LOG(INDEX(測定結果!$1:$1048576,ROW(),AQ$1)))</f>
        <v>-0.769551078621726</v>
      </c>
      <c r="AR100">
        <f>IF(INDEX(測定結果!$1:$1048576,ROW(),AR$1)=0,"",LOG(INDEX(測定結果!$1:$1048576,ROW(),AR$1)))</f>
        <v>-0.769551078621726</v>
      </c>
      <c r="AS100">
        <f>IF(INDEX(測定結果!$1:$1048576,ROW(),AS$1)=0,"",LOG(INDEX(測定結果!$1:$1048576,ROW(),AS$1)))</f>
        <v>-0.79588001734407521</v>
      </c>
      <c r="AT100">
        <f>IF(INDEX(測定結果!$1:$1048576,ROW(),AT$1)=0,"",LOG(INDEX(測定結果!$1:$1048576,ROW(),AT$1)))</f>
        <v>-0.82390874094431876</v>
      </c>
      <c r="AU100">
        <f>IF(INDEX(測定結果!$1:$1048576,ROW(),AU$1)=0,"",LOG(INDEX(測定結果!$1:$1048576,ROW(),AU$1)))</f>
        <v>-1.0969100130080565</v>
      </c>
      <c r="AV100">
        <f>IF(INDEX(測定結果!$1:$1048576,ROW(),AV$1)=0,"",LOG(INDEX(測定結果!$1:$1048576,ROW(),AV$1)))</f>
        <v>-0.82390874094431876</v>
      </c>
      <c r="AW100">
        <f>IF(INDEX(測定結果!$1:$1048576,ROW(),AW$1)=0,"",LOG(INDEX(測定結果!$1:$1048576,ROW(),AW$1)))</f>
        <v>-0.79588001734407521</v>
      </c>
      <c r="AX100">
        <f>IF(INDEX(測定結果!$1:$1048576,ROW(),AX$1)=0,"",LOG(INDEX(測定結果!$1:$1048576,ROW(),AX$1)))</f>
        <v>-0.95860731484177497</v>
      </c>
      <c r="AY100">
        <f>IF(INDEX(測定結果!$1:$1048576,ROW(),AY$1)=0,"",LOG(INDEX(測定結果!$1:$1048576,ROW(),AY$1)))</f>
        <v>-0.95860731484177497</v>
      </c>
      <c r="AZ100">
        <f>IF(INDEX(測定結果!$1:$1048576,ROW(),AZ$1)=0,"",LOG(INDEX(測定結果!$1:$1048576,ROW(),AZ$1)))</f>
        <v>-0.92081875395237522</v>
      </c>
      <c r="BA100">
        <f>IF(INDEX(測定結果!$1:$1048576,ROW(),BA$1)=0,"",LOG(INDEX(測定結果!$1:$1048576,ROW(),BA$1)))</f>
        <v>-0.95860731484177497</v>
      </c>
      <c r="BB100">
        <f>IF(INDEX(測定結果!$1:$1048576,ROW(),BB$1)=0,"",LOG(INDEX(測定結果!$1:$1048576,ROW(),BB$1)))</f>
        <v>-0.95860731484177497</v>
      </c>
      <c r="BC100">
        <f>IF(INDEX(測定結果!$1:$1048576,ROW(),BC$1)=0,"",LOG(INDEX(測定結果!$1:$1048576,ROW(),BC$1)))</f>
        <v>-0.95860731484177497</v>
      </c>
      <c r="BD100">
        <f>IF(INDEX(測定結果!$1:$1048576,ROW(),BD$1)=0,"",LOG(INDEX(測定結果!$1:$1048576,ROW(),BD$1)))</f>
        <v>-1.0457574905606752</v>
      </c>
      <c r="BE100">
        <f>IF(INDEX(測定結果!$1:$1048576,ROW(),BE$1)=0,"",LOG(INDEX(測定結果!$1:$1048576,ROW(),BE$1)))</f>
        <v>-1.0457574905606752</v>
      </c>
      <c r="BF100">
        <f>IF(INDEX(測定結果!$1:$1048576,ROW(),BF$1)=0,"",LOG(INDEX(測定結果!$1:$1048576,ROW(),BF$1)))</f>
        <v>-1.1549019599857431</v>
      </c>
      <c r="BG100">
        <f>IF(INDEX(測定結果!$1:$1048576,ROW(),BG$1)=0,"",LOG(INDEX(測定結果!$1:$1048576,ROW(),BG$1)))</f>
        <v>-1.0457574905606752</v>
      </c>
      <c r="BH100">
        <f>IF(INDEX(測定結果!$1:$1048576,ROW(),BH$1)=0,"",LOG(INDEX(測定結果!$1:$1048576,ROW(),BH$1)))</f>
        <v>-1.0457574905606752</v>
      </c>
      <c r="BI100">
        <f>IF(INDEX(測定結果!$1:$1048576,ROW(),BI$1)=0,"",LOG(INDEX(測定結果!$1:$1048576,ROW(),BI$1)))</f>
        <v>-1</v>
      </c>
      <c r="BJ100">
        <f>IF(INDEX(測定結果!$1:$1048576,ROW(),BJ$1)=0,"",LOG(INDEX(測定結果!$1:$1048576,ROW(),BJ$1)))</f>
        <v>-1.0457574905606752</v>
      </c>
      <c r="BK100">
        <f>IF(INDEX(測定結果!$1:$1048576,ROW(),BK$1)=0,"",LOG(INDEX(測定結果!$1:$1048576,ROW(),BK$1)))</f>
        <v>-1.0457574905606752</v>
      </c>
      <c r="BL100">
        <f>IF(INDEX(測定結果!$1:$1048576,ROW(),BL$1)=0,"",LOG(INDEX(測定結果!$1:$1048576,ROW(),BL$1)))</f>
        <v>-1.0457574905606752</v>
      </c>
      <c r="BM100">
        <f>IF(INDEX(測定結果!$1:$1048576,ROW(),BM$1)=0,"",LOG(INDEX(測定結果!$1:$1048576,ROW(),BM$1)))</f>
        <v>-1.0969100130080565</v>
      </c>
      <c r="BN100">
        <f>IF(INDEX(測定結果!$1:$1048576,ROW(),BN$1)=0,"",LOG(INDEX(測定結果!$1:$1048576,ROW(),BN$1)))</f>
        <v>-1.0969100130080565</v>
      </c>
      <c r="BO100">
        <f>IF(INDEX(測定結果!$1:$1048576,ROW(),BO$1)=0,"",LOG(INDEX(測定結果!$1:$1048576,ROW(),BO$1)))</f>
        <v>-1.0969100130080565</v>
      </c>
      <c r="BP100">
        <f>IF(INDEX(測定結果!$1:$1048576,ROW(),BP$1)=0,"",LOG(INDEX(測定結果!$1:$1048576,ROW(),BP$1)))</f>
        <v>-1.0969100130080565</v>
      </c>
      <c r="BQ100">
        <f>IF(INDEX(測定結果!$1:$1048576,ROW(),BQ$1)=0,"",LOG(INDEX(測定結果!$1:$1048576,ROW(),BQ$1)))</f>
        <v>-1.0457574905606752</v>
      </c>
      <c r="BR100">
        <f>IF(INDEX(測定結果!$1:$1048576,ROW(),BR$1)=0,"",LOG(INDEX(測定結果!$1:$1048576,ROW(),BR$1)))</f>
        <v>-1.1549019599857431</v>
      </c>
      <c r="BS100">
        <f>IF(INDEX(測定結果!$1:$1048576,ROW(),BS$1)=0,"",LOG(INDEX(測定結果!$1:$1048576,ROW(),BS$1)))</f>
        <v>-1.0457574905606752</v>
      </c>
      <c r="BT100">
        <f>IF(INDEX(測定結果!$1:$1048576,ROW(),BT$1)=0,"",LOG(INDEX(測定結果!$1:$1048576,ROW(),BT$1)))</f>
        <v>-1.0457574905606752</v>
      </c>
      <c r="BU100">
        <f>IF(INDEX(測定結果!$1:$1048576,ROW(),BU$1)=0,"",LOG(INDEX(測定結果!$1:$1048576,ROW(),BU$1)))</f>
        <v>-1.0969100130080565</v>
      </c>
      <c r="BV100">
        <f>IF(INDEX(測定結果!$1:$1048576,ROW(),BV$1)=0,"",LOG(INDEX(測定結果!$1:$1048576,ROW(),BV$1)))</f>
        <v>-1.0969100130080565</v>
      </c>
      <c r="BW100">
        <f>IF(INDEX(測定結果!$1:$1048576,ROW(),BW$1)=0,"",LOG(INDEX(測定結果!$1:$1048576,ROW(),BW$1)))</f>
        <v>-1.0969100130080565</v>
      </c>
      <c r="BX100">
        <f>IF(INDEX(測定結果!$1:$1048576,ROW(),BX$1)=0,"",LOG(INDEX(測定結果!$1:$1048576,ROW(),BX$1)))</f>
        <v>-1.0969100130080565</v>
      </c>
      <c r="BY100">
        <f>IF(INDEX(測定結果!$1:$1048576,ROW(),BY$1)=0,"",LOG(INDEX(測定結果!$1:$1048576,ROW(),BY$1)))</f>
        <v>-1.1549019599857431</v>
      </c>
      <c r="BZ100">
        <f>IF(INDEX(測定結果!$1:$1048576,ROW(),BZ$1)=0,"",LOG(INDEX(測定結果!$1:$1048576,ROW(),BZ$1)))</f>
        <v>-1.1549019599857431</v>
      </c>
      <c r="CA100">
        <f>IF(INDEX(測定結果!$1:$1048576,ROW(),CA$1)=0,"",LOG(INDEX(測定結果!$1:$1048576,ROW(),CA$1)))</f>
        <v>-1.1549019599857431</v>
      </c>
      <c r="CB100">
        <f>IF(INDEX(測定結果!$1:$1048576,ROW(),CB$1)=0,"",LOG(INDEX(測定結果!$1:$1048576,ROW(),CB$1)))</f>
        <v>-1.0969100130080565</v>
      </c>
      <c r="CC100">
        <f>IF(INDEX(測定結果!$1:$1048576,ROW(),CC$1)=0,"",LOG(INDEX(測定結果!$1:$1048576,ROW(),CC$1)))</f>
        <v>-1.0969100130080565</v>
      </c>
      <c r="CD100">
        <f>IF(INDEX(測定結果!$1:$1048576,ROW(),CD$1)=0,"",LOG(INDEX(測定結果!$1:$1048576,ROW(),CD$1)))</f>
        <v>-1.1549019599857431</v>
      </c>
      <c r="CE100">
        <f>IF(INDEX(測定結果!$1:$1048576,ROW(),CE$1)=0,"",LOG(INDEX(測定結果!$1:$1048576,ROW(),CE$1)))</f>
        <v>-1.0969100130080565</v>
      </c>
      <c r="CF100">
        <f>IF(INDEX(測定結果!$1:$1048576,ROW(),CF$1)=0,"",LOG(INDEX(測定結果!$1:$1048576,ROW(),CF$1)))</f>
        <v>-1.0969100130080565</v>
      </c>
      <c r="CG100">
        <f>IF(INDEX(測定結果!$1:$1048576,ROW(),CG$1)=0,"",LOG(INDEX(測定結果!$1:$1048576,ROW(),CG$1)))</f>
        <v>-1.0969100130080565</v>
      </c>
      <c r="CH100">
        <f>IF(INDEX(測定結果!$1:$1048576,ROW(),CH$1)=0,"",LOG(INDEX(測定結果!$1:$1048576,ROW(),CH$1)))</f>
        <v>-1.0969100130080565</v>
      </c>
      <c r="CI100">
        <f>IF(INDEX(測定結果!$1:$1048576,ROW(),CI$1)=0,"",LOG(INDEX(測定結果!$1:$1048576,ROW(),CI$1)))</f>
        <v>-1.0969100130080565</v>
      </c>
      <c r="CJ100">
        <f>IF(INDEX(測定結果!$1:$1048576,ROW(),CJ$1)=0,"",LOG(INDEX(測定結果!$1:$1048576,ROW(),CJ$1)))</f>
        <v>-1.0969100130080565</v>
      </c>
      <c r="CK100">
        <f>IF(INDEX(測定結果!$1:$1048576,ROW(),CK$1)=0,"",LOG(INDEX(測定結果!$1:$1048576,ROW(),CK$1)))</f>
        <v>-1.0969100130080565</v>
      </c>
      <c r="CL100">
        <f>IF(INDEX(測定結果!$1:$1048576,ROW(),CL$1)=0,"",LOG(INDEX(測定結果!$1:$1048576,ROW(),CL$1)))</f>
        <v>-1.1549019599857431</v>
      </c>
      <c r="CM100">
        <f>IF(INDEX(測定結果!$1:$1048576,ROW(),CM$1)=0,"",LOG(INDEX(測定結果!$1:$1048576,ROW(),CM$1)))</f>
        <v>-1.2218487496163564</v>
      </c>
      <c r="CN100">
        <f>IF(INDEX(測定結果!$1:$1048576,ROW(),CN$1)=0,"",LOG(INDEX(測定結果!$1:$1048576,ROW(),CN$1)))</f>
        <v>-1.2218487496163564</v>
      </c>
      <c r="CO100">
        <f>IF(INDEX(測定結果!$1:$1048576,ROW(),CO$1)=0,"",LOG(INDEX(測定結果!$1:$1048576,ROW(),CO$1)))</f>
        <v>-1.2218487496163564</v>
      </c>
      <c r="CP100">
        <f>IF(INDEX(測定結果!$1:$1048576,ROW(),CP$1)=0,"",LOG(INDEX(測定結果!$1:$1048576,ROW(),CP$1)))</f>
        <v>-1.2218487496163564</v>
      </c>
      <c r="CQ100">
        <f>IF(INDEX(測定結果!$1:$1048576,ROW(),CQ$1)=0,"",LOG(INDEX(測定結果!$1:$1048576,ROW(),CQ$1)))</f>
        <v>-1.1549019599857431</v>
      </c>
      <c r="CR100">
        <f>IF(INDEX(測定結果!$1:$1048576,ROW(),CR$1)=0,"",LOG(INDEX(測定結果!$1:$1048576,ROW(),CR$1)))</f>
        <v>-1.2218487496163564</v>
      </c>
      <c r="CS100">
        <f>IF(INDEX(測定結果!$1:$1048576,ROW(),CS$1)=0,"",LOG(INDEX(測定結果!$1:$1048576,ROW(),CS$1)))</f>
        <v>-1.2218487496163564</v>
      </c>
      <c r="CT100">
        <f>IF(INDEX(測定結果!$1:$1048576,ROW(),CT$1)=0,"",LOG(INDEX(測定結果!$1:$1048576,ROW(),CT$1)))</f>
        <v>-1.2218487496163564</v>
      </c>
      <c r="CU100">
        <f>IF(INDEX(測定結果!$1:$1048576,ROW(),CU$1)=0,"",LOG(INDEX(測定結果!$1:$1048576,ROW(),CU$1)))</f>
        <v>-1.2218487496163564</v>
      </c>
      <c r="CV100">
        <f>IF(INDEX(測定結果!$1:$1048576,ROW(),CV$1)=0,"",LOG(INDEX(測定結果!$1:$1048576,ROW(),CV$1)))</f>
        <v>-1.2218487496163564</v>
      </c>
      <c r="CW100">
        <f>IF(INDEX(測定結果!$1:$1048576,ROW(),CW$1)=0,"",LOG(INDEX(測定結果!$1:$1048576,ROW(),CW$1)))</f>
        <v>-1.2218487496163564</v>
      </c>
      <c r="CX100">
        <f>IF(INDEX(測定結果!$1:$1048576,ROW(),CX$1)=0,"",LOG(INDEX(測定結果!$1:$1048576,ROW(),CX$1)))</f>
        <v>-1.2218487496163564</v>
      </c>
      <c r="CY100">
        <f>IF(INDEX(測定結果!$1:$1048576,ROW(),CY$1)=0,"",LOG(INDEX(測定結果!$1:$1048576,ROW(),CY$1)))</f>
        <v>-1.2218487496163564</v>
      </c>
      <c r="CZ100">
        <f>IF(INDEX(測定結果!$1:$1048576,ROW(),CZ$1)=0,"",LOG(INDEX(測定結果!$1:$1048576,ROW(),CZ$1)))</f>
        <v>-1.2218487496163564</v>
      </c>
      <c r="DA100">
        <f>IF(INDEX(測定結果!$1:$1048576,ROW(),DA$1)=0,"",LOG(INDEX(測定結果!$1:$1048576,ROW(),DA$1)))</f>
        <v>-1.2218487496163564</v>
      </c>
      <c r="DB100">
        <f>IF(INDEX(測定結果!$1:$1048576,ROW(),DB$1)=0,"",LOG(INDEX(測定結果!$1:$1048576,ROW(),DB$1)))</f>
        <v>-1.2218487496163564</v>
      </c>
      <c r="DC100">
        <f>IF(INDEX(測定結果!$1:$1048576,ROW(),DC$1)=0,"",LOG(INDEX(測定結果!$1:$1048576,ROW(),DC$1)))</f>
        <v>-1.2218487496163564</v>
      </c>
      <c r="DD100">
        <f>IF(INDEX(測定結果!$1:$1048576,ROW(),DD$1)=0,"",LOG(INDEX(測定結果!$1:$1048576,ROW(),DD$1)))</f>
        <v>-1.2218487496163564</v>
      </c>
      <c r="DE100">
        <f>IF(INDEX(測定結果!$1:$1048576,ROW(),DE$1)=0,"",LOG(INDEX(測定結果!$1:$1048576,ROW(),DE$1)))</f>
        <v>-1.2218487496163564</v>
      </c>
      <c r="DF100">
        <f>IF(INDEX(測定結果!$1:$1048576,ROW(),DF$1)=0,"",LOG(INDEX(測定結果!$1:$1048576,ROW(),DF$1)))</f>
        <v>-1.2218487496163564</v>
      </c>
      <c r="DG100">
        <f>IF(INDEX(測定結果!$1:$1048576,ROW(),DG$1)=0,"",LOG(INDEX(測定結果!$1:$1048576,ROW(),DG$1)))</f>
        <v>-1.2218487496163564</v>
      </c>
      <c r="DH100">
        <f>IF(INDEX(測定結果!$1:$1048576,ROW(),DH$1)=0,"",LOG(INDEX(測定結果!$1:$1048576,ROW(),DH$1)))</f>
        <v>-1.2218487496163564</v>
      </c>
      <c r="DI100">
        <f>IF(INDEX(測定結果!$1:$1048576,ROW(),DI$1)=0,"",LOG(INDEX(測定結果!$1:$1048576,ROW(),DI$1)))</f>
        <v>-1.2218487496163564</v>
      </c>
      <c r="DJ100">
        <f>IF(INDEX(測定結果!$1:$1048576,ROW(),DJ$1)=0,"",LOG(INDEX(測定結果!$1:$1048576,ROW(),DJ$1)))</f>
        <v>-1.2218487496163564</v>
      </c>
      <c r="DK100">
        <f>IF(INDEX(測定結果!$1:$1048576,ROW(),DK$1)=0,"",LOG(INDEX(測定結果!$1:$1048576,ROW(),DK$1)))</f>
        <v>-1.2218487496163564</v>
      </c>
      <c r="DL100">
        <f>IF(INDEX(測定結果!$1:$1048576,ROW(),DL$1)=0,"",LOG(INDEX(測定結果!$1:$1048576,ROW(),DL$1)))</f>
        <v>-1.2218487496163564</v>
      </c>
      <c r="DM100">
        <f>IF(INDEX(測定結果!$1:$1048576,ROW(),DM$1)=0,"",LOG(INDEX(測定結果!$1:$1048576,ROW(),DM$1)))</f>
        <v>-1.3010299956639813</v>
      </c>
      <c r="DN100">
        <f>IF(INDEX(測定結果!$1:$1048576,ROW(),DN$1)=0,"",LOG(INDEX(測定結果!$1:$1048576,ROW(),DN$1)))</f>
        <v>-1.2218487496163564</v>
      </c>
      <c r="DO100">
        <f>IF(INDEX(測定結果!$1:$1048576,ROW(),DO$1)=0,"",LOG(INDEX(測定結果!$1:$1048576,ROW(),DO$1)))</f>
        <v>-1.2218487496163564</v>
      </c>
      <c r="DP100">
        <f>IF(OR(INDEX(測定結果!$1:$1048576,ROW(),DP$1)=0,INDEX(測定結果!$1:$1048576,ROW(),DP$1)=""),"",LOG(INDEX(測定結果!$1:$1048576,ROW(),DP$1)))</f>
        <v>-1.2441251443275085</v>
      </c>
      <c r="DQ100">
        <f>IF(OR(INDEX(測定結果!$1:$1048576,ROW(),DQ$1)=0,INDEX(測定結果!$1:$1048576,ROW(),DQ$1)=""),"",LOG(INDEX(測定結果!$1:$1048576,ROW(),DQ$1)))</f>
        <v>-1.2218487496163564</v>
      </c>
      <c r="DR100">
        <f>IF(OR(INDEX(測定結果!$1:$1048576,ROW(),DR$1)=0,INDEX(測定結果!$1:$1048576,ROW(),DR$1)=""),"",LOG(INDEX(測定結果!$1:$1048576,ROW(),DR$1)))</f>
        <v>-1.2218487496163564</v>
      </c>
      <c r="DS100">
        <f>IF(OR(INDEX(測定結果!$1:$1048576,ROW(),DS$1)=0,INDEX(測定結果!$1:$1048576,ROW(),DS$1)=""),"",LOG(INDEX(測定結果!$1:$1048576,ROW(),DS$1)))</f>
        <v>-1.2218487496163564</v>
      </c>
      <c r="DT100">
        <f>IF(OR(INDEX(測定結果!$1:$1048576,ROW(),DT$1)=0,INDEX(測定結果!$1:$1048576,ROW(),DT$1)=""),"",LOG(INDEX(測定結果!$1:$1048576,ROW(),DT$1)))</f>
        <v>-1.2441251443275085</v>
      </c>
      <c r="DU100">
        <f>IF(OR(INDEX(測定結果!$1:$1048576,ROW(),DU$1)=0,INDEX(測定結果!$1:$1048576,ROW(),DU$1)=""),"",LOG(INDEX(測定結果!$1:$1048576,ROW(),DU$1)))</f>
        <v>-1.2291479883578558</v>
      </c>
      <c r="DV100">
        <f>IF(OR(INDEX(測定結果!$1:$1048576,ROW(),DV$1)=0,INDEX(測定結果!$1:$1048576,ROW(),DV$1)=""),"",LOG(INDEX(測定結果!$1:$1048576,ROW(),DV$1)))</f>
        <v>-1.2291479883578558</v>
      </c>
      <c r="DW100">
        <f>IF(OR(INDEX(測定結果!$1:$1048576,ROW(),DW$1)=0,INDEX(測定結果!$1:$1048576,ROW(),DW$1)=""),"",LOG(INDEX(測定結果!$1:$1048576,ROW(),DW$1)))</f>
        <v>-1.2365720064370627</v>
      </c>
      <c r="DX100">
        <f>IF(OR(INDEX(測定結果!$1:$1048576,ROW(),DX$1)=0,INDEX(測定結果!$1:$1048576,ROW(),DX$1)=""),"",LOG(INDEX(測定結果!$1:$1048576,ROW(),DX$1)))</f>
        <v>-1.2218487496163564</v>
      </c>
      <c r="DY100">
        <f>IF(OR(INDEX(測定結果!$1:$1048576,ROW(),DY$1)=0,INDEX(測定結果!$1:$1048576,ROW(),DY$1)=""),"",LOG(INDEX(測定結果!$1:$1048576,ROW(),DY$1)))</f>
        <v>-1.2596373105057561</v>
      </c>
      <c r="DZ100">
        <f>IF(OR(INDEX(測定結果!$1:$1048576,ROW(),DZ$1)=0,INDEX(測定結果!$1:$1048576,ROW(),DZ$1)=""),"",LOG(INDEX(測定結果!$1:$1048576,ROW(),DZ$1)))</f>
        <v>-1.2757241303992111</v>
      </c>
      <c r="EA100">
        <f>IF(OR(INDEX(測定結果!$1:$1048576,ROW(),EA$1)=0,INDEX(測定結果!$1:$1048576,ROW(),EA$1)=""),"",LOG(INDEX(測定結果!$1:$1048576,ROW(),EA$1)))</f>
        <v>-1.2441251443275085</v>
      </c>
      <c r="EB100">
        <f>IF(OR(INDEX(測定結果!$1:$1048576,ROW(),EB$1)=0,INDEX(測定結果!$1:$1048576,ROW(),EB$1)=""),"",LOG(INDEX(測定結果!$1:$1048576,ROW(),EB$1)))</f>
        <v>-1.2365720064370627</v>
      </c>
      <c r="EC100" t="str">
        <f>IF(OR(INDEX(測定結果!$1:$1048576,ROW(),EC$1)=0,INDEX(測定結果!$1:$1048576,ROW(),EC$1)=""),"",LOG(INDEX(測定結果!$1:$1048576,ROW(),EC$1)))</f>
        <v/>
      </c>
      <c r="ED100">
        <f>IF(OR(INDEX(測定結果!$1:$1048576,ROW(),ED$1)=0,INDEX(測定結果!$1:$1048576,ROW(),ED$1)=""),"",LOG(INDEX(測定結果!$1:$1048576,ROW(),ED$1)))</f>
        <v>-1.2146701649892331</v>
      </c>
    </row>
    <row r="101" spans="1:134">
      <c r="A101" t="str">
        <f>IF(INDEX(測定結果!$1:$1048576,ROW(),A$1)=0,A100,INDEX(測定結果!$1:$1048576,ROW(),A$1))</f>
        <v>船引町</v>
      </c>
      <c r="B101">
        <f>INDEX(測定結果!$1:$1048576,ROW(),B$1)</f>
        <v>91</v>
      </c>
      <c r="C101" t="str">
        <f>IF(INDEX(測定結果!$1:$1048576,ROW(),C$1)=0,C100,INDEX(測定結果!$1:$1048576,ROW(),C$1))</f>
        <v>上移</v>
      </c>
      <c r="D101" t="str">
        <f>IF(INDEX(測定結果!$1:$1048576,ROW(),D$1)=0,"",INDEX(測定結果!$1:$1048576,ROW(),D$1))</f>
        <v>大谷田バス停</v>
      </c>
      <c r="E101">
        <f>IF(INDEX(測定結果!$1:$1048576,ROW(),E$1)=0,"",LOG(INDEX(測定結果!$1:$1048576,ROW(),E$1)))</f>
        <v>-5.551732784983137E-2</v>
      </c>
      <c r="F101">
        <f>IF(INDEX(測定結果!$1:$1048576,ROW(),F$1)=0,"",LOG(INDEX(測定結果!$1:$1048576,ROW(),F$1)))</f>
        <v>-5.0609993355087209E-2</v>
      </c>
      <c r="G101">
        <f>IF(INDEX(測定結果!$1:$1048576,ROW(),G$1)=0,"",LOG(INDEX(測定結果!$1:$1048576,ROW(),G$1)))</f>
        <v>-9.6910013008056392E-2</v>
      </c>
      <c r="H101">
        <f>IF(INDEX(測定結果!$1:$1048576,ROW(),H$1)=0,"",LOG(INDEX(測定結果!$1:$1048576,ROW(),H$1)))</f>
        <v>-8.6186147616283335E-2</v>
      </c>
      <c r="I101">
        <f>IF(INDEX(測定結果!$1:$1048576,ROW(),I$1)=0,"",LOG(INDEX(測定結果!$1:$1048576,ROW(),I$1)))</f>
        <v>-0.11918640771920865</v>
      </c>
      <c r="J101">
        <f>IF(INDEX(測定結果!$1:$1048576,ROW(),J$1)=0,"",LOG(INDEX(測定結果!$1:$1048576,ROW(),J$1)))</f>
        <v>-0.10790539730951958</v>
      </c>
      <c r="K101">
        <f>IF(INDEX(測定結果!$1:$1048576,ROW(),K$1)=0,"",LOG(INDEX(測定結果!$1:$1048576,ROW(),K$1)))</f>
        <v>-0.14266750356873156</v>
      </c>
      <c r="L101">
        <f>IF(INDEX(測定結果!$1:$1048576,ROW(),L$1)=0,"",LOG(INDEX(測定結果!$1:$1048576,ROW(),L$1)))</f>
        <v>-0.13667713987954411</v>
      </c>
      <c r="M101">
        <f>IF(INDEX(測定結果!$1:$1048576,ROW(),M$1)=0,"",LOG(INDEX(測定結果!$1:$1048576,ROW(),M$1)))</f>
        <v>-0.13076828026902382</v>
      </c>
      <c r="N101">
        <f>IF(INDEX(測定結果!$1:$1048576,ROW(),N$1)=0,"",LOG(INDEX(測定結果!$1:$1048576,ROW(),N$1)))</f>
        <v>-0.12493873660829995</v>
      </c>
      <c r="O101">
        <f>IF(INDEX(測定結果!$1:$1048576,ROW(),O$1)=0,"",LOG(INDEX(測定結果!$1:$1048576,ROW(),O$1)))</f>
        <v>-0.13667713987954411</v>
      </c>
      <c r="P101">
        <f>IF(INDEX(測定結果!$1:$1048576,ROW(),P$1)=0,"",LOG(INDEX(測定結果!$1:$1048576,ROW(),P$1)))</f>
        <v>-0.13076828026902382</v>
      </c>
      <c r="Q101">
        <f>IF(INDEX(測定結果!$1:$1048576,ROW(),Q$1)=0,"",LOG(INDEX(測定結果!$1:$1048576,ROW(),Q$1)))</f>
        <v>-0.13667713987954411</v>
      </c>
      <c r="R101">
        <f>IF(INDEX(測定結果!$1:$1048576,ROW(),R$1)=0,"",LOG(INDEX(測定結果!$1:$1048576,ROW(),R$1)))</f>
        <v>-0.13076828026902382</v>
      </c>
      <c r="S101">
        <f>IF(INDEX(測定結果!$1:$1048576,ROW(),S$1)=0,"",LOG(INDEX(測定結果!$1:$1048576,ROW(),S$1)))</f>
        <v>-0.14874165128092473</v>
      </c>
      <c r="T101">
        <f>IF(INDEX(測定結果!$1:$1048576,ROW(),T$1)=0,"",LOG(INDEX(測定結果!$1:$1048576,ROW(),T$1)))</f>
        <v>-0.25963731050575611</v>
      </c>
      <c r="U101">
        <f>IF(INDEX(測定結果!$1:$1048576,ROW(),U$1)=0,"",LOG(INDEX(測定結果!$1:$1048576,ROW(),U$1)))</f>
        <v>-0.25963731050575611</v>
      </c>
      <c r="V101">
        <f>IF(INDEX(測定結果!$1:$1048576,ROW(),V$1)=0,"",LOG(INDEX(測定結果!$1:$1048576,ROW(),V$1)))</f>
        <v>-0.23657200643706275</v>
      </c>
      <c r="W101">
        <f>IF(INDEX(測定結果!$1:$1048576,ROW(),W$1)=0,"",LOG(INDEX(測定結果!$1:$1048576,ROW(),W$1)))</f>
        <v>-0.20065945054641829</v>
      </c>
      <c r="X101">
        <f>IF(INDEX(測定結果!$1:$1048576,ROW(),X$1)=0,"",LOG(INDEX(測定結果!$1:$1048576,ROW(),X$1)))</f>
        <v>-0.21467016498923297</v>
      </c>
      <c r="Y101">
        <f>IF(INDEX(測定結果!$1:$1048576,ROW(),Y$1)=0,"",LOG(INDEX(測定結果!$1:$1048576,ROW(),Y$1)))</f>
        <v>-0.24412514432750865</v>
      </c>
      <c r="Z101">
        <f>IF(INDEX(測定結果!$1:$1048576,ROW(),Z$1)=0,"",LOG(INDEX(測定結果!$1:$1048576,ROW(),Z$1)))</f>
        <v>-0.25963731050575611</v>
      </c>
      <c r="AA101">
        <f>IF(INDEX(測定結果!$1:$1048576,ROW(),AA$1)=0,"",LOG(INDEX(測定結果!$1:$1048576,ROW(),AA$1)))</f>
        <v>-0.28399665636520083</v>
      </c>
      <c r="AB101">
        <f>IF(INDEX(測定結果!$1:$1048576,ROW(),AB$1)=0,"",LOG(INDEX(測定結果!$1:$1048576,ROW(),AB$1)))</f>
        <v>-0.27572413039921095</v>
      </c>
      <c r="AC101">
        <f>IF(INDEX(測定結果!$1:$1048576,ROW(),AC$1)=0,"",LOG(INDEX(測定結果!$1:$1048576,ROW(),AC$1)))</f>
        <v>-0.28399665636520083</v>
      </c>
      <c r="AD101">
        <f>IF(INDEX(測定結果!$1:$1048576,ROW(),AD$1)=0,"",LOG(INDEX(測定結果!$1:$1048576,ROW(),AD$1)))</f>
        <v>-0.3010299956639812</v>
      </c>
      <c r="AE101">
        <f>IF(INDEX(測定結果!$1:$1048576,ROW(),AE$1)=0,"",LOG(INDEX(測定結果!$1:$1048576,ROW(),AE$1)))</f>
        <v>-0.28399665636520083</v>
      </c>
      <c r="AF101">
        <f>IF(INDEX(測定結果!$1:$1048576,ROW(),AF$1)=0,"",LOG(INDEX(測定結果!$1:$1048576,ROW(),AF$1)))</f>
        <v>-0.3010299956639812</v>
      </c>
      <c r="AG101">
        <f>IF(INDEX(測定結果!$1:$1048576,ROW(),AG$1)=0,"",LOG(INDEX(測定結果!$1:$1048576,ROW(),AG$1)))</f>
        <v>-0.31875876262441277</v>
      </c>
      <c r="AH101">
        <f>IF(INDEX(測定結果!$1:$1048576,ROW(),AH$1)=0,"",LOG(INDEX(測定結果!$1:$1048576,ROW(),AH$1)))</f>
        <v>-0.40893539297350079</v>
      </c>
      <c r="AI101">
        <f>IF(INDEX(測定結果!$1:$1048576,ROW(),AI$1)=0,"",LOG(INDEX(測定結果!$1:$1048576,ROW(),AI$1)))</f>
        <v>-0.37675070960209955</v>
      </c>
      <c r="AJ101">
        <f>IF(INDEX(測定結果!$1:$1048576,ROW(),AJ$1)=0,"",LOG(INDEX(測定結果!$1:$1048576,ROW(),AJ$1)))</f>
        <v>-0.37675070960209955</v>
      </c>
      <c r="AK101">
        <f>IF(INDEX(測定結果!$1:$1048576,ROW(),AK$1)=0,"",LOG(INDEX(測定結果!$1:$1048576,ROW(),AK$1)))</f>
        <v>-0.3979400086720376</v>
      </c>
      <c r="AL101">
        <f>IF(INDEX(測定結果!$1:$1048576,ROW(),AL$1)=0,"",LOG(INDEX(測定結果!$1:$1048576,ROW(),AL$1)))</f>
        <v>-0.44369749923271273</v>
      </c>
      <c r="AM101">
        <f>IF(INDEX(測定結果!$1:$1048576,ROW(),AM$1)=0,"",LOG(INDEX(測定結果!$1:$1048576,ROW(),AM$1)))</f>
        <v>-0.46852108295774486</v>
      </c>
      <c r="AN101">
        <f>IF(INDEX(測定結果!$1:$1048576,ROW(),AN$1)=0,"",LOG(INDEX(測定結果!$1:$1048576,ROW(),AN$1)))</f>
        <v>-0.46852108295774486</v>
      </c>
      <c r="AO101">
        <f>IF(INDEX(測定結果!$1:$1048576,ROW(),AO$1)=0,"",LOG(INDEX(測定結果!$1:$1048576,ROW(),AO$1)))</f>
        <v>-0.50863830616572736</v>
      </c>
      <c r="AP101">
        <f>IF(INDEX(測定結果!$1:$1048576,ROW(),AP$1)=0,"",LOG(INDEX(測定結果!$1:$1048576,ROW(),AP$1)))</f>
        <v>-0.48148606012211248</v>
      </c>
      <c r="AQ101">
        <f>IF(INDEX(測定結果!$1:$1048576,ROW(),AQ$1)=0,"",LOG(INDEX(測定結果!$1:$1048576,ROW(),AQ$1)))</f>
        <v>-0.46852108295774486</v>
      </c>
      <c r="AR101">
        <f>IF(INDEX(測定結果!$1:$1048576,ROW(),AR$1)=0,"",LOG(INDEX(測定結果!$1:$1048576,ROW(),AR$1)))</f>
        <v>-0.46852108295774486</v>
      </c>
      <c r="AS101">
        <f>IF(INDEX(測定結果!$1:$1048576,ROW(),AS$1)=0,"",LOG(INDEX(測定結果!$1:$1048576,ROW(),AS$1)))</f>
        <v>-0.55284196865778079</v>
      </c>
      <c r="AT101">
        <f>IF(INDEX(測定結果!$1:$1048576,ROW(),AT$1)=0,"",LOG(INDEX(測定結果!$1:$1048576,ROW(),AT$1)))</f>
        <v>-0.50863830616572736</v>
      </c>
      <c r="AU101">
        <f>IF(INDEX(測定結果!$1:$1048576,ROW(),AU$1)=0,"",LOG(INDEX(測定結果!$1:$1048576,ROW(),AU$1)))</f>
        <v>-0.72124639904717103</v>
      </c>
      <c r="AV101">
        <f>IF(INDEX(測定結果!$1:$1048576,ROW(),AV$1)=0,"",LOG(INDEX(測定結果!$1:$1048576,ROW(),AV$1)))</f>
        <v>-0.55284196865778079</v>
      </c>
      <c r="AW101">
        <f>IF(INDEX(測定結果!$1:$1048576,ROW(),AW$1)=0,"",LOG(INDEX(測定結果!$1:$1048576,ROW(),AW$1)))</f>
        <v>-0.55284196865778079</v>
      </c>
      <c r="AX101">
        <f>IF(INDEX(測定結果!$1:$1048576,ROW(),AX$1)=0,"",LOG(INDEX(測定結果!$1:$1048576,ROW(),AX$1)))</f>
        <v>-0.53760200210104392</v>
      </c>
      <c r="AY101">
        <f>IF(INDEX(測定結果!$1:$1048576,ROW(),AY$1)=0,"",LOG(INDEX(測定結果!$1:$1048576,ROW(),AY$1)))</f>
        <v>-0.58502665202918203</v>
      </c>
      <c r="AZ101">
        <f>IF(INDEX(測定結果!$1:$1048576,ROW(),AZ$1)=0,"",LOG(INDEX(測定結果!$1:$1048576,ROW(),AZ$1)))</f>
        <v>-0.6020599913279624</v>
      </c>
      <c r="BA101">
        <f>IF(INDEX(測定結果!$1:$1048576,ROW(),BA$1)=0,"",LOG(INDEX(測定結果!$1:$1048576,ROW(),BA$1)))</f>
        <v>-0.58502665202918203</v>
      </c>
      <c r="BB101">
        <f>IF(INDEX(測定結果!$1:$1048576,ROW(),BB$1)=0,"",LOG(INDEX(測定結果!$1:$1048576,ROW(),BB$1)))</f>
        <v>-0.58502665202918203</v>
      </c>
      <c r="BC101">
        <f>IF(INDEX(測定結果!$1:$1048576,ROW(),BC$1)=0,"",LOG(INDEX(測定結果!$1:$1048576,ROW(),BC$1)))</f>
        <v>-0.61978875828839397</v>
      </c>
      <c r="BD101">
        <f>IF(INDEX(測定結果!$1:$1048576,ROW(),BD$1)=0,"",LOG(INDEX(測定結果!$1:$1048576,ROW(),BD$1)))</f>
        <v>-0.58502665202918203</v>
      </c>
      <c r="BE101">
        <f>IF(INDEX(測定結果!$1:$1048576,ROW(),BE$1)=0,"",LOG(INDEX(測定結果!$1:$1048576,ROW(),BE$1)))</f>
        <v>-0.55284196865778079</v>
      </c>
      <c r="BF101">
        <f>IF(INDEX(測定結果!$1:$1048576,ROW(),BF$1)=0,"",LOG(INDEX(測定結果!$1:$1048576,ROW(),BF$1)))</f>
        <v>-0.72124639904717103</v>
      </c>
      <c r="BG101">
        <f>IF(INDEX(測定結果!$1:$1048576,ROW(),BG$1)=0,"",LOG(INDEX(測定結果!$1:$1048576,ROW(),BG$1)))</f>
        <v>-0.61978875828839397</v>
      </c>
      <c r="BH101">
        <f>IF(INDEX(測定結果!$1:$1048576,ROW(),BH$1)=0,"",LOG(INDEX(測定結果!$1:$1048576,ROW(),BH$1)))</f>
        <v>-0.6020599913279624</v>
      </c>
      <c r="BI101">
        <f>IF(INDEX(測定結果!$1:$1048576,ROW(),BI$1)=0,"",LOG(INDEX(測定結果!$1:$1048576,ROW(),BI$1)))</f>
        <v>-0.6020599913279624</v>
      </c>
      <c r="BJ101">
        <f>IF(INDEX(測定結果!$1:$1048576,ROW(),BJ$1)=0,"",LOG(INDEX(測定結果!$1:$1048576,ROW(),BJ$1)))</f>
        <v>-0.63827216398240705</v>
      </c>
      <c r="BK101">
        <f>IF(INDEX(測定結果!$1:$1048576,ROW(),BK$1)=0,"",LOG(INDEX(測定結果!$1:$1048576,ROW(),BK$1)))</f>
        <v>-0.61978875828839397</v>
      </c>
      <c r="BL101">
        <f>IF(INDEX(測定結果!$1:$1048576,ROW(),BL$1)=0,"",LOG(INDEX(測定結果!$1:$1048576,ROW(),BL$1)))</f>
        <v>-0.63827216398240705</v>
      </c>
      <c r="BM101">
        <f>IF(INDEX(測定結果!$1:$1048576,ROW(),BM$1)=0,"",LOG(INDEX(測定結果!$1:$1048576,ROW(),BM$1)))</f>
        <v>-0.65757731917779372</v>
      </c>
      <c r="BN101">
        <f>IF(INDEX(測定結果!$1:$1048576,ROW(),BN$1)=0,"",LOG(INDEX(測定結果!$1:$1048576,ROW(),BN$1)))</f>
        <v>-0.72124639904717103</v>
      </c>
      <c r="BO101">
        <f>IF(INDEX(測定結果!$1:$1048576,ROW(),BO$1)=0,"",LOG(INDEX(測定結果!$1:$1048576,ROW(),BO$1)))</f>
        <v>-0.63827216398240705</v>
      </c>
      <c r="BP101">
        <f>IF(INDEX(測定結果!$1:$1048576,ROW(),BP$1)=0,"",LOG(INDEX(測定結果!$1:$1048576,ROW(),BP$1)))</f>
        <v>-0.6777807052660807</v>
      </c>
      <c r="BQ101">
        <f>IF(INDEX(測定結果!$1:$1048576,ROW(),BQ$1)=0,"",LOG(INDEX(測定結果!$1:$1048576,ROW(),BQ$1)))</f>
        <v>-0.6777807052660807</v>
      </c>
      <c r="BR101">
        <f>IF(INDEX(測定結果!$1:$1048576,ROW(),BR$1)=0,"",LOG(INDEX(測定結果!$1:$1048576,ROW(),BR$1)))</f>
        <v>-0.769551078621726</v>
      </c>
      <c r="BS101">
        <f>IF(INDEX(測定結果!$1:$1048576,ROW(),BS$1)=0,"",LOG(INDEX(測定結果!$1:$1048576,ROW(),BS$1)))</f>
        <v>-0.69897000433601875</v>
      </c>
      <c r="BT101">
        <f>IF(INDEX(測定結果!$1:$1048576,ROW(),BT$1)=0,"",LOG(INDEX(測定結果!$1:$1048576,ROW(),BT$1)))</f>
        <v>-0.6777807052660807</v>
      </c>
      <c r="BU101">
        <f>IF(INDEX(測定結果!$1:$1048576,ROW(),BU$1)=0,"",LOG(INDEX(測定結果!$1:$1048576,ROW(),BU$1)))</f>
        <v>-0.69897000433601875</v>
      </c>
      <c r="BV101">
        <f>IF(INDEX(測定結果!$1:$1048576,ROW(),BV$1)=0,"",LOG(INDEX(測定結果!$1:$1048576,ROW(),BV$1)))</f>
        <v>-0.69897000433601875</v>
      </c>
      <c r="BW101">
        <f>IF(INDEX(測定結果!$1:$1048576,ROW(),BW$1)=0,"",LOG(INDEX(測定結果!$1:$1048576,ROW(),BW$1)))</f>
        <v>-0.72124639904717103</v>
      </c>
      <c r="BX101">
        <f>IF(INDEX(測定結果!$1:$1048576,ROW(),BX$1)=0,"",LOG(INDEX(測定結果!$1:$1048576,ROW(),BX$1)))</f>
        <v>-0.74472749489669399</v>
      </c>
      <c r="BY101">
        <f>IF(INDEX(測定結果!$1:$1048576,ROW(),BY$1)=0,"",LOG(INDEX(測定結果!$1:$1048576,ROW(),BY$1)))</f>
        <v>-0.72124639904717103</v>
      </c>
      <c r="BZ101">
        <f>IF(INDEX(測定結果!$1:$1048576,ROW(),BZ$1)=0,"",LOG(INDEX(測定結果!$1:$1048576,ROW(),BZ$1)))</f>
        <v>-0.79588001734407521</v>
      </c>
      <c r="CA101">
        <f>IF(INDEX(測定結果!$1:$1048576,ROW(),CA$1)=0,"",LOG(INDEX(測定結果!$1:$1048576,ROW(),CA$1)))</f>
        <v>-0.72124639904717103</v>
      </c>
      <c r="CB101">
        <f>IF(INDEX(測定結果!$1:$1048576,ROW(),CB$1)=0,"",LOG(INDEX(測定結果!$1:$1048576,ROW(),CB$1)))</f>
        <v>-0.74472749489669399</v>
      </c>
      <c r="CC101">
        <f>IF(INDEX(測定結果!$1:$1048576,ROW(),CC$1)=0,"",LOG(INDEX(測定結果!$1:$1048576,ROW(),CC$1)))</f>
        <v>-0.74472749489669399</v>
      </c>
      <c r="CD101">
        <f>IF(INDEX(測定結果!$1:$1048576,ROW(),CD$1)=0,"",LOG(INDEX(測定結果!$1:$1048576,ROW(),CD$1)))</f>
        <v>-0.769551078621726</v>
      </c>
      <c r="CE101">
        <f>IF(INDEX(測定結果!$1:$1048576,ROW(),CE$1)=0,"",LOG(INDEX(測定結果!$1:$1048576,ROW(),CE$1)))</f>
        <v>-0.74472749489669399</v>
      </c>
      <c r="CF101">
        <f>IF(INDEX(測定結果!$1:$1048576,ROW(),CF$1)=0,"",LOG(INDEX(測定結果!$1:$1048576,ROW(),CF$1)))</f>
        <v>-0.74472749489669399</v>
      </c>
      <c r="CG101">
        <f>IF(INDEX(測定結果!$1:$1048576,ROW(),CG$1)=0,"",LOG(INDEX(測定結果!$1:$1048576,ROW(),CG$1)))</f>
        <v>-0.74472749489669399</v>
      </c>
      <c r="CH101">
        <f>IF(INDEX(測定結果!$1:$1048576,ROW(),CH$1)=0,"",LOG(INDEX(測定結果!$1:$1048576,ROW(),CH$1)))</f>
        <v>-0.769551078621726</v>
      </c>
      <c r="CI101">
        <f>IF(INDEX(測定結果!$1:$1048576,ROW(),CI$1)=0,"",LOG(INDEX(測定結果!$1:$1048576,ROW(),CI$1)))</f>
        <v>-0.769551078621726</v>
      </c>
      <c r="CJ101">
        <f>IF(INDEX(測定結果!$1:$1048576,ROW(),CJ$1)=0,"",LOG(INDEX(測定結果!$1:$1048576,ROW(),CJ$1)))</f>
        <v>-0.79588001734407521</v>
      </c>
      <c r="CK101">
        <f>IF(INDEX(測定結果!$1:$1048576,ROW(),CK$1)=0,"",LOG(INDEX(測定結果!$1:$1048576,ROW(),CK$1)))</f>
        <v>-0.79588001734407521</v>
      </c>
      <c r="CL101">
        <f>IF(INDEX(測定結果!$1:$1048576,ROW(),CL$1)=0,"",LOG(INDEX(測定結果!$1:$1048576,ROW(),CL$1)))</f>
        <v>-0.79588001734407521</v>
      </c>
      <c r="CM101">
        <f>IF(INDEX(測定結果!$1:$1048576,ROW(),CM$1)=0,"",LOG(INDEX(測定結果!$1:$1048576,ROW(),CM$1)))</f>
        <v>-0.79588001734407521</v>
      </c>
      <c r="CN101">
        <f>IF(INDEX(測定結果!$1:$1048576,ROW(),CN$1)=0,"",LOG(INDEX(測定結果!$1:$1048576,ROW(),CN$1)))</f>
        <v>-0.82390874094431876</v>
      </c>
      <c r="CO101">
        <f>IF(INDEX(測定結果!$1:$1048576,ROW(),CO$1)=0,"",LOG(INDEX(測定結果!$1:$1048576,ROW(),CO$1)))</f>
        <v>-0.82390874094431876</v>
      </c>
      <c r="CP101">
        <f>IF(INDEX(測定結果!$1:$1048576,ROW(),CP$1)=0,"",LOG(INDEX(測定結果!$1:$1048576,ROW(),CP$1)))</f>
        <v>-0.85387196432176193</v>
      </c>
      <c r="CQ101">
        <f>IF(INDEX(測定結果!$1:$1048576,ROW(),CQ$1)=0,"",LOG(INDEX(測定結果!$1:$1048576,ROW(),CQ$1)))</f>
        <v>-0.85387196432176193</v>
      </c>
      <c r="CR101" t="str">
        <f>IF(INDEX(測定結果!$1:$1048576,ROW(),CR$1)=0,"",LOG(INDEX(測定結果!$1:$1048576,ROW(),CR$1)))</f>
        <v/>
      </c>
      <c r="CS101" t="str">
        <f>IF(INDEX(測定結果!$1:$1048576,ROW(),CS$1)=0,"",LOG(INDEX(測定結果!$1:$1048576,ROW(),CS$1)))</f>
        <v/>
      </c>
      <c r="CT101" t="str">
        <f>IF(INDEX(測定結果!$1:$1048576,ROW(),CT$1)=0,"",LOG(INDEX(測定結果!$1:$1048576,ROW(),CT$1)))</f>
        <v/>
      </c>
      <c r="CU101" t="str">
        <f>IF(INDEX(測定結果!$1:$1048576,ROW(),CU$1)=0,"",LOG(INDEX(測定結果!$1:$1048576,ROW(),CU$1)))</f>
        <v/>
      </c>
      <c r="CV101" t="str">
        <f>IF(INDEX(測定結果!$1:$1048576,ROW(),CV$1)=0,"",LOG(INDEX(測定結果!$1:$1048576,ROW(),CV$1)))</f>
        <v/>
      </c>
      <c r="CW101" t="str">
        <f>IF(INDEX(測定結果!$1:$1048576,ROW(),CW$1)=0,"",LOG(INDEX(測定結果!$1:$1048576,ROW(),CW$1)))</f>
        <v/>
      </c>
      <c r="CX101" t="str">
        <f>IF(INDEX(測定結果!$1:$1048576,ROW(),CX$1)=0,"",LOG(INDEX(測定結果!$1:$1048576,ROW(),CX$1)))</f>
        <v/>
      </c>
      <c r="CY101" t="str">
        <f>IF(INDEX(測定結果!$1:$1048576,ROW(),CY$1)=0,"",LOG(INDEX(測定結果!$1:$1048576,ROW(),CY$1)))</f>
        <v/>
      </c>
      <c r="CZ101" t="str">
        <f>IF(INDEX(測定結果!$1:$1048576,ROW(),CZ$1)=0,"",LOG(INDEX(測定結果!$1:$1048576,ROW(),CZ$1)))</f>
        <v/>
      </c>
      <c r="DA101" t="str">
        <f>IF(INDEX(測定結果!$1:$1048576,ROW(),DA$1)=0,"",LOG(INDEX(測定結果!$1:$1048576,ROW(),DA$1)))</f>
        <v/>
      </c>
      <c r="DB101" t="str">
        <f>IF(INDEX(測定結果!$1:$1048576,ROW(),DB$1)=0,"",LOG(INDEX(測定結果!$1:$1048576,ROW(),DB$1)))</f>
        <v/>
      </c>
      <c r="DC101" t="str">
        <f>IF(INDEX(測定結果!$1:$1048576,ROW(),DC$1)=0,"",LOG(INDEX(測定結果!$1:$1048576,ROW(),DC$1)))</f>
        <v/>
      </c>
      <c r="DD101" t="str">
        <f>IF(INDEX(測定結果!$1:$1048576,ROW(),DD$1)=0,"",LOG(INDEX(測定結果!$1:$1048576,ROW(),DD$1)))</f>
        <v/>
      </c>
      <c r="DE101" t="str">
        <f>IF(INDEX(測定結果!$1:$1048576,ROW(),DE$1)=0,"",LOG(INDEX(測定結果!$1:$1048576,ROW(),DE$1)))</f>
        <v/>
      </c>
      <c r="DF101" t="str">
        <f>IF(INDEX(測定結果!$1:$1048576,ROW(),DF$1)=0,"",LOG(INDEX(測定結果!$1:$1048576,ROW(),DF$1)))</f>
        <v/>
      </c>
      <c r="DG101" t="str">
        <f>IF(INDEX(測定結果!$1:$1048576,ROW(),DG$1)=0,"",LOG(INDEX(測定結果!$1:$1048576,ROW(),DG$1)))</f>
        <v/>
      </c>
      <c r="DH101" t="str">
        <f>IF(INDEX(測定結果!$1:$1048576,ROW(),DH$1)=0,"",LOG(INDEX(測定結果!$1:$1048576,ROW(),DH$1)))</f>
        <v/>
      </c>
      <c r="DI101" t="str">
        <f>IF(INDEX(測定結果!$1:$1048576,ROW(),DI$1)=0,"",LOG(INDEX(測定結果!$1:$1048576,ROW(),DI$1)))</f>
        <v/>
      </c>
      <c r="DJ101" t="str">
        <f>IF(INDEX(測定結果!$1:$1048576,ROW(),DJ$1)=0,"",LOG(INDEX(測定結果!$1:$1048576,ROW(),DJ$1)))</f>
        <v/>
      </c>
      <c r="DK101" t="str">
        <f>IF(INDEX(測定結果!$1:$1048576,ROW(),DK$1)=0,"",LOG(INDEX(測定結果!$1:$1048576,ROW(),DK$1)))</f>
        <v/>
      </c>
      <c r="DL101" t="str">
        <f>IF(INDEX(測定結果!$1:$1048576,ROW(),DL$1)=0,"",LOG(INDEX(測定結果!$1:$1048576,ROW(),DL$1)))</f>
        <v/>
      </c>
      <c r="DM101" t="str">
        <f>IF(INDEX(測定結果!$1:$1048576,ROW(),DM$1)=0,"",LOG(INDEX(測定結果!$1:$1048576,ROW(),DM$1)))</f>
        <v/>
      </c>
      <c r="DN101" t="str">
        <f>IF(INDEX(測定結果!$1:$1048576,ROW(),DN$1)=0,"",LOG(INDEX(測定結果!$1:$1048576,ROW(),DN$1)))</f>
        <v/>
      </c>
      <c r="DO101" t="str">
        <f>IF(INDEX(測定結果!$1:$1048576,ROW(),DO$1)=0,"",LOG(INDEX(測定結果!$1:$1048576,ROW(),DO$1)))</f>
        <v/>
      </c>
      <c r="DP101" t="str">
        <f>IF(OR(INDEX(測定結果!$1:$1048576,ROW(),DP$1)=0,INDEX(測定結果!$1:$1048576,ROW(),DP$1)=""),"",LOG(INDEX(測定結果!$1:$1048576,ROW(),DP$1)))</f>
        <v/>
      </c>
      <c r="DQ101" t="str">
        <f>IF(OR(INDEX(測定結果!$1:$1048576,ROW(),DQ$1)=0,INDEX(測定結果!$1:$1048576,ROW(),DQ$1)=""),"",LOG(INDEX(測定結果!$1:$1048576,ROW(),DQ$1)))</f>
        <v/>
      </c>
      <c r="DR101" t="str">
        <f>IF(OR(INDEX(測定結果!$1:$1048576,ROW(),DR$1)=0,INDEX(測定結果!$1:$1048576,ROW(),DR$1)=""),"",LOG(INDEX(測定結果!$1:$1048576,ROW(),DR$1)))</f>
        <v/>
      </c>
      <c r="DS101" t="str">
        <f>IF(OR(INDEX(測定結果!$1:$1048576,ROW(),DS$1)=0,INDEX(測定結果!$1:$1048576,ROW(),DS$1)=""),"",LOG(INDEX(測定結果!$1:$1048576,ROW(),DS$1)))</f>
        <v/>
      </c>
      <c r="DT101" t="str">
        <f>IF(OR(INDEX(測定結果!$1:$1048576,ROW(),DT$1)=0,INDEX(測定結果!$1:$1048576,ROW(),DT$1)=""),"",LOG(INDEX(測定結果!$1:$1048576,ROW(),DT$1)))</f>
        <v/>
      </c>
      <c r="DU101" t="str">
        <f>IF(OR(INDEX(測定結果!$1:$1048576,ROW(),DU$1)=0,INDEX(測定結果!$1:$1048576,ROW(),DU$1)=""),"",LOG(INDEX(測定結果!$1:$1048576,ROW(),DU$1)))</f>
        <v/>
      </c>
      <c r="DV101" t="str">
        <f>IF(OR(INDEX(測定結果!$1:$1048576,ROW(),DV$1)=0,INDEX(測定結果!$1:$1048576,ROW(),DV$1)=""),"",LOG(INDEX(測定結果!$1:$1048576,ROW(),DV$1)))</f>
        <v/>
      </c>
      <c r="DW101" t="str">
        <f>IF(OR(INDEX(測定結果!$1:$1048576,ROW(),DW$1)=0,INDEX(測定結果!$1:$1048576,ROW(),DW$1)=""),"",LOG(INDEX(測定結果!$1:$1048576,ROW(),DW$1)))</f>
        <v/>
      </c>
      <c r="DX101" t="str">
        <f>IF(OR(INDEX(測定結果!$1:$1048576,ROW(),DX$1)=0,INDEX(測定結果!$1:$1048576,ROW(),DX$1)=""),"",LOG(INDEX(測定結果!$1:$1048576,ROW(),DX$1)))</f>
        <v/>
      </c>
      <c r="DY101" t="str">
        <f>IF(OR(INDEX(測定結果!$1:$1048576,ROW(),DY$1)=0,INDEX(測定結果!$1:$1048576,ROW(),DY$1)=""),"",LOG(INDEX(測定結果!$1:$1048576,ROW(),DY$1)))</f>
        <v/>
      </c>
      <c r="DZ101" t="str">
        <f>IF(OR(INDEX(測定結果!$1:$1048576,ROW(),DZ$1)=0,INDEX(測定結果!$1:$1048576,ROW(),DZ$1)=""),"",LOG(INDEX(測定結果!$1:$1048576,ROW(),DZ$1)))</f>
        <v/>
      </c>
      <c r="EA101" t="str">
        <f>IF(OR(INDEX(測定結果!$1:$1048576,ROW(),EA$1)=0,INDEX(測定結果!$1:$1048576,ROW(),EA$1)=""),"",LOG(INDEX(測定結果!$1:$1048576,ROW(),EA$1)))</f>
        <v/>
      </c>
      <c r="EB101" t="str">
        <f>IF(OR(INDEX(測定結果!$1:$1048576,ROW(),EB$1)=0,INDEX(測定結果!$1:$1048576,ROW(),EB$1)=""),"",LOG(INDEX(測定結果!$1:$1048576,ROW(),EB$1)))</f>
        <v/>
      </c>
      <c r="EC101" t="str">
        <f>IF(OR(INDEX(測定結果!$1:$1048576,ROW(),EC$1)=0,INDEX(測定結果!$1:$1048576,ROW(),EC$1)=""),"",LOG(INDEX(測定結果!$1:$1048576,ROW(),EC$1)))</f>
        <v/>
      </c>
      <c r="ED101" t="str">
        <f>IF(OR(INDEX(測定結果!$1:$1048576,ROW(),ED$1)=0,INDEX(測定結果!$1:$1048576,ROW(),ED$1)=""),"",LOG(INDEX(測定結果!$1:$1048576,ROW(),ED$1)))</f>
        <v/>
      </c>
    </row>
    <row r="102" spans="1:134">
      <c r="A102" t="str">
        <f>IF(INDEX(測定結果!$1:$1048576,ROW(),A$1)=0,A101,INDEX(測定結果!$1:$1048576,ROW(),A$1))</f>
        <v>船引町</v>
      </c>
      <c r="B102">
        <f>INDEX(測定結果!$1:$1048576,ROW(),B$1)</f>
        <v>92</v>
      </c>
      <c r="C102" t="str">
        <f>IF(INDEX(測定結果!$1:$1048576,ROW(),C$1)=0,C101,INDEX(測定結果!$1:$1048576,ROW(),C$1))</f>
        <v>上移</v>
      </c>
      <c r="D102" t="str">
        <f>IF(INDEX(測定結果!$1:$1048576,ROW(),D$1)=0,"",INDEX(測定結果!$1:$1048576,ROW(),D$1))</f>
        <v>上道公民館</v>
      </c>
      <c r="E102">
        <f>IF(INDEX(測定結果!$1:$1048576,ROW(),E$1)=0,"",LOG(INDEX(測定結果!$1:$1048576,ROW(),E$1)))</f>
        <v>-1.322826573375516E-2</v>
      </c>
      <c r="F102">
        <f>IF(INDEX(測定結果!$1:$1048576,ROW(),F$1)=0,"",LOG(INDEX(測定結果!$1:$1048576,ROW(),F$1)))</f>
        <v>-6.0480747381381476E-2</v>
      </c>
      <c r="G102">
        <f>IF(INDEX(測定結果!$1:$1048576,ROW(),G$1)=0,"",LOG(INDEX(測定結果!$1:$1048576,ROW(),G$1)))</f>
        <v>-5.551732784983137E-2</v>
      </c>
      <c r="H102">
        <f>IF(INDEX(測定結果!$1:$1048576,ROW(),H$1)=0,"",LOG(INDEX(測定結果!$1:$1048576,ROW(),H$1)))</f>
        <v>-0.10790539730951958</v>
      </c>
      <c r="I102">
        <f>IF(INDEX(測定結果!$1:$1048576,ROW(),I$1)=0,"",LOG(INDEX(測定結果!$1:$1048576,ROW(),I$1)))</f>
        <v>-0.11350927482751812</v>
      </c>
      <c r="J102">
        <f>IF(INDEX(測定結果!$1:$1048576,ROW(),J$1)=0,"",LOG(INDEX(測定結果!$1:$1048576,ROW(),J$1)))</f>
        <v>-0.12493873660829995</v>
      </c>
      <c r="K102">
        <f>IF(INDEX(測定結果!$1:$1048576,ROW(),K$1)=0,"",LOG(INDEX(測定結果!$1:$1048576,ROW(),K$1)))</f>
        <v>-0.13667713987954411</v>
      </c>
      <c r="L102">
        <f>IF(INDEX(測定結果!$1:$1048576,ROW(),L$1)=0,"",LOG(INDEX(測定結果!$1:$1048576,ROW(),L$1)))</f>
        <v>-0.13076828026902382</v>
      </c>
      <c r="M102">
        <f>IF(INDEX(測定結果!$1:$1048576,ROW(),M$1)=0,"",LOG(INDEX(測定結果!$1:$1048576,ROW(),M$1)))</f>
        <v>-0.13076828026902382</v>
      </c>
      <c r="N102">
        <f>IF(INDEX(測定結果!$1:$1048576,ROW(),N$1)=0,"",LOG(INDEX(測定結果!$1:$1048576,ROW(),N$1)))</f>
        <v>-0.12493873660829995</v>
      </c>
      <c r="O102">
        <f>IF(INDEX(測定結果!$1:$1048576,ROW(),O$1)=0,"",LOG(INDEX(測定結果!$1:$1048576,ROW(),O$1)))</f>
        <v>-0.12493873660829995</v>
      </c>
      <c r="P102">
        <f>IF(INDEX(測定結果!$1:$1048576,ROW(),P$1)=0,"",LOG(INDEX(測定結果!$1:$1048576,ROW(),P$1)))</f>
        <v>-0.13076828026902382</v>
      </c>
      <c r="Q102">
        <f>IF(INDEX(測定結果!$1:$1048576,ROW(),Q$1)=0,"",LOG(INDEX(測定結果!$1:$1048576,ROW(),Q$1)))</f>
        <v>-0.13667713987954411</v>
      </c>
      <c r="R102">
        <f>IF(INDEX(測定結果!$1:$1048576,ROW(),R$1)=0,"",LOG(INDEX(測定結果!$1:$1048576,ROW(),R$1)))</f>
        <v>-0.13076828026902382</v>
      </c>
      <c r="S102">
        <f>IF(INDEX(測定結果!$1:$1048576,ROW(),S$1)=0,"",LOG(INDEX(測定結果!$1:$1048576,ROW(),S$1)))</f>
        <v>-0.13076828026902382</v>
      </c>
      <c r="T102">
        <f>IF(INDEX(測定結果!$1:$1048576,ROW(),T$1)=0,"",LOG(INDEX(測定結果!$1:$1048576,ROW(),T$1)))</f>
        <v>-0.31875876262441277</v>
      </c>
      <c r="U102">
        <f>IF(INDEX(測定結果!$1:$1048576,ROW(),U$1)=0,"",LOG(INDEX(測定結果!$1:$1048576,ROW(),U$1)))</f>
        <v>-0.30980391997148632</v>
      </c>
      <c r="V102">
        <f>IF(INDEX(測定結果!$1:$1048576,ROW(),V$1)=0,"",LOG(INDEX(測定結果!$1:$1048576,ROW(),V$1)))</f>
        <v>-0.21467016498923297</v>
      </c>
      <c r="W102">
        <f>IF(INDEX(測定結果!$1:$1048576,ROW(),W$1)=0,"",LOG(INDEX(測定結果!$1:$1048576,ROW(),W$1)))</f>
        <v>-0.18708664335714442</v>
      </c>
      <c r="X102">
        <f>IF(INDEX(測定結果!$1:$1048576,ROW(),X$1)=0,"",LOG(INDEX(測定結果!$1:$1048576,ROW(),X$1)))</f>
        <v>-0.30980391997148632</v>
      </c>
      <c r="Y102">
        <f>IF(INDEX(測定結果!$1:$1048576,ROW(),Y$1)=0,"",LOG(INDEX(測定結果!$1:$1048576,ROW(),Y$1)))</f>
        <v>-0.31875876262441277</v>
      </c>
      <c r="Z102">
        <f>IF(INDEX(測定結果!$1:$1048576,ROW(),Z$1)=0,"",LOG(INDEX(測定結果!$1:$1048576,ROW(),Z$1)))</f>
        <v>-0.33724216831842591</v>
      </c>
      <c r="AA102">
        <f>IF(INDEX(測定結果!$1:$1048576,ROW(),AA$1)=0,"",LOG(INDEX(測定結果!$1:$1048576,ROW(),AA$1)))</f>
        <v>-0.37675070960209955</v>
      </c>
      <c r="AB102">
        <f>IF(INDEX(測定結果!$1:$1048576,ROW(),AB$1)=0,"",LOG(INDEX(測定結果!$1:$1048576,ROW(),AB$1)))</f>
        <v>-0.36653154442041347</v>
      </c>
      <c r="AC102">
        <f>IF(INDEX(測定結果!$1:$1048576,ROW(),AC$1)=0,"",LOG(INDEX(測定結果!$1:$1048576,ROW(),AC$1)))</f>
        <v>-0.38721614328026455</v>
      </c>
      <c r="AD102">
        <f>IF(INDEX(測定結果!$1:$1048576,ROW(),AD$1)=0,"",LOG(INDEX(測定結果!$1:$1048576,ROW(),AD$1)))</f>
        <v>-0.3979400086720376</v>
      </c>
      <c r="AE102">
        <f>IF(INDEX(測定結果!$1:$1048576,ROW(),AE$1)=0,"",LOG(INDEX(測定結果!$1:$1048576,ROW(),AE$1)))</f>
        <v>-0.42021640338318983</v>
      </c>
      <c r="AF102">
        <f>IF(INDEX(測定結果!$1:$1048576,ROW(),AF$1)=0,"",LOG(INDEX(測定結果!$1:$1048576,ROW(),AF$1)))</f>
        <v>-0.42021640338318983</v>
      </c>
      <c r="AG102">
        <f>IF(INDEX(測定結果!$1:$1048576,ROW(),AG$1)=0,"",LOG(INDEX(測定結果!$1:$1048576,ROW(),AG$1)))</f>
        <v>-0.43179827593300502</v>
      </c>
      <c r="AH102">
        <f>IF(INDEX(測定結果!$1:$1048576,ROW(),AH$1)=0,"",LOG(INDEX(測定結果!$1:$1048576,ROW(),AH$1)))</f>
        <v>-0.58502665202918203</v>
      </c>
      <c r="AI102">
        <f>IF(INDEX(測定結果!$1:$1048576,ROW(),AI$1)=0,"",LOG(INDEX(測定結果!$1:$1048576,ROW(),AI$1)))</f>
        <v>-0.44369749923271273</v>
      </c>
      <c r="AJ102">
        <f>IF(INDEX(測定結果!$1:$1048576,ROW(),AJ$1)=0,"",LOG(INDEX(測定結果!$1:$1048576,ROW(),AJ$1)))</f>
        <v>-0.45593195564972439</v>
      </c>
      <c r="AK102">
        <f>IF(INDEX(測定結果!$1:$1048576,ROW(),AK$1)=0,"",LOG(INDEX(測定結果!$1:$1048576,ROW(),AK$1)))</f>
        <v>-0.45593195564972439</v>
      </c>
      <c r="AL102">
        <f>IF(INDEX(測定結果!$1:$1048576,ROW(),AL$1)=0,"",LOG(INDEX(測定結果!$1:$1048576,ROW(),AL$1)))</f>
        <v>-0.48148606012211248</v>
      </c>
      <c r="AM102">
        <f>IF(INDEX(測定結果!$1:$1048576,ROW(),AM$1)=0,"",LOG(INDEX(測定結果!$1:$1048576,ROW(),AM$1)))</f>
        <v>-0.49485002168009401</v>
      </c>
      <c r="AN102">
        <f>IF(INDEX(測定結果!$1:$1048576,ROW(),AN$1)=0,"",LOG(INDEX(測定結果!$1:$1048576,ROW(),AN$1)))</f>
        <v>-0.52287874528033762</v>
      </c>
      <c r="AO102">
        <f>IF(INDEX(測定結果!$1:$1048576,ROW(),AO$1)=0,"",LOG(INDEX(測定結果!$1:$1048576,ROW(),AO$1)))</f>
        <v>-0.53760200210104392</v>
      </c>
      <c r="AP102">
        <f>IF(INDEX(測定結果!$1:$1048576,ROW(),AP$1)=0,"",LOG(INDEX(測定結果!$1:$1048576,ROW(),AP$1)))</f>
        <v>-0.58502665202918203</v>
      </c>
      <c r="AQ102">
        <f>IF(INDEX(測定結果!$1:$1048576,ROW(),AQ$1)=0,"",LOG(INDEX(測定結果!$1:$1048576,ROW(),AQ$1)))</f>
        <v>-0.61978875828839397</v>
      </c>
      <c r="AR102">
        <f>IF(INDEX(測定結果!$1:$1048576,ROW(),AR$1)=0,"",LOG(INDEX(測定結果!$1:$1048576,ROW(),AR$1)))</f>
        <v>-0.61978875828839397</v>
      </c>
      <c r="AS102">
        <f>IF(INDEX(測定結果!$1:$1048576,ROW(),AS$1)=0,"",LOG(INDEX(測定結果!$1:$1048576,ROW(),AS$1)))</f>
        <v>-0.65757731917779372</v>
      </c>
      <c r="AT102">
        <f>IF(INDEX(測定結果!$1:$1048576,ROW(),AT$1)=0,"",LOG(INDEX(測定結果!$1:$1048576,ROW(),AT$1)))</f>
        <v>-0.6777807052660807</v>
      </c>
      <c r="AU102">
        <f>IF(INDEX(測定結果!$1:$1048576,ROW(),AU$1)=0,"",LOG(INDEX(測定結果!$1:$1048576,ROW(),AU$1)))</f>
        <v>-1.0457574905606752</v>
      </c>
      <c r="AV102">
        <f>IF(INDEX(測定結果!$1:$1048576,ROW(),AV$1)=0,"",LOG(INDEX(測定結果!$1:$1048576,ROW(),AV$1)))</f>
        <v>-0.6777807052660807</v>
      </c>
      <c r="AW102">
        <f>IF(INDEX(測定結果!$1:$1048576,ROW(),AW$1)=0,"",LOG(INDEX(測定結果!$1:$1048576,ROW(),AW$1)))</f>
        <v>-0.65757731917779372</v>
      </c>
      <c r="AX102">
        <f>IF(INDEX(測定結果!$1:$1048576,ROW(),AX$1)=0,"",LOG(INDEX(測定結果!$1:$1048576,ROW(),AX$1)))</f>
        <v>-0.6777807052660807</v>
      </c>
      <c r="AY102">
        <f>IF(INDEX(測定結果!$1:$1048576,ROW(),AY$1)=0,"",LOG(INDEX(測定結果!$1:$1048576,ROW(),AY$1)))</f>
        <v>-0.6777807052660807</v>
      </c>
      <c r="AZ102">
        <f>IF(INDEX(測定結果!$1:$1048576,ROW(),AZ$1)=0,"",LOG(INDEX(測定結果!$1:$1048576,ROW(),AZ$1)))</f>
        <v>-0.69897000433601875</v>
      </c>
      <c r="BA102">
        <f>IF(INDEX(測定結果!$1:$1048576,ROW(),BA$1)=0,"",LOG(INDEX(測定結果!$1:$1048576,ROW(),BA$1)))</f>
        <v>-0.69897000433601875</v>
      </c>
      <c r="BB102">
        <f>IF(INDEX(測定結果!$1:$1048576,ROW(),BB$1)=0,"",LOG(INDEX(測定結果!$1:$1048576,ROW(),BB$1)))</f>
        <v>-0.72124639904717103</v>
      </c>
      <c r="BC102">
        <f>IF(INDEX(測定結果!$1:$1048576,ROW(),BC$1)=0,"",LOG(INDEX(測定結果!$1:$1048576,ROW(),BC$1)))</f>
        <v>-0.69897000433601875</v>
      </c>
      <c r="BD102">
        <f>IF(INDEX(測定結果!$1:$1048576,ROW(),BD$1)=0,"",LOG(INDEX(測定結果!$1:$1048576,ROW(),BD$1)))</f>
        <v>-0.72124639904717103</v>
      </c>
      <c r="BE102">
        <f>IF(INDEX(測定結果!$1:$1048576,ROW(),BE$1)=0,"",LOG(INDEX(測定結果!$1:$1048576,ROW(),BE$1)))</f>
        <v>-0.72124639904717103</v>
      </c>
      <c r="BF102">
        <f>IF(INDEX(測定結果!$1:$1048576,ROW(),BF$1)=0,"",LOG(INDEX(測定結果!$1:$1048576,ROW(),BF$1)))</f>
        <v>-0.88605664769316317</v>
      </c>
      <c r="BG102">
        <f>IF(INDEX(測定結果!$1:$1048576,ROW(),BG$1)=0,"",LOG(INDEX(測定結果!$1:$1048576,ROW(),BG$1)))</f>
        <v>-0.74472749489669399</v>
      </c>
      <c r="BH102">
        <f>IF(INDEX(測定結果!$1:$1048576,ROW(),BH$1)=0,"",LOG(INDEX(測定結果!$1:$1048576,ROW(),BH$1)))</f>
        <v>-0.74472749489669399</v>
      </c>
      <c r="BI102">
        <f>IF(INDEX(測定結果!$1:$1048576,ROW(),BI$1)=0,"",LOG(INDEX(測定結果!$1:$1048576,ROW(),BI$1)))</f>
        <v>-0.72124639904717103</v>
      </c>
      <c r="BJ102">
        <f>IF(INDEX(測定結果!$1:$1048576,ROW(),BJ$1)=0,"",LOG(INDEX(測定結果!$1:$1048576,ROW(),BJ$1)))</f>
        <v>-0.74472749489669399</v>
      </c>
      <c r="BK102">
        <f>IF(INDEX(測定結果!$1:$1048576,ROW(),BK$1)=0,"",LOG(INDEX(測定結果!$1:$1048576,ROW(),BK$1)))</f>
        <v>-0.74472749489669399</v>
      </c>
      <c r="BL102">
        <f>IF(INDEX(測定結果!$1:$1048576,ROW(),BL$1)=0,"",LOG(INDEX(測定結果!$1:$1048576,ROW(),BL$1)))</f>
        <v>-0.74472749489669399</v>
      </c>
      <c r="BM102">
        <f>IF(INDEX(測定結果!$1:$1048576,ROW(),BM$1)=0,"",LOG(INDEX(測定結果!$1:$1048576,ROW(),BM$1)))</f>
        <v>-0.79588001734407521</v>
      </c>
      <c r="BN102">
        <f>IF(INDEX(測定結果!$1:$1048576,ROW(),BN$1)=0,"",LOG(INDEX(測定結果!$1:$1048576,ROW(),BN$1)))</f>
        <v>-0.769551078621726</v>
      </c>
      <c r="BO102">
        <f>IF(INDEX(測定結果!$1:$1048576,ROW(),BO$1)=0,"",LOG(INDEX(測定結果!$1:$1048576,ROW(),BO$1)))</f>
        <v>-0.79588001734407521</v>
      </c>
      <c r="BP102">
        <f>IF(INDEX(測定結果!$1:$1048576,ROW(),BP$1)=0,"",LOG(INDEX(測定結果!$1:$1048576,ROW(),BP$1)))</f>
        <v>-0.82390874094431876</v>
      </c>
      <c r="BQ102">
        <f>IF(INDEX(測定結果!$1:$1048576,ROW(),BQ$1)=0,"",LOG(INDEX(測定結果!$1:$1048576,ROW(),BQ$1)))</f>
        <v>-0.79588001734407521</v>
      </c>
      <c r="BR102">
        <f>IF(INDEX(測定結果!$1:$1048576,ROW(),BR$1)=0,"",LOG(INDEX(測定結果!$1:$1048576,ROW(),BR$1)))</f>
        <v>-1</v>
      </c>
      <c r="BS102">
        <f>IF(INDEX(測定結果!$1:$1048576,ROW(),BS$1)=0,"",LOG(INDEX(測定結果!$1:$1048576,ROW(),BS$1)))</f>
        <v>-0.82390874094431876</v>
      </c>
      <c r="BT102">
        <f>IF(INDEX(測定結果!$1:$1048576,ROW(),BT$1)=0,"",LOG(INDEX(測定結果!$1:$1048576,ROW(),BT$1)))</f>
        <v>-0.82390874094431876</v>
      </c>
      <c r="BU102">
        <f>IF(INDEX(測定結果!$1:$1048576,ROW(),BU$1)=0,"",LOG(INDEX(測定結果!$1:$1048576,ROW(),BU$1)))</f>
        <v>-0.82390874094431876</v>
      </c>
      <c r="BV102">
        <f>IF(INDEX(測定結果!$1:$1048576,ROW(),BV$1)=0,"",LOG(INDEX(測定結果!$1:$1048576,ROW(),BV$1)))</f>
        <v>-0.82390874094431876</v>
      </c>
      <c r="BW102">
        <f>IF(INDEX(測定結果!$1:$1048576,ROW(),BW$1)=0,"",LOG(INDEX(測定結果!$1:$1048576,ROW(),BW$1)))</f>
        <v>-0.85387196432176193</v>
      </c>
      <c r="BX102">
        <f>IF(INDEX(測定結果!$1:$1048576,ROW(),BX$1)=0,"",LOG(INDEX(測定結果!$1:$1048576,ROW(),BX$1)))</f>
        <v>-0.85387196432176193</v>
      </c>
      <c r="BY102">
        <f>IF(INDEX(測定結果!$1:$1048576,ROW(),BY$1)=0,"",LOG(INDEX(測定結果!$1:$1048576,ROW(),BY$1)))</f>
        <v>-0.85387196432176193</v>
      </c>
      <c r="BZ102">
        <f>IF(INDEX(測定結果!$1:$1048576,ROW(),BZ$1)=0,"",LOG(INDEX(測定結果!$1:$1048576,ROW(),BZ$1)))</f>
        <v>-0.85387196432176193</v>
      </c>
      <c r="CA102">
        <f>IF(INDEX(測定結果!$1:$1048576,ROW(),CA$1)=0,"",LOG(INDEX(測定結果!$1:$1048576,ROW(),CA$1)))</f>
        <v>-0.85387196432176193</v>
      </c>
      <c r="CB102">
        <f>IF(INDEX(測定結果!$1:$1048576,ROW(),CB$1)=0,"",LOG(INDEX(測定結果!$1:$1048576,ROW(),CB$1)))</f>
        <v>-0.88605664769316317</v>
      </c>
      <c r="CC102">
        <f>IF(INDEX(測定結果!$1:$1048576,ROW(),CC$1)=0,"",LOG(INDEX(測定結果!$1:$1048576,ROW(),CC$1)))</f>
        <v>-0.88605664769316317</v>
      </c>
      <c r="CD102">
        <f>IF(INDEX(測定結果!$1:$1048576,ROW(),CD$1)=0,"",LOG(INDEX(測定結果!$1:$1048576,ROW(),CD$1)))</f>
        <v>-0.92081875395237522</v>
      </c>
      <c r="CE102">
        <f>IF(INDEX(測定結果!$1:$1048576,ROW(),CE$1)=0,"",LOG(INDEX(測定結果!$1:$1048576,ROW(),CE$1)))</f>
        <v>-0.88605664769316317</v>
      </c>
      <c r="CF102">
        <f>IF(INDEX(測定結果!$1:$1048576,ROW(),CF$1)=0,"",LOG(INDEX(測定結果!$1:$1048576,ROW(),CF$1)))</f>
        <v>-0.88605664769316317</v>
      </c>
      <c r="CG102">
        <f>IF(INDEX(測定結果!$1:$1048576,ROW(),CG$1)=0,"",LOG(INDEX(測定結果!$1:$1048576,ROW(),CG$1)))</f>
        <v>-0.88605664769316317</v>
      </c>
      <c r="CH102">
        <f>IF(INDEX(測定結果!$1:$1048576,ROW(),CH$1)=0,"",LOG(INDEX(測定結果!$1:$1048576,ROW(),CH$1)))</f>
        <v>-0.92081875395237522</v>
      </c>
      <c r="CI102">
        <f>IF(INDEX(測定結果!$1:$1048576,ROW(),CI$1)=0,"",LOG(INDEX(測定結果!$1:$1048576,ROW(),CI$1)))</f>
        <v>-0.92081875395237522</v>
      </c>
      <c r="CJ102">
        <f>IF(INDEX(測定結果!$1:$1048576,ROW(),CJ$1)=0,"",LOG(INDEX(測定結果!$1:$1048576,ROW(),CJ$1)))</f>
        <v>-0.92081875395237522</v>
      </c>
      <c r="CK102">
        <f>IF(INDEX(測定結果!$1:$1048576,ROW(),CK$1)=0,"",LOG(INDEX(測定結果!$1:$1048576,ROW(),CK$1)))</f>
        <v>-0.92081875395237522</v>
      </c>
      <c r="CL102">
        <f>IF(INDEX(測定結果!$1:$1048576,ROW(),CL$1)=0,"",LOG(INDEX(測定結果!$1:$1048576,ROW(),CL$1)))</f>
        <v>-0.92081875395237522</v>
      </c>
      <c r="CM102">
        <f>IF(INDEX(測定結果!$1:$1048576,ROW(),CM$1)=0,"",LOG(INDEX(測定結果!$1:$1048576,ROW(),CM$1)))</f>
        <v>-0.95860731484177497</v>
      </c>
      <c r="CN102">
        <f>IF(INDEX(測定結果!$1:$1048576,ROW(),CN$1)=0,"",LOG(INDEX(測定結果!$1:$1048576,ROW(),CN$1)))</f>
        <v>-0.92081875395237522</v>
      </c>
      <c r="CO102">
        <f>IF(INDEX(測定結果!$1:$1048576,ROW(),CO$1)=0,"",LOG(INDEX(測定結果!$1:$1048576,ROW(),CO$1)))</f>
        <v>-0.92081875395237522</v>
      </c>
      <c r="CP102">
        <f>IF(INDEX(測定結果!$1:$1048576,ROW(),CP$1)=0,"",LOG(INDEX(測定結果!$1:$1048576,ROW(),CP$1)))</f>
        <v>-1.0457574905606752</v>
      </c>
      <c r="CQ102">
        <f>IF(INDEX(測定結果!$1:$1048576,ROW(),CQ$1)=0,"",LOG(INDEX(測定結果!$1:$1048576,ROW(),CQ$1)))</f>
        <v>-0.92081875395237522</v>
      </c>
      <c r="CR102">
        <f>IF(INDEX(測定結果!$1:$1048576,ROW(),CR$1)=0,"",LOG(INDEX(測定結果!$1:$1048576,ROW(),CR$1)))</f>
        <v>-0.92081875395237522</v>
      </c>
      <c r="CS102">
        <f>IF(INDEX(測定結果!$1:$1048576,ROW(),CS$1)=0,"",LOG(INDEX(測定結果!$1:$1048576,ROW(),CS$1)))</f>
        <v>-0.95860731484177497</v>
      </c>
      <c r="CT102">
        <f>IF(INDEX(測定結果!$1:$1048576,ROW(),CT$1)=0,"",LOG(INDEX(測定結果!$1:$1048576,ROW(),CT$1)))</f>
        <v>-0.95860731484177497</v>
      </c>
      <c r="CU102">
        <f>IF(INDEX(測定結果!$1:$1048576,ROW(),CU$1)=0,"",LOG(INDEX(測定結果!$1:$1048576,ROW(),CU$1)))</f>
        <v>-0.95860731484177497</v>
      </c>
      <c r="CV102">
        <f>IF(INDEX(測定結果!$1:$1048576,ROW(),CV$1)=0,"",LOG(INDEX(測定結果!$1:$1048576,ROW(),CV$1)))</f>
        <v>-0.92081875395237522</v>
      </c>
      <c r="CW102">
        <f>IF(INDEX(測定結果!$1:$1048576,ROW(),CW$1)=0,"",LOG(INDEX(測定結果!$1:$1048576,ROW(),CW$1)))</f>
        <v>-0.92081875395237522</v>
      </c>
      <c r="CX102">
        <f>IF(INDEX(測定結果!$1:$1048576,ROW(),CX$1)=0,"",LOG(INDEX(測定結果!$1:$1048576,ROW(),CX$1)))</f>
        <v>-0.92081875395237522</v>
      </c>
      <c r="CY102">
        <f>IF(INDEX(測定結果!$1:$1048576,ROW(),CY$1)=0,"",LOG(INDEX(測定結果!$1:$1048576,ROW(),CY$1)))</f>
        <v>-0.95860731484177497</v>
      </c>
      <c r="CZ102">
        <f>IF(INDEX(測定結果!$1:$1048576,ROW(),CZ$1)=0,"",LOG(INDEX(測定結果!$1:$1048576,ROW(),CZ$1)))</f>
        <v>-0.95860731484177497</v>
      </c>
      <c r="DA102">
        <f>IF(INDEX(測定結果!$1:$1048576,ROW(),DA$1)=0,"",LOG(INDEX(測定結果!$1:$1048576,ROW(),DA$1)))</f>
        <v>-0.95860731484177497</v>
      </c>
      <c r="DB102">
        <f>IF(INDEX(測定結果!$1:$1048576,ROW(),DB$1)=0,"",LOG(INDEX(測定結果!$1:$1048576,ROW(),DB$1)))</f>
        <v>-0.95860731484177497</v>
      </c>
      <c r="DC102">
        <f>IF(INDEX(測定結果!$1:$1048576,ROW(),DC$1)=0,"",LOG(INDEX(測定結果!$1:$1048576,ROW(),DC$1)))</f>
        <v>-0.95860731484177497</v>
      </c>
      <c r="DD102">
        <f>IF(INDEX(測定結果!$1:$1048576,ROW(),DD$1)=0,"",LOG(INDEX(測定結果!$1:$1048576,ROW(),DD$1)))</f>
        <v>-0.95860731484177497</v>
      </c>
      <c r="DE102">
        <f>IF(INDEX(測定結果!$1:$1048576,ROW(),DE$1)=0,"",LOG(INDEX(測定結果!$1:$1048576,ROW(),DE$1)))</f>
        <v>-1</v>
      </c>
      <c r="DF102">
        <f>IF(INDEX(測定結果!$1:$1048576,ROW(),DF$1)=0,"",LOG(INDEX(測定結果!$1:$1048576,ROW(),DF$1)))</f>
        <v>-1</v>
      </c>
      <c r="DG102">
        <f>IF(INDEX(測定結果!$1:$1048576,ROW(),DG$1)=0,"",LOG(INDEX(測定結果!$1:$1048576,ROW(),DG$1)))</f>
        <v>-0.95860731484177497</v>
      </c>
      <c r="DH102">
        <f>IF(INDEX(測定結果!$1:$1048576,ROW(),DH$1)=0,"",LOG(INDEX(測定結果!$1:$1048576,ROW(),DH$1)))</f>
        <v>-0.95860731484177497</v>
      </c>
      <c r="DI102">
        <f>IF(INDEX(測定結果!$1:$1048576,ROW(),DI$1)=0,"",LOG(INDEX(測定結果!$1:$1048576,ROW(),DI$1)))</f>
        <v>-0.95860731484177497</v>
      </c>
      <c r="DJ102">
        <f>IF(INDEX(測定結果!$1:$1048576,ROW(),DJ$1)=0,"",LOG(INDEX(測定結果!$1:$1048576,ROW(),DJ$1)))</f>
        <v>-0.95860731484177497</v>
      </c>
      <c r="DK102">
        <f>IF(INDEX(測定結果!$1:$1048576,ROW(),DK$1)=0,"",LOG(INDEX(測定結果!$1:$1048576,ROW(),DK$1)))</f>
        <v>-1</v>
      </c>
      <c r="DL102" t="str">
        <f>IF(INDEX(測定結果!$1:$1048576,ROW(),DL$1)=0,"",LOG(INDEX(測定結果!$1:$1048576,ROW(),DL$1)))</f>
        <v/>
      </c>
      <c r="DM102" t="str">
        <f>IF(INDEX(測定結果!$1:$1048576,ROW(),DM$1)=0,"",LOG(INDEX(測定結果!$1:$1048576,ROW(),DM$1)))</f>
        <v/>
      </c>
      <c r="DN102" t="str">
        <f>IF(INDEX(測定結果!$1:$1048576,ROW(),DN$1)=0,"",LOG(INDEX(測定結果!$1:$1048576,ROW(),DN$1)))</f>
        <v/>
      </c>
      <c r="DO102" t="str">
        <f>IF(INDEX(測定結果!$1:$1048576,ROW(),DO$1)=0,"",LOG(INDEX(測定結果!$1:$1048576,ROW(),DO$1)))</f>
        <v/>
      </c>
      <c r="DP102">
        <f>IF(OR(INDEX(測定結果!$1:$1048576,ROW(),DP$1)=0,INDEX(測定結果!$1:$1048576,ROW(),DP$1)=""),"",LOG(INDEX(測定結果!$1:$1048576,ROW(),DP$1)))</f>
        <v>-1</v>
      </c>
      <c r="DQ102">
        <f>IF(OR(INDEX(測定結果!$1:$1048576,ROW(),DQ$1)=0,INDEX(測定結果!$1:$1048576,ROW(),DQ$1)=""),"",LOG(INDEX(測定結果!$1:$1048576,ROW(),DQ$1)))</f>
        <v>-0.98716277529482777</v>
      </c>
      <c r="DR102">
        <f>IF(OR(INDEX(測定結果!$1:$1048576,ROW(),DR$1)=0,INDEX(測定結果!$1:$1048576,ROW(),DR$1)=""),"",LOG(INDEX(測定結果!$1:$1048576,ROW(),DR$1)))</f>
        <v>-0.99139982823808248</v>
      </c>
      <c r="DS102">
        <f>IF(OR(INDEX(測定結果!$1:$1048576,ROW(),DS$1)=0,INDEX(測定結果!$1:$1048576,ROW(),DS$1)=""),"",LOG(INDEX(測定結果!$1:$1048576,ROW(),DS$1)))</f>
        <v>-0.99567862621735737</v>
      </c>
      <c r="DT102">
        <f>IF(OR(INDEX(測定結果!$1:$1048576,ROW(),DT$1)=0,INDEX(測定結果!$1:$1048576,ROW(),DT$1)=""),"",LOG(INDEX(測定結果!$1:$1048576,ROW(),DT$1)))</f>
        <v>-1.0132282657337552</v>
      </c>
      <c r="DU102" t="str">
        <f>IF(OR(INDEX(測定結果!$1:$1048576,ROW(),DU$1)=0,INDEX(測定結果!$1:$1048576,ROW(),DU$1)=""),"",LOG(INDEX(測定結果!$1:$1048576,ROW(),DU$1)))</f>
        <v/>
      </c>
      <c r="DV102">
        <f>IF(OR(INDEX(測定結果!$1:$1048576,ROW(),DV$1)=0,INDEX(測定結果!$1:$1048576,ROW(),DV$1)=""),"",LOG(INDEX(測定結果!$1:$1048576,ROW(),DV$1)))</f>
        <v>-1.0087739243075051</v>
      </c>
      <c r="DW102">
        <f>IF(OR(INDEX(測定結果!$1:$1048576,ROW(),DW$1)=0,INDEX(測定結果!$1:$1048576,ROW(),DW$1)=""),"",LOG(INDEX(測定結果!$1:$1048576,ROW(),DW$1)))</f>
        <v>-1.0132282657337552</v>
      </c>
      <c r="DX102" t="str">
        <f>IF(OR(INDEX(測定結果!$1:$1048576,ROW(),DX$1)=0,INDEX(測定結果!$1:$1048576,ROW(),DX$1)=""),"",LOG(INDEX(測定結果!$1:$1048576,ROW(),DX$1)))</f>
        <v/>
      </c>
      <c r="DY102">
        <f>IF(OR(INDEX(測定結果!$1:$1048576,ROW(),DY$1)=0,INDEX(測定結果!$1:$1048576,ROW(),DY$1)=""),"",LOG(INDEX(測定結果!$1:$1048576,ROW(),DY$1)))</f>
        <v>-1.0268721464003014</v>
      </c>
      <c r="DZ102">
        <f>IF(OR(INDEX(測定結果!$1:$1048576,ROW(),DZ$1)=0,INDEX(測定結果!$1:$1048576,ROW(),DZ$1)=""),"",LOG(INDEX(測定結果!$1:$1048576,ROW(),DZ$1)))</f>
        <v>-1.0457574905606752</v>
      </c>
      <c r="EA102">
        <f>IF(OR(INDEX(測定結果!$1:$1048576,ROW(),EA$1)=0,INDEX(測定結果!$1:$1048576,ROW(),EA$1)=""),"",LOG(INDEX(測定結果!$1:$1048576,ROW(),EA$1)))</f>
        <v>-1.0177287669604316</v>
      </c>
      <c r="EB102">
        <f>IF(OR(INDEX(測定結果!$1:$1048576,ROW(),EB$1)=0,INDEX(測定結果!$1:$1048576,ROW(),EB$1)=""),"",LOG(INDEX(測定結果!$1:$1048576,ROW(),EB$1)))</f>
        <v>-1.0506099933550872</v>
      </c>
      <c r="EC102" t="str">
        <f>IF(OR(INDEX(測定結果!$1:$1048576,ROW(),EC$1)=0,INDEX(測定結果!$1:$1048576,ROW(),EC$1)=""),"",LOG(INDEX(測定結果!$1:$1048576,ROW(),EC$1)))</f>
        <v/>
      </c>
      <c r="ED102" t="str">
        <f>IF(OR(INDEX(測定結果!$1:$1048576,ROW(),ED$1)=0,INDEX(測定結果!$1:$1048576,ROW(),ED$1)=""),"",LOG(INDEX(測定結果!$1:$1048576,ROW(),ED$1)))</f>
        <v/>
      </c>
    </row>
    <row r="103" spans="1:134">
      <c r="A103" t="str">
        <f>IF(INDEX(測定結果!$1:$1048576,ROW(),A$1)=0,A102,INDEX(測定結果!$1:$1048576,ROW(),A$1))</f>
        <v>船引町</v>
      </c>
      <c r="B103">
        <f>INDEX(測定結果!$1:$1048576,ROW(),B$1)</f>
        <v>93</v>
      </c>
      <c r="C103" t="str">
        <f>IF(INDEX(測定結果!$1:$1048576,ROW(),C$1)=0,C102,INDEX(測定結果!$1:$1048576,ROW(),C$1))</f>
        <v>北移</v>
      </c>
      <c r="D103" t="str">
        <f>IF(INDEX(測定結果!$1:$1048576,ROW(),D$1)=0,"",INDEX(測定結果!$1:$1048576,ROW(),D$1))</f>
        <v>北移南移コミュニティプラザ</v>
      </c>
      <c r="E103">
        <f>IF(INDEX(測定結果!$1:$1048576,ROW(),E$1)=0,"",LOG(INDEX(測定結果!$1:$1048576,ROW(),E$1)))</f>
        <v>-0.24412514432750865</v>
      </c>
      <c r="F103">
        <f>IF(INDEX(測定結果!$1:$1048576,ROW(),F$1)=0,"",LOG(INDEX(測定結果!$1:$1048576,ROW(),F$1)))</f>
        <v>-0.20760831050174613</v>
      </c>
      <c r="G103">
        <f>IF(INDEX(測定結果!$1:$1048576,ROW(),G$1)=0,"",LOG(INDEX(測定結果!$1:$1048576,ROW(),G$1)))</f>
        <v>-0.21467016498923297</v>
      </c>
      <c r="H103">
        <f>IF(INDEX(測定結果!$1:$1048576,ROW(),H$1)=0,"",LOG(INDEX(測定結果!$1:$1048576,ROW(),H$1)))</f>
        <v>-0.27572413039921095</v>
      </c>
      <c r="I103">
        <f>IF(INDEX(測定結果!$1:$1048576,ROW(),I$1)=0,"",LOG(INDEX(測定結果!$1:$1048576,ROW(),I$1)))</f>
        <v>-0.3010299956639812</v>
      </c>
      <c r="J103">
        <f>IF(INDEX(測定結果!$1:$1048576,ROW(),J$1)=0,"",LOG(INDEX(測定結果!$1:$1048576,ROW(),J$1)))</f>
        <v>-0.26760624017703144</v>
      </c>
      <c r="K103">
        <f>IF(INDEX(測定結果!$1:$1048576,ROW(),K$1)=0,"",LOG(INDEX(測定結果!$1:$1048576,ROW(),K$1)))</f>
        <v>-0.26760624017703144</v>
      </c>
      <c r="L103">
        <f>IF(INDEX(測定結果!$1:$1048576,ROW(),L$1)=0,"",LOG(INDEX(測定結果!$1:$1048576,ROW(),L$1)))</f>
        <v>-0.29242982390206362</v>
      </c>
      <c r="M103">
        <f>IF(INDEX(測定結果!$1:$1048576,ROW(),M$1)=0,"",LOG(INDEX(測定結果!$1:$1048576,ROW(),M$1)))</f>
        <v>-0.30980391997148632</v>
      </c>
      <c r="N103">
        <f>IF(INDEX(測定結果!$1:$1048576,ROW(),N$1)=0,"",LOG(INDEX(測定結果!$1:$1048576,ROW(),N$1)))</f>
        <v>-0.32790214206428259</v>
      </c>
      <c r="O103">
        <f>IF(INDEX(測定結果!$1:$1048576,ROW(),O$1)=0,"",LOG(INDEX(測定結果!$1:$1048576,ROW(),O$1)))</f>
        <v>-0.33724216831842591</v>
      </c>
      <c r="P103">
        <f>IF(INDEX(測定結果!$1:$1048576,ROW(),P$1)=0,"",LOG(INDEX(測定結果!$1:$1048576,ROW(),P$1)))</f>
        <v>-0.35654732351381258</v>
      </c>
      <c r="Q103">
        <f>IF(INDEX(測定結果!$1:$1048576,ROW(),Q$1)=0,"",LOG(INDEX(測定結果!$1:$1048576,ROW(),Q$1)))</f>
        <v>-0.38721614328026455</v>
      </c>
      <c r="R103">
        <f>IF(INDEX(測定結果!$1:$1048576,ROW(),R$1)=0,"",LOG(INDEX(測定結果!$1:$1048576,ROW(),R$1)))</f>
        <v>-0.3979400086720376</v>
      </c>
      <c r="S103">
        <f>IF(INDEX(測定結果!$1:$1048576,ROW(),S$1)=0,"",LOG(INDEX(測定結果!$1:$1048576,ROW(),S$1)))</f>
        <v>-0.38721614328026455</v>
      </c>
      <c r="T103">
        <f>IF(INDEX(測定結果!$1:$1048576,ROW(),T$1)=0,"",LOG(INDEX(測定結果!$1:$1048576,ROW(),T$1)))</f>
        <v>-0.46852108295774486</v>
      </c>
      <c r="U103">
        <f>IF(INDEX(測定結果!$1:$1048576,ROW(),U$1)=0,"",LOG(INDEX(測定結果!$1:$1048576,ROW(),U$1)))</f>
        <v>-0.48148606012211248</v>
      </c>
      <c r="V103">
        <f>IF(INDEX(測定結果!$1:$1048576,ROW(),V$1)=0,"",LOG(INDEX(測定結果!$1:$1048576,ROW(),V$1)))</f>
        <v>-0.43179827593300502</v>
      </c>
      <c r="W103">
        <f>IF(INDEX(測定結果!$1:$1048576,ROW(),W$1)=0,"",LOG(INDEX(測定結果!$1:$1048576,ROW(),W$1)))</f>
        <v>-0.45593195564972439</v>
      </c>
      <c r="X103">
        <f>IF(INDEX(測定結果!$1:$1048576,ROW(),X$1)=0,"",LOG(INDEX(測定結果!$1:$1048576,ROW(),X$1)))</f>
        <v>-0.49485002168009401</v>
      </c>
      <c r="Y103">
        <f>IF(INDEX(測定結果!$1:$1048576,ROW(),Y$1)=0,"",LOG(INDEX(測定結果!$1:$1048576,ROW(),Y$1)))</f>
        <v>-0.52287874528033762</v>
      </c>
      <c r="Z103">
        <f>IF(INDEX(測定結果!$1:$1048576,ROW(),Z$1)=0,"",LOG(INDEX(測定結果!$1:$1048576,ROW(),Z$1)))</f>
        <v>-0.55284196865778079</v>
      </c>
      <c r="AA103">
        <f>IF(INDEX(測定結果!$1:$1048576,ROW(),AA$1)=0,"",LOG(INDEX(測定結果!$1:$1048576,ROW(),AA$1)))</f>
        <v>-0.56863623584101264</v>
      </c>
      <c r="AB103">
        <f>IF(INDEX(測定結果!$1:$1048576,ROW(),AB$1)=0,"",LOG(INDEX(測定結果!$1:$1048576,ROW(),AB$1)))</f>
        <v>-0.50863830616572736</v>
      </c>
      <c r="AC103">
        <f>IF(INDEX(測定結果!$1:$1048576,ROW(),AC$1)=0,"",LOG(INDEX(測定結果!$1:$1048576,ROW(),AC$1)))</f>
        <v>-0.55284196865778079</v>
      </c>
      <c r="AD103">
        <f>IF(INDEX(測定結果!$1:$1048576,ROW(),AD$1)=0,"",LOG(INDEX(測定結果!$1:$1048576,ROW(),AD$1)))</f>
        <v>-0.55284196865778079</v>
      </c>
      <c r="AE103">
        <f>IF(INDEX(測定結果!$1:$1048576,ROW(),AE$1)=0,"",LOG(INDEX(測定結果!$1:$1048576,ROW(),AE$1)))</f>
        <v>-0.56863623584101264</v>
      </c>
      <c r="AF103">
        <f>IF(INDEX(測定結果!$1:$1048576,ROW(),AF$1)=0,"",LOG(INDEX(測定結果!$1:$1048576,ROW(),AF$1)))</f>
        <v>-0.55284196865778079</v>
      </c>
      <c r="AG103">
        <f>IF(INDEX(測定結果!$1:$1048576,ROW(),AG$1)=0,"",LOG(INDEX(測定結果!$1:$1048576,ROW(),AG$1)))</f>
        <v>-0.56863623584101264</v>
      </c>
      <c r="AH103">
        <f>IF(INDEX(測定結果!$1:$1048576,ROW(),AH$1)=0,"",LOG(INDEX(測定結果!$1:$1048576,ROW(),AH$1)))</f>
        <v>-0.6777807052660807</v>
      </c>
      <c r="AI103">
        <f>IF(INDEX(測定結果!$1:$1048576,ROW(),AI$1)=0,"",LOG(INDEX(測定結果!$1:$1048576,ROW(),AI$1)))</f>
        <v>-0.63827216398240705</v>
      </c>
      <c r="AJ103">
        <f>IF(INDEX(測定結果!$1:$1048576,ROW(),AJ$1)=0,"",LOG(INDEX(測定結果!$1:$1048576,ROW(),AJ$1)))</f>
        <v>-0.63827216398240705</v>
      </c>
      <c r="AK103">
        <f>IF(INDEX(測定結果!$1:$1048576,ROW(),AK$1)=0,"",LOG(INDEX(測定結果!$1:$1048576,ROW(),AK$1)))</f>
        <v>-0.6777807052660807</v>
      </c>
      <c r="AL103">
        <f>IF(INDEX(測定結果!$1:$1048576,ROW(),AL$1)=0,"",LOG(INDEX(測定結果!$1:$1048576,ROW(),AL$1)))</f>
        <v>-0.74472749489669399</v>
      </c>
      <c r="AM103">
        <f>IF(INDEX(測定結果!$1:$1048576,ROW(),AM$1)=0,"",LOG(INDEX(測定結果!$1:$1048576,ROW(),AM$1)))</f>
        <v>-0.69897000433601875</v>
      </c>
      <c r="AN103">
        <f>IF(INDEX(測定結果!$1:$1048576,ROW(),AN$1)=0,"",LOG(INDEX(測定結果!$1:$1048576,ROW(),AN$1)))</f>
        <v>-0.769551078621726</v>
      </c>
      <c r="AO103">
        <f>IF(INDEX(測定結果!$1:$1048576,ROW(),AO$1)=0,"",LOG(INDEX(測定結果!$1:$1048576,ROW(),AO$1)))</f>
        <v>-0.74472749489669399</v>
      </c>
      <c r="AP103">
        <f>IF(INDEX(測定結果!$1:$1048576,ROW(),AP$1)=0,"",LOG(INDEX(測定結果!$1:$1048576,ROW(),AP$1)))</f>
        <v>-0.72124639904717103</v>
      </c>
      <c r="AQ103">
        <f>IF(INDEX(測定結果!$1:$1048576,ROW(),AQ$1)=0,"",LOG(INDEX(測定結果!$1:$1048576,ROW(),AQ$1)))</f>
        <v>-0.72124639904717103</v>
      </c>
      <c r="AR103">
        <f>IF(INDEX(測定結果!$1:$1048576,ROW(),AR$1)=0,"",LOG(INDEX(測定結果!$1:$1048576,ROW(),AR$1)))</f>
        <v>-0.74472749489669399</v>
      </c>
      <c r="AS103">
        <f>IF(INDEX(測定結果!$1:$1048576,ROW(),AS$1)=0,"",LOG(INDEX(測定結果!$1:$1048576,ROW(),AS$1)))</f>
        <v>-0.72124639904717103</v>
      </c>
      <c r="AT103">
        <f>IF(INDEX(測定結果!$1:$1048576,ROW(),AT$1)=0,"",LOG(INDEX(測定結果!$1:$1048576,ROW(),AT$1)))</f>
        <v>-0.74472749489669399</v>
      </c>
      <c r="AU103">
        <f>IF(INDEX(測定結果!$1:$1048576,ROW(),AU$1)=0,"",LOG(INDEX(測定結果!$1:$1048576,ROW(),AU$1)))</f>
        <v>-0.95860731484177497</v>
      </c>
      <c r="AV103">
        <f>IF(INDEX(測定結果!$1:$1048576,ROW(),AV$1)=0,"",LOG(INDEX(測定結果!$1:$1048576,ROW(),AV$1)))</f>
        <v>-0.82390874094431876</v>
      </c>
      <c r="AW103">
        <f>IF(INDEX(測定結果!$1:$1048576,ROW(),AW$1)=0,"",LOG(INDEX(測定結果!$1:$1048576,ROW(),AW$1)))</f>
        <v>-0.82390874094431876</v>
      </c>
      <c r="AX103">
        <f>IF(INDEX(測定結果!$1:$1048576,ROW(),AX$1)=0,"",LOG(INDEX(測定結果!$1:$1048576,ROW(),AX$1)))</f>
        <v>-0.82390874094431876</v>
      </c>
      <c r="AY103">
        <f>IF(INDEX(測定結果!$1:$1048576,ROW(),AY$1)=0,"",LOG(INDEX(測定結果!$1:$1048576,ROW(),AY$1)))</f>
        <v>-0.82390874094431876</v>
      </c>
      <c r="AZ103">
        <f>IF(INDEX(測定結果!$1:$1048576,ROW(),AZ$1)=0,"",LOG(INDEX(測定結果!$1:$1048576,ROW(),AZ$1)))</f>
        <v>-0.82390874094431876</v>
      </c>
      <c r="BA103">
        <f>IF(INDEX(測定結果!$1:$1048576,ROW(),BA$1)=0,"",LOG(INDEX(測定結果!$1:$1048576,ROW(),BA$1)))</f>
        <v>-0.769551078621726</v>
      </c>
      <c r="BB103">
        <f>IF(INDEX(測定結果!$1:$1048576,ROW(),BB$1)=0,"",LOG(INDEX(測定結果!$1:$1048576,ROW(),BB$1)))</f>
        <v>-0.85387196432176193</v>
      </c>
      <c r="BC103">
        <f>IF(INDEX(測定結果!$1:$1048576,ROW(),BC$1)=0,"",LOG(INDEX(測定結果!$1:$1048576,ROW(),BC$1)))</f>
        <v>-0.85387196432176193</v>
      </c>
      <c r="BD103">
        <f>IF(INDEX(測定結果!$1:$1048576,ROW(),BD$1)=0,"",LOG(INDEX(測定結果!$1:$1048576,ROW(),BD$1)))</f>
        <v>-0.82390874094431876</v>
      </c>
      <c r="BE103">
        <f>IF(INDEX(測定結果!$1:$1048576,ROW(),BE$1)=0,"",LOG(INDEX(測定結果!$1:$1048576,ROW(),BE$1)))</f>
        <v>-0.88605664769316317</v>
      </c>
      <c r="BF103">
        <f>IF(INDEX(測定結果!$1:$1048576,ROW(),BF$1)=0,"",LOG(INDEX(測定結果!$1:$1048576,ROW(),BF$1)))</f>
        <v>-1.0969100130080565</v>
      </c>
      <c r="BG103">
        <f>IF(INDEX(測定結果!$1:$1048576,ROW(),BG$1)=0,"",LOG(INDEX(測定結果!$1:$1048576,ROW(),BG$1)))</f>
        <v>-0.52287874528033762</v>
      </c>
      <c r="BH103">
        <f>IF(INDEX(測定結果!$1:$1048576,ROW(),BH$1)=0,"",LOG(INDEX(測定結果!$1:$1048576,ROW(),BH$1)))</f>
        <v>-0.92081875395237522</v>
      </c>
      <c r="BI103">
        <f>IF(INDEX(測定結果!$1:$1048576,ROW(),BI$1)=0,"",LOG(INDEX(測定結果!$1:$1048576,ROW(),BI$1)))</f>
        <v>-0.88605664769316317</v>
      </c>
      <c r="BJ103">
        <f>IF(INDEX(測定結果!$1:$1048576,ROW(),BJ$1)=0,"",LOG(INDEX(測定結果!$1:$1048576,ROW(),BJ$1)))</f>
        <v>-0.88605664769316317</v>
      </c>
      <c r="BK103">
        <f>IF(INDEX(測定結果!$1:$1048576,ROW(),BK$1)=0,"",LOG(INDEX(測定結果!$1:$1048576,ROW(),BK$1)))</f>
        <v>-0.85387196432176193</v>
      </c>
      <c r="BL103">
        <f>IF(INDEX(測定結果!$1:$1048576,ROW(),BL$1)=0,"",LOG(INDEX(測定結果!$1:$1048576,ROW(),BL$1)))</f>
        <v>-0.88605664769316317</v>
      </c>
      <c r="BM103">
        <f>IF(INDEX(測定結果!$1:$1048576,ROW(),BM$1)=0,"",LOG(INDEX(測定結果!$1:$1048576,ROW(),BM$1)))</f>
        <v>-0.95860731484177497</v>
      </c>
      <c r="BN103">
        <f>IF(INDEX(測定結果!$1:$1048576,ROW(),BN$1)=0,"",LOG(INDEX(測定結果!$1:$1048576,ROW(),BN$1)))</f>
        <v>-0.88605664769316317</v>
      </c>
      <c r="BO103">
        <f>IF(INDEX(測定結果!$1:$1048576,ROW(),BO$1)=0,"",LOG(INDEX(測定結果!$1:$1048576,ROW(),BO$1)))</f>
        <v>-0.85387196432176193</v>
      </c>
      <c r="BP103">
        <f>IF(INDEX(測定結果!$1:$1048576,ROW(),BP$1)=0,"",LOG(INDEX(測定結果!$1:$1048576,ROW(),BP$1)))</f>
        <v>-0.88605664769316317</v>
      </c>
      <c r="BQ103">
        <f>IF(INDEX(測定結果!$1:$1048576,ROW(),BQ$1)=0,"",LOG(INDEX(測定結果!$1:$1048576,ROW(),BQ$1)))</f>
        <v>-0.88605664769316317</v>
      </c>
      <c r="BR103">
        <f>IF(INDEX(測定結果!$1:$1048576,ROW(),BR$1)=0,"",LOG(INDEX(測定結果!$1:$1048576,ROW(),BR$1)))</f>
        <v>-1.0457574905606752</v>
      </c>
      <c r="BS103">
        <f>IF(INDEX(測定結果!$1:$1048576,ROW(),BS$1)=0,"",LOG(INDEX(測定結果!$1:$1048576,ROW(),BS$1)))</f>
        <v>-0.88605664769316317</v>
      </c>
      <c r="BT103">
        <f>IF(INDEX(測定結果!$1:$1048576,ROW(),BT$1)=0,"",LOG(INDEX(測定結果!$1:$1048576,ROW(),BT$1)))</f>
        <v>-0.88605664769316317</v>
      </c>
      <c r="BU103">
        <f>IF(INDEX(測定結果!$1:$1048576,ROW(),BU$1)=0,"",LOG(INDEX(測定結果!$1:$1048576,ROW(),BU$1)))</f>
        <v>-0.92081875395237522</v>
      </c>
      <c r="BV103">
        <f>IF(INDEX(測定結果!$1:$1048576,ROW(),BV$1)=0,"",LOG(INDEX(測定結果!$1:$1048576,ROW(),BV$1)))</f>
        <v>-0.92081875395237522</v>
      </c>
      <c r="BW103">
        <f>IF(INDEX(測定結果!$1:$1048576,ROW(),BW$1)=0,"",LOG(INDEX(測定結果!$1:$1048576,ROW(),BW$1)))</f>
        <v>-0.92081875395237522</v>
      </c>
      <c r="BX103">
        <f>IF(INDEX(測定結果!$1:$1048576,ROW(),BX$1)=0,"",LOG(INDEX(測定結果!$1:$1048576,ROW(),BX$1)))</f>
        <v>-0.95860731484177497</v>
      </c>
      <c r="BY103">
        <f>IF(INDEX(測定結果!$1:$1048576,ROW(),BY$1)=0,"",LOG(INDEX(測定結果!$1:$1048576,ROW(),BY$1)))</f>
        <v>-0.95860731484177497</v>
      </c>
      <c r="BZ103">
        <f>IF(INDEX(測定結果!$1:$1048576,ROW(),BZ$1)=0,"",LOG(INDEX(測定結果!$1:$1048576,ROW(),BZ$1)))</f>
        <v>-0.92081875395237522</v>
      </c>
      <c r="CA103">
        <f>IF(INDEX(測定結果!$1:$1048576,ROW(),CA$1)=0,"",LOG(INDEX(測定結果!$1:$1048576,ROW(),CA$1)))</f>
        <v>-0.95860731484177497</v>
      </c>
      <c r="CB103">
        <f>IF(INDEX(測定結果!$1:$1048576,ROW(),CB$1)=0,"",LOG(INDEX(測定結果!$1:$1048576,ROW(),CB$1)))</f>
        <v>-0.92081875395237522</v>
      </c>
      <c r="CC103">
        <f>IF(INDEX(測定結果!$1:$1048576,ROW(),CC$1)=0,"",LOG(INDEX(測定結果!$1:$1048576,ROW(),CC$1)))</f>
        <v>-0.95860731484177497</v>
      </c>
      <c r="CD103">
        <f>IF(INDEX(測定結果!$1:$1048576,ROW(),CD$1)=0,"",LOG(INDEX(測定結果!$1:$1048576,ROW(),CD$1)))</f>
        <v>-0.95860731484177497</v>
      </c>
      <c r="CE103">
        <f>IF(INDEX(測定結果!$1:$1048576,ROW(),CE$1)=0,"",LOG(INDEX(測定結果!$1:$1048576,ROW(),CE$1)))</f>
        <v>-0.95860731484177497</v>
      </c>
      <c r="CF103">
        <f>IF(INDEX(測定結果!$1:$1048576,ROW(),CF$1)=0,"",LOG(INDEX(測定結果!$1:$1048576,ROW(),CF$1)))</f>
        <v>-0.95860731484177497</v>
      </c>
      <c r="CG103">
        <f>IF(INDEX(測定結果!$1:$1048576,ROW(),CG$1)=0,"",LOG(INDEX(測定結果!$1:$1048576,ROW(),CG$1)))</f>
        <v>-0.92081875395237522</v>
      </c>
      <c r="CH103">
        <f>IF(INDEX(測定結果!$1:$1048576,ROW(),CH$1)=0,"",LOG(INDEX(測定結果!$1:$1048576,ROW(),CH$1)))</f>
        <v>-0.95860731484177497</v>
      </c>
      <c r="CI103">
        <f>IF(INDEX(測定結果!$1:$1048576,ROW(),CI$1)=0,"",LOG(INDEX(測定結果!$1:$1048576,ROW(),CI$1)))</f>
        <v>-0.88605664769316317</v>
      </c>
      <c r="CJ103">
        <f>IF(INDEX(測定結果!$1:$1048576,ROW(),CJ$1)=0,"",LOG(INDEX(測定結果!$1:$1048576,ROW(),CJ$1)))</f>
        <v>-0.92081875395237522</v>
      </c>
      <c r="CK103">
        <f>IF(INDEX(測定結果!$1:$1048576,ROW(),CK$1)=0,"",LOG(INDEX(測定結果!$1:$1048576,ROW(),CK$1)))</f>
        <v>-0.95860731484177497</v>
      </c>
      <c r="CL103">
        <f>IF(INDEX(測定結果!$1:$1048576,ROW(),CL$1)=0,"",LOG(INDEX(測定結果!$1:$1048576,ROW(),CL$1)))</f>
        <v>-0.95860731484177497</v>
      </c>
      <c r="CM103">
        <f>IF(INDEX(測定結果!$1:$1048576,ROW(),CM$1)=0,"",LOG(INDEX(測定結果!$1:$1048576,ROW(),CM$1)))</f>
        <v>-0.95860731484177497</v>
      </c>
      <c r="CN103">
        <f>IF(INDEX(測定結果!$1:$1048576,ROW(),CN$1)=0,"",LOG(INDEX(測定結果!$1:$1048576,ROW(),CN$1)))</f>
        <v>-1</v>
      </c>
      <c r="CO103">
        <f>IF(INDEX(測定結果!$1:$1048576,ROW(),CO$1)=0,"",LOG(INDEX(測定結果!$1:$1048576,ROW(),CO$1)))</f>
        <v>-0.95860731484177497</v>
      </c>
      <c r="CP103">
        <f>IF(INDEX(測定結果!$1:$1048576,ROW(),CP$1)=0,"",LOG(INDEX(測定結果!$1:$1048576,ROW(),CP$1)))</f>
        <v>-1</v>
      </c>
      <c r="CQ103">
        <f>IF(INDEX(測定結果!$1:$1048576,ROW(),CQ$1)=0,"",LOG(INDEX(測定結果!$1:$1048576,ROW(),CQ$1)))</f>
        <v>-0.92081875395237522</v>
      </c>
      <c r="CR103">
        <f>IF(INDEX(測定結果!$1:$1048576,ROW(),CR$1)=0,"",LOG(INDEX(測定結果!$1:$1048576,ROW(),CR$1)))</f>
        <v>-0.95860731484177497</v>
      </c>
      <c r="CS103">
        <f>IF(INDEX(測定結果!$1:$1048576,ROW(),CS$1)=0,"",LOG(INDEX(測定結果!$1:$1048576,ROW(),CS$1)))</f>
        <v>-0.92081875395237522</v>
      </c>
      <c r="CT103">
        <f>IF(INDEX(測定結果!$1:$1048576,ROW(),CT$1)=0,"",LOG(INDEX(測定結果!$1:$1048576,ROW(),CT$1)))</f>
        <v>-0.95860731484177497</v>
      </c>
      <c r="CU103">
        <f>IF(INDEX(測定結果!$1:$1048576,ROW(),CU$1)=0,"",LOG(INDEX(測定結果!$1:$1048576,ROW(),CU$1)))</f>
        <v>-0.92081875395237522</v>
      </c>
      <c r="CV103">
        <f>IF(INDEX(測定結果!$1:$1048576,ROW(),CV$1)=0,"",LOG(INDEX(測定結果!$1:$1048576,ROW(),CV$1)))</f>
        <v>-0.95860731484177497</v>
      </c>
      <c r="CW103">
        <f>IF(INDEX(測定結果!$1:$1048576,ROW(),CW$1)=0,"",LOG(INDEX(測定結果!$1:$1048576,ROW(),CW$1)))</f>
        <v>-0.95860731484177497</v>
      </c>
      <c r="CX103">
        <f>IF(INDEX(測定結果!$1:$1048576,ROW(),CX$1)=0,"",LOG(INDEX(測定結果!$1:$1048576,ROW(),CX$1)))</f>
        <v>-1</v>
      </c>
      <c r="CY103">
        <f>IF(INDEX(測定結果!$1:$1048576,ROW(),CY$1)=0,"",LOG(INDEX(測定結果!$1:$1048576,ROW(),CY$1)))</f>
        <v>-0.92081875395237522</v>
      </c>
      <c r="CZ103">
        <f>IF(INDEX(測定結果!$1:$1048576,ROW(),CZ$1)=0,"",LOG(INDEX(測定結果!$1:$1048576,ROW(),CZ$1)))</f>
        <v>-1.0457574905606752</v>
      </c>
      <c r="DA103">
        <f>IF(INDEX(測定結果!$1:$1048576,ROW(),DA$1)=0,"",LOG(INDEX(測定結果!$1:$1048576,ROW(),DA$1)))</f>
        <v>-0.95860731484177497</v>
      </c>
      <c r="DB103">
        <f>IF(INDEX(測定結果!$1:$1048576,ROW(),DB$1)=0,"",LOG(INDEX(測定結果!$1:$1048576,ROW(),DB$1)))</f>
        <v>-0.95860731484177497</v>
      </c>
      <c r="DC103">
        <f>IF(INDEX(測定結果!$1:$1048576,ROW(),DC$1)=0,"",LOG(INDEX(測定結果!$1:$1048576,ROW(),DC$1)))</f>
        <v>-1.0457574905606752</v>
      </c>
      <c r="DD103">
        <f>IF(INDEX(測定結果!$1:$1048576,ROW(),DD$1)=0,"",LOG(INDEX(測定結果!$1:$1048576,ROW(),DD$1)))</f>
        <v>-0.92081875395237522</v>
      </c>
      <c r="DE103">
        <f>IF(INDEX(測定結果!$1:$1048576,ROW(),DE$1)=0,"",LOG(INDEX(測定結果!$1:$1048576,ROW(),DE$1)))</f>
        <v>-1</v>
      </c>
      <c r="DF103">
        <f>IF(INDEX(測定結果!$1:$1048576,ROW(),DF$1)=0,"",LOG(INDEX(測定結果!$1:$1048576,ROW(),DF$1)))</f>
        <v>-0.95860731484177497</v>
      </c>
      <c r="DG103">
        <f>IF(INDEX(測定結果!$1:$1048576,ROW(),DG$1)=0,"",LOG(INDEX(測定結果!$1:$1048576,ROW(),DG$1)))</f>
        <v>-1</v>
      </c>
      <c r="DH103">
        <f>IF(INDEX(測定結果!$1:$1048576,ROW(),DH$1)=0,"",LOG(INDEX(測定結果!$1:$1048576,ROW(),DH$1)))</f>
        <v>-1</v>
      </c>
      <c r="DI103">
        <f>IF(INDEX(測定結果!$1:$1048576,ROW(),DI$1)=0,"",LOG(INDEX(測定結果!$1:$1048576,ROW(),DI$1)))</f>
        <v>-1</v>
      </c>
      <c r="DJ103">
        <f>IF(INDEX(測定結果!$1:$1048576,ROW(),DJ$1)=0,"",LOG(INDEX(測定結果!$1:$1048576,ROW(),DJ$1)))</f>
        <v>-1</v>
      </c>
      <c r="DK103">
        <f>IF(INDEX(測定結果!$1:$1048576,ROW(),DK$1)=0,"",LOG(INDEX(測定結果!$1:$1048576,ROW(),DK$1)))</f>
        <v>-1</v>
      </c>
      <c r="DL103">
        <f>IF(INDEX(測定結果!$1:$1048576,ROW(),DL$1)=0,"",LOG(INDEX(測定結果!$1:$1048576,ROW(),DL$1)))</f>
        <v>-1</v>
      </c>
      <c r="DM103">
        <f>IF(INDEX(測定結果!$1:$1048576,ROW(),DM$1)=0,"",LOG(INDEX(測定結果!$1:$1048576,ROW(),DM$1)))</f>
        <v>-0.95860731484177497</v>
      </c>
      <c r="DN103">
        <f>IF(INDEX(測定結果!$1:$1048576,ROW(),DN$1)=0,"",LOG(INDEX(測定結果!$1:$1048576,ROW(),DN$1)))</f>
        <v>-0.92081875395237522</v>
      </c>
      <c r="DO103">
        <f>IF(INDEX(測定結果!$1:$1048576,ROW(),DO$1)=0,"",LOG(INDEX(測定結果!$1:$1048576,ROW(),DO$1)))</f>
        <v>-0.95860731484177497</v>
      </c>
      <c r="DP103">
        <f>IF(OR(INDEX(測定結果!$1:$1048576,ROW(),DP$1)=0,INDEX(測定結果!$1:$1048576,ROW(),DP$1)=""),"",LOG(INDEX(測定結果!$1:$1048576,ROW(),DP$1)))</f>
        <v>-0.9507819773298184</v>
      </c>
      <c r="DQ103">
        <f>IF(OR(INDEX(測定結果!$1:$1048576,ROW(),DQ$1)=0,INDEX(測定結果!$1:$1048576,ROW(),DQ$1)=""),"",LOG(INDEX(測定結果!$1:$1048576,ROW(),DQ$1)))</f>
        <v>-0.98296666070121963</v>
      </c>
      <c r="DR103">
        <f>IF(OR(INDEX(測定結果!$1:$1048576,ROW(),DR$1)=0,INDEX(測定結果!$1:$1048576,ROW(),DR$1)=""),"",LOG(INDEX(測定結果!$1:$1048576,ROW(),DR$1)))</f>
        <v>-1.0222763947111522</v>
      </c>
      <c r="DS103">
        <f>IF(OR(INDEX(測定結果!$1:$1048576,ROW(),DS$1)=0,INDEX(測定結果!$1:$1048576,ROW(),DS$1)=""),"",LOG(INDEX(測定結果!$1:$1048576,ROW(),DS$1)))</f>
        <v>-0.9507819773298184</v>
      </c>
      <c r="DT103">
        <f>IF(OR(INDEX(測定結果!$1:$1048576,ROW(),DT$1)=0,INDEX(測定結果!$1:$1048576,ROW(),DT$1)=""),"",LOG(INDEX(測定結果!$1:$1048576,ROW(),DT$1)))</f>
        <v>-0.98716277529482777</v>
      </c>
      <c r="DU103">
        <f>IF(OR(INDEX(測定結果!$1:$1048576,ROW(),DU$1)=0,INDEX(測定結果!$1:$1048576,ROW(),DU$1)=""),"",LOG(INDEX(測定結果!$1:$1048576,ROW(),DU$1)))</f>
        <v>-0.97881070093006195</v>
      </c>
      <c r="DV103">
        <f>IF(OR(INDEX(測定結果!$1:$1048576,ROW(),DV$1)=0,INDEX(測定結果!$1:$1048576,ROW(),DV$1)=""),"",LOG(INDEX(測定結果!$1:$1048576,ROW(),DV$1)))</f>
        <v>-0.98296666070121963</v>
      </c>
      <c r="DW103">
        <f>IF(OR(INDEX(測定結果!$1:$1048576,ROW(),DW$1)=0,INDEX(測定結果!$1:$1048576,ROW(),DW$1)=""),"",LOG(INDEX(測定結果!$1:$1048576,ROW(),DW$1)))</f>
        <v>-1.0132282657337552</v>
      </c>
      <c r="DX103">
        <f>IF(OR(INDEX(測定結果!$1:$1048576,ROW(),DX$1)=0,INDEX(測定結果!$1:$1048576,ROW(),DX$1)=""),"",LOG(INDEX(測定結果!$1:$1048576,ROW(),DX$1)))</f>
        <v>-1.0087739243075051</v>
      </c>
      <c r="DY103">
        <f>IF(OR(INDEX(測定結果!$1:$1048576,ROW(),DY$1)=0,INDEX(測定結果!$1:$1048576,ROW(),DY$1)=""),"",LOG(INDEX(測定結果!$1:$1048576,ROW(),DY$1)))</f>
        <v>-1.0177287669604316</v>
      </c>
      <c r="DZ103">
        <f>IF(OR(INDEX(測定結果!$1:$1048576,ROW(),DZ$1)=0,INDEX(測定結果!$1:$1048576,ROW(),DZ$1)=""),"",LOG(INDEX(測定結果!$1:$1048576,ROW(),DZ$1)))</f>
        <v>-1</v>
      </c>
      <c r="EA103">
        <f>IF(OR(INDEX(測定結果!$1:$1048576,ROW(),EA$1)=0,INDEX(測定結果!$1:$1048576,ROW(),EA$1)=""),"",LOG(INDEX(測定結果!$1:$1048576,ROW(),EA$1)))</f>
        <v>-1.0087739243075051</v>
      </c>
      <c r="EB103">
        <f>IF(OR(INDEX(測定結果!$1:$1048576,ROW(),EB$1)=0,INDEX(測定結果!$1:$1048576,ROW(),EB$1)=""),"",LOG(INDEX(測定結果!$1:$1048576,ROW(),EB$1)))</f>
        <v>-1.0043648054024501</v>
      </c>
      <c r="EC103">
        <f>IF(OR(INDEX(測定結果!$1:$1048576,ROW(),EC$1)=0,INDEX(測定結果!$1:$1048576,ROW(),EC$1)=""),"",LOG(INDEX(測定結果!$1:$1048576,ROW(),EC$1)))</f>
        <v>-0.97881070093006195</v>
      </c>
      <c r="ED103">
        <f>IF(OR(INDEX(測定結果!$1:$1048576,ROW(),ED$1)=0,INDEX(測定結果!$1:$1048576,ROW(),ED$1)=""),"",LOG(INDEX(測定結果!$1:$1048576,ROW(),ED$1)))</f>
        <v>-0.94692155651658028</v>
      </c>
    </row>
    <row r="104" spans="1:134">
      <c r="A104" t="str">
        <f>IF(INDEX(測定結果!$1:$1048576,ROW(),A$1)=0,A103,INDEX(測定結果!$1:$1048576,ROW(),A$1))</f>
        <v>船引町</v>
      </c>
      <c r="B104">
        <f>INDEX(測定結果!$1:$1048576,ROW(),B$1)</f>
        <v>94</v>
      </c>
      <c r="C104" t="str">
        <f>IF(INDEX(測定結果!$1:$1048576,ROW(),C$1)=0,C103,INDEX(測定結果!$1:$1048576,ROW(),C$1))</f>
        <v>北移</v>
      </c>
      <c r="D104" t="str">
        <f>IF(INDEX(測定結果!$1:$1048576,ROW(),D$1)=0,"",INDEX(測定結果!$1:$1048576,ROW(),D$1))</f>
        <v>東作地区公民館</v>
      </c>
      <c r="E104">
        <f>IF(INDEX(測定結果!$1:$1048576,ROW(),E$1)=0,"",LOG(INDEX(測定結果!$1:$1048576,ROW(),E$1)))</f>
        <v>-0.24412514432750865</v>
      </c>
      <c r="F104">
        <f>IF(INDEX(測定結果!$1:$1048576,ROW(),F$1)=0,"",LOG(INDEX(測定結果!$1:$1048576,ROW(),F$1)))</f>
        <v>-0.32790214206428259</v>
      </c>
      <c r="G104">
        <f>IF(INDEX(測定結果!$1:$1048576,ROW(),G$1)=0,"",LOG(INDEX(測定結果!$1:$1048576,ROW(),G$1)))</f>
        <v>-0.24412514432750865</v>
      </c>
      <c r="H104">
        <f>IF(INDEX(測定結果!$1:$1048576,ROW(),H$1)=0,"",LOG(INDEX(測定結果!$1:$1048576,ROW(),H$1)))</f>
        <v>-0.3010299956639812</v>
      </c>
      <c r="I104">
        <f>IF(INDEX(測定結果!$1:$1048576,ROW(),I$1)=0,"",LOG(INDEX(測定結果!$1:$1048576,ROW(),I$1)))</f>
        <v>-0.32790214206428259</v>
      </c>
      <c r="J104">
        <f>IF(INDEX(測定結果!$1:$1048576,ROW(),J$1)=0,"",LOG(INDEX(測定結果!$1:$1048576,ROW(),J$1)))</f>
        <v>-0.32790214206428259</v>
      </c>
      <c r="K104">
        <f>IF(INDEX(測定結果!$1:$1048576,ROW(),K$1)=0,"",LOG(INDEX(測定結果!$1:$1048576,ROW(),K$1)))</f>
        <v>-0.32790214206428259</v>
      </c>
      <c r="L104">
        <f>IF(INDEX(測定結果!$1:$1048576,ROW(),L$1)=0,"",LOG(INDEX(測定結果!$1:$1048576,ROW(),L$1)))</f>
        <v>-0.33724216831842591</v>
      </c>
      <c r="M104">
        <f>IF(INDEX(測定結果!$1:$1048576,ROW(),M$1)=0,"",LOG(INDEX(測定結果!$1:$1048576,ROW(),M$1)))</f>
        <v>-0.35654732351381258</v>
      </c>
      <c r="N104">
        <f>IF(INDEX(測定結果!$1:$1048576,ROW(),N$1)=0,"",LOG(INDEX(測定結果!$1:$1048576,ROW(),N$1)))</f>
        <v>-0.34678748622465633</v>
      </c>
      <c r="O104">
        <f>IF(INDEX(測定結果!$1:$1048576,ROW(),O$1)=0,"",LOG(INDEX(測定結果!$1:$1048576,ROW(),O$1)))</f>
        <v>-0.35654732351381258</v>
      </c>
      <c r="P104">
        <f>IF(INDEX(測定結果!$1:$1048576,ROW(),P$1)=0,"",LOG(INDEX(測定結果!$1:$1048576,ROW(),P$1)))</f>
        <v>-0.37675070960209955</v>
      </c>
      <c r="Q104">
        <f>IF(INDEX(測定結果!$1:$1048576,ROW(),Q$1)=0,"",LOG(INDEX(測定結果!$1:$1048576,ROW(),Q$1)))</f>
        <v>-0.40893539297350079</v>
      </c>
      <c r="R104">
        <f>IF(INDEX(測定結果!$1:$1048576,ROW(),R$1)=0,"",LOG(INDEX(測定結果!$1:$1048576,ROW(),R$1)))</f>
        <v>-0.42021640338318983</v>
      </c>
      <c r="S104">
        <f>IF(INDEX(測定結果!$1:$1048576,ROW(),S$1)=0,"",LOG(INDEX(測定結果!$1:$1048576,ROW(),S$1)))</f>
        <v>-0.43179827593300502</v>
      </c>
      <c r="T104">
        <f>IF(INDEX(測定結果!$1:$1048576,ROW(),T$1)=0,"",LOG(INDEX(測定結果!$1:$1048576,ROW(),T$1)))</f>
        <v>-0.55284196865778079</v>
      </c>
      <c r="U104">
        <f>IF(INDEX(測定結果!$1:$1048576,ROW(),U$1)=0,"",LOG(INDEX(測定結果!$1:$1048576,ROW(),U$1)))</f>
        <v>-0.46852108295774486</v>
      </c>
      <c r="V104">
        <f>IF(INDEX(測定結果!$1:$1048576,ROW(),V$1)=0,"",LOG(INDEX(測定結果!$1:$1048576,ROW(),V$1)))</f>
        <v>-0.48148606012211248</v>
      </c>
      <c r="W104">
        <f>IF(INDEX(測定結果!$1:$1048576,ROW(),W$1)=0,"",LOG(INDEX(測定結果!$1:$1048576,ROW(),W$1)))</f>
        <v>-0.46852108295774486</v>
      </c>
      <c r="X104">
        <f>IF(INDEX(測定結果!$1:$1048576,ROW(),X$1)=0,"",LOG(INDEX(測定結果!$1:$1048576,ROW(),X$1)))</f>
        <v>-0.45593195564972439</v>
      </c>
      <c r="Y104">
        <f>IF(INDEX(測定結果!$1:$1048576,ROW(),Y$1)=0,"",LOG(INDEX(測定結果!$1:$1048576,ROW(),Y$1)))</f>
        <v>-0.50863830616572736</v>
      </c>
      <c r="Z104">
        <f>IF(INDEX(測定結果!$1:$1048576,ROW(),Z$1)=0,"",LOG(INDEX(測定結果!$1:$1048576,ROW(),Z$1)))</f>
        <v>-0.52287874528033762</v>
      </c>
      <c r="AA104">
        <f>IF(INDEX(測定結果!$1:$1048576,ROW(),AA$1)=0,"",LOG(INDEX(測定結果!$1:$1048576,ROW(),AA$1)))</f>
        <v>-0.56863623584101264</v>
      </c>
      <c r="AB104">
        <f>IF(INDEX(測定結果!$1:$1048576,ROW(),AB$1)=0,"",LOG(INDEX(測定結果!$1:$1048576,ROW(),AB$1)))</f>
        <v>-0.52287874528033762</v>
      </c>
      <c r="AC104">
        <f>IF(INDEX(測定結果!$1:$1048576,ROW(),AC$1)=0,"",LOG(INDEX(測定結果!$1:$1048576,ROW(),AC$1)))</f>
        <v>-0.53760200210104392</v>
      </c>
      <c r="AD104">
        <f>IF(INDEX(測定結果!$1:$1048576,ROW(),AD$1)=0,"",LOG(INDEX(測定結果!$1:$1048576,ROW(),AD$1)))</f>
        <v>-0.53760200210104392</v>
      </c>
      <c r="AE104">
        <f>IF(INDEX(測定結果!$1:$1048576,ROW(),AE$1)=0,"",LOG(INDEX(測定結果!$1:$1048576,ROW(),AE$1)))</f>
        <v>-0.56863623584101264</v>
      </c>
      <c r="AF104">
        <f>IF(INDEX(測定結果!$1:$1048576,ROW(),AF$1)=0,"",LOG(INDEX(測定結果!$1:$1048576,ROW(),AF$1)))</f>
        <v>-0.58502665202918203</v>
      </c>
      <c r="AG104">
        <f>IF(INDEX(測定結果!$1:$1048576,ROW(),AG$1)=0,"",LOG(INDEX(測定結果!$1:$1048576,ROW(),AG$1)))</f>
        <v>-0.6020599913279624</v>
      </c>
      <c r="AH104">
        <f>IF(INDEX(測定結果!$1:$1048576,ROW(),AH$1)=0,"",LOG(INDEX(測定結果!$1:$1048576,ROW(),AH$1)))</f>
        <v>-0.6777807052660807</v>
      </c>
      <c r="AI104">
        <f>IF(INDEX(測定結果!$1:$1048576,ROW(),AI$1)=0,"",LOG(INDEX(測定結果!$1:$1048576,ROW(),AI$1)))</f>
        <v>-0.63827216398240705</v>
      </c>
      <c r="AJ104">
        <f>IF(INDEX(測定結果!$1:$1048576,ROW(),AJ$1)=0,"",LOG(INDEX(測定結果!$1:$1048576,ROW(),AJ$1)))</f>
        <v>-0.6777807052660807</v>
      </c>
      <c r="AK104">
        <f>IF(INDEX(測定結果!$1:$1048576,ROW(),AK$1)=0,"",LOG(INDEX(測定結果!$1:$1048576,ROW(),AK$1)))</f>
        <v>-0.6777807052660807</v>
      </c>
      <c r="AL104">
        <f>IF(INDEX(測定結果!$1:$1048576,ROW(),AL$1)=0,"",LOG(INDEX(測定結果!$1:$1048576,ROW(),AL$1)))</f>
        <v>-0.72124639904717103</v>
      </c>
      <c r="AM104">
        <f>IF(INDEX(測定結果!$1:$1048576,ROW(),AM$1)=0,"",LOG(INDEX(測定結果!$1:$1048576,ROW(),AM$1)))</f>
        <v>-0.69897000433601875</v>
      </c>
      <c r="AN104">
        <f>IF(INDEX(測定結果!$1:$1048576,ROW(),AN$1)=0,"",LOG(INDEX(測定結果!$1:$1048576,ROW(),AN$1)))</f>
        <v>-0.72124639904717103</v>
      </c>
      <c r="AO104">
        <f>IF(INDEX(測定結果!$1:$1048576,ROW(),AO$1)=0,"",LOG(INDEX(測定結果!$1:$1048576,ROW(),AO$1)))</f>
        <v>-0.74472749489669399</v>
      </c>
      <c r="AP104">
        <f>IF(INDEX(測定結果!$1:$1048576,ROW(),AP$1)=0,"",LOG(INDEX(測定結果!$1:$1048576,ROW(),AP$1)))</f>
        <v>-0.79588001734407521</v>
      </c>
      <c r="AQ104">
        <f>IF(INDEX(測定結果!$1:$1048576,ROW(),AQ$1)=0,"",LOG(INDEX(測定結果!$1:$1048576,ROW(),AQ$1)))</f>
        <v>-0.85387196432176193</v>
      </c>
      <c r="AR104">
        <f>IF(INDEX(測定結果!$1:$1048576,ROW(),AR$1)=0,"",LOG(INDEX(測定結果!$1:$1048576,ROW(),AR$1)))</f>
        <v>-0.82390874094431876</v>
      </c>
      <c r="AS104">
        <f>IF(INDEX(測定結果!$1:$1048576,ROW(),AS$1)=0,"",LOG(INDEX(測定結果!$1:$1048576,ROW(),AS$1)))</f>
        <v>-0.88605664769316317</v>
      </c>
      <c r="AT104">
        <f>IF(INDEX(測定結果!$1:$1048576,ROW(),AT$1)=0,"",LOG(INDEX(測定結果!$1:$1048576,ROW(),AT$1)))</f>
        <v>-0.85387196432176193</v>
      </c>
      <c r="AU104">
        <f>IF(INDEX(測定結果!$1:$1048576,ROW(),AU$1)=0,"",LOG(INDEX(測定結果!$1:$1048576,ROW(),AU$1)))</f>
        <v>-0.88605664769316317</v>
      </c>
      <c r="AV104">
        <f>IF(INDEX(測定結果!$1:$1048576,ROW(),AV$1)=0,"",LOG(INDEX(測定結果!$1:$1048576,ROW(),AV$1)))</f>
        <v>-0.88605664769316317</v>
      </c>
      <c r="AW104">
        <f>IF(INDEX(測定結果!$1:$1048576,ROW(),AW$1)=0,"",LOG(INDEX(測定結果!$1:$1048576,ROW(),AW$1)))</f>
        <v>-0.88605664769316317</v>
      </c>
      <c r="AX104">
        <f>IF(INDEX(測定結果!$1:$1048576,ROW(),AX$1)=0,"",LOG(INDEX(測定結果!$1:$1048576,ROW(),AX$1)))</f>
        <v>-0.92081875395237522</v>
      </c>
      <c r="AY104">
        <f>IF(INDEX(測定結果!$1:$1048576,ROW(),AY$1)=0,"",LOG(INDEX(測定結果!$1:$1048576,ROW(),AY$1)))</f>
        <v>-0.92081875395237522</v>
      </c>
      <c r="AZ104">
        <f>IF(INDEX(測定結果!$1:$1048576,ROW(),AZ$1)=0,"",LOG(INDEX(測定結果!$1:$1048576,ROW(),AZ$1)))</f>
        <v>-0.92081875395237522</v>
      </c>
      <c r="BA104">
        <f>IF(INDEX(測定結果!$1:$1048576,ROW(),BA$1)=0,"",LOG(INDEX(測定結果!$1:$1048576,ROW(),BA$1)))</f>
        <v>-0.88605664769316317</v>
      </c>
      <c r="BB104">
        <f>IF(INDEX(測定結果!$1:$1048576,ROW(),BB$1)=0,"",LOG(INDEX(測定結果!$1:$1048576,ROW(),BB$1)))</f>
        <v>-0.92081875395237522</v>
      </c>
      <c r="BC104">
        <f>IF(INDEX(測定結果!$1:$1048576,ROW(),BC$1)=0,"",LOG(INDEX(測定結果!$1:$1048576,ROW(),BC$1)))</f>
        <v>-0.92081875395237522</v>
      </c>
      <c r="BD104">
        <f>IF(INDEX(測定結果!$1:$1048576,ROW(),BD$1)=0,"",LOG(INDEX(測定結果!$1:$1048576,ROW(),BD$1)))</f>
        <v>-0.92081875395237522</v>
      </c>
      <c r="BE104">
        <f>IF(INDEX(測定結果!$1:$1048576,ROW(),BE$1)=0,"",LOG(INDEX(測定結果!$1:$1048576,ROW(),BE$1)))</f>
        <v>-0.88605664769316317</v>
      </c>
      <c r="BF104">
        <f>IF(INDEX(測定結果!$1:$1048576,ROW(),BF$1)=0,"",LOG(INDEX(測定結果!$1:$1048576,ROW(),BF$1)))</f>
        <v>-0.95860731484177497</v>
      </c>
      <c r="BG104">
        <f>IF(INDEX(測定結果!$1:$1048576,ROW(),BG$1)=0,"",LOG(INDEX(測定結果!$1:$1048576,ROW(),BG$1)))</f>
        <v>-0.92081875395237522</v>
      </c>
      <c r="BH104">
        <f>IF(INDEX(測定結果!$1:$1048576,ROW(),BH$1)=0,"",LOG(INDEX(測定結果!$1:$1048576,ROW(),BH$1)))</f>
        <v>-0.92081875395237522</v>
      </c>
      <c r="BI104">
        <f>IF(INDEX(測定結果!$1:$1048576,ROW(),BI$1)=0,"",LOG(INDEX(測定結果!$1:$1048576,ROW(),BI$1)))</f>
        <v>-0.92081875395237522</v>
      </c>
      <c r="BJ104">
        <f>IF(INDEX(測定結果!$1:$1048576,ROW(),BJ$1)=0,"",LOG(INDEX(測定結果!$1:$1048576,ROW(),BJ$1)))</f>
        <v>-0.92081875395237522</v>
      </c>
      <c r="BK104">
        <f>IF(INDEX(測定結果!$1:$1048576,ROW(),BK$1)=0,"",LOG(INDEX(測定結果!$1:$1048576,ROW(),BK$1)))</f>
        <v>-0.92081875395237522</v>
      </c>
      <c r="BL104">
        <f>IF(INDEX(測定結果!$1:$1048576,ROW(),BL$1)=0,"",LOG(INDEX(測定結果!$1:$1048576,ROW(),BL$1)))</f>
        <v>-0.95860731484177497</v>
      </c>
      <c r="BM104">
        <f>IF(INDEX(測定結果!$1:$1048576,ROW(),BM$1)=0,"",LOG(INDEX(測定結果!$1:$1048576,ROW(),BM$1)))</f>
        <v>-0.95860731484177497</v>
      </c>
      <c r="BN104">
        <f>IF(INDEX(測定結果!$1:$1048576,ROW(),BN$1)=0,"",LOG(INDEX(測定結果!$1:$1048576,ROW(),BN$1)))</f>
        <v>-0.95860731484177497</v>
      </c>
      <c r="BO104">
        <f>IF(INDEX(測定結果!$1:$1048576,ROW(),BO$1)=0,"",LOG(INDEX(測定結果!$1:$1048576,ROW(),BO$1)))</f>
        <v>-0.95860731484177497</v>
      </c>
      <c r="BP104">
        <f>IF(INDEX(測定結果!$1:$1048576,ROW(),BP$1)=0,"",LOG(INDEX(測定結果!$1:$1048576,ROW(),BP$1)))</f>
        <v>-0.95860731484177497</v>
      </c>
      <c r="BQ104">
        <f>IF(INDEX(測定結果!$1:$1048576,ROW(),BQ$1)=0,"",LOG(INDEX(測定結果!$1:$1048576,ROW(),BQ$1)))</f>
        <v>-0.95860731484177497</v>
      </c>
      <c r="BR104">
        <f>IF(INDEX(測定結果!$1:$1048576,ROW(),BR$1)=0,"",LOG(INDEX(測定結果!$1:$1048576,ROW(),BR$1)))</f>
        <v>-1</v>
      </c>
      <c r="BS104">
        <f>IF(INDEX(測定結果!$1:$1048576,ROW(),BS$1)=0,"",LOG(INDEX(測定結果!$1:$1048576,ROW(),BS$1)))</f>
        <v>-0.95860731484177497</v>
      </c>
      <c r="BT104">
        <f>IF(INDEX(測定結果!$1:$1048576,ROW(),BT$1)=0,"",LOG(INDEX(測定結果!$1:$1048576,ROW(),BT$1)))</f>
        <v>-0.95860731484177497</v>
      </c>
      <c r="BU104">
        <f>IF(INDEX(測定結果!$1:$1048576,ROW(),BU$1)=0,"",LOG(INDEX(測定結果!$1:$1048576,ROW(),BU$1)))</f>
        <v>-0.95860731484177497</v>
      </c>
      <c r="BV104" t="str">
        <f>IF(INDEX(測定結果!$1:$1048576,ROW(),BV$1)=0,"",LOG(INDEX(測定結果!$1:$1048576,ROW(),BV$1)))</f>
        <v/>
      </c>
      <c r="BW104" t="str">
        <f>IF(INDEX(測定結果!$1:$1048576,ROW(),BW$1)=0,"",LOG(INDEX(測定結果!$1:$1048576,ROW(),BW$1)))</f>
        <v/>
      </c>
      <c r="BX104" t="str">
        <f>IF(INDEX(測定結果!$1:$1048576,ROW(),BX$1)=0,"",LOG(INDEX(測定結果!$1:$1048576,ROW(),BX$1)))</f>
        <v/>
      </c>
      <c r="BY104" t="str">
        <f>IF(INDEX(測定結果!$1:$1048576,ROW(),BY$1)=0,"",LOG(INDEX(測定結果!$1:$1048576,ROW(),BY$1)))</f>
        <v/>
      </c>
      <c r="BZ104" t="str">
        <f>IF(INDEX(測定結果!$1:$1048576,ROW(),BZ$1)=0,"",LOG(INDEX(測定結果!$1:$1048576,ROW(),BZ$1)))</f>
        <v/>
      </c>
      <c r="CA104" t="str">
        <f>IF(INDEX(測定結果!$1:$1048576,ROW(),CA$1)=0,"",LOG(INDEX(測定結果!$1:$1048576,ROW(),CA$1)))</f>
        <v/>
      </c>
      <c r="CB104" t="str">
        <f>IF(INDEX(測定結果!$1:$1048576,ROW(),CB$1)=0,"",LOG(INDEX(測定結果!$1:$1048576,ROW(),CB$1)))</f>
        <v/>
      </c>
      <c r="CC104" t="str">
        <f>IF(INDEX(測定結果!$1:$1048576,ROW(),CC$1)=0,"",LOG(INDEX(測定結果!$1:$1048576,ROW(),CC$1)))</f>
        <v/>
      </c>
      <c r="CD104" t="str">
        <f>IF(INDEX(測定結果!$1:$1048576,ROW(),CD$1)=0,"",LOG(INDEX(測定結果!$1:$1048576,ROW(),CD$1)))</f>
        <v/>
      </c>
      <c r="CE104" t="str">
        <f>IF(INDEX(測定結果!$1:$1048576,ROW(),CE$1)=0,"",LOG(INDEX(測定結果!$1:$1048576,ROW(),CE$1)))</f>
        <v/>
      </c>
      <c r="CF104">
        <f>IF(INDEX(測定結果!$1:$1048576,ROW(),CF$1)=0,"",LOG(INDEX(測定結果!$1:$1048576,ROW(),CF$1)))</f>
        <v>-1</v>
      </c>
      <c r="CG104">
        <f>IF(INDEX(測定結果!$1:$1048576,ROW(),CG$1)=0,"",LOG(INDEX(測定結果!$1:$1048576,ROW(),CG$1)))</f>
        <v>-1</v>
      </c>
      <c r="CH104">
        <f>IF(INDEX(測定結果!$1:$1048576,ROW(),CH$1)=0,"",LOG(INDEX(測定結果!$1:$1048576,ROW(),CH$1)))</f>
        <v>-1</v>
      </c>
      <c r="CI104">
        <f>IF(INDEX(測定結果!$1:$1048576,ROW(),CI$1)=0,"",LOG(INDEX(測定結果!$1:$1048576,ROW(),CI$1)))</f>
        <v>-1.0457574905606752</v>
      </c>
      <c r="CJ104">
        <f>IF(INDEX(測定結果!$1:$1048576,ROW(),CJ$1)=0,"",LOG(INDEX(測定結果!$1:$1048576,ROW(),CJ$1)))</f>
        <v>-1.0969100130080565</v>
      </c>
      <c r="CK104">
        <f>IF(INDEX(測定結果!$1:$1048576,ROW(),CK$1)=0,"",LOG(INDEX(測定結果!$1:$1048576,ROW(),CK$1)))</f>
        <v>-1.0457574905606752</v>
      </c>
      <c r="CL104">
        <f>IF(INDEX(測定結果!$1:$1048576,ROW(),CL$1)=0,"",LOG(INDEX(測定結果!$1:$1048576,ROW(),CL$1)))</f>
        <v>-1.0457574905606752</v>
      </c>
      <c r="CM104">
        <f>IF(INDEX(測定結果!$1:$1048576,ROW(),CM$1)=0,"",LOG(INDEX(測定結果!$1:$1048576,ROW(),CM$1)))</f>
        <v>-1.0457574905606752</v>
      </c>
      <c r="CN104">
        <f>IF(INDEX(測定結果!$1:$1048576,ROW(),CN$1)=0,"",LOG(INDEX(測定結果!$1:$1048576,ROW(),CN$1)))</f>
        <v>-1.0457574905606752</v>
      </c>
      <c r="CO104">
        <f>IF(INDEX(測定結果!$1:$1048576,ROW(),CO$1)=0,"",LOG(INDEX(測定結果!$1:$1048576,ROW(),CO$1)))</f>
        <v>-1.0457574905606752</v>
      </c>
      <c r="CP104">
        <f>IF(INDEX(測定結果!$1:$1048576,ROW(),CP$1)=0,"",LOG(INDEX(測定結果!$1:$1048576,ROW(),CP$1)))</f>
        <v>-1.0457574905606752</v>
      </c>
      <c r="CQ104">
        <f>IF(INDEX(測定結果!$1:$1048576,ROW(),CQ$1)=0,"",LOG(INDEX(測定結果!$1:$1048576,ROW(),CQ$1)))</f>
        <v>-1.0457574905606752</v>
      </c>
      <c r="CR104" t="str">
        <f>IF(INDEX(測定結果!$1:$1048576,ROW(),CR$1)=0,"",LOG(INDEX(測定結果!$1:$1048576,ROW(),CR$1)))</f>
        <v/>
      </c>
      <c r="CS104" t="str">
        <f>IF(INDEX(測定結果!$1:$1048576,ROW(),CS$1)=0,"",LOG(INDEX(測定結果!$1:$1048576,ROW(),CS$1)))</f>
        <v/>
      </c>
      <c r="CT104" t="str">
        <f>IF(INDEX(測定結果!$1:$1048576,ROW(),CT$1)=0,"",LOG(INDEX(測定結果!$1:$1048576,ROW(),CT$1)))</f>
        <v/>
      </c>
      <c r="CU104" t="str">
        <f>IF(INDEX(測定結果!$1:$1048576,ROW(),CU$1)=0,"",LOG(INDEX(測定結果!$1:$1048576,ROW(),CU$1)))</f>
        <v/>
      </c>
      <c r="CV104" t="str">
        <f>IF(INDEX(測定結果!$1:$1048576,ROW(),CV$1)=0,"",LOG(INDEX(測定結果!$1:$1048576,ROW(),CV$1)))</f>
        <v/>
      </c>
      <c r="CW104" t="str">
        <f>IF(INDEX(測定結果!$1:$1048576,ROW(),CW$1)=0,"",LOG(INDEX(測定結果!$1:$1048576,ROW(),CW$1)))</f>
        <v/>
      </c>
      <c r="CX104" t="str">
        <f>IF(INDEX(測定結果!$1:$1048576,ROW(),CX$1)=0,"",LOG(INDEX(測定結果!$1:$1048576,ROW(),CX$1)))</f>
        <v/>
      </c>
      <c r="CY104" t="str">
        <f>IF(INDEX(測定結果!$1:$1048576,ROW(),CY$1)=0,"",LOG(INDEX(測定結果!$1:$1048576,ROW(),CY$1)))</f>
        <v/>
      </c>
      <c r="CZ104" t="str">
        <f>IF(INDEX(測定結果!$1:$1048576,ROW(),CZ$1)=0,"",LOG(INDEX(測定結果!$1:$1048576,ROW(),CZ$1)))</f>
        <v/>
      </c>
      <c r="DA104" t="str">
        <f>IF(INDEX(測定結果!$1:$1048576,ROW(),DA$1)=0,"",LOG(INDEX(測定結果!$1:$1048576,ROW(),DA$1)))</f>
        <v/>
      </c>
      <c r="DB104" t="str">
        <f>IF(INDEX(測定結果!$1:$1048576,ROW(),DB$1)=0,"",LOG(INDEX(測定結果!$1:$1048576,ROW(),DB$1)))</f>
        <v/>
      </c>
      <c r="DC104" t="str">
        <f>IF(INDEX(測定結果!$1:$1048576,ROW(),DC$1)=0,"",LOG(INDEX(測定結果!$1:$1048576,ROW(),DC$1)))</f>
        <v/>
      </c>
      <c r="DD104" t="str">
        <f>IF(INDEX(測定結果!$1:$1048576,ROW(),DD$1)=0,"",LOG(INDEX(測定結果!$1:$1048576,ROW(),DD$1)))</f>
        <v/>
      </c>
      <c r="DE104" t="str">
        <f>IF(INDEX(測定結果!$1:$1048576,ROW(),DE$1)=0,"",LOG(INDEX(測定結果!$1:$1048576,ROW(),DE$1)))</f>
        <v/>
      </c>
      <c r="DF104" t="str">
        <f>IF(INDEX(測定結果!$1:$1048576,ROW(),DF$1)=0,"",LOG(INDEX(測定結果!$1:$1048576,ROW(),DF$1)))</f>
        <v/>
      </c>
      <c r="DG104" t="str">
        <f>IF(INDEX(測定結果!$1:$1048576,ROW(),DG$1)=0,"",LOG(INDEX(測定結果!$1:$1048576,ROW(),DG$1)))</f>
        <v/>
      </c>
      <c r="DH104" t="str">
        <f>IF(INDEX(測定結果!$1:$1048576,ROW(),DH$1)=0,"",LOG(INDEX(測定結果!$1:$1048576,ROW(),DH$1)))</f>
        <v/>
      </c>
      <c r="DI104" t="str">
        <f>IF(INDEX(測定結果!$1:$1048576,ROW(),DI$1)=0,"",LOG(INDEX(測定結果!$1:$1048576,ROW(),DI$1)))</f>
        <v/>
      </c>
      <c r="DJ104" t="str">
        <f>IF(INDEX(測定結果!$1:$1048576,ROW(),DJ$1)=0,"",LOG(INDEX(測定結果!$1:$1048576,ROW(),DJ$1)))</f>
        <v/>
      </c>
      <c r="DK104" t="str">
        <f>IF(INDEX(測定結果!$1:$1048576,ROW(),DK$1)=0,"",LOG(INDEX(測定結果!$1:$1048576,ROW(),DK$1)))</f>
        <v/>
      </c>
      <c r="DL104" t="str">
        <f>IF(INDEX(測定結果!$1:$1048576,ROW(),DL$1)=0,"",LOG(INDEX(測定結果!$1:$1048576,ROW(),DL$1)))</f>
        <v/>
      </c>
      <c r="DM104" t="str">
        <f>IF(INDEX(測定結果!$1:$1048576,ROW(),DM$1)=0,"",LOG(INDEX(測定結果!$1:$1048576,ROW(),DM$1)))</f>
        <v/>
      </c>
      <c r="DN104" t="str">
        <f>IF(INDEX(測定結果!$1:$1048576,ROW(),DN$1)=0,"",LOG(INDEX(測定結果!$1:$1048576,ROW(),DN$1)))</f>
        <v/>
      </c>
      <c r="DO104" t="str">
        <f>IF(INDEX(測定結果!$1:$1048576,ROW(),DO$1)=0,"",LOG(INDEX(測定結果!$1:$1048576,ROW(),DO$1)))</f>
        <v/>
      </c>
      <c r="DP104" t="str">
        <f>IF(OR(INDEX(測定結果!$1:$1048576,ROW(),DP$1)=0,INDEX(測定結果!$1:$1048576,ROW(),DP$1)=""),"",LOG(INDEX(測定結果!$1:$1048576,ROW(),DP$1)))</f>
        <v/>
      </c>
      <c r="DQ104" t="str">
        <f>IF(OR(INDEX(測定結果!$1:$1048576,ROW(),DQ$1)=0,INDEX(測定結果!$1:$1048576,ROW(),DQ$1)=""),"",LOG(INDEX(測定結果!$1:$1048576,ROW(),DQ$1)))</f>
        <v/>
      </c>
      <c r="DR104" t="str">
        <f>IF(OR(INDEX(測定結果!$1:$1048576,ROW(),DR$1)=0,INDEX(測定結果!$1:$1048576,ROW(),DR$1)=""),"",LOG(INDEX(測定結果!$1:$1048576,ROW(),DR$1)))</f>
        <v/>
      </c>
      <c r="DS104" t="str">
        <f>IF(OR(INDEX(測定結果!$1:$1048576,ROW(),DS$1)=0,INDEX(測定結果!$1:$1048576,ROW(),DS$1)=""),"",LOG(INDEX(測定結果!$1:$1048576,ROW(),DS$1)))</f>
        <v/>
      </c>
      <c r="DT104" t="str">
        <f>IF(OR(INDEX(測定結果!$1:$1048576,ROW(),DT$1)=0,INDEX(測定結果!$1:$1048576,ROW(),DT$1)=""),"",LOG(INDEX(測定結果!$1:$1048576,ROW(),DT$1)))</f>
        <v/>
      </c>
      <c r="DU104" t="str">
        <f>IF(OR(INDEX(測定結果!$1:$1048576,ROW(),DU$1)=0,INDEX(測定結果!$1:$1048576,ROW(),DU$1)=""),"",LOG(INDEX(測定結果!$1:$1048576,ROW(),DU$1)))</f>
        <v/>
      </c>
      <c r="DV104" t="str">
        <f>IF(OR(INDEX(測定結果!$1:$1048576,ROW(),DV$1)=0,INDEX(測定結果!$1:$1048576,ROW(),DV$1)=""),"",LOG(INDEX(測定結果!$1:$1048576,ROW(),DV$1)))</f>
        <v/>
      </c>
      <c r="DW104" t="str">
        <f>IF(OR(INDEX(測定結果!$1:$1048576,ROW(),DW$1)=0,INDEX(測定結果!$1:$1048576,ROW(),DW$1)=""),"",LOG(INDEX(測定結果!$1:$1048576,ROW(),DW$1)))</f>
        <v/>
      </c>
      <c r="DX104" t="str">
        <f>IF(OR(INDEX(測定結果!$1:$1048576,ROW(),DX$1)=0,INDEX(測定結果!$1:$1048576,ROW(),DX$1)=""),"",LOG(INDEX(測定結果!$1:$1048576,ROW(),DX$1)))</f>
        <v/>
      </c>
      <c r="DY104" t="str">
        <f>IF(OR(INDEX(測定結果!$1:$1048576,ROW(),DY$1)=0,INDEX(測定結果!$1:$1048576,ROW(),DY$1)=""),"",LOG(INDEX(測定結果!$1:$1048576,ROW(),DY$1)))</f>
        <v/>
      </c>
      <c r="DZ104" t="str">
        <f>IF(OR(INDEX(測定結果!$1:$1048576,ROW(),DZ$1)=0,INDEX(測定結果!$1:$1048576,ROW(),DZ$1)=""),"",LOG(INDEX(測定結果!$1:$1048576,ROW(),DZ$1)))</f>
        <v/>
      </c>
      <c r="EA104" t="str">
        <f>IF(OR(INDEX(測定結果!$1:$1048576,ROW(),EA$1)=0,INDEX(測定結果!$1:$1048576,ROW(),EA$1)=""),"",LOG(INDEX(測定結果!$1:$1048576,ROW(),EA$1)))</f>
        <v/>
      </c>
      <c r="EB104" t="str">
        <f>IF(OR(INDEX(測定結果!$1:$1048576,ROW(),EB$1)=0,INDEX(測定結果!$1:$1048576,ROW(),EB$1)=""),"",LOG(INDEX(測定結果!$1:$1048576,ROW(),EB$1)))</f>
        <v/>
      </c>
      <c r="EC104" t="str">
        <f>IF(OR(INDEX(測定結果!$1:$1048576,ROW(),EC$1)=0,INDEX(測定結果!$1:$1048576,ROW(),EC$1)=""),"",LOG(INDEX(測定結果!$1:$1048576,ROW(),EC$1)))</f>
        <v/>
      </c>
      <c r="ED104" t="str">
        <f>IF(OR(INDEX(測定結果!$1:$1048576,ROW(),ED$1)=0,INDEX(測定結果!$1:$1048576,ROW(),ED$1)=""),"",LOG(INDEX(測定結果!$1:$1048576,ROW(),ED$1)))</f>
        <v/>
      </c>
    </row>
    <row r="105" spans="1:134">
      <c r="A105" t="str">
        <f>IF(INDEX(測定結果!$1:$1048576,ROW(),A$1)=0,A104,INDEX(測定結果!$1:$1048576,ROW(),A$1))</f>
        <v>船引町</v>
      </c>
      <c r="B105">
        <f>INDEX(測定結果!$1:$1048576,ROW(),B$1)</f>
        <v>95</v>
      </c>
      <c r="C105" t="str">
        <f>IF(INDEX(測定結果!$1:$1048576,ROW(),C$1)=0,C104,INDEX(測定結果!$1:$1048576,ROW(),C$1))</f>
        <v>南移</v>
      </c>
      <c r="D105" t="str">
        <f>IF(INDEX(測定結果!$1:$1048576,ROW(),D$1)=0,"",INDEX(測定結果!$1:$1048576,ROW(),D$1))</f>
        <v>戸引地域公民館</v>
      </c>
      <c r="E105">
        <f>IF(INDEX(測定結果!$1:$1048576,ROW(),E$1)=0,"",LOG(INDEX(測定結果!$1:$1048576,ROW(),E$1)))</f>
        <v>-0.23657200643706275</v>
      </c>
      <c r="F105">
        <f>IF(INDEX(測定結果!$1:$1048576,ROW(),F$1)=0,"",LOG(INDEX(測定結果!$1:$1048576,ROW(),F$1)))</f>
        <v>-0.26760624017703144</v>
      </c>
      <c r="G105">
        <f>IF(INDEX(測定結果!$1:$1048576,ROW(),G$1)=0,"",LOG(INDEX(測定結果!$1:$1048576,ROW(),G$1)))</f>
        <v>-0.23657200643706275</v>
      </c>
      <c r="H105">
        <f>IF(INDEX(測定結果!$1:$1048576,ROW(),H$1)=0,"",LOG(INDEX(測定結果!$1:$1048576,ROW(),H$1)))</f>
        <v>-0.32790214206428259</v>
      </c>
      <c r="I105">
        <f>IF(INDEX(測定結果!$1:$1048576,ROW(),I$1)=0,"",LOG(INDEX(測定結果!$1:$1048576,ROW(),I$1)))</f>
        <v>-0.28399665636520083</v>
      </c>
      <c r="J105">
        <f>IF(INDEX(測定結果!$1:$1048576,ROW(),J$1)=0,"",LOG(INDEX(測定結果!$1:$1048576,ROW(),J$1)))</f>
        <v>-0.28399665636520083</v>
      </c>
      <c r="K105">
        <f>IF(INDEX(測定結果!$1:$1048576,ROW(),K$1)=0,"",LOG(INDEX(測定結果!$1:$1048576,ROW(),K$1)))</f>
        <v>-0.29242982390206362</v>
      </c>
      <c r="L105">
        <f>IF(INDEX(測定結果!$1:$1048576,ROW(),L$1)=0,"",LOG(INDEX(測定結果!$1:$1048576,ROW(),L$1)))</f>
        <v>-0.35654732351381258</v>
      </c>
      <c r="M105">
        <f>IF(INDEX(測定結果!$1:$1048576,ROW(),M$1)=0,"",LOG(INDEX(測定結果!$1:$1048576,ROW(),M$1)))</f>
        <v>-0.30980391997148632</v>
      </c>
      <c r="N105">
        <f>IF(INDEX(測定結果!$1:$1048576,ROW(),N$1)=0,"",LOG(INDEX(測定結果!$1:$1048576,ROW(),N$1)))</f>
        <v>-0.30980391997148632</v>
      </c>
      <c r="O105">
        <f>IF(INDEX(測定結果!$1:$1048576,ROW(),O$1)=0,"",LOG(INDEX(測定結果!$1:$1048576,ROW(),O$1)))</f>
        <v>-0.32790214206428259</v>
      </c>
      <c r="P105">
        <f>IF(INDEX(測定結果!$1:$1048576,ROW(),P$1)=0,"",LOG(INDEX(測定結果!$1:$1048576,ROW(),P$1)))</f>
        <v>-0.31875876262441277</v>
      </c>
      <c r="Q105">
        <f>IF(INDEX(測定結果!$1:$1048576,ROW(),Q$1)=0,"",LOG(INDEX(測定結果!$1:$1048576,ROW(),Q$1)))</f>
        <v>-0.37675070960209955</v>
      </c>
      <c r="R105">
        <f>IF(INDEX(測定結果!$1:$1048576,ROW(),R$1)=0,"",LOG(INDEX(測定結果!$1:$1048576,ROW(),R$1)))</f>
        <v>-0.37675070960209955</v>
      </c>
      <c r="S105">
        <f>IF(INDEX(測定結果!$1:$1048576,ROW(),S$1)=0,"",LOG(INDEX(測定結果!$1:$1048576,ROW(),S$1)))</f>
        <v>-0.36653154442041347</v>
      </c>
      <c r="T105">
        <f>IF(INDEX(測定結果!$1:$1048576,ROW(),T$1)=0,"",LOG(INDEX(測定結果!$1:$1048576,ROW(),T$1)))</f>
        <v>-0.46852108295774486</v>
      </c>
      <c r="U105">
        <f>IF(INDEX(測定結果!$1:$1048576,ROW(),U$1)=0,"",LOG(INDEX(測定結果!$1:$1048576,ROW(),U$1)))</f>
        <v>-0.48148606012211248</v>
      </c>
      <c r="V105">
        <f>IF(INDEX(測定結果!$1:$1048576,ROW(),V$1)=0,"",LOG(INDEX(測定結果!$1:$1048576,ROW(),V$1)))</f>
        <v>-0.44369749923271273</v>
      </c>
      <c r="W105">
        <f>IF(INDEX(測定結果!$1:$1048576,ROW(),W$1)=0,"",LOG(INDEX(測定結果!$1:$1048576,ROW(),W$1)))</f>
        <v>-0.48148606012211248</v>
      </c>
      <c r="X105">
        <f>IF(INDEX(測定結果!$1:$1048576,ROW(),X$1)=0,"",LOG(INDEX(測定結果!$1:$1048576,ROW(),X$1)))</f>
        <v>-0.49485002168009401</v>
      </c>
      <c r="Y105">
        <f>IF(INDEX(測定結果!$1:$1048576,ROW(),Y$1)=0,"",LOG(INDEX(測定結果!$1:$1048576,ROW(),Y$1)))</f>
        <v>-0.46852108295774486</v>
      </c>
      <c r="Z105">
        <f>IF(INDEX(測定結果!$1:$1048576,ROW(),Z$1)=0,"",LOG(INDEX(測定結果!$1:$1048576,ROW(),Z$1)))</f>
        <v>-0.50863830616572736</v>
      </c>
      <c r="AA105">
        <f>IF(INDEX(測定結果!$1:$1048576,ROW(),AA$1)=0,"",LOG(INDEX(測定結果!$1:$1048576,ROW(),AA$1)))</f>
        <v>-0.55284196865778079</v>
      </c>
      <c r="AB105">
        <f>IF(INDEX(測定結果!$1:$1048576,ROW(),AB$1)=0,"",LOG(INDEX(測定結果!$1:$1048576,ROW(),AB$1)))</f>
        <v>-0.49485002168009401</v>
      </c>
      <c r="AC105">
        <f>IF(INDEX(測定結果!$1:$1048576,ROW(),AC$1)=0,"",LOG(INDEX(測定結果!$1:$1048576,ROW(),AC$1)))</f>
        <v>-0.58502665202918203</v>
      </c>
      <c r="AD105">
        <f>IF(INDEX(測定結果!$1:$1048576,ROW(),AD$1)=0,"",LOG(INDEX(測定結果!$1:$1048576,ROW(),AD$1)))</f>
        <v>-0.55284196865778079</v>
      </c>
      <c r="AE105">
        <f>IF(INDEX(測定結果!$1:$1048576,ROW(),AE$1)=0,"",LOG(INDEX(測定結果!$1:$1048576,ROW(),AE$1)))</f>
        <v>-0.55284196865778079</v>
      </c>
      <c r="AF105">
        <f>IF(INDEX(測定結果!$1:$1048576,ROW(),AF$1)=0,"",LOG(INDEX(測定結果!$1:$1048576,ROW(),AF$1)))</f>
        <v>-0.55284196865778079</v>
      </c>
      <c r="AG105">
        <f>IF(INDEX(測定結果!$1:$1048576,ROW(),AG$1)=0,"",LOG(INDEX(測定結果!$1:$1048576,ROW(),AG$1)))</f>
        <v>-0.53760200210104392</v>
      </c>
      <c r="AH105">
        <f>IF(INDEX(測定結果!$1:$1048576,ROW(),AH$1)=0,"",LOG(INDEX(測定結果!$1:$1048576,ROW(),AH$1)))</f>
        <v>-0.6777807052660807</v>
      </c>
      <c r="AI105">
        <f>IF(INDEX(測定結果!$1:$1048576,ROW(),AI$1)=0,"",LOG(INDEX(測定結果!$1:$1048576,ROW(),AI$1)))</f>
        <v>-0.61978875828839397</v>
      </c>
      <c r="AJ105">
        <f>IF(INDEX(測定結果!$1:$1048576,ROW(),AJ$1)=0,"",LOG(INDEX(測定結果!$1:$1048576,ROW(),AJ$1)))</f>
        <v>-0.65757731917779372</v>
      </c>
      <c r="AK105">
        <f>IF(INDEX(測定結果!$1:$1048576,ROW(),AK$1)=0,"",LOG(INDEX(測定結果!$1:$1048576,ROW(),AK$1)))</f>
        <v>-0.6777807052660807</v>
      </c>
      <c r="AL105">
        <f>IF(INDEX(測定結果!$1:$1048576,ROW(),AL$1)=0,"",LOG(INDEX(測定結果!$1:$1048576,ROW(),AL$1)))</f>
        <v>-0.69897000433601875</v>
      </c>
      <c r="AM105">
        <f>IF(INDEX(測定結果!$1:$1048576,ROW(),AM$1)=0,"",LOG(INDEX(測定結果!$1:$1048576,ROW(),AM$1)))</f>
        <v>-0.69897000433601875</v>
      </c>
      <c r="AN105">
        <f>IF(INDEX(測定結果!$1:$1048576,ROW(),AN$1)=0,"",LOG(INDEX(測定結果!$1:$1048576,ROW(),AN$1)))</f>
        <v>-0.769551078621726</v>
      </c>
      <c r="AO105">
        <f>IF(INDEX(測定結果!$1:$1048576,ROW(),AO$1)=0,"",LOG(INDEX(測定結果!$1:$1048576,ROW(),AO$1)))</f>
        <v>-0.72124639904717103</v>
      </c>
      <c r="AP105">
        <f>IF(INDEX(測定結果!$1:$1048576,ROW(),AP$1)=0,"",LOG(INDEX(測定結果!$1:$1048576,ROW(),AP$1)))</f>
        <v>-0.74472749489669399</v>
      </c>
      <c r="AQ105">
        <f>IF(INDEX(測定結果!$1:$1048576,ROW(),AQ$1)=0,"",LOG(INDEX(測定結果!$1:$1048576,ROW(),AQ$1)))</f>
        <v>-0.72124639904717103</v>
      </c>
      <c r="AR105">
        <f>IF(INDEX(測定結果!$1:$1048576,ROW(),AR$1)=0,"",LOG(INDEX(測定結果!$1:$1048576,ROW(),AR$1)))</f>
        <v>-0.72124639904717103</v>
      </c>
      <c r="AS105">
        <f>IF(INDEX(測定結果!$1:$1048576,ROW(),AS$1)=0,"",LOG(INDEX(測定結果!$1:$1048576,ROW(),AS$1)))</f>
        <v>-0.769551078621726</v>
      </c>
      <c r="AT105">
        <f>IF(INDEX(測定結果!$1:$1048576,ROW(),AT$1)=0,"",LOG(INDEX(測定結果!$1:$1048576,ROW(),AT$1)))</f>
        <v>-0.769551078621726</v>
      </c>
      <c r="AU105">
        <f>IF(INDEX(測定結果!$1:$1048576,ROW(),AU$1)=0,"",LOG(INDEX(測定結果!$1:$1048576,ROW(),AU$1)))</f>
        <v>-0.85387196432176193</v>
      </c>
      <c r="AV105">
        <f>IF(INDEX(測定結果!$1:$1048576,ROW(),AV$1)=0,"",LOG(INDEX(測定結果!$1:$1048576,ROW(),AV$1)))</f>
        <v>-0.74472749489669399</v>
      </c>
      <c r="AW105">
        <f>IF(INDEX(測定結果!$1:$1048576,ROW(),AW$1)=0,"",LOG(INDEX(測定結果!$1:$1048576,ROW(),AW$1)))</f>
        <v>-0.769551078621726</v>
      </c>
      <c r="AX105">
        <f>IF(INDEX(測定結果!$1:$1048576,ROW(),AX$1)=0,"",LOG(INDEX(測定結果!$1:$1048576,ROW(),AX$1)))</f>
        <v>-0.79588001734407521</v>
      </c>
      <c r="AY105">
        <f>IF(INDEX(測定結果!$1:$1048576,ROW(),AY$1)=0,"",LOG(INDEX(測定結果!$1:$1048576,ROW(),AY$1)))</f>
        <v>-0.74472749489669399</v>
      </c>
      <c r="AZ105">
        <f>IF(INDEX(測定結果!$1:$1048576,ROW(),AZ$1)=0,"",LOG(INDEX(測定結果!$1:$1048576,ROW(),AZ$1)))</f>
        <v>-0.74472749489669399</v>
      </c>
      <c r="BA105">
        <f>IF(INDEX(測定結果!$1:$1048576,ROW(),BA$1)=0,"",LOG(INDEX(測定結果!$1:$1048576,ROW(),BA$1)))</f>
        <v>-0.79588001734407521</v>
      </c>
      <c r="BB105">
        <f>IF(INDEX(測定結果!$1:$1048576,ROW(),BB$1)=0,"",LOG(INDEX(測定結果!$1:$1048576,ROW(),BB$1)))</f>
        <v>-0.74472749489669399</v>
      </c>
      <c r="BC105">
        <f>IF(INDEX(測定結果!$1:$1048576,ROW(),BC$1)=0,"",LOG(INDEX(測定結果!$1:$1048576,ROW(),BC$1)))</f>
        <v>-0.82390874094431876</v>
      </c>
      <c r="BD105">
        <f>IF(INDEX(測定結果!$1:$1048576,ROW(),BD$1)=0,"",LOG(INDEX(測定結果!$1:$1048576,ROW(),BD$1)))</f>
        <v>-0.79588001734407521</v>
      </c>
      <c r="BE105">
        <f>IF(INDEX(測定結果!$1:$1048576,ROW(),BE$1)=0,"",LOG(INDEX(測定結果!$1:$1048576,ROW(),BE$1)))</f>
        <v>-0.82390874094431876</v>
      </c>
      <c r="BF105">
        <f>IF(INDEX(測定結果!$1:$1048576,ROW(),BF$1)=0,"",LOG(INDEX(測定結果!$1:$1048576,ROW(),BF$1)))</f>
        <v>-0.92081875395237522</v>
      </c>
      <c r="BG105">
        <f>IF(INDEX(測定結果!$1:$1048576,ROW(),BG$1)=0,"",LOG(INDEX(測定結果!$1:$1048576,ROW(),BG$1)))</f>
        <v>-0.79588001734407521</v>
      </c>
      <c r="BH105">
        <f>IF(INDEX(測定結果!$1:$1048576,ROW(),BH$1)=0,"",LOG(INDEX(測定結果!$1:$1048576,ROW(),BH$1)))</f>
        <v>-0.85387196432176193</v>
      </c>
      <c r="BI105">
        <f>IF(INDEX(測定結果!$1:$1048576,ROW(),BI$1)=0,"",LOG(INDEX(測定結果!$1:$1048576,ROW(),BI$1)))</f>
        <v>-0.769551078621726</v>
      </c>
      <c r="BJ105">
        <f>IF(INDEX(測定結果!$1:$1048576,ROW(),BJ$1)=0,"",LOG(INDEX(測定結果!$1:$1048576,ROW(),BJ$1)))</f>
        <v>-0.79588001734407521</v>
      </c>
      <c r="BK105">
        <f>IF(INDEX(測定結果!$1:$1048576,ROW(),BK$1)=0,"",LOG(INDEX(測定結果!$1:$1048576,ROW(),BK$1)))</f>
        <v>-0.85387196432176193</v>
      </c>
      <c r="BL105">
        <f>IF(INDEX(測定結果!$1:$1048576,ROW(),BL$1)=0,"",LOG(INDEX(測定結果!$1:$1048576,ROW(),BL$1)))</f>
        <v>-0.79588001734407521</v>
      </c>
      <c r="BM105">
        <f>IF(INDEX(測定結果!$1:$1048576,ROW(),BM$1)=0,"",LOG(INDEX(測定結果!$1:$1048576,ROW(),BM$1)))</f>
        <v>-0.88605664769316317</v>
      </c>
      <c r="BN105">
        <f>IF(INDEX(測定結果!$1:$1048576,ROW(),BN$1)=0,"",LOG(INDEX(測定結果!$1:$1048576,ROW(),BN$1)))</f>
        <v>-0.85387196432176193</v>
      </c>
      <c r="BO105">
        <f>IF(INDEX(測定結果!$1:$1048576,ROW(),BO$1)=0,"",LOG(INDEX(測定結果!$1:$1048576,ROW(),BO$1)))</f>
        <v>-0.82390874094431876</v>
      </c>
      <c r="BP105">
        <f>IF(INDEX(測定結果!$1:$1048576,ROW(),BP$1)=0,"",LOG(INDEX(測定結果!$1:$1048576,ROW(),BP$1)))</f>
        <v>-0.92081875395237522</v>
      </c>
      <c r="BQ105">
        <f>IF(INDEX(測定結果!$1:$1048576,ROW(),BQ$1)=0,"",LOG(INDEX(測定結果!$1:$1048576,ROW(),BQ$1)))</f>
        <v>-0.85387196432176193</v>
      </c>
      <c r="BR105">
        <f>IF(INDEX(測定結果!$1:$1048576,ROW(),BR$1)=0,"",LOG(INDEX(測定結果!$1:$1048576,ROW(),BR$1)))</f>
        <v>-0.92081875395237522</v>
      </c>
      <c r="BS105">
        <f>IF(INDEX(測定結果!$1:$1048576,ROW(),BS$1)=0,"",LOG(INDEX(測定結果!$1:$1048576,ROW(),BS$1)))</f>
        <v>-0.82390874094431876</v>
      </c>
      <c r="BT105">
        <f>IF(INDEX(測定結果!$1:$1048576,ROW(),BT$1)=0,"",LOG(INDEX(測定結果!$1:$1048576,ROW(),BT$1)))</f>
        <v>-0.85387196432176193</v>
      </c>
      <c r="BU105">
        <f>IF(INDEX(測定結果!$1:$1048576,ROW(),BU$1)=0,"",LOG(INDEX(測定結果!$1:$1048576,ROW(),BU$1)))</f>
        <v>-0.88605664769316317</v>
      </c>
      <c r="BV105">
        <f>IF(INDEX(測定結果!$1:$1048576,ROW(),BV$1)=0,"",LOG(INDEX(測定結果!$1:$1048576,ROW(),BV$1)))</f>
        <v>-0.82390874094431876</v>
      </c>
      <c r="BW105">
        <f>IF(INDEX(測定結果!$1:$1048576,ROW(),BW$1)=0,"",LOG(INDEX(測定結果!$1:$1048576,ROW(),BW$1)))</f>
        <v>-0.85387196432176193</v>
      </c>
      <c r="BX105">
        <f>IF(INDEX(測定結果!$1:$1048576,ROW(),BX$1)=0,"",LOG(INDEX(測定結果!$1:$1048576,ROW(),BX$1)))</f>
        <v>-0.85387196432176193</v>
      </c>
      <c r="BY105">
        <f>IF(INDEX(測定結果!$1:$1048576,ROW(),BY$1)=0,"",LOG(INDEX(測定結果!$1:$1048576,ROW(),BY$1)))</f>
        <v>-0.88605664769316317</v>
      </c>
      <c r="BZ105">
        <f>IF(INDEX(測定結果!$1:$1048576,ROW(),BZ$1)=0,"",LOG(INDEX(測定結果!$1:$1048576,ROW(),BZ$1)))</f>
        <v>-0.92081875395237522</v>
      </c>
      <c r="CA105">
        <f>IF(INDEX(測定結果!$1:$1048576,ROW(),CA$1)=0,"",LOG(INDEX(測定結果!$1:$1048576,ROW(),CA$1)))</f>
        <v>-0.88605664769316317</v>
      </c>
      <c r="CB105">
        <f>IF(INDEX(測定結果!$1:$1048576,ROW(),CB$1)=0,"",LOG(INDEX(測定結果!$1:$1048576,ROW(),CB$1)))</f>
        <v>-0.92081875395237522</v>
      </c>
      <c r="CC105">
        <f>IF(INDEX(測定結果!$1:$1048576,ROW(),CC$1)=0,"",LOG(INDEX(測定結果!$1:$1048576,ROW(),CC$1)))</f>
        <v>-0.92081875395237522</v>
      </c>
      <c r="CD105">
        <f>IF(INDEX(測定結果!$1:$1048576,ROW(),CD$1)=0,"",LOG(INDEX(測定結果!$1:$1048576,ROW(),CD$1)))</f>
        <v>-0.92081875395237522</v>
      </c>
      <c r="CE105">
        <f>IF(INDEX(測定結果!$1:$1048576,ROW(),CE$1)=0,"",LOG(INDEX(測定結果!$1:$1048576,ROW(),CE$1)))</f>
        <v>-0.92081875395237522</v>
      </c>
      <c r="CF105">
        <f>IF(INDEX(測定結果!$1:$1048576,ROW(),CF$1)=0,"",LOG(INDEX(測定結果!$1:$1048576,ROW(),CF$1)))</f>
        <v>-0.88605664769316317</v>
      </c>
      <c r="CG105">
        <f>IF(INDEX(測定結果!$1:$1048576,ROW(),CG$1)=0,"",LOG(INDEX(測定結果!$1:$1048576,ROW(),CG$1)))</f>
        <v>-0.88605664769316317</v>
      </c>
      <c r="CH105">
        <f>IF(INDEX(測定結果!$1:$1048576,ROW(),CH$1)=0,"",LOG(INDEX(測定結果!$1:$1048576,ROW(),CH$1)))</f>
        <v>-0.85387196432176193</v>
      </c>
      <c r="CI105">
        <f>IF(INDEX(測定結果!$1:$1048576,ROW(),CI$1)=0,"",LOG(INDEX(測定結果!$1:$1048576,ROW(),CI$1)))</f>
        <v>-0.88605664769316317</v>
      </c>
      <c r="CJ105">
        <f>IF(INDEX(測定結果!$1:$1048576,ROW(),CJ$1)=0,"",LOG(INDEX(測定結果!$1:$1048576,ROW(),CJ$1)))</f>
        <v>-0.92081875395237522</v>
      </c>
      <c r="CK105">
        <f>IF(INDEX(測定結果!$1:$1048576,ROW(),CK$1)=0,"",LOG(INDEX(測定結果!$1:$1048576,ROW(),CK$1)))</f>
        <v>-0.92081875395237522</v>
      </c>
      <c r="CL105">
        <f>IF(INDEX(測定結果!$1:$1048576,ROW(),CL$1)=0,"",LOG(INDEX(測定結果!$1:$1048576,ROW(),CL$1)))</f>
        <v>-0.92081875395237522</v>
      </c>
      <c r="CM105">
        <f>IF(INDEX(測定結果!$1:$1048576,ROW(),CM$1)=0,"",LOG(INDEX(測定結果!$1:$1048576,ROW(),CM$1)))</f>
        <v>-0.95860731484177497</v>
      </c>
      <c r="CN105">
        <f>IF(INDEX(測定結果!$1:$1048576,ROW(),CN$1)=0,"",LOG(INDEX(測定結果!$1:$1048576,ROW(),CN$1)))</f>
        <v>-0.92081875395237522</v>
      </c>
      <c r="CO105">
        <f>IF(INDEX(測定結果!$1:$1048576,ROW(),CO$1)=0,"",LOG(INDEX(測定結果!$1:$1048576,ROW(),CO$1)))</f>
        <v>-0.95860731484177497</v>
      </c>
      <c r="CP105">
        <f>IF(INDEX(測定結果!$1:$1048576,ROW(),CP$1)=0,"",LOG(INDEX(測定結果!$1:$1048576,ROW(),CP$1)))</f>
        <v>-0.85387196432176193</v>
      </c>
      <c r="CQ105">
        <f>IF(INDEX(測定結果!$1:$1048576,ROW(),CQ$1)=0,"",LOG(INDEX(測定結果!$1:$1048576,ROW(),CQ$1)))</f>
        <v>-0.88605664769316317</v>
      </c>
      <c r="CR105">
        <f>IF(INDEX(測定結果!$1:$1048576,ROW(),CR$1)=0,"",LOG(INDEX(測定結果!$1:$1048576,ROW(),CR$1)))</f>
        <v>-0.92081875395237522</v>
      </c>
      <c r="CS105">
        <f>IF(INDEX(測定結果!$1:$1048576,ROW(),CS$1)=0,"",LOG(INDEX(測定結果!$1:$1048576,ROW(),CS$1)))</f>
        <v>-0.92081875395237522</v>
      </c>
      <c r="CT105">
        <f>IF(INDEX(測定結果!$1:$1048576,ROW(),CT$1)=0,"",LOG(INDEX(測定結果!$1:$1048576,ROW(),CT$1)))</f>
        <v>-0.95860731484177497</v>
      </c>
      <c r="CU105">
        <f>IF(INDEX(測定結果!$1:$1048576,ROW(),CU$1)=0,"",LOG(INDEX(測定結果!$1:$1048576,ROW(),CU$1)))</f>
        <v>-0.92081875395237522</v>
      </c>
      <c r="CV105">
        <f>IF(INDEX(測定結果!$1:$1048576,ROW(),CV$1)=0,"",LOG(INDEX(測定結果!$1:$1048576,ROW(),CV$1)))</f>
        <v>-0.82390874094431876</v>
      </c>
      <c r="CW105">
        <f>IF(INDEX(測定結果!$1:$1048576,ROW(),CW$1)=0,"",LOG(INDEX(測定結果!$1:$1048576,ROW(),CW$1)))</f>
        <v>-0.92081875395237522</v>
      </c>
      <c r="CX105">
        <f>IF(INDEX(測定結果!$1:$1048576,ROW(),CX$1)=0,"",LOG(INDEX(測定結果!$1:$1048576,ROW(),CX$1)))</f>
        <v>-0.92081875395237522</v>
      </c>
      <c r="CY105">
        <f>IF(INDEX(測定結果!$1:$1048576,ROW(),CY$1)=0,"",LOG(INDEX(測定結果!$1:$1048576,ROW(),CY$1)))</f>
        <v>-0.88605664769316317</v>
      </c>
      <c r="CZ105">
        <f>IF(INDEX(測定結果!$1:$1048576,ROW(),CZ$1)=0,"",LOG(INDEX(測定結果!$1:$1048576,ROW(),CZ$1)))</f>
        <v>-0.88605664769316317</v>
      </c>
      <c r="DA105">
        <f>IF(INDEX(測定結果!$1:$1048576,ROW(),DA$1)=0,"",LOG(INDEX(測定結果!$1:$1048576,ROW(),DA$1)))</f>
        <v>-0.92081875395237522</v>
      </c>
      <c r="DB105">
        <f>IF(INDEX(測定結果!$1:$1048576,ROW(),DB$1)=0,"",LOG(INDEX(測定結果!$1:$1048576,ROW(),DB$1)))</f>
        <v>-0.92081875395237522</v>
      </c>
      <c r="DC105">
        <f>IF(INDEX(測定結果!$1:$1048576,ROW(),DC$1)=0,"",LOG(INDEX(測定結果!$1:$1048576,ROW(),DC$1)))</f>
        <v>-0.92081875395237522</v>
      </c>
      <c r="DD105">
        <f>IF(INDEX(測定結果!$1:$1048576,ROW(),DD$1)=0,"",LOG(INDEX(測定結果!$1:$1048576,ROW(),DD$1)))</f>
        <v>-0.88605664769316317</v>
      </c>
      <c r="DE105">
        <f>IF(INDEX(測定結果!$1:$1048576,ROW(),DE$1)=0,"",LOG(INDEX(測定結果!$1:$1048576,ROW(),DE$1)))</f>
        <v>-0.92081875395237522</v>
      </c>
      <c r="DF105">
        <f>IF(INDEX(測定結果!$1:$1048576,ROW(),DF$1)=0,"",LOG(INDEX(測定結果!$1:$1048576,ROW(),DF$1)))</f>
        <v>-0.92081875395237522</v>
      </c>
      <c r="DG105">
        <f>IF(INDEX(測定結果!$1:$1048576,ROW(),DG$1)=0,"",LOG(INDEX(測定結果!$1:$1048576,ROW(),DG$1)))</f>
        <v>-0.92081875395237522</v>
      </c>
      <c r="DH105">
        <f>IF(INDEX(測定結果!$1:$1048576,ROW(),DH$1)=0,"",LOG(INDEX(測定結果!$1:$1048576,ROW(),DH$1)))</f>
        <v>-0.92081875395237522</v>
      </c>
      <c r="DI105">
        <f>IF(INDEX(測定結果!$1:$1048576,ROW(),DI$1)=0,"",LOG(INDEX(測定結果!$1:$1048576,ROW(),DI$1)))</f>
        <v>-0.88605664769316317</v>
      </c>
      <c r="DJ105">
        <f>IF(INDEX(測定結果!$1:$1048576,ROW(),DJ$1)=0,"",LOG(INDEX(測定結果!$1:$1048576,ROW(),DJ$1)))</f>
        <v>-0.92081875395237522</v>
      </c>
      <c r="DK105">
        <f>IF(INDEX(測定結果!$1:$1048576,ROW(),DK$1)=0,"",LOG(INDEX(測定結果!$1:$1048576,ROW(),DK$1)))</f>
        <v>-0.95860731484177497</v>
      </c>
      <c r="DL105">
        <f>IF(INDEX(測定結果!$1:$1048576,ROW(),DL$1)=0,"",LOG(INDEX(測定結果!$1:$1048576,ROW(),DL$1)))</f>
        <v>-0.92081875395237522</v>
      </c>
      <c r="DM105">
        <f>IF(INDEX(測定結果!$1:$1048576,ROW(),DM$1)=0,"",LOG(INDEX(測定結果!$1:$1048576,ROW(),DM$1)))</f>
        <v>-0.88605664769316317</v>
      </c>
      <c r="DN105">
        <f>IF(INDEX(測定結果!$1:$1048576,ROW(),DN$1)=0,"",LOG(INDEX(測定結果!$1:$1048576,ROW(),DN$1)))</f>
        <v>-0.92081875395237522</v>
      </c>
      <c r="DO105">
        <f>IF(INDEX(測定結果!$1:$1048576,ROW(),DO$1)=0,"",LOG(INDEX(測定結果!$1:$1048576,ROW(),DO$1)))</f>
        <v>-0.95860731484177497</v>
      </c>
      <c r="DP105">
        <f>IF(OR(INDEX(測定結果!$1:$1048576,ROW(),DP$1)=0,INDEX(測定結果!$1:$1048576,ROW(),DP$1)=""),"",LOG(INDEX(測定結果!$1:$1048576,ROW(),DP$1)))</f>
        <v>-0.91721462968354994</v>
      </c>
      <c r="DQ105">
        <f>IF(OR(INDEX(測定結果!$1:$1048576,ROW(),DQ$1)=0,INDEX(測定結果!$1:$1048576,ROW(),DQ$1)=""),"",LOG(INDEX(測定結果!$1:$1048576,ROW(),DQ$1)))</f>
        <v>-0.91009488856060206</v>
      </c>
      <c r="DR105">
        <f>IF(OR(INDEX(測定結果!$1:$1048576,ROW(),DR$1)=0,INDEX(測定結果!$1:$1048576,ROW(),DR$1)=""),"",LOG(INDEX(測定結果!$1:$1048576,ROW(),DR$1)))</f>
        <v>-0.9318141382538383</v>
      </c>
      <c r="DS105">
        <f>IF(OR(INDEX(測定結果!$1:$1048576,ROW(),DS$1)=0,INDEX(測定結果!$1:$1048576,ROW(),DS$1)=""),"",LOG(INDEX(測定結果!$1:$1048576,ROW(),DS$1)))</f>
        <v>-1.0177287669604316</v>
      </c>
      <c r="DT105">
        <f>IF(OR(INDEX(測定結果!$1:$1048576,ROW(),DT$1)=0,INDEX(測定結果!$1:$1048576,ROW(),DT$1)=""),"",LOG(INDEX(測定結果!$1:$1048576,ROW(),DT$1)))</f>
        <v>-0.94692155651658028</v>
      </c>
      <c r="DU105">
        <f>IF(OR(INDEX(測定結果!$1:$1048576,ROW(),DU$1)=0,INDEX(測定結果!$1:$1048576,ROW(),DU$1)=""),"",LOG(INDEX(測定結果!$1:$1048576,ROW(),DU$1)))</f>
        <v>-0.90657831483776496</v>
      </c>
      <c r="DV105">
        <f>IF(OR(INDEX(測定結果!$1:$1048576,ROW(),DV$1)=0,INDEX(測定結果!$1:$1048576,ROW(),DV$1)=""),"",LOG(INDEX(測定結果!$1:$1048576,ROW(),DV$1)))</f>
        <v>-0.91364016932525183</v>
      </c>
      <c r="DW105">
        <f>IF(OR(INDEX(測定結果!$1:$1048576,ROW(),DW$1)=0,INDEX(測定結果!$1:$1048576,ROW(),DW$1)=""),"",LOG(INDEX(測定結果!$1:$1048576,ROW(),DW$1)))</f>
        <v>-0.9507819773298184</v>
      </c>
      <c r="DX105">
        <f>IF(OR(INDEX(測定結果!$1:$1048576,ROW(),DX$1)=0,INDEX(測定結果!$1:$1048576,ROW(),DX$1)=""),"",LOG(INDEX(測定結果!$1:$1048576,ROW(),DX$1)))</f>
        <v>-0.94309514866352739</v>
      </c>
      <c r="DY105">
        <f>IF(OR(INDEX(測定結果!$1:$1048576,ROW(),DY$1)=0,INDEX(測定結果!$1:$1048576,ROW(),DY$1)=""),"",LOG(INDEX(測定結果!$1:$1048576,ROW(),DY$1)))</f>
        <v>-0.95860731484177497</v>
      </c>
      <c r="DZ105">
        <f>IF(OR(INDEX(測定結果!$1:$1048576,ROW(),DZ$1)=0,INDEX(測定結果!$1:$1048576,ROW(),DZ$1)=""),"",LOG(INDEX(測定結果!$1:$1048576,ROW(),DZ$1)))</f>
        <v>-0.90308998699194354</v>
      </c>
      <c r="EA105">
        <f>IF(OR(INDEX(測定結果!$1:$1048576,ROW(),EA$1)=0,INDEX(測定結果!$1:$1048576,ROW(),EA$1)=""),"",LOG(INDEX(測定結果!$1:$1048576,ROW(),EA$1)))</f>
        <v>-0.96257350205937642</v>
      </c>
      <c r="EB105">
        <f>IF(OR(INDEX(測定結果!$1:$1048576,ROW(),EB$1)=0,INDEX(測定結果!$1:$1048576,ROW(),EB$1)=""),"",LOG(INDEX(測定結果!$1:$1048576,ROW(),EB$1)))</f>
        <v>-1.0268721464003014</v>
      </c>
      <c r="EC105">
        <f>IF(OR(INDEX(測定結果!$1:$1048576,ROW(),EC$1)=0,INDEX(測定結果!$1:$1048576,ROW(),EC$1)=""),"",LOG(INDEX(測定結果!$1:$1048576,ROW(),EC$1)))</f>
        <v>-0.9393021596463883</v>
      </c>
      <c r="ED105">
        <f>IF(OR(INDEX(測定結果!$1:$1048576,ROW(),ED$1)=0,INDEX(測定結果!$1:$1048576,ROW(),ED$1)=""),"",LOG(INDEX(測定結果!$1:$1048576,ROW(),ED$1)))</f>
        <v>-1.0132282657337552</v>
      </c>
    </row>
    <row r="106" spans="1:134">
      <c r="A106" t="str">
        <f>IF(INDEX(測定結果!$1:$1048576,ROW(),A$1)=0,A105,INDEX(測定結果!$1:$1048576,ROW(),A$1))</f>
        <v>船引町</v>
      </c>
      <c r="B106">
        <f>INDEX(測定結果!$1:$1048576,ROW(),B$1)</f>
        <v>96</v>
      </c>
      <c r="C106" t="str">
        <f>IF(INDEX(測定結果!$1:$1048576,ROW(),C$1)=0,C105,INDEX(測定結果!$1:$1048576,ROW(),C$1))</f>
        <v>中山</v>
      </c>
      <c r="D106" t="str">
        <f>IF(INDEX(測定結果!$1:$1048576,ROW(),D$1)=0,"",INDEX(測定結果!$1:$1048576,ROW(),D$1))</f>
        <v>中山地区集会所</v>
      </c>
      <c r="E106">
        <f>IF(INDEX(測定結果!$1:$1048576,ROW(),E$1)=0,"",LOG(INDEX(測定結果!$1:$1048576,ROW(),E$1)))</f>
        <v>-0.24412514432750865</v>
      </c>
      <c r="F106">
        <f>IF(INDEX(測定結果!$1:$1048576,ROW(),F$1)=0,"",LOG(INDEX(測定結果!$1:$1048576,ROW(),F$1)))</f>
        <v>-0.35654732351381258</v>
      </c>
      <c r="G106">
        <f>IF(INDEX(測定結果!$1:$1048576,ROW(),G$1)=0,"",LOG(INDEX(測定結果!$1:$1048576,ROW(),G$1)))</f>
        <v>-0.38721614328026455</v>
      </c>
      <c r="H106">
        <f>IF(INDEX(測定結果!$1:$1048576,ROW(),H$1)=0,"",LOG(INDEX(測定結果!$1:$1048576,ROW(),H$1)))</f>
        <v>-0.28399665636520083</v>
      </c>
      <c r="I106">
        <f>IF(INDEX(測定結果!$1:$1048576,ROW(),I$1)=0,"",LOG(INDEX(測定結果!$1:$1048576,ROW(),I$1)))</f>
        <v>-0.29242982390206362</v>
      </c>
      <c r="J106">
        <f>IF(INDEX(測定結果!$1:$1048576,ROW(),J$1)=0,"",LOG(INDEX(測定結果!$1:$1048576,ROW(),J$1)))</f>
        <v>-0.25963731050575611</v>
      </c>
      <c r="K106">
        <f>IF(INDEX(測定結果!$1:$1048576,ROW(),K$1)=0,"",LOG(INDEX(測定結果!$1:$1048576,ROW(),K$1)))</f>
        <v>-0.30980391997148632</v>
      </c>
      <c r="L106">
        <f>IF(INDEX(測定結果!$1:$1048576,ROW(),L$1)=0,"",LOG(INDEX(測定結果!$1:$1048576,ROW(),L$1)))</f>
        <v>-0.31875876262441277</v>
      </c>
      <c r="M106">
        <f>IF(INDEX(測定結果!$1:$1048576,ROW(),M$1)=0,"",LOG(INDEX(測定結果!$1:$1048576,ROW(),M$1)))</f>
        <v>-0.33724216831842591</v>
      </c>
      <c r="N106">
        <f>IF(INDEX(測定結果!$1:$1048576,ROW(),N$1)=0,"",LOG(INDEX(測定結果!$1:$1048576,ROW(),N$1)))</f>
        <v>-0.34678748622465633</v>
      </c>
      <c r="O106">
        <f>IF(INDEX(測定結果!$1:$1048576,ROW(),O$1)=0,"",LOG(INDEX(測定結果!$1:$1048576,ROW(),O$1)))</f>
        <v>-0.37675070960209955</v>
      </c>
      <c r="P106">
        <f>IF(INDEX(測定結果!$1:$1048576,ROW(),P$1)=0,"",LOG(INDEX(測定結果!$1:$1048576,ROW(),P$1)))</f>
        <v>-0.34678748622465633</v>
      </c>
      <c r="Q106">
        <f>IF(INDEX(測定結果!$1:$1048576,ROW(),Q$1)=0,"",LOG(INDEX(測定結果!$1:$1048576,ROW(),Q$1)))</f>
        <v>-0.42021640338318983</v>
      </c>
      <c r="R106">
        <f>IF(INDEX(測定結果!$1:$1048576,ROW(),R$1)=0,"",LOG(INDEX(測定結果!$1:$1048576,ROW(),R$1)))</f>
        <v>-0.43179827593300502</v>
      </c>
      <c r="S106">
        <f>IF(INDEX(測定結果!$1:$1048576,ROW(),S$1)=0,"",LOG(INDEX(測定結果!$1:$1048576,ROW(),S$1)))</f>
        <v>-0.43179827593300502</v>
      </c>
      <c r="T106">
        <f>IF(INDEX(測定結果!$1:$1048576,ROW(),T$1)=0,"",LOG(INDEX(測定結果!$1:$1048576,ROW(),T$1)))</f>
        <v>-0.56863623584101264</v>
      </c>
      <c r="U106">
        <f>IF(INDEX(測定結果!$1:$1048576,ROW(),U$1)=0,"",LOG(INDEX(測定結果!$1:$1048576,ROW(),U$1)))</f>
        <v>-0.58502665202918203</v>
      </c>
      <c r="V106">
        <f>IF(INDEX(測定結果!$1:$1048576,ROW(),V$1)=0,"",LOG(INDEX(測定結果!$1:$1048576,ROW(),V$1)))</f>
        <v>-0.52287874528033762</v>
      </c>
      <c r="W106">
        <f>IF(INDEX(測定結果!$1:$1048576,ROW(),W$1)=0,"",LOG(INDEX(測定結果!$1:$1048576,ROW(),W$1)))</f>
        <v>-0.52287874528033762</v>
      </c>
      <c r="X106">
        <f>IF(INDEX(測定結果!$1:$1048576,ROW(),X$1)=0,"",LOG(INDEX(測定結果!$1:$1048576,ROW(),X$1)))</f>
        <v>-0.46852108295774486</v>
      </c>
      <c r="Y106">
        <f>IF(INDEX(測定結果!$1:$1048576,ROW(),Y$1)=0,"",LOG(INDEX(測定結果!$1:$1048576,ROW(),Y$1)))</f>
        <v>-0.48148606012211248</v>
      </c>
      <c r="Z106">
        <f>IF(INDEX(測定結果!$1:$1048576,ROW(),Z$1)=0,"",LOG(INDEX(測定結果!$1:$1048576,ROW(),Z$1)))</f>
        <v>-0.52287874528033762</v>
      </c>
      <c r="AA106">
        <f>IF(INDEX(測定結果!$1:$1048576,ROW(),AA$1)=0,"",LOG(INDEX(測定結果!$1:$1048576,ROW(),AA$1)))</f>
        <v>-0.55284196865778079</v>
      </c>
      <c r="AB106">
        <f>IF(INDEX(測定結果!$1:$1048576,ROW(),AB$1)=0,"",LOG(INDEX(測定結果!$1:$1048576,ROW(),AB$1)))</f>
        <v>-0.50863830616572736</v>
      </c>
      <c r="AC106">
        <f>IF(INDEX(測定結果!$1:$1048576,ROW(),AC$1)=0,"",LOG(INDEX(測定結果!$1:$1048576,ROW(),AC$1)))</f>
        <v>-0.53760200210104392</v>
      </c>
      <c r="AD106">
        <f>IF(INDEX(測定結果!$1:$1048576,ROW(),AD$1)=0,"",LOG(INDEX(測定結果!$1:$1048576,ROW(),AD$1)))</f>
        <v>-0.58502665202918203</v>
      </c>
      <c r="AE106">
        <f>IF(INDEX(測定結果!$1:$1048576,ROW(),AE$1)=0,"",LOG(INDEX(測定結果!$1:$1048576,ROW(),AE$1)))</f>
        <v>-0.55284196865778079</v>
      </c>
      <c r="AF106">
        <f>IF(INDEX(測定結果!$1:$1048576,ROW(),AF$1)=0,"",LOG(INDEX(測定結果!$1:$1048576,ROW(),AF$1)))</f>
        <v>-0.56863623584101264</v>
      </c>
      <c r="AG106">
        <f>IF(INDEX(測定結果!$1:$1048576,ROW(),AG$1)=0,"",LOG(INDEX(測定結果!$1:$1048576,ROW(),AG$1)))</f>
        <v>-0.6020599913279624</v>
      </c>
      <c r="AH106">
        <f>IF(INDEX(測定結果!$1:$1048576,ROW(),AH$1)=0,"",LOG(INDEX(測定結果!$1:$1048576,ROW(),AH$1)))</f>
        <v>-0.72124639904717103</v>
      </c>
      <c r="AI106">
        <f>IF(INDEX(測定結果!$1:$1048576,ROW(),AI$1)=0,"",LOG(INDEX(測定結果!$1:$1048576,ROW(),AI$1)))</f>
        <v>-0.63827216398240705</v>
      </c>
      <c r="AJ106">
        <f>IF(INDEX(測定結果!$1:$1048576,ROW(),AJ$1)=0,"",LOG(INDEX(測定結果!$1:$1048576,ROW(),AJ$1)))</f>
        <v>-0.65757731917779372</v>
      </c>
      <c r="AK106">
        <f>IF(INDEX(測定結果!$1:$1048576,ROW(),AK$1)=0,"",LOG(INDEX(測定結果!$1:$1048576,ROW(),AK$1)))</f>
        <v>-0.69897000433601875</v>
      </c>
      <c r="AL106">
        <f>IF(INDEX(測定結果!$1:$1048576,ROW(),AL$1)=0,"",LOG(INDEX(測定結果!$1:$1048576,ROW(),AL$1)))</f>
        <v>-0.74472749489669399</v>
      </c>
      <c r="AM106">
        <f>IF(INDEX(測定結果!$1:$1048576,ROW(),AM$1)=0,"",LOG(INDEX(測定結果!$1:$1048576,ROW(),AM$1)))</f>
        <v>-0.74472749489669399</v>
      </c>
      <c r="AN106">
        <f>IF(INDEX(測定結果!$1:$1048576,ROW(),AN$1)=0,"",LOG(INDEX(測定結果!$1:$1048576,ROW(),AN$1)))</f>
        <v>-0.769551078621726</v>
      </c>
      <c r="AO106">
        <f>IF(INDEX(測定結果!$1:$1048576,ROW(),AO$1)=0,"",LOG(INDEX(測定結果!$1:$1048576,ROW(),AO$1)))</f>
        <v>-0.74472749489669399</v>
      </c>
      <c r="AP106">
        <f>IF(INDEX(測定結果!$1:$1048576,ROW(),AP$1)=0,"",LOG(INDEX(測定結果!$1:$1048576,ROW(),AP$1)))</f>
        <v>-0.74472749489669399</v>
      </c>
      <c r="AQ106">
        <f>IF(INDEX(測定結果!$1:$1048576,ROW(),AQ$1)=0,"",LOG(INDEX(測定結果!$1:$1048576,ROW(),AQ$1)))</f>
        <v>-0.69897000433601875</v>
      </c>
      <c r="AR106">
        <f>IF(INDEX(測定結果!$1:$1048576,ROW(),AR$1)=0,"",LOG(INDEX(測定結果!$1:$1048576,ROW(),AR$1)))</f>
        <v>-0.72124639904717103</v>
      </c>
      <c r="AS106">
        <f>IF(INDEX(測定結果!$1:$1048576,ROW(),AS$1)=0,"",LOG(INDEX(測定結果!$1:$1048576,ROW(),AS$1)))</f>
        <v>-0.769551078621726</v>
      </c>
      <c r="AT106">
        <f>IF(INDEX(測定結果!$1:$1048576,ROW(),AT$1)=0,"",LOG(INDEX(測定結果!$1:$1048576,ROW(),AT$1)))</f>
        <v>-0.74472749489669399</v>
      </c>
      <c r="AU106">
        <f>IF(INDEX(測定結果!$1:$1048576,ROW(),AU$1)=0,"",LOG(INDEX(測定結果!$1:$1048576,ROW(),AU$1)))</f>
        <v>-0.95860731484177497</v>
      </c>
      <c r="AV106">
        <f>IF(INDEX(測定結果!$1:$1048576,ROW(),AV$1)=0,"",LOG(INDEX(測定結果!$1:$1048576,ROW(),AV$1)))</f>
        <v>-0.74472749489669399</v>
      </c>
      <c r="AW106">
        <f>IF(INDEX(測定結果!$1:$1048576,ROW(),AW$1)=0,"",LOG(INDEX(測定結果!$1:$1048576,ROW(),AW$1)))</f>
        <v>-0.769551078621726</v>
      </c>
      <c r="AX106">
        <f>IF(INDEX(測定結果!$1:$1048576,ROW(),AX$1)=0,"",LOG(INDEX(測定結果!$1:$1048576,ROW(),AX$1)))</f>
        <v>-0.74472749489669399</v>
      </c>
      <c r="AY106">
        <f>IF(INDEX(測定結果!$1:$1048576,ROW(),AY$1)=0,"",LOG(INDEX(測定結果!$1:$1048576,ROW(),AY$1)))</f>
        <v>-0.79588001734407521</v>
      </c>
      <c r="AZ106">
        <f>IF(INDEX(測定結果!$1:$1048576,ROW(),AZ$1)=0,"",LOG(INDEX(測定結果!$1:$1048576,ROW(),AZ$1)))</f>
        <v>-0.79588001734407521</v>
      </c>
      <c r="BA106">
        <f>IF(INDEX(測定結果!$1:$1048576,ROW(),BA$1)=0,"",LOG(INDEX(測定結果!$1:$1048576,ROW(),BA$1)))</f>
        <v>-0.79588001734407521</v>
      </c>
      <c r="BB106">
        <f>IF(INDEX(測定結果!$1:$1048576,ROW(),BB$1)=0,"",LOG(INDEX(測定結果!$1:$1048576,ROW(),BB$1)))</f>
        <v>-0.769551078621726</v>
      </c>
      <c r="BC106">
        <f>IF(INDEX(測定結果!$1:$1048576,ROW(),BC$1)=0,"",LOG(INDEX(測定結果!$1:$1048576,ROW(),BC$1)))</f>
        <v>-0.85387196432176193</v>
      </c>
      <c r="BD106">
        <f>IF(INDEX(測定結果!$1:$1048576,ROW(),BD$1)=0,"",LOG(INDEX(測定結果!$1:$1048576,ROW(),BD$1)))</f>
        <v>-0.79588001734407521</v>
      </c>
      <c r="BE106">
        <f>IF(INDEX(測定結果!$1:$1048576,ROW(),BE$1)=0,"",LOG(INDEX(測定結果!$1:$1048576,ROW(),BE$1)))</f>
        <v>-0.79588001734407521</v>
      </c>
      <c r="BF106">
        <f>IF(INDEX(測定結果!$1:$1048576,ROW(),BF$1)=0,"",LOG(INDEX(測定結果!$1:$1048576,ROW(),BF$1)))</f>
        <v>-0.95860731484177497</v>
      </c>
      <c r="BG106">
        <f>IF(INDEX(測定結果!$1:$1048576,ROW(),BG$1)=0,"",LOG(INDEX(測定結果!$1:$1048576,ROW(),BG$1)))</f>
        <v>-0.79588001734407521</v>
      </c>
      <c r="BH106">
        <f>IF(INDEX(測定結果!$1:$1048576,ROW(),BH$1)=0,"",LOG(INDEX(測定結果!$1:$1048576,ROW(),BH$1)))</f>
        <v>-0.82390874094431876</v>
      </c>
      <c r="BI106">
        <f>IF(INDEX(測定結果!$1:$1048576,ROW(),BI$1)=0,"",LOG(INDEX(測定結果!$1:$1048576,ROW(),BI$1)))</f>
        <v>-0.79588001734407521</v>
      </c>
      <c r="BJ106">
        <f>IF(INDEX(測定結果!$1:$1048576,ROW(),BJ$1)=0,"",LOG(INDEX(測定結果!$1:$1048576,ROW(),BJ$1)))</f>
        <v>-0.79588001734407521</v>
      </c>
      <c r="BK106">
        <f>IF(INDEX(測定結果!$1:$1048576,ROW(),BK$1)=0,"",LOG(INDEX(測定結果!$1:$1048576,ROW(),BK$1)))</f>
        <v>-0.82390874094431876</v>
      </c>
      <c r="BL106">
        <f>IF(INDEX(測定結果!$1:$1048576,ROW(),BL$1)=0,"",LOG(INDEX(測定結果!$1:$1048576,ROW(),BL$1)))</f>
        <v>-0.82390874094431876</v>
      </c>
      <c r="BM106">
        <f>IF(INDEX(測定結果!$1:$1048576,ROW(),BM$1)=0,"",LOG(INDEX(測定結果!$1:$1048576,ROW(),BM$1)))</f>
        <v>-0.88605664769316317</v>
      </c>
      <c r="BN106">
        <f>IF(INDEX(測定結果!$1:$1048576,ROW(),BN$1)=0,"",LOG(INDEX(測定結果!$1:$1048576,ROW(),BN$1)))</f>
        <v>-0.85387196432176193</v>
      </c>
      <c r="BO106">
        <f>IF(INDEX(測定結果!$1:$1048576,ROW(),BO$1)=0,"",LOG(INDEX(測定結果!$1:$1048576,ROW(),BO$1)))</f>
        <v>-0.85387196432176193</v>
      </c>
      <c r="BP106">
        <f>IF(INDEX(測定結果!$1:$1048576,ROW(),BP$1)=0,"",LOG(INDEX(測定結果!$1:$1048576,ROW(),BP$1)))</f>
        <v>-0.88605664769316317</v>
      </c>
      <c r="BQ106">
        <f>IF(INDEX(測定結果!$1:$1048576,ROW(),BQ$1)=0,"",LOG(INDEX(測定結果!$1:$1048576,ROW(),BQ$1)))</f>
        <v>-0.82390874094431876</v>
      </c>
      <c r="BR106">
        <f>IF(INDEX(測定結果!$1:$1048576,ROW(),BR$1)=0,"",LOG(INDEX(測定結果!$1:$1048576,ROW(),BR$1)))</f>
        <v>-1</v>
      </c>
      <c r="BS106">
        <f>IF(INDEX(測定結果!$1:$1048576,ROW(),BS$1)=0,"",LOG(INDEX(測定結果!$1:$1048576,ROW(),BS$1)))</f>
        <v>-0.92081875395237522</v>
      </c>
      <c r="BT106">
        <f>IF(INDEX(測定結果!$1:$1048576,ROW(),BT$1)=0,"",LOG(INDEX(測定結果!$1:$1048576,ROW(),BT$1)))</f>
        <v>-0.88605664769316317</v>
      </c>
      <c r="BU106">
        <f>IF(INDEX(測定結果!$1:$1048576,ROW(),BU$1)=0,"",LOG(INDEX(測定結果!$1:$1048576,ROW(),BU$1)))</f>
        <v>-0.85387196432176193</v>
      </c>
      <c r="BV106">
        <f>IF(INDEX(測定結果!$1:$1048576,ROW(),BV$1)=0,"",LOG(INDEX(測定結果!$1:$1048576,ROW(),BV$1)))</f>
        <v>-0.88605664769316317</v>
      </c>
      <c r="BW106">
        <f>IF(INDEX(測定結果!$1:$1048576,ROW(),BW$1)=0,"",LOG(INDEX(測定結果!$1:$1048576,ROW(),BW$1)))</f>
        <v>-0.88605664769316317</v>
      </c>
      <c r="BX106">
        <f>IF(INDEX(測定結果!$1:$1048576,ROW(),BX$1)=0,"",LOG(INDEX(測定結果!$1:$1048576,ROW(),BX$1)))</f>
        <v>-0.85387196432176193</v>
      </c>
      <c r="BY106">
        <f>IF(INDEX(測定結果!$1:$1048576,ROW(),BY$1)=0,"",LOG(INDEX(測定結果!$1:$1048576,ROW(),BY$1)))</f>
        <v>-0.88605664769316317</v>
      </c>
      <c r="BZ106">
        <f>IF(INDEX(測定結果!$1:$1048576,ROW(),BZ$1)=0,"",LOG(INDEX(測定結果!$1:$1048576,ROW(),BZ$1)))</f>
        <v>-0.88605664769316317</v>
      </c>
      <c r="CA106">
        <f>IF(INDEX(測定結果!$1:$1048576,ROW(),CA$1)=0,"",LOG(INDEX(測定結果!$1:$1048576,ROW(),CA$1)))</f>
        <v>-0.85387196432176193</v>
      </c>
      <c r="CB106">
        <f>IF(INDEX(測定結果!$1:$1048576,ROW(),CB$1)=0,"",LOG(INDEX(測定結果!$1:$1048576,ROW(),CB$1)))</f>
        <v>-0.92081875395237522</v>
      </c>
      <c r="CC106">
        <f>IF(INDEX(測定結果!$1:$1048576,ROW(),CC$1)=0,"",LOG(INDEX(測定結果!$1:$1048576,ROW(),CC$1)))</f>
        <v>-0.92081875395237522</v>
      </c>
      <c r="CD106">
        <f>IF(INDEX(測定結果!$1:$1048576,ROW(),CD$1)=0,"",LOG(INDEX(測定結果!$1:$1048576,ROW(),CD$1)))</f>
        <v>-0.95860731484177497</v>
      </c>
      <c r="CE106">
        <f>IF(INDEX(測定結果!$1:$1048576,ROW(),CE$1)=0,"",LOG(INDEX(測定結果!$1:$1048576,ROW(),CE$1)))</f>
        <v>-0.88605664769316317</v>
      </c>
      <c r="CF106">
        <f>IF(INDEX(測定結果!$1:$1048576,ROW(),CF$1)=0,"",LOG(INDEX(測定結果!$1:$1048576,ROW(),CF$1)))</f>
        <v>-0.88605664769316317</v>
      </c>
      <c r="CG106">
        <f>IF(INDEX(測定結果!$1:$1048576,ROW(),CG$1)=0,"",LOG(INDEX(測定結果!$1:$1048576,ROW(),CG$1)))</f>
        <v>-0.88605664769316317</v>
      </c>
      <c r="CH106">
        <f>IF(INDEX(測定結果!$1:$1048576,ROW(),CH$1)=0,"",LOG(INDEX(測定結果!$1:$1048576,ROW(),CH$1)))</f>
        <v>-0.88605664769316317</v>
      </c>
      <c r="CI106">
        <f>IF(INDEX(測定結果!$1:$1048576,ROW(),CI$1)=0,"",LOG(INDEX(測定結果!$1:$1048576,ROW(),CI$1)))</f>
        <v>-0.92081875395237522</v>
      </c>
      <c r="CJ106">
        <f>IF(INDEX(測定結果!$1:$1048576,ROW(),CJ$1)=0,"",LOG(INDEX(測定結果!$1:$1048576,ROW(),CJ$1)))</f>
        <v>-0.95860731484177497</v>
      </c>
      <c r="CK106">
        <f>IF(INDEX(測定結果!$1:$1048576,ROW(),CK$1)=0,"",LOG(INDEX(測定結果!$1:$1048576,ROW(),CK$1)))</f>
        <v>-0.92081875395237522</v>
      </c>
      <c r="CL106">
        <f>IF(INDEX(測定結果!$1:$1048576,ROW(),CL$1)=0,"",LOG(INDEX(測定結果!$1:$1048576,ROW(),CL$1)))</f>
        <v>-0.92081875395237522</v>
      </c>
      <c r="CM106">
        <f>IF(INDEX(測定結果!$1:$1048576,ROW(),CM$1)=0,"",LOG(INDEX(測定結果!$1:$1048576,ROW(),CM$1)))</f>
        <v>-0.92081875395237522</v>
      </c>
      <c r="CN106">
        <f>IF(INDEX(測定結果!$1:$1048576,ROW(),CN$1)=0,"",LOG(INDEX(測定結果!$1:$1048576,ROW(),CN$1)))</f>
        <v>-0.92081875395237522</v>
      </c>
      <c r="CO106">
        <f>IF(INDEX(測定結果!$1:$1048576,ROW(),CO$1)=0,"",LOG(INDEX(測定結果!$1:$1048576,ROW(),CO$1)))</f>
        <v>-0.92081875395237522</v>
      </c>
      <c r="CP106">
        <f>IF(INDEX(測定結果!$1:$1048576,ROW(),CP$1)=0,"",LOG(INDEX(測定結果!$1:$1048576,ROW(),CP$1)))</f>
        <v>-1.0457574905606752</v>
      </c>
      <c r="CQ106">
        <f>IF(INDEX(測定結果!$1:$1048576,ROW(),CQ$1)=0,"",LOG(INDEX(測定結果!$1:$1048576,ROW(),CQ$1)))</f>
        <v>-0.95860731484177497</v>
      </c>
      <c r="CR106">
        <f>IF(INDEX(測定結果!$1:$1048576,ROW(),CR$1)=0,"",LOG(INDEX(測定結果!$1:$1048576,ROW(),CR$1)))</f>
        <v>-1</v>
      </c>
      <c r="CS106">
        <f>IF(INDEX(測定結果!$1:$1048576,ROW(),CS$1)=0,"",LOG(INDEX(測定結果!$1:$1048576,ROW(),CS$1)))</f>
        <v>-0.88605664769316317</v>
      </c>
      <c r="CT106">
        <f>IF(INDEX(測定結果!$1:$1048576,ROW(),CT$1)=0,"",LOG(INDEX(測定結果!$1:$1048576,ROW(),CT$1)))</f>
        <v>-0.88605664769316317</v>
      </c>
      <c r="CU106">
        <f>IF(INDEX(測定結果!$1:$1048576,ROW(),CU$1)=0,"",LOG(INDEX(測定結果!$1:$1048576,ROW(),CU$1)))</f>
        <v>-0.88605664769316317</v>
      </c>
      <c r="CV106">
        <f>IF(INDEX(測定結果!$1:$1048576,ROW(),CV$1)=0,"",LOG(INDEX(測定結果!$1:$1048576,ROW(),CV$1)))</f>
        <v>-0.92081875395237522</v>
      </c>
      <c r="CW106">
        <f>IF(INDEX(測定結果!$1:$1048576,ROW(),CW$1)=0,"",LOG(INDEX(測定結果!$1:$1048576,ROW(),CW$1)))</f>
        <v>-0.92081875395237522</v>
      </c>
      <c r="CX106">
        <f>IF(INDEX(測定結果!$1:$1048576,ROW(),CX$1)=0,"",LOG(INDEX(測定結果!$1:$1048576,ROW(),CX$1)))</f>
        <v>-0.92081875395237522</v>
      </c>
      <c r="CY106">
        <f>IF(INDEX(測定結果!$1:$1048576,ROW(),CY$1)=0,"",LOG(INDEX(測定結果!$1:$1048576,ROW(),CY$1)))</f>
        <v>-0.95860731484177497</v>
      </c>
      <c r="CZ106">
        <f>IF(INDEX(測定結果!$1:$1048576,ROW(),CZ$1)=0,"",LOG(INDEX(測定結果!$1:$1048576,ROW(),CZ$1)))</f>
        <v>-1</v>
      </c>
      <c r="DA106">
        <f>IF(INDEX(測定結果!$1:$1048576,ROW(),DA$1)=0,"",LOG(INDEX(測定結果!$1:$1048576,ROW(),DA$1)))</f>
        <v>-0.95860731484177497</v>
      </c>
      <c r="DB106">
        <f>IF(INDEX(測定結果!$1:$1048576,ROW(),DB$1)=0,"",LOG(INDEX(測定結果!$1:$1048576,ROW(),DB$1)))</f>
        <v>-0.95860731484177497</v>
      </c>
      <c r="DC106">
        <f>IF(INDEX(測定結果!$1:$1048576,ROW(),DC$1)=0,"",LOG(INDEX(測定結果!$1:$1048576,ROW(),DC$1)))</f>
        <v>-1</v>
      </c>
      <c r="DD106">
        <f>IF(INDEX(測定結果!$1:$1048576,ROW(),DD$1)=0,"",LOG(INDEX(測定結果!$1:$1048576,ROW(),DD$1)))</f>
        <v>-0.95860731484177497</v>
      </c>
      <c r="DE106">
        <f>IF(INDEX(測定結果!$1:$1048576,ROW(),DE$1)=0,"",LOG(INDEX(測定結果!$1:$1048576,ROW(),DE$1)))</f>
        <v>-1</v>
      </c>
      <c r="DF106">
        <f>IF(INDEX(測定結果!$1:$1048576,ROW(),DF$1)=0,"",LOG(INDEX(測定結果!$1:$1048576,ROW(),DF$1)))</f>
        <v>-1</v>
      </c>
      <c r="DG106">
        <f>IF(INDEX(測定結果!$1:$1048576,ROW(),DG$1)=0,"",LOG(INDEX(測定結果!$1:$1048576,ROW(),DG$1)))</f>
        <v>-0.92081875395237522</v>
      </c>
      <c r="DH106">
        <f>IF(INDEX(測定結果!$1:$1048576,ROW(),DH$1)=0,"",LOG(INDEX(測定結果!$1:$1048576,ROW(),DH$1)))</f>
        <v>-1</v>
      </c>
      <c r="DI106">
        <f>IF(INDEX(測定結果!$1:$1048576,ROW(),DI$1)=0,"",LOG(INDEX(測定結果!$1:$1048576,ROW(),DI$1)))</f>
        <v>-1</v>
      </c>
      <c r="DJ106">
        <f>IF(INDEX(測定結果!$1:$1048576,ROW(),DJ$1)=0,"",LOG(INDEX(測定結果!$1:$1048576,ROW(),DJ$1)))</f>
        <v>-1</v>
      </c>
      <c r="DK106">
        <f>IF(INDEX(測定結果!$1:$1048576,ROW(),DK$1)=0,"",LOG(INDEX(測定結果!$1:$1048576,ROW(),DK$1)))</f>
        <v>-0.95860731484177497</v>
      </c>
      <c r="DL106">
        <f>IF(INDEX(測定結果!$1:$1048576,ROW(),DL$1)=0,"",LOG(INDEX(測定結果!$1:$1048576,ROW(),DL$1)))</f>
        <v>-0.95860731484177497</v>
      </c>
      <c r="DM106">
        <f>IF(INDEX(測定結果!$1:$1048576,ROW(),DM$1)=0,"",LOG(INDEX(測定結果!$1:$1048576,ROW(),DM$1)))</f>
        <v>-0.95860731484177497</v>
      </c>
      <c r="DN106">
        <f>IF(INDEX(測定結果!$1:$1048576,ROW(),DN$1)=0,"",LOG(INDEX(測定結果!$1:$1048576,ROW(),DN$1)))</f>
        <v>-0.95860731484177497</v>
      </c>
      <c r="DO106">
        <f>IF(INDEX(測定結果!$1:$1048576,ROW(),DO$1)=0,"",LOG(INDEX(測定結果!$1:$1048576,ROW(),DO$1)))</f>
        <v>-1</v>
      </c>
      <c r="DP106">
        <f>IF(OR(INDEX(測定結果!$1:$1048576,ROW(),DP$1)=0,INDEX(測定結果!$1:$1048576,ROW(),DP$1)=""),"",LOG(INDEX(測定結果!$1:$1048576,ROW(),DP$1)))</f>
        <v>-1.0177287669604316</v>
      </c>
      <c r="DQ106">
        <f>IF(OR(INDEX(測定結果!$1:$1048576,ROW(),DQ$1)=0,INDEX(測定結果!$1:$1048576,ROW(),DQ$1)=""),"",LOG(INDEX(測定結果!$1:$1048576,ROW(),DQ$1)))</f>
        <v>-0.93554201077308152</v>
      </c>
      <c r="DR106">
        <f>IF(OR(INDEX(測定結果!$1:$1048576,ROW(),DR$1)=0,INDEX(測定結果!$1:$1048576,ROW(),DR$1)=""),"",LOG(INDEX(測定結果!$1:$1048576,ROW(),DR$1)))</f>
        <v>-0.95467702121334252</v>
      </c>
      <c r="DS106">
        <f>IF(OR(INDEX(測定結果!$1:$1048576,ROW(),DS$1)=0,INDEX(測定結果!$1:$1048576,ROW(),DS$1)=""),"",LOG(INDEX(測定結果!$1:$1048576,ROW(),DS$1)))</f>
        <v>-0.91721462968354994</v>
      </c>
      <c r="DT106">
        <f>IF(OR(INDEX(測定結果!$1:$1048576,ROW(),DT$1)=0,INDEX(測定結果!$1:$1048576,ROW(),DT$1)=""),"",LOG(INDEX(測定結果!$1:$1048576,ROW(),DT$1)))</f>
        <v>-0.98716277529482777</v>
      </c>
      <c r="DU106">
        <f>IF(OR(INDEX(測定結果!$1:$1048576,ROW(),DU$1)=0,INDEX(測定結果!$1:$1048576,ROW(),DU$1)=""),"",LOG(INDEX(測定結果!$1:$1048576,ROW(),DU$1)))</f>
        <v>-0.97061622231479039</v>
      </c>
      <c r="DV106">
        <f>IF(OR(INDEX(測定結果!$1:$1048576,ROW(),DV$1)=0,INDEX(測定結果!$1:$1048576,ROW(),DV$1)=""),"",LOG(INDEX(測定結果!$1:$1048576,ROW(),DV$1)))</f>
        <v>-0.96657624451305035</v>
      </c>
      <c r="DW106">
        <f>IF(OR(INDEX(測定結果!$1:$1048576,ROW(),DW$1)=0,INDEX(測定結果!$1:$1048576,ROW(),DW$1)=""),"",LOG(INDEX(測定結果!$1:$1048576,ROW(),DW$1)))</f>
        <v>-0.96257350205937642</v>
      </c>
      <c r="DX106">
        <f>IF(OR(INDEX(測定結果!$1:$1048576,ROW(),DX$1)=0,INDEX(測定結果!$1:$1048576,ROW(),DX$1)=""),"",LOG(INDEX(測定結果!$1:$1048576,ROW(),DX$1)))</f>
        <v>-0.96257350205937642</v>
      </c>
      <c r="DY106">
        <f>IF(OR(INDEX(測定結果!$1:$1048576,ROW(),DY$1)=0,INDEX(測定結果!$1:$1048576,ROW(),DY$1)=""),"",LOG(INDEX(測定結果!$1:$1048576,ROW(),DY$1)))</f>
        <v>-0.98716277529482777</v>
      </c>
      <c r="DZ106">
        <f>IF(OR(INDEX(測定結果!$1:$1048576,ROW(),DZ$1)=0,INDEX(測定結果!$1:$1048576,ROW(),DZ$1)=""),"",LOG(INDEX(測定結果!$1:$1048576,ROW(),DZ$1)))</f>
        <v>-0.96257350205937642</v>
      </c>
      <c r="EA106">
        <f>IF(OR(INDEX(測定結果!$1:$1048576,ROW(),EA$1)=0,INDEX(測定結果!$1:$1048576,ROW(),EA$1)=""),"",LOG(INDEX(測定結果!$1:$1048576,ROW(),EA$1)))</f>
        <v>-0.96657624451305035</v>
      </c>
      <c r="EB106">
        <f>IF(OR(INDEX(測定結果!$1:$1048576,ROW(),EB$1)=0,INDEX(測定結果!$1:$1048576,ROW(),EB$1)=""),"",LOG(INDEX(測定結果!$1:$1048576,ROW(),EB$1)))</f>
        <v>-1.0043648054024501</v>
      </c>
      <c r="EC106">
        <f>IF(OR(INDEX(測定結果!$1:$1048576,ROW(),EC$1)=0,INDEX(測定結果!$1:$1048576,ROW(),EC$1)=""),"",LOG(INDEX(測定結果!$1:$1048576,ROW(),EC$1)))</f>
        <v>-1.031517051446065</v>
      </c>
      <c r="ED106">
        <f>IF(OR(INDEX(測定結果!$1:$1048576,ROW(),ED$1)=0,INDEX(測定結果!$1:$1048576,ROW(),ED$1)=""),"",LOG(INDEX(測定結果!$1:$1048576,ROW(),ED$1)))</f>
        <v>-1.0604807473813815</v>
      </c>
    </row>
    <row r="107" spans="1:134">
      <c r="A107" t="str">
        <f>IF(INDEX(測定結果!$1:$1048576,ROW(),A$1)=0,A106,INDEX(測定結果!$1:$1048576,ROW(),A$1))</f>
        <v>船引町</v>
      </c>
      <c r="B107">
        <f>INDEX(測定結果!$1:$1048576,ROW(),B$1)</f>
        <v>97</v>
      </c>
      <c r="C107" t="str">
        <f>IF(INDEX(測定結果!$1:$1048576,ROW(),C$1)=0,C106,INDEX(測定結果!$1:$1048576,ROW(),C$1))</f>
        <v>中山</v>
      </c>
      <c r="D107" t="str">
        <f>IF(INDEX(測定結果!$1:$1048576,ROW(),D$1)=0,"",INDEX(測定結果!$1:$1048576,ROW(),D$1))</f>
        <v>上大段田和バス停</v>
      </c>
      <c r="E107">
        <f>IF(INDEX(測定結果!$1:$1048576,ROW(),E$1)=0,"",LOG(INDEX(測定結果!$1:$1048576,ROW(),E$1)))</f>
        <v>-0.26760624017703144</v>
      </c>
      <c r="F107">
        <f>IF(INDEX(測定結果!$1:$1048576,ROW(),F$1)=0,"",LOG(INDEX(測定結果!$1:$1048576,ROW(),F$1)))</f>
        <v>-0.47755576649368009</v>
      </c>
      <c r="G107">
        <f>IF(INDEX(測定結果!$1:$1048576,ROW(),G$1)=0,"",LOG(INDEX(測定結果!$1:$1048576,ROW(),G$1)))</f>
        <v>-0.30980391997148632</v>
      </c>
      <c r="H107">
        <f>IF(INDEX(測定結果!$1:$1048576,ROW(),H$1)=0,"",LOG(INDEX(測定結果!$1:$1048576,ROW(),H$1)))</f>
        <v>-0.34678748622465633</v>
      </c>
      <c r="I107">
        <f>IF(INDEX(測定結果!$1:$1048576,ROW(),I$1)=0,"",LOG(INDEX(測定結果!$1:$1048576,ROW(),I$1)))</f>
        <v>-0.35654732351381258</v>
      </c>
      <c r="J107">
        <f>IF(INDEX(測定結果!$1:$1048576,ROW(),J$1)=0,"",LOG(INDEX(測定結果!$1:$1048576,ROW(),J$1)))</f>
        <v>-0.38721614328026455</v>
      </c>
      <c r="K107">
        <f>IF(INDEX(測定結果!$1:$1048576,ROW(),K$1)=0,"",LOG(INDEX(測定結果!$1:$1048576,ROW(),K$1)))</f>
        <v>-0.38721614328026455</v>
      </c>
      <c r="L107">
        <f>IF(INDEX(測定結果!$1:$1048576,ROW(),L$1)=0,"",LOG(INDEX(測定結果!$1:$1048576,ROW(),L$1)))</f>
        <v>-0.40893539297350079</v>
      </c>
      <c r="M107">
        <f>IF(INDEX(測定結果!$1:$1048576,ROW(),M$1)=0,"",LOG(INDEX(測定結果!$1:$1048576,ROW(),M$1)))</f>
        <v>-0.3979400086720376</v>
      </c>
      <c r="N107">
        <f>IF(INDEX(測定結果!$1:$1048576,ROW(),N$1)=0,"",LOG(INDEX(測定結果!$1:$1048576,ROW(),N$1)))</f>
        <v>-0.37675070960209955</v>
      </c>
      <c r="O107">
        <f>IF(INDEX(測定結果!$1:$1048576,ROW(),O$1)=0,"",LOG(INDEX(測定結果!$1:$1048576,ROW(),O$1)))</f>
        <v>-0.3979400086720376</v>
      </c>
      <c r="P107">
        <f>IF(INDEX(測定結果!$1:$1048576,ROW(),P$1)=0,"",LOG(INDEX(測定結果!$1:$1048576,ROW(),P$1)))</f>
        <v>-0.43179827593300502</v>
      </c>
      <c r="Q107">
        <f>IF(INDEX(測定結果!$1:$1048576,ROW(),Q$1)=0,"",LOG(INDEX(測定結果!$1:$1048576,ROW(),Q$1)))</f>
        <v>-0.50863830616572736</v>
      </c>
      <c r="R107">
        <f>IF(INDEX(測定結果!$1:$1048576,ROW(),R$1)=0,"",LOG(INDEX(測定結果!$1:$1048576,ROW(),R$1)))</f>
        <v>-0.52287874528033762</v>
      </c>
      <c r="S107">
        <f>IF(INDEX(測定結果!$1:$1048576,ROW(),S$1)=0,"",LOG(INDEX(測定結果!$1:$1048576,ROW(),S$1)))</f>
        <v>-0.55284196865778079</v>
      </c>
      <c r="T107">
        <f>IF(INDEX(測定結果!$1:$1048576,ROW(),T$1)=0,"",LOG(INDEX(測定結果!$1:$1048576,ROW(),T$1)))</f>
        <v>-0.61978875828839397</v>
      </c>
      <c r="U107">
        <f>IF(INDEX(測定結果!$1:$1048576,ROW(),U$1)=0,"",LOG(INDEX(測定結果!$1:$1048576,ROW(),U$1)))</f>
        <v>-0.63827216398240705</v>
      </c>
      <c r="V107">
        <f>IF(INDEX(測定結果!$1:$1048576,ROW(),V$1)=0,"",LOG(INDEX(測定結果!$1:$1048576,ROW(),V$1)))</f>
        <v>-0.6020599913279624</v>
      </c>
      <c r="W107">
        <f>IF(INDEX(測定結果!$1:$1048576,ROW(),W$1)=0,"",LOG(INDEX(測定結果!$1:$1048576,ROW(),W$1)))</f>
        <v>-0.61978875828839397</v>
      </c>
      <c r="X107">
        <f>IF(INDEX(測定結果!$1:$1048576,ROW(),X$1)=0,"",LOG(INDEX(測定結果!$1:$1048576,ROW(),X$1)))</f>
        <v>-0.58502665202918203</v>
      </c>
      <c r="Y107">
        <f>IF(INDEX(測定結果!$1:$1048576,ROW(),Y$1)=0,"",LOG(INDEX(測定結果!$1:$1048576,ROW(),Y$1)))</f>
        <v>-0.61978875828839397</v>
      </c>
      <c r="Z107">
        <f>IF(INDEX(測定結果!$1:$1048576,ROW(),Z$1)=0,"",LOG(INDEX(測定結果!$1:$1048576,ROW(),Z$1)))</f>
        <v>-0.63827216398240705</v>
      </c>
      <c r="AA107">
        <f>IF(INDEX(測定結果!$1:$1048576,ROW(),AA$1)=0,"",LOG(INDEX(測定結果!$1:$1048576,ROW(),AA$1)))</f>
        <v>-0.63827216398240705</v>
      </c>
      <c r="AB107">
        <f>IF(INDEX(測定結果!$1:$1048576,ROW(),AB$1)=0,"",LOG(INDEX(測定結果!$1:$1048576,ROW(),AB$1)))</f>
        <v>-0.58502665202918203</v>
      </c>
      <c r="AC107">
        <f>IF(INDEX(測定結果!$1:$1048576,ROW(),AC$1)=0,"",LOG(INDEX(測定結果!$1:$1048576,ROW(),AC$1)))</f>
        <v>-0.61978875828839397</v>
      </c>
      <c r="AD107">
        <f>IF(INDEX(測定結果!$1:$1048576,ROW(),AD$1)=0,"",LOG(INDEX(測定結果!$1:$1048576,ROW(),AD$1)))</f>
        <v>-0.65757731917779372</v>
      </c>
      <c r="AE107">
        <f>IF(INDEX(測定結果!$1:$1048576,ROW(),AE$1)=0,"",LOG(INDEX(測定結果!$1:$1048576,ROW(),AE$1)))</f>
        <v>-0.6777807052660807</v>
      </c>
      <c r="AF107">
        <f>IF(INDEX(測定結果!$1:$1048576,ROW(),AF$1)=0,"",LOG(INDEX(測定結果!$1:$1048576,ROW(),AF$1)))</f>
        <v>-0.65757731917779372</v>
      </c>
      <c r="AG107">
        <f>IF(INDEX(測定結果!$1:$1048576,ROW(),AG$1)=0,"",LOG(INDEX(測定結果!$1:$1048576,ROW(),AG$1)))</f>
        <v>-0.69897000433601875</v>
      </c>
      <c r="AH107">
        <f>IF(INDEX(測定結果!$1:$1048576,ROW(),AH$1)=0,"",LOG(INDEX(測定結果!$1:$1048576,ROW(),AH$1)))</f>
        <v>-0.79588001734407521</v>
      </c>
      <c r="AI107">
        <f>IF(INDEX(測定結果!$1:$1048576,ROW(),AI$1)=0,"",LOG(INDEX(測定結果!$1:$1048576,ROW(),AI$1)))</f>
        <v>-0.69897000433601875</v>
      </c>
      <c r="AJ107">
        <f>IF(INDEX(測定結果!$1:$1048576,ROW(),AJ$1)=0,"",LOG(INDEX(測定結果!$1:$1048576,ROW(),AJ$1)))</f>
        <v>-0.74472749489669399</v>
      </c>
      <c r="AK107">
        <f>IF(INDEX(測定結果!$1:$1048576,ROW(),AK$1)=0,"",LOG(INDEX(測定結果!$1:$1048576,ROW(),AK$1)))</f>
        <v>-0.74472749489669399</v>
      </c>
      <c r="AL107">
        <f>IF(INDEX(測定結果!$1:$1048576,ROW(),AL$1)=0,"",LOG(INDEX(測定結果!$1:$1048576,ROW(),AL$1)))</f>
        <v>-0.769551078621726</v>
      </c>
      <c r="AM107">
        <f>IF(INDEX(測定結果!$1:$1048576,ROW(),AM$1)=0,"",LOG(INDEX(測定結果!$1:$1048576,ROW(),AM$1)))</f>
        <v>-0.79588001734407521</v>
      </c>
      <c r="AN107">
        <f>IF(INDEX(測定結果!$1:$1048576,ROW(),AN$1)=0,"",LOG(INDEX(測定結果!$1:$1048576,ROW(),AN$1)))</f>
        <v>-0.88605664769316317</v>
      </c>
      <c r="AO107">
        <f>IF(INDEX(測定結果!$1:$1048576,ROW(),AO$1)=0,"",LOG(INDEX(測定結果!$1:$1048576,ROW(),AO$1)))</f>
        <v>-0.82390874094431876</v>
      </c>
      <c r="AP107">
        <f>IF(INDEX(測定結果!$1:$1048576,ROW(),AP$1)=0,"",LOG(INDEX(測定結果!$1:$1048576,ROW(),AP$1)))</f>
        <v>-0.769551078621726</v>
      </c>
      <c r="AQ107">
        <f>IF(INDEX(測定結果!$1:$1048576,ROW(),AQ$1)=0,"",LOG(INDEX(測定結果!$1:$1048576,ROW(),AQ$1)))</f>
        <v>-0.79588001734407521</v>
      </c>
      <c r="AR107">
        <f>IF(INDEX(測定結果!$1:$1048576,ROW(),AR$1)=0,"",LOG(INDEX(測定結果!$1:$1048576,ROW(),AR$1)))</f>
        <v>-0.79588001734407521</v>
      </c>
      <c r="AS107">
        <f>IF(INDEX(測定結果!$1:$1048576,ROW(),AS$1)=0,"",LOG(INDEX(測定結果!$1:$1048576,ROW(),AS$1)))</f>
        <v>-0.85387196432176193</v>
      </c>
      <c r="AT107">
        <f>IF(INDEX(測定結果!$1:$1048576,ROW(),AT$1)=0,"",LOG(INDEX(測定結果!$1:$1048576,ROW(),AT$1)))</f>
        <v>-0.85387196432176193</v>
      </c>
      <c r="AU107">
        <f>IF(INDEX(測定結果!$1:$1048576,ROW(),AU$1)=0,"",LOG(INDEX(測定結果!$1:$1048576,ROW(),AU$1)))</f>
        <v>-0.92081875395237522</v>
      </c>
      <c r="AV107">
        <f>IF(INDEX(測定結果!$1:$1048576,ROW(),AV$1)=0,"",LOG(INDEX(測定結果!$1:$1048576,ROW(),AV$1)))</f>
        <v>-0.82390874094431876</v>
      </c>
      <c r="AW107">
        <f>IF(INDEX(測定結果!$1:$1048576,ROW(),AW$1)=0,"",LOG(INDEX(測定結果!$1:$1048576,ROW(),AW$1)))</f>
        <v>-0.85387196432176193</v>
      </c>
      <c r="AX107">
        <f>IF(INDEX(測定結果!$1:$1048576,ROW(),AX$1)=0,"",LOG(INDEX(測定結果!$1:$1048576,ROW(),AX$1)))</f>
        <v>-0.88605664769316317</v>
      </c>
      <c r="AY107">
        <f>IF(INDEX(測定結果!$1:$1048576,ROW(),AY$1)=0,"",LOG(INDEX(測定結果!$1:$1048576,ROW(),AY$1)))</f>
        <v>-0.92081875395237522</v>
      </c>
      <c r="AZ107">
        <f>IF(INDEX(測定結果!$1:$1048576,ROW(),AZ$1)=0,"",LOG(INDEX(測定結果!$1:$1048576,ROW(),AZ$1)))</f>
        <v>-0.82390874094431876</v>
      </c>
      <c r="BA107">
        <f>IF(INDEX(測定結果!$1:$1048576,ROW(),BA$1)=0,"",LOG(INDEX(測定結果!$1:$1048576,ROW(),BA$1)))</f>
        <v>-0.85387196432176193</v>
      </c>
      <c r="BB107">
        <f>IF(INDEX(測定結果!$1:$1048576,ROW(),BB$1)=0,"",LOG(INDEX(測定結果!$1:$1048576,ROW(),BB$1)))</f>
        <v>-0.88605664769316317</v>
      </c>
      <c r="BC107">
        <f>IF(INDEX(測定結果!$1:$1048576,ROW(),BC$1)=0,"",LOG(INDEX(測定結果!$1:$1048576,ROW(),BC$1)))</f>
        <v>-0.88605664769316317</v>
      </c>
      <c r="BD107">
        <f>IF(INDEX(測定結果!$1:$1048576,ROW(),BD$1)=0,"",LOG(INDEX(測定結果!$1:$1048576,ROW(),BD$1)))</f>
        <v>-0.88605664769316317</v>
      </c>
      <c r="BE107">
        <f>IF(INDEX(測定結果!$1:$1048576,ROW(),BE$1)=0,"",LOG(INDEX(測定結果!$1:$1048576,ROW(),BE$1)))</f>
        <v>-0.88605664769316317</v>
      </c>
      <c r="BF107">
        <f>IF(INDEX(測定結果!$1:$1048576,ROW(),BF$1)=0,"",LOG(INDEX(測定結果!$1:$1048576,ROW(),BF$1)))</f>
        <v>-1.0457574905606752</v>
      </c>
      <c r="BG107">
        <f>IF(INDEX(測定結果!$1:$1048576,ROW(),BG$1)=0,"",LOG(INDEX(測定結果!$1:$1048576,ROW(),BG$1)))</f>
        <v>-0.92081875395237522</v>
      </c>
      <c r="BH107">
        <f>IF(INDEX(測定結果!$1:$1048576,ROW(),BH$1)=0,"",LOG(INDEX(測定結果!$1:$1048576,ROW(),BH$1)))</f>
        <v>-0.88605664769316317</v>
      </c>
      <c r="BI107">
        <f>IF(INDEX(測定結果!$1:$1048576,ROW(),BI$1)=0,"",LOG(INDEX(測定結果!$1:$1048576,ROW(),BI$1)))</f>
        <v>-0.92081875395237522</v>
      </c>
      <c r="BJ107">
        <f>IF(INDEX(測定結果!$1:$1048576,ROW(),BJ$1)=0,"",LOG(INDEX(測定結果!$1:$1048576,ROW(),BJ$1)))</f>
        <v>-0.88605664769316317</v>
      </c>
      <c r="BK107">
        <f>IF(INDEX(測定結果!$1:$1048576,ROW(),BK$1)=0,"",LOG(INDEX(測定結果!$1:$1048576,ROW(),BK$1)))</f>
        <v>-0.88605664769316317</v>
      </c>
      <c r="BL107">
        <f>IF(INDEX(測定結果!$1:$1048576,ROW(),BL$1)=0,"",LOG(INDEX(測定結果!$1:$1048576,ROW(),BL$1)))</f>
        <v>-0.92081875395237522</v>
      </c>
      <c r="BM107">
        <f>IF(INDEX(測定結果!$1:$1048576,ROW(),BM$1)=0,"",LOG(INDEX(測定結果!$1:$1048576,ROW(),BM$1)))</f>
        <v>-0.92081875395237522</v>
      </c>
      <c r="BN107">
        <f>IF(INDEX(測定結果!$1:$1048576,ROW(),BN$1)=0,"",LOG(INDEX(測定結果!$1:$1048576,ROW(),BN$1)))</f>
        <v>-0.95860731484177497</v>
      </c>
      <c r="BO107">
        <f>IF(INDEX(測定結果!$1:$1048576,ROW(),BO$1)=0,"",LOG(INDEX(測定結果!$1:$1048576,ROW(),BO$1)))</f>
        <v>-0.92081875395237522</v>
      </c>
      <c r="BP107">
        <f>IF(INDEX(測定結果!$1:$1048576,ROW(),BP$1)=0,"",LOG(INDEX(測定結果!$1:$1048576,ROW(),BP$1)))</f>
        <v>-0.92081875395237522</v>
      </c>
      <c r="BQ107">
        <f>IF(INDEX(測定結果!$1:$1048576,ROW(),BQ$1)=0,"",LOG(INDEX(測定結果!$1:$1048576,ROW(),BQ$1)))</f>
        <v>-0.92081875395237522</v>
      </c>
      <c r="BR107">
        <f>IF(INDEX(測定結果!$1:$1048576,ROW(),BR$1)=0,"",LOG(INDEX(測定結果!$1:$1048576,ROW(),BR$1)))</f>
        <v>-1</v>
      </c>
      <c r="BS107">
        <f>IF(INDEX(測定結果!$1:$1048576,ROW(),BS$1)=0,"",LOG(INDEX(測定結果!$1:$1048576,ROW(),BS$1)))</f>
        <v>-0.95860731484177497</v>
      </c>
      <c r="BT107">
        <f>IF(INDEX(測定結果!$1:$1048576,ROW(),BT$1)=0,"",LOG(INDEX(測定結果!$1:$1048576,ROW(),BT$1)))</f>
        <v>-0.92081875395237522</v>
      </c>
      <c r="BU107">
        <f>IF(INDEX(測定結果!$1:$1048576,ROW(),BU$1)=0,"",LOG(INDEX(測定結果!$1:$1048576,ROW(),BU$1)))</f>
        <v>-0.95860731484177497</v>
      </c>
      <c r="BV107" t="str">
        <f>IF(INDEX(測定結果!$1:$1048576,ROW(),BV$1)=0,"",LOG(INDEX(測定結果!$1:$1048576,ROW(),BV$1)))</f>
        <v/>
      </c>
      <c r="BW107" t="str">
        <f>IF(INDEX(測定結果!$1:$1048576,ROW(),BW$1)=0,"",LOG(INDEX(測定結果!$1:$1048576,ROW(),BW$1)))</f>
        <v/>
      </c>
      <c r="BX107" t="str">
        <f>IF(INDEX(測定結果!$1:$1048576,ROW(),BX$1)=0,"",LOG(INDEX(測定結果!$1:$1048576,ROW(),BX$1)))</f>
        <v/>
      </c>
      <c r="BY107" t="str">
        <f>IF(INDEX(測定結果!$1:$1048576,ROW(),BY$1)=0,"",LOG(INDEX(測定結果!$1:$1048576,ROW(),BY$1)))</f>
        <v/>
      </c>
      <c r="BZ107" t="str">
        <f>IF(INDEX(測定結果!$1:$1048576,ROW(),BZ$1)=0,"",LOG(INDEX(測定結果!$1:$1048576,ROW(),BZ$1)))</f>
        <v/>
      </c>
      <c r="CA107" t="str">
        <f>IF(INDEX(測定結果!$1:$1048576,ROW(),CA$1)=0,"",LOG(INDEX(測定結果!$1:$1048576,ROW(),CA$1)))</f>
        <v/>
      </c>
      <c r="CB107" t="str">
        <f>IF(INDEX(測定結果!$1:$1048576,ROW(),CB$1)=0,"",LOG(INDEX(測定結果!$1:$1048576,ROW(),CB$1)))</f>
        <v/>
      </c>
      <c r="CC107" t="str">
        <f>IF(INDEX(測定結果!$1:$1048576,ROW(),CC$1)=0,"",LOG(INDEX(測定結果!$1:$1048576,ROW(),CC$1)))</f>
        <v/>
      </c>
      <c r="CD107" t="str">
        <f>IF(INDEX(測定結果!$1:$1048576,ROW(),CD$1)=0,"",LOG(INDEX(測定結果!$1:$1048576,ROW(),CD$1)))</f>
        <v/>
      </c>
      <c r="CE107" t="str">
        <f>IF(INDEX(測定結果!$1:$1048576,ROW(),CE$1)=0,"",LOG(INDEX(測定結果!$1:$1048576,ROW(),CE$1)))</f>
        <v/>
      </c>
      <c r="CF107">
        <f>IF(INDEX(測定結果!$1:$1048576,ROW(),CF$1)=0,"",LOG(INDEX(測定結果!$1:$1048576,ROW(),CF$1)))</f>
        <v>-1</v>
      </c>
      <c r="CG107">
        <f>IF(INDEX(測定結果!$1:$1048576,ROW(),CG$1)=0,"",LOG(INDEX(測定結果!$1:$1048576,ROW(),CG$1)))</f>
        <v>-1</v>
      </c>
      <c r="CH107">
        <f>IF(INDEX(測定結果!$1:$1048576,ROW(),CH$1)=0,"",LOG(INDEX(測定結果!$1:$1048576,ROW(),CH$1)))</f>
        <v>-1</v>
      </c>
      <c r="CI107">
        <f>IF(INDEX(測定結果!$1:$1048576,ROW(),CI$1)=0,"",LOG(INDEX(測定結果!$1:$1048576,ROW(),CI$1)))</f>
        <v>-1</v>
      </c>
      <c r="CJ107">
        <f>IF(INDEX(測定結果!$1:$1048576,ROW(),CJ$1)=0,"",LOG(INDEX(測定結果!$1:$1048576,ROW(),CJ$1)))</f>
        <v>-1</v>
      </c>
      <c r="CK107">
        <f>IF(INDEX(測定結果!$1:$1048576,ROW(),CK$1)=0,"",LOG(INDEX(測定結果!$1:$1048576,ROW(),CK$1)))</f>
        <v>-0.95860731484177497</v>
      </c>
      <c r="CL107">
        <f>IF(INDEX(測定結果!$1:$1048576,ROW(),CL$1)=0,"",LOG(INDEX(測定結果!$1:$1048576,ROW(),CL$1)))</f>
        <v>-1</v>
      </c>
      <c r="CM107">
        <f>IF(INDEX(測定結果!$1:$1048576,ROW(),CM$1)=0,"",LOG(INDEX(測定結果!$1:$1048576,ROW(),CM$1)))</f>
        <v>-1</v>
      </c>
      <c r="CN107">
        <f>IF(INDEX(測定結果!$1:$1048576,ROW(),CN$1)=0,"",LOG(INDEX(測定結果!$1:$1048576,ROW(),CN$1)))</f>
        <v>-1.0457574905606752</v>
      </c>
      <c r="CO107">
        <f>IF(INDEX(測定結果!$1:$1048576,ROW(),CO$1)=0,"",LOG(INDEX(測定結果!$1:$1048576,ROW(),CO$1)))</f>
        <v>-1</v>
      </c>
      <c r="CP107">
        <f>IF(INDEX(測定結果!$1:$1048576,ROW(),CP$1)=0,"",LOG(INDEX(測定結果!$1:$1048576,ROW(),CP$1)))</f>
        <v>-1.0969100130080565</v>
      </c>
      <c r="CQ107">
        <f>IF(INDEX(測定結果!$1:$1048576,ROW(),CQ$1)=0,"",LOG(INDEX(測定結果!$1:$1048576,ROW(),CQ$1)))</f>
        <v>-1</v>
      </c>
      <c r="CR107" t="str">
        <f>IF(INDEX(測定結果!$1:$1048576,ROW(),CR$1)=0,"",LOG(INDEX(測定結果!$1:$1048576,ROW(),CR$1)))</f>
        <v/>
      </c>
      <c r="CS107" t="str">
        <f>IF(INDEX(測定結果!$1:$1048576,ROW(),CS$1)=0,"",LOG(INDEX(測定結果!$1:$1048576,ROW(),CS$1)))</f>
        <v/>
      </c>
      <c r="CT107" t="str">
        <f>IF(INDEX(測定結果!$1:$1048576,ROW(),CT$1)=0,"",LOG(INDEX(測定結果!$1:$1048576,ROW(),CT$1)))</f>
        <v/>
      </c>
      <c r="CU107" t="str">
        <f>IF(INDEX(測定結果!$1:$1048576,ROW(),CU$1)=0,"",LOG(INDEX(測定結果!$1:$1048576,ROW(),CU$1)))</f>
        <v/>
      </c>
      <c r="CV107" t="str">
        <f>IF(INDEX(測定結果!$1:$1048576,ROW(),CV$1)=0,"",LOG(INDEX(測定結果!$1:$1048576,ROW(),CV$1)))</f>
        <v/>
      </c>
      <c r="CW107" t="str">
        <f>IF(INDEX(測定結果!$1:$1048576,ROW(),CW$1)=0,"",LOG(INDEX(測定結果!$1:$1048576,ROW(),CW$1)))</f>
        <v/>
      </c>
      <c r="CX107" t="str">
        <f>IF(INDEX(測定結果!$1:$1048576,ROW(),CX$1)=0,"",LOG(INDEX(測定結果!$1:$1048576,ROW(),CX$1)))</f>
        <v/>
      </c>
      <c r="CY107" t="str">
        <f>IF(INDEX(測定結果!$1:$1048576,ROW(),CY$1)=0,"",LOG(INDEX(測定結果!$1:$1048576,ROW(),CY$1)))</f>
        <v/>
      </c>
      <c r="CZ107" t="str">
        <f>IF(INDEX(測定結果!$1:$1048576,ROW(),CZ$1)=0,"",LOG(INDEX(測定結果!$1:$1048576,ROW(),CZ$1)))</f>
        <v/>
      </c>
      <c r="DA107" t="str">
        <f>IF(INDEX(測定結果!$1:$1048576,ROW(),DA$1)=0,"",LOG(INDEX(測定結果!$1:$1048576,ROW(),DA$1)))</f>
        <v/>
      </c>
      <c r="DB107" t="str">
        <f>IF(INDEX(測定結果!$1:$1048576,ROW(),DB$1)=0,"",LOG(INDEX(測定結果!$1:$1048576,ROW(),DB$1)))</f>
        <v/>
      </c>
      <c r="DC107" t="str">
        <f>IF(INDEX(測定結果!$1:$1048576,ROW(),DC$1)=0,"",LOG(INDEX(測定結果!$1:$1048576,ROW(),DC$1)))</f>
        <v/>
      </c>
      <c r="DD107" t="str">
        <f>IF(INDEX(測定結果!$1:$1048576,ROW(),DD$1)=0,"",LOG(INDEX(測定結果!$1:$1048576,ROW(),DD$1)))</f>
        <v/>
      </c>
      <c r="DE107" t="str">
        <f>IF(INDEX(測定結果!$1:$1048576,ROW(),DE$1)=0,"",LOG(INDEX(測定結果!$1:$1048576,ROW(),DE$1)))</f>
        <v/>
      </c>
      <c r="DF107" t="str">
        <f>IF(INDEX(測定結果!$1:$1048576,ROW(),DF$1)=0,"",LOG(INDEX(測定結果!$1:$1048576,ROW(),DF$1)))</f>
        <v/>
      </c>
      <c r="DG107" t="str">
        <f>IF(INDEX(測定結果!$1:$1048576,ROW(),DG$1)=0,"",LOG(INDEX(測定結果!$1:$1048576,ROW(),DG$1)))</f>
        <v/>
      </c>
      <c r="DH107" t="str">
        <f>IF(INDEX(測定結果!$1:$1048576,ROW(),DH$1)=0,"",LOG(INDEX(測定結果!$1:$1048576,ROW(),DH$1)))</f>
        <v/>
      </c>
      <c r="DI107" t="str">
        <f>IF(INDEX(測定結果!$1:$1048576,ROW(),DI$1)=0,"",LOG(INDEX(測定結果!$1:$1048576,ROW(),DI$1)))</f>
        <v/>
      </c>
      <c r="DJ107" t="str">
        <f>IF(INDEX(測定結果!$1:$1048576,ROW(),DJ$1)=0,"",LOG(INDEX(測定結果!$1:$1048576,ROW(),DJ$1)))</f>
        <v/>
      </c>
      <c r="DK107" t="str">
        <f>IF(INDEX(測定結果!$1:$1048576,ROW(),DK$1)=0,"",LOG(INDEX(測定結果!$1:$1048576,ROW(),DK$1)))</f>
        <v/>
      </c>
      <c r="DL107" t="str">
        <f>IF(INDEX(測定結果!$1:$1048576,ROW(),DL$1)=0,"",LOG(INDEX(測定結果!$1:$1048576,ROW(),DL$1)))</f>
        <v/>
      </c>
      <c r="DM107" t="str">
        <f>IF(INDEX(測定結果!$1:$1048576,ROW(),DM$1)=0,"",LOG(INDEX(測定結果!$1:$1048576,ROW(),DM$1)))</f>
        <v/>
      </c>
      <c r="DN107" t="str">
        <f>IF(INDEX(測定結果!$1:$1048576,ROW(),DN$1)=0,"",LOG(INDEX(測定結果!$1:$1048576,ROW(),DN$1)))</f>
        <v/>
      </c>
      <c r="DO107" t="str">
        <f>IF(INDEX(測定結果!$1:$1048576,ROW(),DO$1)=0,"",LOG(INDEX(測定結果!$1:$1048576,ROW(),DO$1)))</f>
        <v/>
      </c>
      <c r="DP107" t="str">
        <f>IF(OR(INDEX(測定結果!$1:$1048576,ROW(),DP$1)=0,INDEX(測定結果!$1:$1048576,ROW(),DP$1)=""),"",LOG(INDEX(測定結果!$1:$1048576,ROW(),DP$1)))</f>
        <v/>
      </c>
      <c r="DQ107" t="str">
        <f>IF(OR(INDEX(測定結果!$1:$1048576,ROW(),DQ$1)=0,INDEX(測定結果!$1:$1048576,ROW(),DQ$1)=""),"",LOG(INDEX(測定結果!$1:$1048576,ROW(),DQ$1)))</f>
        <v/>
      </c>
      <c r="DR107" t="str">
        <f>IF(OR(INDEX(測定結果!$1:$1048576,ROW(),DR$1)=0,INDEX(測定結果!$1:$1048576,ROW(),DR$1)=""),"",LOG(INDEX(測定結果!$1:$1048576,ROW(),DR$1)))</f>
        <v/>
      </c>
      <c r="DS107" t="str">
        <f>IF(OR(INDEX(測定結果!$1:$1048576,ROW(),DS$1)=0,INDEX(測定結果!$1:$1048576,ROW(),DS$1)=""),"",LOG(INDEX(測定結果!$1:$1048576,ROW(),DS$1)))</f>
        <v/>
      </c>
      <c r="DT107" t="str">
        <f>IF(OR(INDEX(測定結果!$1:$1048576,ROW(),DT$1)=0,INDEX(測定結果!$1:$1048576,ROW(),DT$1)=""),"",LOG(INDEX(測定結果!$1:$1048576,ROW(),DT$1)))</f>
        <v/>
      </c>
      <c r="DU107" t="str">
        <f>IF(OR(INDEX(測定結果!$1:$1048576,ROW(),DU$1)=0,INDEX(測定結果!$1:$1048576,ROW(),DU$1)=""),"",LOG(INDEX(測定結果!$1:$1048576,ROW(),DU$1)))</f>
        <v/>
      </c>
      <c r="DV107" t="str">
        <f>IF(OR(INDEX(測定結果!$1:$1048576,ROW(),DV$1)=0,INDEX(測定結果!$1:$1048576,ROW(),DV$1)=""),"",LOG(INDEX(測定結果!$1:$1048576,ROW(),DV$1)))</f>
        <v/>
      </c>
      <c r="DW107" t="str">
        <f>IF(OR(INDEX(測定結果!$1:$1048576,ROW(),DW$1)=0,INDEX(測定結果!$1:$1048576,ROW(),DW$1)=""),"",LOG(INDEX(測定結果!$1:$1048576,ROW(),DW$1)))</f>
        <v/>
      </c>
      <c r="DX107" t="str">
        <f>IF(OR(INDEX(測定結果!$1:$1048576,ROW(),DX$1)=0,INDEX(測定結果!$1:$1048576,ROW(),DX$1)=""),"",LOG(INDEX(測定結果!$1:$1048576,ROW(),DX$1)))</f>
        <v/>
      </c>
      <c r="DY107" t="str">
        <f>IF(OR(INDEX(測定結果!$1:$1048576,ROW(),DY$1)=0,INDEX(測定結果!$1:$1048576,ROW(),DY$1)=""),"",LOG(INDEX(測定結果!$1:$1048576,ROW(),DY$1)))</f>
        <v/>
      </c>
      <c r="DZ107" t="str">
        <f>IF(OR(INDEX(測定結果!$1:$1048576,ROW(),DZ$1)=0,INDEX(測定結果!$1:$1048576,ROW(),DZ$1)=""),"",LOG(INDEX(測定結果!$1:$1048576,ROW(),DZ$1)))</f>
        <v/>
      </c>
      <c r="EA107" t="str">
        <f>IF(OR(INDEX(測定結果!$1:$1048576,ROW(),EA$1)=0,INDEX(測定結果!$1:$1048576,ROW(),EA$1)=""),"",LOG(INDEX(測定結果!$1:$1048576,ROW(),EA$1)))</f>
        <v/>
      </c>
      <c r="EB107" t="str">
        <f>IF(OR(INDEX(測定結果!$1:$1048576,ROW(),EB$1)=0,INDEX(測定結果!$1:$1048576,ROW(),EB$1)=""),"",LOG(INDEX(測定結果!$1:$1048576,ROW(),EB$1)))</f>
        <v/>
      </c>
      <c r="EC107">
        <f>IF(OR(INDEX(測定結果!$1:$1048576,ROW(),EC$1)=0,INDEX(測定結果!$1:$1048576,ROW(),EC$1)=""),"",LOG(INDEX(測定結果!$1:$1048576,ROW(),EC$1)))</f>
        <v>-1.2441251443275085</v>
      </c>
      <c r="ED107">
        <f>IF(OR(INDEX(測定結果!$1:$1048576,ROW(),ED$1)=0,INDEX(測定結果!$1:$1048576,ROW(),ED$1)=""),"",LOG(INDEX(測定結果!$1:$1048576,ROW(),ED$1)))</f>
        <v>-1.2441251443275085</v>
      </c>
    </row>
    <row r="108" spans="1:134">
      <c r="A108" t="str">
        <f>IF(INDEX(測定結果!$1:$1048576,ROW(),A$1)=0,A107,INDEX(測定結果!$1:$1048576,ROW(),A$1))</f>
        <v>船引町</v>
      </c>
      <c r="B108">
        <f>INDEX(測定結果!$1:$1048576,ROW(),B$1)</f>
        <v>98</v>
      </c>
      <c r="C108" t="str">
        <f>IF(INDEX(測定結果!$1:$1048576,ROW(),C$1)=0,C107,INDEX(測定結果!$1:$1048576,ROW(),C$1))</f>
        <v>横道</v>
      </c>
      <c r="D108" t="str">
        <f>IF(INDEX(測定結果!$1:$1048576,ROW(),D$1)=0,"",INDEX(測定結果!$1:$1048576,ROW(),D$1))</f>
        <v>横道区集会所</v>
      </c>
      <c r="E108">
        <f>IF(INDEX(測定結果!$1:$1048576,ROW(),E$1)=0,"",LOG(INDEX(測定結果!$1:$1048576,ROW(),E$1)))</f>
        <v>1.703333929878037E-2</v>
      </c>
      <c r="F108">
        <f>IF(INDEX(測定結果!$1:$1048576,ROW(),F$1)=0,"",LOG(INDEX(測定結果!$1:$1048576,ROW(),F$1)))</f>
        <v>-3.1517051446064863E-2</v>
      </c>
      <c r="G108">
        <f>IF(INDEX(測定結果!$1:$1048576,ROW(),G$1)=0,"",LOG(INDEX(測定結果!$1:$1048576,ROW(),G$1)))</f>
        <v>-0.13076828026902382</v>
      </c>
      <c r="H108">
        <f>IF(INDEX(測定結果!$1:$1048576,ROW(),H$1)=0,"",LOG(INDEX(測定結果!$1:$1048576,ROW(),H$1)))</f>
        <v>-7.5720713938118356E-2</v>
      </c>
      <c r="I108">
        <f>IF(INDEX(測定結果!$1:$1048576,ROW(),I$1)=0,"",LOG(INDEX(測定結果!$1:$1048576,ROW(),I$1)))</f>
        <v>-0.14266750356873156</v>
      </c>
      <c r="J108">
        <f>IF(INDEX(測定結果!$1:$1048576,ROW(),J$1)=0,"",LOG(INDEX(測定結果!$1:$1048576,ROW(),J$1)))</f>
        <v>-0.14266750356873156</v>
      </c>
      <c r="K108">
        <f>IF(INDEX(測定結果!$1:$1048576,ROW(),K$1)=0,"",LOG(INDEX(測定結果!$1:$1048576,ROW(),K$1)))</f>
        <v>-0.14266750356873156</v>
      </c>
      <c r="L108">
        <f>IF(INDEX(測定結果!$1:$1048576,ROW(),L$1)=0,"",LOG(INDEX(測定結果!$1:$1048576,ROW(),L$1)))</f>
        <v>-0.16115090926274472</v>
      </c>
      <c r="M108">
        <f>IF(INDEX(測定結果!$1:$1048576,ROW(),M$1)=0,"",LOG(INDEX(測定結果!$1:$1048576,ROW(),M$1)))</f>
        <v>-0.13667713987954411</v>
      </c>
      <c r="N108">
        <f>IF(INDEX(測定結果!$1:$1048576,ROW(),N$1)=0,"",LOG(INDEX(測定結果!$1:$1048576,ROW(),N$1)))</f>
        <v>-0.14266750356873156</v>
      </c>
      <c r="O108">
        <f>IF(INDEX(測定結果!$1:$1048576,ROW(),O$1)=0,"",LOG(INDEX(測定結果!$1:$1048576,ROW(),O$1)))</f>
        <v>-0.13076828026902382</v>
      </c>
      <c r="P108">
        <f>IF(INDEX(測定結果!$1:$1048576,ROW(),P$1)=0,"",LOG(INDEX(測定結果!$1:$1048576,ROW(),P$1)))</f>
        <v>-0.13076828026902382</v>
      </c>
      <c r="Q108">
        <f>IF(INDEX(測定結果!$1:$1048576,ROW(),Q$1)=0,"",LOG(INDEX(測定結果!$1:$1048576,ROW(),Q$1)))</f>
        <v>-0.14874165128092473</v>
      </c>
      <c r="R108">
        <f>IF(INDEX(測定結果!$1:$1048576,ROW(),R$1)=0,"",LOG(INDEX(測定結果!$1:$1048576,ROW(),R$1)))</f>
        <v>-0.14266750356873156</v>
      </c>
      <c r="S108">
        <f>IF(INDEX(測定結果!$1:$1048576,ROW(),S$1)=0,"",LOG(INDEX(測定結果!$1:$1048576,ROW(),S$1)))</f>
        <v>-0.14874165128092473</v>
      </c>
      <c r="T108">
        <f>IF(INDEX(測定結果!$1:$1048576,ROW(),T$1)=0,"",LOG(INDEX(測定結果!$1:$1048576,ROW(),T$1)))</f>
        <v>-0.35654732351381258</v>
      </c>
      <c r="U108">
        <f>IF(INDEX(測定結果!$1:$1048576,ROW(),U$1)=0,"",LOG(INDEX(測定結果!$1:$1048576,ROW(),U$1)))</f>
        <v>-0.37675070960209955</v>
      </c>
      <c r="V108">
        <f>IF(INDEX(測定結果!$1:$1048576,ROW(),V$1)=0,"",LOG(INDEX(測定結果!$1:$1048576,ROW(),V$1)))</f>
        <v>-0.27572413039921095</v>
      </c>
      <c r="W108">
        <f>IF(INDEX(測定結果!$1:$1048576,ROW(),W$1)=0,"",LOG(INDEX(測定結果!$1:$1048576,ROW(),W$1)))</f>
        <v>-0.22914798835785583</v>
      </c>
      <c r="X108">
        <f>IF(INDEX(測定結果!$1:$1048576,ROW(),X$1)=0,"",LOG(INDEX(測定結果!$1:$1048576,ROW(),X$1)))</f>
        <v>-0.16749108729376366</v>
      </c>
      <c r="Y108">
        <f>IF(INDEX(測定結果!$1:$1048576,ROW(),Y$1)=0,"",LOG(INDEX(測定結果!$1:$1048576,ROW(),Y$1)))</f>
        <v>-0.19382002601611281</v>
      </c>
      <c r="Z108">
        <f>IF(INDEX(測定結果!$1:$1048576,ROW(),Z$1)=0,"",LOG(INDEX(測定結果!$1:$1048576,ROW(),Z$1)))</f>
        <v>-0.19382002601611281</v>
      </c>
      <c r="AA108">
        <f>IF(INDEX(測定結果!$1:$1048576,ROW(),AA$1)=0,"",LOG(INDEX(測定結果!$1:$1048576,ROW(),AA$1)))</f>
        <v>-0.22914798835785583</v>
      </c>
      <c r="AB108">
        <f>IF(INDEX(測定結果!$1:$1048576,ROW(),AB$1)=0,"",LOG(INDEX(測定結果!$1:$1048576,ROW(),AB$1)))</f>
        <v>-0.22914798835785583</v>
      </c>
      <c r="AC108">
        <f>IF(INDEX(測定結果!$1:$1048576,ROW(),AC$1)=0,"",LOG(INDEX(測定結果!$1:$1048576,ROW(),AC$1)))</f>
        <v>-0.23657200643706275</v>
      </c>
      <c r="AD108">
        <f>IF(INDEX(測定結果!$1:$1048576,ROW(),AD$1)=0,"",LOG(INDEX(測定結果!$1:$1048576,ROW(),AD$1)))</f>
        <v>-0.26760624017703144</v>
      </c>
      <c r="AE108">
        <f>IF(INDEX(測定結果!$1:$1048576,ROW(),AE$1)=0,"",LOG(INDEX(測定結果!$1:$1048576,ROW(),AE$1)))</f>
        <v>-0.28399665636520083</v>
      </c>
      <c r="AF108">
        <f>IF(INDEX(測定結果!$1:$1048576,ROW(),AF$1)=0,"",LOG(INDEX(測定結果!$1:$1048576,ROW(),AF$1)))</f>
        <v>-0.27572413039921095</v>
      </c>
      <c r="AG108">
        <f>IF(INDEX(測定結果!$1:$1048576,ROW(),AG$1)=0,"",LOG(INDEX(測定結果!$1:$1048576,ROW(),AG$1)))</f>
        <v>-0.58502665202918203</v>
      </c>
      <c r="AH108">
        <f>IF(INDEX(測定結果!$1:$1048576,ROW(),AH$1)=0,"",LOG(INDEX(測定結果!$1:$1048576,ROW(),AH$1)))</f>
        <v>-0.72124639904717103</v>
      </c>
      <c r="AI108">
        <f>IF(INDEX(測定結果!$1:$1048576,ROW(),AI$1)=0,"",LOG(INDEX(測定結果!$1:$1048576,ROW(),AI$1)))</f>
        <v>-0.56863623584101264</v>
      </c>
      <c r="AJ108">
        <f>IF(INDEX(測定結果!$1:$1048576,ROW(),AJ$1)=0,"",LOG(INDEX(測定結果!$1:$1048576,ROW(),AJ$1)))</f>
        <v>-0.56863623584101264</v>
      </c>
      <c r="AK108">
        <f>IF(INDEX(測定結果!$1:$1048576,ROW(),AK$1)=0,"",LOG(INDEX(測定結果!$1:$1048576,ROW(),AK$1)))</f>
        <v>-0.56863623584101264</v>
      </c>
      <c r="AL108">
        <f>IF(INDEX(測定結果!$1:$1048576,ROW(),AL$1)=0,"",LOG(INDEX(測定結果!$1:$1048576,ROW(),AL$1)))</f>
        <v>-0.63827216398240705</v>
      </c>
      <c r="AM108">
        <f>IF(INDEX(測定結果!$1:$1048576,ROW(),AM$1)=0,"",LOG(INDEX(測定結果!$1:$1048576,ROW(),AM$1)))</f>
        <v>-0.65757731917779372</v>
      </c>
      <c r="AN108">
        <f>IF(INDEX(測定結果!$1:$1048576,ROW(),AN$1)=0,"",LOG(INDEX(測定結果!$1:$1048576,ROW(),AN$1)))</f>
        <v>-0.65757731917779372</v>
      </c>
      <c r="AO108">
        <f>IF(INDEX(測定結果!$1:$1048576,ROW(),AO$1)=0,"",LOG(INDEX(測定結果!$1:$1048576,ROW(),AO$1)))</f>
        <v>-0.6777807052660807</v>
      </c>
      <c r="AP108">
        <f>IF(INDEX(測定結果!$1:$1048576,ROW(),AP$1)=0,"",LOG(INDEX(測定結果!$1:$1048576,ROW(),AP$1)))</f>
        <v>-0.6777807052660807</v>
      </c>
      <c r="AQ108">
        <f>IF(INDEX(測定結果!$1:$1048576,ROW(),AQ$1)=0,"",LOG(INDEX(測定結果!$1:$1048576,ROW(),AQ$1)))</f>
        <v>-0.69897000433601875</v>
      </c>
      <c r="AR108">
        <f>IF(INDEX(測定結果!$1:$1048576,ROW(),AR$1)=0,"",LOG(INDEX(測定結果!$1:$1048576,ROW(),AR$1)))</f>
        <v>-0.69897000433601875</v>
      </c>
      <c r="AS108">
        <f>IF(INDEX(測定結果!$1:$1048576,ROW(),AS$1)=0,"",LOG(INDEX(測定結果!$1:$1048576,ROW(),AS$1)))</f>
        <v>-0.769551078621726</v>
      </c>
      <c r="AT108">
        <f>IF(INDEX(測定結果!$1:$1048576,ROW(),AT$1)=0,"",LOG(INDEX(測定結果!$1:$1048576,ROW(),AT$1)))</f>
        <v>-0.74472749489669399</v>
      </c>
      <c r="AU108">
        <f>IF(INDEX(測定結果!$1:$1048576,ROW(),AU$1)=0,"",LOG(INDEX(測定結果!$1:$1048576,ROW(),AU$1)))</f>
        <v>-0.95860731484177497</v>
      </c>
      <c r="AV108">
        <f>IF(INDEX(測定結果!$1:$1048576,ROW(),AV$1)=0,"",LOG(INDEX(測定結果!$1:$1048576,ROW(),AV$1)))</f>
        <v>-0.69897000433601875</v>
      </c>
      <c r="AW108">
        <f>IF(INDEX(測定結果!$1:$1048576,ROW(),AW$1)=0,"",LOG(INDEX(測定結果!$1:$1048576,ROW(),AW$1)))</f>
        <v>-0.69897000433601875</v>
      </c>
      <c r="AX108">
        <f>IF(INDEX(測定結果!$1:$1048576,ROW(),AX$1)=0,"",LOG(INDEX(測定結果!$1:$1048576,ROW(),AX$1)))</f>
        <v>-0.72124639904717103</v>
      </c>
      <c r="AY108">
        <f>IF(INDEX(測定結果!$1:$1048576,ROW(),AY$1)=0,"",LOG(INDEX(測定結果!$1:$1048576,ROW(),AY$1)))</f>
        <v>-0.74472749489669399</v>
      </c>
      <c r="AZ108">
        <f>IF(INDEX(測定結果!$1:$1048576,ROW(),AZ$1)=0,"",LOG(INDEX(測定結果!$1:$1048576,ROW(),AZ$1)))</f>
        <v>-0.72124639904717103</v>
      </c>
      <c r="BA108">
        <f>IF(INDEX(測定結果!$1:$1048576,ROW(),BA$1)=0,"",LOG(INDEX(測定結果!$1:$1048576,ROW(),BA$1)))</f>
        <v>-0.72124639904717103</v>
      </c>
      <c r="BB108">
        <f>IF(INDEX(測定結果!$1:$1048576,ROW(),BB$1)=0,"",LOG(INDEX(測定結果!$1:$1048576,ROW(),BB$1)))</f>
        <v>-0.769551078621726</v>
      </c>
      <c r="BC108">
        <f>IF(INDEX(測定結果!$1:$1048576,ROW(),BC$1)=0,"",LOG(INDEX(測定結果!$1:$1048576,ROW(),BC$1)))</f>
        <v>-0.72124639904717103</v>
      </c>
      <c r="BD108">
        <f>IF(INDEX(測定結果!$1:$1048576,ROW(),BD$1)=0,"",LOG(INDEX(測定結果!$1:$1048576,ROW(),BD$1)))</f>
        <v>-0.79588001734407521</v>
      </c>
      <c r="BE108">
        <f>IF(INDEX(測定結果!$1:$1048576,ROW(),BE$1)=0,"",LOG(INDEX(測定結果!$1:$1048576,ROW(),BE$1)))</f>
        <v>-0.79588001734407521</v>
      </c>
      <c r="BF108">
        <f>IF(INDEX(測定結果!$1:$1048576,ROW(),BF$1)=0,"",LOG(INDEX(測定結果!$1:$1048576,ROW(),BF$1)))</f>
        <v>-0.92081875395237522</v>
      </c>
      <c r="BG108">
        <f>IF(INDEX(測定結果!$1:$1048576,ROW(),BG$1)=0,"",LOG(INDEX(測定結果!$1:$1048576,ROW(),BG$1)))</f>
        <v>-0.79588001734407521</v>
      </c>
      <c r="BH108">
        <f>IF(INDEX(測定結果!$1:$1048576,ROW(),BH$1)=0,"",LOG(INDEX(測定結果!$1:$1048576,ROW(),BH$1)))</f>
        <v>-0.79588001734407521</v>
      </c>
      <c r="BI108">
        <f>IF(INDEX(測定結果!$1:$1048576,ROW(),BI$1)=0,"",LOG(INDEX(測定結果!$1:$1048576,ROW(),BI$1)))</f>
        <v>-0.74472749489669399</v>
      </c>
      <c r="BJ108">
        <f>IF(INDEX(測定結果!$1:$1048576,ROW(),BJ$1)=0,"",LOG(INDEX(測定結果!$1:$1048576,ROW(),BJ$1)))</f>
        <v>-0.74472749489669399</v>
      </c>
      <c r="BK108">
        <f>IF(INDEX(測定結果!$1:$1048576,ROW(),BK$1)=0,"",LOG(INDEX(測定結果!$1:$1048576,ROW(),BK$1)))</f>
        <v>-0.769551078621726</v>
      </c>
      <c r="BL108">
        <f>IF(INDEX(測定結果!$1:$1048576,ROW(),BL$1)=0,"",LOG(INDEX(測定結果!$1:$1048576,ROW(),BL$1)))</f>
        <v>-0.79588001734407521</v>
      </c>
      <c r="BM108">
        <f>IF(INDEX(測定結果!$1:$1048576,ROW(),BM$1)=0,"",LOG(INDEX(測定結果!$1:$1048576,ROW(),BM$1)))</f>
        <v>-0.82390874094431876</v>
      </c>
      <c r="BN108">
        <f>IF(INDEX(測定結果!$1:$1048576,ROW(),BN$1)=0,"",LOG(INDEX(測定結果!$1:$1048576,ROW(),BN$1)))</f>
        <v>-0.82390874094431876</v>
      </c>
      <c r="BO108">
        <f>IF(INDEX(測定結果!$1:$1048576,ROW(),BO$1)=0,"",LOG(INDEX(測定結果!$1:$1048576,ROW(),BO$1)))</f>
        <v>-0.769551078621726</v>
      </c>
      <c r="BP108">
        <f>IF(INDEX(測定結果!$1:$1048576,ROW(),BP$1)=0,"",LOG(INDEX(測定結果!$1:$1048576,ROW(),BP$1)))</f>
        <v>-0.85387196432176193</v>
      </c>
      <c r="BQ108">
        <f>IF(INDEX(測定結果!$1:$1048576,ROW(),BQ$1)=0,"",LOG(INDEX(測定結果!$1:$1048576,ROW(),BQ$1)))</f>
        <v>-0.82390874094431876</v>
      </c>
      <c r="BR108">
        <f>IF(INDEX(測定結果!$1:$1048576,ROW(),BR$1)=0,"",LOG(INDEX(測定結果!$1:$1048576,ROW(),BR$1)))</f>
        <v>-1.0457574905606752</v>
      </c>
      <c r="BS108">
        <f>IF(INDEX(測定結果!$1:$1048576,ROW(),BS$1)=0,"",LOG(INDEX(測定結果!$1:$1048576,ROW(),BS$1)))</f>
        <v>-0.82390874094431876</v>
      </c>
      <c r="BT108">
        <f>IF(INDEX(測定結果!$1:$1048576,ROW(),BT$1)=0,"",LOG(INDEX(測定結果!$1:$1048576,ROW(),BT$1)))</f>
        <v>-0.82390874094431876</v>
      </c>
      <c r="BU108">
        <f>IF(INDEX(測定結果!$1:$1048576,ROW(),BU$1)=0,"",LOG(INDEX(測定結果!$1:$1048576,ROW(),BU$1)))</f>
        <v>-0.79588001734407521</v>
      </c>
      <c r="BV108">
        <f>IF(INDEX(測定結果!$1:$1048576,ROW(),BV$1)=0,"",LOG(INDEX(測定結果!$1:$1048576,ROW(),BV$1)))</f>
        <v>-0.82390874094431876</v>
      </c>
      <c r="BW108">
        <f>IF(INDEX(測定結果!$1:$1048576,ROW(),BW$1)=0,"",LOG(INDEX(測定結果!$1:$1048576,ROW(),BW$1)))</f>
        <v>-0.79588001734407521</v>
      </c>
      <c r="BX108">
        <f>IF(INDEX(測定結果!$1:$1048576,ROW(),BX$1)=0,"",LOG(INDEX(測定結果!$1:$1048576,ROW(),BX$1)))</f>
        <v>-0.82390874094431876</v>
      </c>
      <c r="BY108">
        <f>IF(INDEX(測定結果!$1:$1048576,ROW(),BY$1)=0,"",LOG(INDEX(測定結果!$1:$1048576,ROW(),BY$1)))</f>
        <v>-0.85387196432176193</v>
      </c>
      <c r="BZ108">
        <f>IF(INDEX(測定結果!$1:$1048576,ROW(),BZ$1)=0,"",LOG(INDEX(測定結果!$1:$1048576,ROW(),BZ$1)))</f>
        <v>-0.82390874094431876</v>
      </c>
      <c r="CA108">
        <f>IF(INDEX(測定結果!$1:$1048576,ROW(),CA$1)=0,"",LOG(INDEX(測定結果!$1:$1048576,ROW(),CA$1)))</f>
        <v>-0.85387196432176193</v>
      </c>
      <c r="CB108">
        <f>IF(INDEX(測定結果!$1:$1048576,ROW(),CB$1)=0,"",LOG(INDEX(測定結果!$1:$1048576,ROW(),CB$1)))</f>
        <v>-0.82390874094431876</v>
      </c>
      <c r="CC108">
        <f>IF(INDEX(測定結果!$1:$1048576,ROW(),CC$1)=0,"",LOG(INDEX(測定結果!$1:$1048576,ROW(),CC$1)))</f>
        <v>-0.92081875395237522</v>
      </c>
      <c r="CD108">
        <f>IF(INDEX(測定結果!$1:$1048576,ROW(),CD$1)=0,"",LOG(INDEX(測定結果!$1:$1048576,ROW(),CD$1)))</f>
        <v>-0.95860731484177497</v>
      </c>
      <c r="CE108">
        <f>IF(INDEX(測定結果!$1:$1048576,ROW(),CE$1)=0,"",LOG(INDEX(測定結果!$1:$1048576,ROW(),CE$1)))</f>
        <v>-0.85387196432176193</v>
      </c>
      <c r="CF108">
        <f>IF(INDEX(測定結果!$1:$1048576,ROW(),CF$1)=0,"",LOG(INDEX(測定結果!$1:$1048576,ROW(),CF$1)))</f>
        <v>-0.85387196432176193</v>
      </c>
      <c r="CG108">
        <f>IF(INDEX(測定結果!$1:$1048576,ROW(),CG$1)=0,"",LOG(INDEX(測定結果!$1:$1048576,ROW(),CG$1)))</f>
        <v>-0.82390874094431876</v>
      </c>
      <c r="CH108">
        <f>IF(INDEX(測定結果!$1:$1048576,ROW(),CH$1)=0,"",LOG(INDEX(測定結果!$1:$1048576,ROW(),CH$1)))</f>
        <v>-0.82390874094431876</v>
      </c>
      <c r="CI108">
        <f>IF(INDEX(測定結果!$1:$1048576,ROW(),CI$1)=0,"",LOG(INDEX(測定結果!$1:$1048576,ROW(),CI$1)))</f>
        <v>-0.88605664769316317</v>
      </c>
      <c r="CJ108">
        <f>IF(INDEX(測定結果!$1:$1048576,ROW(),CJ$1)=0,"",LOG(INDEX(測定結果!$1:$1048576,ROW(),CJ$1)))</f>
        <v>-0.85387196432176193</v>
      </c>
      <c r="CK108">
        <f>IF(INDEX(測定結果!$1:$1048576,ROW(),CK$1)=0,"",LOG(INDEX(測定結果!$1:$1048576,ROW(),CK$1)))</f>
        <v>-0.85387196432176193</v>
      </c>
      <c r="CL108">
        <f>IF(INDEX(測定結果!$1:$1048576,ROW(),CL$1)=0,"",LOG(INDEX(測定結果!$1:$1048576,ROW(),CL$1)))</f>
        <v>-0.85387196432176193</v>
      </c>
      <c r="CM108">
        <f>IF(INDEX(測定結果!$1:$1048576,ROW(),CM$1)=0,"",LOG(INDEX(測定結果!$1:$1048576,ROW(),CM$1)))</f>
        <v>-0.85387196432176193</v>
      </c>
      <c r="CN108">
        <f>IF(INDEX(測定結果!$1:$1048576,ROW(),CN$1)=0,"",LOG(INDEX(測定結果!$1:$1048576,ROW(),CN$1)))</f>
        <v>-0.85387196432176193</v>
      </c>
      <c r="CO108">
        <f>IF(INDEX(測定結果!$1:$1048576,ROW(),CO$1)=0,"",LOG(INDEX(測定結果!$1:$1048576,ROW(),CO$1)))</f>
        <v>-0.88605664769316317</v>
      </c>
      <c r="CP108">
        <f>IF(INDEX(測定結果!$1:$1048576,ROW(),CP$1)=0,"",LOG(INDEX(測定結果!$1:$1048576,ROW(),CP$1)))</f>
        <v>-0.95860731484177497</v>
      </c>
      <c r="CQ108">
        <f>IF(INDEX(測定結果!$1:$1048576,ROW(),CQ$1)=0,"",LOG(INDEX(測定結果!$1:$1048576,ROW(),CQ$1)))</f>
        <v>-0.92081875395237522</v>
      </c>
      <c r="CR108">
        <f>IF(INDEX(測定結果!$1:$1048576,ROW(),CR$1)=0,"",LOG(INDEX(測定結果!$1:$1048576,ROW(),CR$1)))</f>
        <v>-0.88605664769316317</v>
      </c>
      <c r="CS108">
        <f>IF(INDEX(測定結果!$1:$1048576,ROW(),CS$1)=0,"",LOG(INDEX(測定結果!$1:$1048576,ROW(),CS$1)))</f>
        <v>-0.88605664769316317</v>
      </c>
      <c r="CT108">
        <f>IF(INDEX(測定結果!$1:$1048576,ROW(),CT$1)=0,"",LOG(INDEX(測定結果!$1:$1048576,ROW(),CT$1)))</f>
        <v>-0.85387196432176193</v>
      </c>
      <c r="CU108">
        <f>IF(INDEX(測定結果!$1:$1048576,ROW(),CU$1)=0,"",LOG(INDEX(測定結果!$1:$1048576,ROW(),CU$1)))</f>
        <v>-0.88605664769316317</v>
      </c>
      <c r="CV108">
        <f>IF(INDEX(測定結果!$1:$1048576,ROW(),CV$1)=0,"",LOG(INDEX(測定結果!$1:$1048576,ROW(),CV$1)))</f>
        <v>-0.88605664769316317</v>
      </c>
      <c r="CW108">
        <f>IF(INDEX(測定結果!$1:$1048576,ROW(),CW$1)=0,"",LOG(INDEX(測定結果!$1:$1048576,ROW(),CW$1)))</f>
        <v>-0.92081875395237522</v>
      </c>
      <c r="CX108">
        <f>IF(INDEX(測定結果!$1:$1048576,ROW(),CX$1)=0,"",LOG(INDEX(測定結果!$1:$1048576,ROW(),CX$1)))</f>
        <v>-0.88605664769316317</v>
      </c>
      <c r="CY108">
        <f>IF(INDEX(測定結果!$1:$1048576,ROW(),CY$1)=0,"",LOG(INDEX(測定結果!$1:$1048576,ROW(),CY$1)))</f>
        <v>-0.88605664769316317</v>
      </c>
      <c r="CZ108">
        <f>IF(INDEX(測定結果!$1:$1048576,ROW(),CZ$1)=0,"",LOG(INDEX(測定結果!$1:$1048576,ROW(),CZ$1)))</f>
        <v>-0.88605664769316317</v>
      </c>
      <c r="DA108">
        <f>IF(INDEX(測定結果!$1:$1048576,ROW(),DA$1)=0,"",LOG(INDEX(測定結果!$1:$1048576,ROW(),DA$1)))</f>
        <v>-0.88605664769316317</v>
      </c>
      <c r="DB108">
        <f>IF(INDEX(測定結果!$1:$1048576,ROW(),DB$1)=0,"",LOG(INDEX(測定結果!$1:$1048576,ROW(),DB$1)))</f>
        <v>-0.95860731484177497</v>
      </c>
      <c r="DC108">
        <f>IF(INDEX(測定結果!$1:$1048576,ROW(),DC$1)=0,"",LOG(INDEX(測定結果!$1:$1048576,ROW(),DC$1)))</f>
        <v>-0.92081875395237522</v>
      </c>
      <c r="DD108">
        <f>IF(INDEX(測定結果!$1:$1048576,ROW(),DD$1)=0,"",LOG(INDEX(測定結果!$1:$1048576,ROW(),DD$1)))</f>
        <v>-0.95860731484177497</v>
      </c>
      <c r="DE108">
        <f>IF(INDEX(測定結果!$1:$1048576,ROW(),DE$1)=0,"",LOG(INDEX(測定結果!$1:$1048576,ROW(),DE$1)))</f>
        <v>-0.92081875395237522</v>
      </c>
      <c r="DF108">
        <f>IF(INDEX(測定結果!$1:$1048576,ROW(),DF$1)=0,"",LOG(INDEX(測定結果!$1:$1048576,ROW(),DF$1)))</f>
        <v>-0.88605664769316317</v>
      </c>
      <c r="DG108">
        <f>IF(INDEX(測定結果!$1:$1048576,ROW(),DG$1)=0,"",LOG(INDEX(測定結果!$1:$1048576,ROW(),DG$1)))</f>
        <v>-0.88605664769316317</v>
      </c>
      <c r="DH108">
        <f>IF(INDEX(測定結果!$1:$1048576,ROW(),DH$1)=0,"",LOG(INDEX(測定結果!$1:$1048576,ROW(),DH$1)))</f>
        <v>-0.88605664769316317</v>
      </c>
      <c r="DI108">
        <f>IF(INDEX(測定結果!$1:$1048576,ROW(),DI$1)=0,"",LOG(INDEX(測定結果!$1:$1048576,ROW(),DI$1)))</f>
        <v>-0.92081875395237522</v>
      </c>
      <c r="DJ108">
        <f>IF(INDEX(測定結果!$1:$1048576,ROW(),DJ$1)=0,"",LOG(INDEX(測定結果!$1:$1048576,ROW(),DJ$1)))</f>
        <v>-0.92081875395237522</v>
      </c>
      <c r="DK108">
        <f>IF(INDEX(測定結果!$1:$1048576,ROW(),DK$1)=0,"",LOG(INDEX(測定結果!$1:$1048576,ROW(),DK$1)))</f>
        <v>-0.92081875395237522</v>
      </c>
      <c r="DL108" t="str">
        <f>IF(INDEX(測定結果!$1:$1048576,ROW(),DL$1)=0,"",LOG(INDEX(測定結果!$1:$1048576,ROW(),DL$1)))</f>
        <v/>
      </c>
      <c r="DM108" t="str">
        <f>IF(INDEX(測定結果!$1:$1048576,ROW(),DM$1)=0,"",LOG(INDEX(測定結果!$1:$1048576,ROW(),DM$1)))</f>
        <v/>
      </c>
      <c r="DN108" t="str">
        <f>IF(INDEX(測定結果!$1:$1048576,ROW(),DN$1)=0,"",LOG(INDEX(測定結果!$1:$1048576,ROW(),DN$1)))</f>
        <v/>
      </c>
      <c r="DO108" t="str">
        <f>IF(INDEX(測定結果!$1:$1048576,ROW(),DO$1)=0,"",LOG(INDEX(測定結果!$1:$1048576,ROW(),DO$1)))</f>
        <v/>
      </c>
      <c r="DP108">
        <f>IF(OR(INDEX(測定結果!$1:$1048576,ROW(),DP$1)=0,INDEX(測定結果!$1:$1048576,ROW(),DP$1)=""),"",LOG(INDEX(測定結果!$1:$1048576,ROW(),DP$1)))</f>
        <v>-0.9393021596463883</v>
      </c>
      <c r="DQ108">
        <f>IF(OR(INDEX(測定結果!$1:$1048576,ROW(),DQ$1)=0,INDEX(測定結果!$1:$1048576,ROW(),DQ$1)=""),"",LOG(INDEX(測定結果!$1:$1048576,ROW(),DQ$1)))</f>
        <v>-0.89279003035213167</v>
      </c>
      <c r="DR108">
        <f>IF(OR(INDEX(測定結果!$1:$1048576,ROW(),DR$1)=0,INDEX(測定結果!$1:$1048576,ROW(),DR$1)=""),"",LOG(INDEX(測定結果!$1:$1048576,ROW(),DR$1)))</f>
        <v>-0.87942606879415008</v>
      </c>
      <c r="DS108">
        <f>IF(OR(INDEX(測定結果!$1:$1048576,ROW(),DS$1)=0,INDEX(測定結果!$1:$1048576,ROW(),DS$1)=""),"",LOG(INDEX(測定結果!$1:$1048576,ROW(),DS$1)))</f>
        <v>-0.94309514866352739</v>
      </c>
      <c r="DT108">
        <f>IF(OR(INDEX(測定結果!$1:$1048576,ROW(),DT$1)=0,INDEX(測定結果!$1:$1048576,ROW(),DT$1)=""),"",LOG(INDEX(測定結果!$1:$1048576,ROW(),DT$1)))</f>
        <v>-0.9318141382538383</v>
      </c>
      <c r="DU108">
        <f>IF(OR(INDEX(測定結果!$1:$1048576,ROW(),DU$1)=0,INDEX(測定結果!$1:$1048576,ROW(),DU$1)=""),"",LOG(INDEX(測定結果!$1:$1048576,ROW(),DU$1)))</f>
        <v>-0.9318141382538383</v>
      </c>
      <c r="DV108">
        <f>IF(OR(INDEX(測定結果!$1:$1048576,ROW(),DV$1)=0,INDEX(測定結果!$1:$1048576,ROW(),DV$1)=""),"",LOG(INDEX(測定結果!$1:$1048576,ROW(),DV$1)))</f>
        <v>-0.96657624451305035</v>
      </c>
      <c r="DW108">
        <f>IF(OR(INDEX(測定結果!$1:$1048576,ROW(),DW$1)=0,INDEX(測定結果!$1:$1048576,ROW(),DW$1)=""),"",LOG(INDEX(測定結果!$1:$1048576,ROW(),DW$1)))</f>
        <v>-0.9318141382538383</v>
      </c>
      <c r="DX108">
        <f>IF(OR(INDEX(測定結果!$1:$1048576,ROW(),DX$1)=0,INDEX(測定結果!$1:$1048576,ROW(),DX$1)=""),"",LOG(INDEX(測定結果!$1:$1048576,ROW(),DX$1)))</f>
        <v>-0.95467702121334252</v>
      </c>
      <c r="DY108">
        <f>IF(OR(INDEX(測定結果!$1:$1048576,ROW(),DY$1)=0,INDEX(測定結果!$1:$1048576,ROW(),DY$1)=""),"",LOG(INDEX(測定結果!$1:$1048576,ROW(),DY$1)))</f>
        <v>-1.0222763947111522</v>
      </c>
      <c r="DZ108">
        <f>IF(OR(INDEX(測定結果!$1:$1048576,ROW(),DZ$1)=0,INDEX(測定結果!$1:$1048576,ROW(),DZ$1)=""),"",LOG(INDEX(測定結果!$1:$1048576,ROW(),DZ$1)))</f>
        <v>-1.0043648054024501</v>
      </c>
      <c r="EA108">
        <f>IF(OR(INDEX(測定結果!$1:$1048576,ROW(),EA$1)=0,INDEX(測定結果!$1:$1048576,ROW(),EA$1)=""),"",LOG(INDEX(測定結果!$1:$1048576,ROW(),EA$1)))</f>
        <v>-0.99567862621735737</v>
      </c>
      <c r="EB108">
        <f>IF(OR(INDEX(測定結果!$1:$1048576,ROW(),EB$1)=0,INDEX(測定結果!$1:$1048576,ROW(),EB$1)=""),"",LOG(INDEX(測定結果!$1:$1048576,ROW(),EB$1)))</f>
        <v>-1.0177287669604316</v>
      </c>
      <c r="EC108" t="str">
        <f>IF(OR(INDEX(測定結果!$1:$1048576,ROW(),EC$1)=0,INDEX(測定結果!$1:$1048576,ROW(),EC$1)=""),"",LOG(INDEX(測定結果!$1:$1048576,ROW(),EC$1)))</f>
        <v/>
      </c>
      <c r="ED108" t="str">
        <f>IF(OR(INDEX(測定結果!$1:$1048576,ROW(),ED$1)=0,INDEX(測定結果!$1:$1048576,ROW(),ED$1)=""),"",LOG(INDEX(測定結果!$1:$1048576,ROW(),ED$1)))</f>
        <v/>
      </c>
    </row>
    <row r="109" spans="1:134">
      <c r="A109" t="str">
        <f>IF(INDEX(測定結果!$1:$1048576,ROW(),A$1)=0,A108,INDEX(測定結果!$1:$1048576,ROW(),A$1))</f>
        <v>船引町</v>
      </c>
      <c r="B109">
        <f>INDEX(測定結果!$1:$1048576,ROW(),B$1)</f>
        <v>99</v>
      </c>
      <c r="C109" t="str">
        <f>IF(INDEX(測定結果!$1:$1048576,ROW(),C$1)=0,C108,INDEX(測定結果!$1:$1048576,ROW(),C$1))</f>
        <v>横道</v>
      </c>
      <c r="D109" t="str">
        <f>IF(INDEX(測定結果!$1:$1048576,ROW(),D$1)=0,"",INDEX(測定結果!$1:$1048576,ROW(),D$1))</f>
        <v>常葉野川線横道日向前三叉路</v>
      </c>
      <c r="E109">
        <f>IF(INDEX(測定結果!$1:$1048576,ROW(),E$1)=0,"",LOG(INDEX(測定結果!$1:$1048576,ROW(),E$1)))</f>
        <v>4.5322978786657475E-2</v>
      </c>
      <c r="F109">
        <f>IF(INDEX(測定結果!$1:$1048576,ROW(),F$1)=0,"",LOG(INDEX(測定結果!$1:$1048576,ROW(),F$1)))</f>
        <v>-4.3648054024500883E-3</v>
      </c>
      <c r="G109">
        <f>IF(INDEX(測定結果!$1:$1048576,ROW(),G$1)=0,"",LOG(INDEX(測定結果!$1:$1048576,ROW(),G$1)))</f>
        <v>2.1189299069938092E-2</v>
      </c>
      <c r="H109">
        <f>IF(INDEX(測定結果!$1:$1048576,ROW(),H$1)=0,"",LOG(INDEX(測定結果!$1:$1048576,ROW(),H$1)))</f>
        <v>-4.0958607678906384E-2</v>
      </c>
      <c r="I109">
        <f>IF(INDEX(測定結果!$1:$1048576,ROW(),I$1)=0,"",LOG(INDEX(測定結果!$1:$1048576,ROW(),I$1)))</f>
        <v>-4.5757490560675115E-2</v>
      </c>
      <c r="J109">
        <f>IF(INDEX(測定結果!$1:$1048576,ROW(),J$1)=0,"",LOG(INDEX(測定結果!$1:$1048576,ROW(),J$1)))</f>
        <v>-5.0609993355087209E-2</v>
      </c>
      <c r="K109">
        <f>IF(INDEX(測定結果!$1:$1048576,ROW(),K$1)=0,"",LOG(INDEX(測定結果!$1:$1048576,ROW(),K$1)))</f>
        <v>-8.092190762392612E-2</v>
      </c>
      <c r="L109">
        <f>IF(INDEX(測定結果!$1:$1048576,ROW(),L$1)=0,"",LOG(INDEX(測定結果!$1:$1048576,ROW(),L$1)))</f>
        <v>-0.10790539730951958</v>
      </c>
      <c r="M109">
        <f>IF(INDEX(測定結果!$1:$1048576,ROW(),M$1)=0,"",LOG(INDEX(測定結果!$1:$1048576,ROW(),M$1)))</f>
        <v>-0.10237290870955855</v>
      </c>
      <c r="N109">
        <f>IF(INDEX(測定結果!$1:$1048576,ROW(),N$1)=0,"",LOG(INDEX(測定結果!$1:$1048576,ROW(),N$1)))</f>
        <v>-0.10790539730951958</v>
      </c>
      <c r="O109">
        <f>IF(INDEX(測定結果!$1:$1048576,ROW(),O$1)=0,"",LOG(INDEX(測定結果!$1:$1048576,ROW(),O$1)))</f>
        <v>-0.10237290870955855</v>
      </c>
      <c r="P109">
        <f>IF(INDEX(測定結果!$1:$1048576,ROW(),P$1)=0,"",LOG(INDEX(測定結果!$1:$1048576,ROW(),P$1)))</f>
        <v>-0.11350927482751812</v>
      </c>
      <c r="Q109">
        <f>IF(INDEX(測定結果!$1:$1048576,ROW(),Q$1)=0,"",LOG(INDEX(測定結果!$1:$1048576,ROW(),Q$1)))</f>
        <v>-0.10790539730951958</v>
      </c>
      <c r="R109">
        <f>IF(INDEX(測定結果!$1:$1048576,ROW(),R$1)=0,"",LOG(INDEX(測定結果!$1:$1048576,ROW(),R$1)))</f>
        <v>-0.11350927482751812</v>
      </c>
      <c r="S109">
        <f>IF(INDEX(測定結果!$1:$1048576,ROW(),S$1)=0,"",LOG(INDEX(測定結果!$1:$1048576,ROW(),S$1)))</f>
        <v>-0.10790539730951958</v>
      </c>
      <c r="T109">
        <f>IF(INDEX(測定結果!$1:$1048576,ROW(),T$1)=0,"",LOG(INDEX(測定結果!$1:$1048576,ROW(),T$1)))</f>
        <v>-0.29242982390206362</v>
      </c>
      <c r="U109">
        <f>IF(INDEX(測定結果!$1:$1048576,ROW(),U$1)=0,"",LOG(INDEX(測定結果!$1:$1048576,ROW(),U$1)))</f>
        <v>-0.29242982390206362</v>
      </c>
      <c r="V109">
        <f>IF(INDEX(測定結果!$1:$1048576,ROW(),V$1)=0,"",LOG(INDEX(測定結果!$1:$1048576,ROW(),V$1)))</f>
        <v>-0.20760831050174613</v>
      </c>
      <c r="W109">
        <f>IF(INDEX(測定結果!$1:$1048576,ROW(),W$1)=0,"",LOG(INDEX(測定結果!$1:$1048576,ROW(),W$1)))</f>
        <v>-0.22184874961635639</v>
      </c>
      <c r="X109">
        <f>IF(INDEX(測定結果!$1:$1048576,ROW(),X$1)=0,"",LOG(INDEX(測定結果!$1:$1048576,ROW(),X$1)))</f>
        <v>-0.13076828026902382</v>
      </c>
      <c r="Y109">
        <f>IF(INDEX(測定結果!$1:$1048576,ROW(),Y$1)=0,"",LOG(INDEX(測定結果!$1:$1048576,ROW(),Y$1)))</f>
        <v>-0.22914798835785583</v>
      </c>
      <c r="Z109">
        <f>IF(INDEX(測定結果!$1:$1048576,ROW(),Z$1)=0,"",LOG(INDEX(測定結果!$1:$1048576,ROW(),Z$1)))</f>
        <v>-0.20065945054641829</v>
      </c>
      <c r="AA109">
        <f>IF(INDEX(測定結果!$1:$1048576,ROW(),AA$1)=0,"",LOG(INDEX(測定結果!$1:$1048576,ROW(),AA$1)))</f>
        <v>-0.20065945054641829</v>
      </c>
      <c r="AB109">
        <f>IF(INDEX(測定結果!$1:$1048576,ROW(),AB$1)=0,"",LOG(INDEX(測定結果!$1:$1048576,ROW(),AB$1)))</f>
        <v>-0.20760831050174613</v>
      </c>
      <c r="AC109">
        <f>IF(INDEX(測定結果!$1:$1048576,ROW(),AC$1)=0,"",LOG(INDEX(測定結果!$1:$1048576,ROW(),AC$1)))</f>
        <v>-0.23657200643706275</v>
      </c>
      <c r="AD109">
        <f>IF(INDEX(測定結果!$1:$1048576,ROW(),AD$1)=0,"",LOG(INDEX(測定結果!$1:$1048576,ROW(),AD$1)))</f>
        <v>-0.24412514432750865</v>
      </c>
      <c r="AE109">
        <f>IF(INDEX(測定結果!$1:$1048576,ROW(),AE$1)=0,"",LOG(INDEX(測定結果!$1:$1048576,ROW(),AE$1)))</f>
        <v>-0.23657200643706275</v>
      </c>
      <c r="AF109">
        <f>IF(INDEX(測定結果!$1:$1048576,ROW(),AF$1)=0,"",LOG(INDEX(測定結果!$1:$1048576,ROW(),AF$1)))</f>
        <v>-0.24412514432750865</v>
      </c>
      <c r="AG109">
        <f>IF(INDEX(測定結果!$1:$1048576,ROW(),AG$1)=0,"",LOG(INDEX(測定結果!$1:$1048576,ROW(),AG$1)))</f>
        <v>-0.24412514432750865</v>
      </c>
      <c r="AH109">
        <f>IF(INDEX(測定結果!$1:$1048576,ROW(),AH$1)=0,"",LOG(INDEX(測定結果!$1:$1048576,ROW(),AH$1)))</f>
        <v>-0.43179827593300502</v>
      </c>
      <c r="AI109">
        <f>IF(INDEX(測定結果!$1:$1048576,ROW(),AI$1)=0,"",LOG(INDEX(測定結果!$1:$1048576,ROW(),AI$1)))</f>
        <v>-0.30980391997148632</v>
      </c>
      <c r="AJ109">
        <f>IF(INDEX(測定結果!$1:$1048576,ROW(),AJ$1)=0,"",LOG(INDEX(測定結果!$1:$1048576,ROW(),AJ$1)))</f>
        <v>-0.34678748622465633</v>
      </c>
      <c r="AK109">
        <f>IF(INDEX(測定結果!$1:$1048576,ROW(),AK$1)=0,"",LOG(INDEX(測定結果!$1:$1048576,ROW(),AK$1)))</f>
        <v>-0.35654732351381258</v>
      </c>
      <c r="AL109">
        <f>IF(INDEX(測定結果!$1:$1048576,ROW(),AL$1)=0,"",LOG(INDEX(測定結果!$1:$1048576,ROW(),AL$1)))</f>
        <v>-0.3979400086720376</v>
      </c>
      <c r="AM109">
        <f>IF(INDEX(測定結果!$1:$1048576,ROW(),AM$1)=0,"",LOG(INDEX(測定結果!$1:$1048576,ROW(),AM$1)))</f>
        <v>-0.38721614328026455</v>
      </c>
      <c r="AN109">
        <f>IF(INDEX(測定結果!$1:$1048576,ROW(),AN$1)=0,"",LOG(INDEX(測定結果!$1:$1048576,ROW(),AN$1)))</f>
        <v>-0.43179827593300502</v>
      </c>
      <c r="AO109">
        <f>IF(INDEX(測定結果!$1:$1048576,ROW(),AO$1)=0,"",LOG(INDEX(測定結果!$1:$1048576,ROW(),AO$1)))</f>
        <v>-0.42021640338318983</v>
      </c>
      <c r="AP109">
        <f>IF(INDEX(測定結果!$1:$1048576,ROW(),AP$1)=0,"",LOG(INDEX(測定結果!$1:$1048576,ROW(),AP$1)))</f>
        <v>-0.40893539297350079</v>
      </c>
      <c r="AQ109">
        <f>IF(INDEX(測定結果!$1:$1048576,ROW(),AQ$1)=0,"",LOG(INDEX(測定結果!$1:$1048576,ROW(),AQ$1)))</f>
        <v>-0.42021640338318983</v>
      </c>
      <c r="AR109">
        <f>IF(INDEX(測定結果!$1:$1048576,ROW(),AR$1)=0,"",LOG(INDEX(測定結果!$1:$1048576,ROW(),AR$1)))</f>
        <v>-0.44369749923271273</v>
      </c>
      <c r="AS109">
        <f>IF(INDEX(測定結果!$1:$1048576,ROW(),AS$1)=0,"",LOG(INDEX(測定結果!$1:$1048576,ROW(),AS$1)))</f>
        <v>-0.45593195564972439</v>
      </c>
      <c r="AT109">
        <f>IF(INDEX(測定結果!$1:$1048576,ROW(),AT$1)=0,"",LOG(INDEX(測定結果!$1:$1048576,ROW(),AT$1)))</f>
        <v>-0.45593195564972439</v>
      </c>
      <c r="AU109">
        <f>IF(INDEX(測定結果!$1:$1048576,ROW(),AU$1)=0,"",LOG(INDEX(測定結果!$1:$1048576,ROW(),AU$1)))</f>
        <v>-0.65757731917779372</v>
      </c>
      <c r="AV109">
        <f>IF(INDEX(測定結果!$1:$1048576,ROW(),AV$1)=0,"",LOG(INDEX(測定結果!$1:$1048576,ROW(),AV$1)))</f>
        <v>-0.45593195564972439</v>
      </c>
      <c r="AW109">
        <f>IF(INDEX(測定結果!$1:$1048576,ROW(),AW$1)=0,"",LOG(INDEX(測定結果!$1:$1048576,ROW(),AW$1)))</f>
        <v>-0.45593195564972439</v>
      </c>
      <c r="AX109">
        <f>IF(INDEX(測定結果!$1:$1048576,ROW(),AX$1)=0,"",LOG(INDEX(測定結果!$1:$1048576,ROW(),AX$1)))</f>
        <v>-0.48148606012211248</v>
      </c>
      <c r="AY109">
        <f>IF(INDEX(測定結果!$1:$1048576,ROW(),AY$1)=0,"",LOG(INDEX(測定結果!$1:$1048576,ROW(),AY$1)))</f>
        <v>-0.52287874528033762</v>
      </c>
      <c r="AZ109">
        <f>IF(INDEX(測定結果!$1:$1048576,ROW(),AZ$1)=0,"",LOG(INDEX(測定結果!$1:$1048576,ROW(),AZ$1)))</f>
        <v>-0.49485002168009401</v>
      </c>
      <c r="BA109">
        <f>IF(INDEX(測定結果!$1:$1048576,ROW(),BA$1)=0,"",LOG(INDEX(測定結果!$1:$1048576,ROW(),BA$1)))</f>
        <v>-0.52287874528033762</v>
      </c>
      <c r="BB109">
        <f>IF(INDEX(測定結果!$1:$1048576,ROW(),BB$1)=0,"",LOG(INDEX(測定結果!$1:$1048576,ROW(),BB$1)))</f>
        <v>-0.52287874528033762</v>
      </c>
      <c r="BC109">
        <f>IF(INDEX(測定結果!$1:$1048576,ROW(),BC$1)=0,"",LOG(INDEX(測定結果!$1:$1048576,ROW(),BC$1)))</f>
        <v>-0.53760200210104392</v>
      </c>
      <c r="BD109">
        <f>IF(INDEX(測定結果!$1:$1048576,ROW(),BD$1)=0,"",LOG(INDEX(測定結果!$1:$1048576,ROW(),BD$1)))</f>
        <v>-0.53760200210104392</v>
      </c>
      <c r="BE109">
        <f>IF(INDEX(測定結果!$1:$1048576,ROW(),BE$1)=0,"",LOG(INDEX(測定結果!$1:$1048576,ROW(),BE$1)))</f>
        <v>-0.53760200210104392</v>
      </c>
      <c r="BF109">
        <f>IF(INDEX(測定結果!$1:$1048576,ROW(),BF$1)=0,"",LOG(INDEX(測定結果!$1:$1048576,ROW(),BF$1)))</f>
        <v>-0.69897000433601875</v>
      </c>
      <c r="BG109">
        <f>IF(INDEX(測定結果!$1:$1048576,ROW(),BG$1)=0,"",LOG(INDEX(測定結果!$1:$1048576,ROW(),BG$1)))</f>
        <v>-0.56863623584101264</v>
      </c>
      <c r="BH109">
        <f>IF(INDEX(測定結果!$1:$1048576,ROW(),BH$1)=0,"",LOG(INDEX(測定結果!$1:$1048576,ROW(),BH$1)))</f>
        <v>-0.55284196865778079</v>
      </c>
      <c r="BI109">
        <f>IF(INDEX(測定結果!$1:$1048576,ROW(),BI$1)=0,"",LOG(INDEX(測定結果!$1:$1048576,ROW(),BI$1)))</f>
        <v>-0.56863623584101264</v>
      </c>
      <c r="BJ109">
        <f>IF(INDEX(測定結果!$1:$1048576,ROW(),BJ$1)=0,"",LOG(INDEX(測定結果!$1:$1048576,ROW(),BJ$1)))</f>
        <v>-0.56863623584101264</v>
      </c>
      <c r="BK109">
        <f>IF(INDEX(測定結果!$1:$1048576,ROW(),BK$1)=0,"",LOG(INDEX(測定結果!$1:$1048576,ROW(),BK$1)))</f>
        <v>-0.58502665202918203</v>
      </c>
      <c r="BL109">
        <f>IF(INDEX(測定結果!$1:$1048576,ROW(),BL$1)=0,"",LOG(INDEX(測定結果!$1:$1048576,ROW(),BL$1)))</f>
        <v>-0.61978875828839397</v>
      </c>
      <c r="BM109">
        <f>IF(INDEX(測定結果!$1:$1048576,ROW(),BM$1)=0,"",LOG(INDEX(測定結果!$1:$1048576,ROW(),BM$1)))</f>
        <v>-0.63827216398240705</v>
      </c>
      <c r="BN109">
        <f>IF(INDEX(測定結果!$1:$1048576,ROW(),BN$1)=0,"",LOG(INDEX(測定結果!$1:$1048576,ROW(),BN$1)))</f>
        <v>-0.63827216398240705</v>
      </c>
      <c r="BO109">
        <f>IF(INDEX(測定結果!$1:$1048576,ROW(),BO$1)=0,"",LOG(INDEX(測定結果!$1:$1048576,ROW(),BO$1)))</f>
        <v>-0.61978875828839397</v>
      </c>
      <c r="BP109">
        <f>IF(INDEX(測定結果!$1:$1048576,ROW(),BP$1)=0,"",LOG(INDEX(測定結果!$1:$1048576,ROW(),BP$1)))</f>
        <v>-0.63827216398240705</v>
      </c>
      <c r="BQ109">
        <f>IF(INDEX(測定結果!$1:$1048576,ROW(),BQ$1)=0,"",LOG(INDEX(測定結果!$1:$1048576,ROW(),BQ$1)))</f>
        <v>-0.61978875828839397</v>
      </c>
      <c r="BR109">
        <f>IF(INDEX(測定結果!$1:$1048576,ROW(),BR$1)=0,"",LOG(INDEX(測定結果!$1:$1048576,ROW(),BR$1)))</f>
        <v>-0.769551078621726</v>
      </c>
      <c r="BS109">
        <f>IF(INDEX(測定結果!$1:$1048576,ROW(),BS$1)=0,"",LOG(INDEX(測定結果!$1:$1048576,ROW(),BS$1)))</f>
        <v>-0.63827216398240705</v>
      </c>
      <c r="BT109">
        <f>IF(INDEX(測定結果!$1:$1048576,ROW(),BT$1)=0,"",LOG(INDEX(測定結果!$1:$1048576,ROW(),BT$1)))</f>
        <v>-0.65757731917779372</v>
      </c>
      <c r="BU109">
        <f>IF(INDEX(測定結果!$1:$1048576,ROW(),BU$1)=0,"",LOG(INDEX(測定結果!$1:$1048576,ROW(),BU$1)))</f>
        <v>-0.65757731917779372</v>
      </c>
      <c r="BV109" t="str">
        <f>IF(INDEX(測定結果!$1:$1048576,ROW(),BV$1)=0,"",LOG(INDEX(測定結果!$1:$1048576,ROW(),BV$1)))</f>
        <v/>
      </c>
      <c r="BW109" t="str">
        <f>IF(INDEX(測定結果!$1:$1048576,ROW(),BW$1)=0,"",LOG(INDEX(測定結果!$1:$1048576,ROW(),BW$1)))</f>
        <v/>
      </c>
      <c r="BX109" t="str">
        <f>IF(INDEX(測定結果!$1:$1048576,ROW(),BX$1)=0,"",LOG(INDEX(測定結果!$1:$1048576,ROW(),BX$1)))</f>
        <v/>
      </c>
      <c r="BY109" t="str">
        <f>IF(INDEX(測定結果!$1:$1048576,ROW(),BY$1)=0,"",LOG(INDEX(測定結果!$1:$1048576,ROW(),BY$1)))</f>
        <v/>
      </c>
      <c r="BZ109" t="str">
        <f>IF(INDEX(測定結果!$1:$1048576,ROW(),BZ$1)=0,"",LOG(INDEX(測定結果!$1:$1048576,ROW(),BZ$1)))</f>
        <v/>
      </c>
      <c r="CA109" t="str">
        <f>IF(INDEX(測定結果!$1:$1048576,ROW(),CA$1)=0,"",LOG(INDEX(測定結果!$1:$1048576,ROW(),CA$1)))</f>
        <v/>
      </c>
      <c r="CB109" t="str">
        <f>IF(INDEX(測定結果!$1:$1048576,ROW(),CB$1)=0,"",LOG(INDEX(測定結果!$1:$1048576,ROW(),CB$1)))</f>
        <v/>
      </c>
      <c r="CC109" t="str">
        <f>IF(INDEX(測定結果!$1:$1048576,ROW(),CC$1)=0,"",LOG(INDEX(測定結果!$1:$1048576,ROW(),CC$1)))</f>
        <v/>
      </c>
      <c r="CD109" t="str">
        <f>IF(INDEX(測定結果!$1:$1048576,ROW(),CD$1)=0,"",LOG(INDEX(測定結果!$1:$1048576,ROW(),CD$1)))</f>
        <v/>
      </c>
      <c r="CE109" t="str">
        <f>IF(INDEX(測定結果!$1:$1048576,ROW(),CE$1)=0,"",LOG(INDEX(測定結果!$1:$1048576,ROW(),CE$1)))</f>
        <v/>
      </c>
      <c r="CF109">
        <f>IF(INDEX(測定結果!$1:$1048576,ROW(),CF$1)=0,"",LOG(INDEX(測定結果!$1:$1048576,ROW(),CF$1)))</f>
        <v>-0.69897000433601875</v>
      </c>
      <c r="CG109">
        <f>IF(INDEX(測定結果!$1:$1048576,ROW(),CG$1)=0,"",LOG(INDEX(測定結果!$1:$1048576,ROW(),CG$1)))</f>
        <v>-0.69897000433601875</v>
      </c>
      <c r="CH109">
        <f>IF(INDEX(測定結果!$1:$1048576,ROW(),CH$1)=0,"",LOG(INDEX(測定結果!$1:$1048576,ROW(),CH$1)))</f>
        <v>-0.72124639904717103</v>
      </c>
      <c r="CI109">
        <f>IF(INDEX(測定結果!$1:$1048576,ROW(),CI$1)=0,"",LOG(INDEX(測定結果!$1:$1048576,ROW(),CI$1)))</f>
        <v>-0.74472749489669399</v>
      </c>
      <c r="CJ109">
        <f>IF(INDEX(測定結果!$1:$1048576,ROW(),CJ$1)=0,"",LOG(INDEX(測定結果!$1:$1048576,ROW(),CJ$1)))</f>
        <v>-0.74472749489669399</v>
      </c>
      <c r="CK109">
        <f>IF(INDEX(測定結果!$1:$1048576,ROW(),CK$1)=0,"",LOG(INDEX(測定結果!$1:$1048576,ROW(),CK$1)))</f>
        <v>-0.74472749489669399</v>
      </c>
      <c r="CL109">
        <f>IF(INDEX(測定結果!$1:$1048576,ROW(),CL$1)=0,"",LOG(INDEX(測定結果!$1:$1048576,ROW(),CL$1)))</f>
        <v>-0.74472749489669399</v>
      </c>
      <c r="CM109">
        <f>IF(INDEX(測定結果!$1:$1048576,ROW(),CM$1)=0,"",LOG(INDEX(測定結果!$1:$1048576,ROW(),CM$1)))</f>
        <v>-0.74472749489669399</v>
      </c>
      <c r="CN109">
        <f>IF(INDEX(測定結果!$1:$1048576,ROW(),CN$1)=0,"",LOG(INDEX(測定結果!$1:$1048576,ROW(),CN$1)))</f>
        <v>-0.74472749489669399</v>
      </c>
      <c r="CO109">
        <f>IF(INDEX(測定結果!$1:$1048576,ROW(),CO$1)=0,"",LOG(INDEX(測定結果!$1:$1048576,ROW(),CO$1)))</f>
        <v>-0.74472749489669399</v>
      </c>
      <c r="CP109">
        <f>IF(INDEX(測定結果!$1:$1048576,ROW(),CP$1)=0,"",LOG(INDEX(測定結果!$1:$1048576,ROW(),CP$1)))</f>
        <v>-0.82390874094431876</v>
      </c>
      <c r="CQ109">
        <f>IF(INDEX(測定結果!$1:$1048576,ROW(),CQ$1)=0,"",LOG(INDEX(測定結果!$1:$1048576,ROW(),CQ$1)))</f>
        <v>-0.79588001734407521</v>
      </c>
      <c r="CR109" t="str">
        <f>IF(INDEX(測定結果!$1:$1048576,ROW(),CR$1)=0,"",LOG(INDEX(測定結果!$1:$1048576,ROW(),CR$1)))</f>
        <v/>
      </c>
      <c r="CS109" t="str">
        <f>IF(INDEX(測定結果!$1:$1048576,ROW(),CS$1)=0,"",LOG(INDEX(測定結果!$1:$1048576,ROW(),CS$1)))</f>
        <v/>
      </c>
      <c r="CT109" t="str">
        <f>IF(INDEX(測定結果!$1:$1048576,ROW(),CT$1)=0,"",LOG(INDEX(測定結果!$1:$1048576,ROW(),CT$1)))</f>
        <v/>
      </c>
      <c r="CU109" t="str">
        <f>IF(INDEX(測定結果!$1:$1048576,ROW(),CU$1)=0,"",LOG(INDEX(測定結果!$1:$1048576,ROW(),CU$1)))</f>
        <v/>
      </c>
      <c r="CV109" t="str">
        <f>IF(INDEX(測定結果!$1:$1048576,ROW(),CV$1)=0,"",LOG(INDEX(測定結果!$1:$1048576,ROW(),CV$1)))</f>
        <v/>
      </c>
      <c r="CW109" t="str">
        <f>IF(INDEX(測定結果!$1:$1048576,ROW(),CW$1)=0,"",LOG(INDEX(測定結果!$1:$1048576,ROW(),CW$1)))</f>
        <v/>
      </c>
      <c r="CX109" t="str">
        <f>IF(INDEX(測定結果!$1:$1048576,ROW(),CX$1)=0,"",LOG(INDEX(測定結果!$1:$1048576,ROW(),CX$1)))</f>
        <v/>
      </c>
      <c r="CY109" t="str">
        <f>IF(INDEX(測定結果!$1:$1048576,ROW(),CY$1)=0,"",LOG(INDEX(測定結果!$1:$1048576,ROW(),CY$1)))</f>
        <v/>
      </c>
      <c r="CZ109" t="str">
        <f>IF(INDEX(測定結果!$1:$1048576,ROW(),CZ$1)=0,"",LOG(INDEX(測定結果!$1:$1048576,ROW(),CZ$1)))</f>
        <v/>
      </c>
      <c r="DA109" t="str">
        <f>IF(INDEX(測定結果!$1:$1048576,ROW(),DA$1)=0,"",LOG(INDEX(測定結果!$1:$1048576,ROW(),DA$1)))</f>
        <v/>
      </c>
      <c r="DB109" t="str">
        <f>IF(INDEX(測定結果!$1:$1048576,ROW(),DB$1)=0,"",LOG(INDEX(測定結果!$1:$1048576,ROW(),DB$1)))</f>
        <v/>
      </c>
      <c r="DC109" t="str">
        <f>IF(INDEX(測定結果!$1:$1048576,ROW(),DC$1)=0,"",LOG(INDEX(測定結果!$1:$1048576,ROW(),DC$1)))</f>
        <v/>
      </c>
      <c r="DD109" t="str">
        <f>IF(INDEX(測定結果!$1:$1048576,ROW(),DD$1)=0,"",LOG(INDEX(測定結果!$1:$1048576,ROW(),DD$1)))</f>
        <v/>
      </c>
      <c r="DE109" t="str">
        <f>IF(INDEX(測定結果!$1:$1048576,ROW(),DE$1)=0,"",LOG(INDEX(測定結果!$1:$1048576,ROW(),DE$1)))</f>
        <v/>
      </c>
      <c r="DF109" t="str">
        <f>IF(INDEX(測定結果!$1:$1048576,ROW(),DF$1)=0,"",LOG(INDEX(測定結果!$1:$1048576,ROW(),DF$1)))</f>
        <v/>
      </c>
      <c r="DG109" t="str">
        <f>IF(INDEX(測定結果!$1:$1048576,ROW(),DG$1)=0,"",LOG(INDEX(測定結果!$1:$1048576,ROW(),DG$1)))</f>
        <v/>
      </c>
      <c r="DH109" t="str">
        <f>IF(INDEX(測定結果!$1:$1048576,ROW(),DH$1)=0,"",LOG(INDEX(測定結果!$1:$1048576,ROW(),DH$1)))</f>
        <v/>
      </c>
      <c r="DI109" t="str">
        <f>IF(INDEX(測定結果!$1:$1048576,ROW(),DI$1)=0,"",LOG(INDEX(測定結果!$1:$1048576,ROW(),DI$1)))</f>
        <v/>
      </c>
      <c r="DJ109" t="str">
        <f>IF(INDEX(測定結果!$1:$1048576,ROW(),DJ$1)=0,"",LOG(INDEX(測定結果!$1:$1048576,ROW(),DJ$1)))</f>
        <v/>
      </c>
      <c r="DK109" t="str">
        <f>IF(INDEX(測定結果!$1:$1048576,ROW(),DK$1)=0,"",LOG(INDEX(測定結果!$1:$1048576,ROW(),DK$1)))</f>
        <v/>
      </c>
      <c r="DL109" t="str">
        <f>IF(INDEX(測定結果!$1:$1048576,ROW(),DL$1)=0,"",LOG(INDEX(測定結果!$1:$1048576,ROW(),DL$1)))</f>
        <v/>
      </c>
      <c r="DM109" t="str">
        <f>IF(INDEX(測定結果!$1:$1048576,ROW(),DM$1)=0,"",LOG(INDEX(測定結果!$1:$1048576,ROW(),DM$1)))</f>
        <v/>
      </c>
      <c r="DN109" t="str">
        <f>IF(INDEX(測定結果!$1:$1048576,ROW(),DN$1)=0,"",LOG(INDEX(測定結果!$1:$1048576,ROW(),DN$1)))</f>
        <v/>
      </c>
      <c r="DO109" t="str">
        <f>IF(INDEX(測定結果!$1:$1048576,ROW(),DO$1)=0,"",LOG(INDEX(測定結果!$1:$1048576,ROW(),DO$1)))</f>
        <v/>
      </c>
      <c r="DP109" t="str">
        <f>IF(OR(INDEX(測定結果!$1:$1048576,ROW(),DP$1)=0,INDEX(測定結果!$1:$1048576,ROW(),DP$1)=""),"",LOG(INDEX(測定結果!$1:$1048576,ROW(),DP$1)))</f>
        <v/>
      </c>
      <c r="DQ109" t="str">
        <f>IF(OR(INDEX(測定結果!$1:$1048576,ROW(),DQ$1)=0,INDEX(測定結果!$1:$1048576,ROW(),DQ$1)=""),"",LOG(INDEX(測定結果!$1:$1048576,ROW(),DQ$1)))</f>
        <v/>
      </c>
      <c r="DR109" t="str">
        <f>IF(OR(INDEX(測定結果!$1:$1048576,ROW(),DR$1)=0,INDEX(測定結果!$1:$1048576,ROW(),DR$1)=""),"",LOG(INDEX(測定結果!$1:$1048576,ROW(),DR$1)))</f>
        <v/>
      </c>
      <c r="DS109" t="str">
        <f>IF(OR(INDEX(測定結果!$1:$1048576,ROW(),DS$1)=0,INDEX(測定結果!$1:$1048576,ROW(),DS$1)=""),"",LOG(INDEX(測定結果!$1:$1048576,ROW(),DS$1)))</f>
        <v/>
      </c>
      <c r="DT109" t="str">
        <f>IF(OR(INDEX(測定結果!$1:$1048576,ROW(),DT$1)=0,INDEX(測定結果!$1:$1048576,ROW(),DT$1)=""),"",LOG(INDEX(測定結果!$1:$1048576,ROW(),DT$1)))</f>
        <v/>
      </c>
      <c r="DU109" t="str">
        <f>IF(OR(INDEX(測定結果!$1:$1048576,ROW(),DU$1)=0,INDEX(測定結果!$1:$1048576,ROW(),DU$1)=""),"",LOG(INDEX(測定結果!$1:$1048576,ROW(),DU$1)))</f>
        <v/>
      </c>
      <c r="DV109" t="str">
        <f>IF(OR(INDEX(測定結果!$1:$1048576,ROW(),DV$1)=0,INDEX(測定結果!$1:$1048576,ROW(),DV$1)=""),"",LOG(INDEX(測定結果!$1:$1048576,ROW(),DV$1)))</f>
        <v/>
      </c>
      <c r="DW109" t="str">
        <f>IF(OR(INDEX(測定結果!$1:$1048576,ROW(),DW$1)=0,INDEX(測定結果!$1:$1048576,ROW(),DW$1)=""),"",LOG(INDEX(測定結果!$1:$1048576,ROW(),DW$1)))</f>
        <v/>
      </c>
      <c r="DX109" t="str">
        <f>IF(OR(INDEX(測定結果!$1:$1048576,ROW(),DX$1)=0,INDEX(測定結果!$1:$1048576,ROW(),DX$1)=""),"",LOG(INDEX(測定結果!$1:$1048576,ROW(),DX$1)))</f>
        <v/>
      </c>
      <c r="DY109" t="str">
        <f>IF(OR(INDEX(測定結果!$1:$1048576,ROW(),DY$1)=0,INDEX(測定結果!$1:$1048576,ROW(),DY$1)=""),"",LOG(INDEX(測定結果!$1:$1048576,ROW(),DY$1)))</f>
        <v/>
      </c>
      <c r="DZ109" t="str">
        <f>IF(OR(INDEX(測定結果!$1:$1048576,ROW(),DZ$1)=0,INDEX(測定結果!$1:$1048576,ROW(),DZ$1)=""),"",LOG(INDEX(測定結果!$1:$1048576,ROW(),DZ$1)))</f>
        <v/>
      </c>
      <c r="EA109" t="str">
        <f>IF(OR(INDEX(測定結果!$1:$1048576,ROW(),EA$1)=0,INDEX(測定結果!$1:$1048576,ROW(),EA$1)=""),"",LOG(INDEX(測定結果!$1:$1048576,ROW(),EA$1)))</f>
        <v/>
      </c>
      <c r="EB109" t="str">
        <f>IF(OR(INDEX(測定結果!$1:$1048576,ROW(),EB$1)=0,INDEX(測定結果!$1:$1048576,ROW(),EB$1)=""),"",LOG(INDEX(測定結果!$1:$1048576,ROW(),EB$1)))</f>
        <v/>
      </c>
      <c r="EC109">
        <f>IF(OR(INDEX(測定結果!$1:$1048576,ROW(),EC$1)=0,INDEX(測定結果!$1:$1048576,ROW(),EC$1)=""),"",LOG(INDEX(測定結果!$1:$1048576,ROW(),EC$1)))</f>
        <v>-1.0705810742857071</v>
      </c>
      <c r="ED109">
        <f>IF(OR(INDEX(測定結果!$1:$1048576,ROW(),ED$1)=0,INDEX(測定結果!$1:$1048576,ROW(),ED$1)=""),"",LOG(INDEX(測定結果!$1:$1048576,ROW(),ED$1)))</f>
        <v>-1.0757207139381184</v>
      </c>
    </row>
    <row r="110" spans="1:134">
      <c r="A110" t="str">
        <f>IF(INDEX(測定結果!$1:$1048576,ROW(),A$1)=0,A109,INDEX(測定結果!$1:$1048576,ROW(),A$1))</f>
        <v>船引町</v>
      </c>
      <c r="B110">
        <f>INDEX(測定結果!$1:$1048576,ROW(),B$1)</f>
        <v>100</v>
      </c>
      <c r="C110" t="str">
        <f>IF(INDEX(測定結果!$1:$1048576,ROW(),C$1)=0,C109,INDEX(測定結果!$1:$1048576,ROW(),C$1))</f>
        <v>芦沢東</v>
      </c>
      <c r="D110" t="str">
        <f>IF(INDEX(測定結果!$1:$1048576,ROW(),D$1)=0,"",INDEX(測定結果!$1:$1048576,ROW(),D$1))</f>
        <v>本郷集会所</v>
      </c>
      <c r="E110">
        <f>IF(INDEX(測定結果!$1:$1048576,ROW(),E$1)=0,"",LOG(INDEX(測定結果!$1:$1048576,ROW(),E$1)))</f>
        <v>-0.61978875828839397</v>
      </c>
      <c r="F110">
        <f>IF(INDEX(測定結果!$1:$1048576,ROW(),F$1)=0,"",LOG(INDEX(測定結果!$1:$1048576,ROW(),F$1)))</f>
        <v>-0.61978875828839397</v>
      </c>
      <c r="G110">
        <f>IF(INDEX(測定結果!$1:$1048576,ROW(),G$1)=0,"",LOG(INDEX(測定結果!$1:$1048576,ROW(),G$1)))</f>
        <v>-0.61978875828839397</v>
      </c>
      <c r="H110">
        <f>IF(INDEX(測定結果!$1:$1048576,ROW(),H$1)=0,"",LOG(INDEX(測定結果!$1:$1048576,ROW(),H$1)))</f>
        <v>-0.65757731917779372</v>
      </c>
      <c r="I110">
        <f>IF(INDEX(測定結果!$1:$1048576,ROW(),I$1)=0,"",LOG(INDEX(測定結果!$1:$1048576,ROW(),I$1)))</f>
        <v>-0.65757731917779372</v>
      </c>
      <c r="J110">
        <f>IF(INDEX(測定結果!$1:$1048576,ROW(),J$1)=0,"",LOG(INDEX(測定結果!$1:$1048576,ROW(),J$1)))</f>
        <v>-0.69897000433601875</v>
      </c>
      <c r="K110">
        <f>IF(INDEX(測定結果!$1:$1048576,ROW(),K$1)=0,"",LOG(INDEX(測定結果!$1:$1048576,ROW(),K$1)))</f>
        <v>-0.72124639904717103</v>
      </c>
      <c r="L110">
        <f>IF(INDEX(測定結果!$1:$1048576,ROW(),L$1)=0,"",LOG(INDEX(測定結果!$1:$1048576,ROW(),L$1)))</f>
        <v>-0.72124639904717103</v>
      </c>
      <c r="M110">
        <f>IF(INDEX(測定結果!$1:$1048576,ROW(),M$1)=0,"",LOG(INDEX(測定結果!$1:$1048576,ROW(),M$1)))</f>
        <v>-0.74472749489669399</v>
      </c>
      <c r="N110">
        <f>IF(INDEX(測定結果!$1:$1048576,ROW(),N$1)=0,"",LOG(INDEX(測定結果!$1:$1048576,ROW(),N$1)))</f>
        <v>-0.74472749489669399</v>
      </c>
      <c r="O110">
        <f>IF(INDEX(測定結果!$1:$1048576,ROW(),O$1)=0,"",LOG(INDEX(測定結果!$1:$1048576,ROW(),O$1)))</f>
        <v>-0.72124639904717103</v>
      </c>
      <c r="P110">
        <f>IF(INDEX(測定結果!$1:$1048576,ROW(),P$1)=0,"",LOG(INDEX(測定結果!$1:$1048576,ROW(),P$1)))</f>
        <v>-0.74472749489669399</v>
      </c>
      <c r="Q110">
        <f>IF(INDEX(測定結果!$1:$1048576,ROW(),Q$1)=0,"",LOG(INDEX(測定結果!$1:$1048576,ROW(),Q$1)))</f>
        <v>-0.74472749489669399</v>
      </c>
      <c r="R110">
        <f>IF(INDEX(測定結果!$1:$1048576,ROW(),R$1)=0,"",LOG(INDEX(測定結果!$1:$1048576,ROW(),R$1)))</f>
        <v>-0.72124639904717103</v>
      </c>
      <c r="S110">
        <f>IF(INDEX(測定結果!$1:$1048576,ROW(),S$1)=0,"",LOG(INDEX(測定結果!$1:$1048576,ROW(),S$1)))</f>
        <v>-0.65757731917779372</v>
      </c>
      <c r="T110">
        <f>IF(INDEX(測定結果!$1:$1048576,ROW(),T$1)=0,"",LOG(INDEX(測定結果!$1:$1048576,ROW(),T$1)))</f>
        <v>-0.82390874094431876</v>
      </c>
      <c r="U110">
        <f>IF(INDEX(測定結果!$1:$1048576,ROW(),U$1)=0,"",LOG(INDEX(測定結果!$1:$1048576,ROW(),U$1)))</f>
        <v>-0.82390874094431876</v>
      </c>
      <c r="V110">
        <f>IF(INDEX(測定結果!$1:$1048576,ROW(),V$1)=0,"",LOG(INDEX(測定結果!$1:$1048576,ROW(),V$1)))</f>
        <v>-0.769551078621726</v>
      </c>
      <c r="W110">
        <f>IF(INDEX(測定結果!$1:$1048576,ROW(),W$1)=0,"",LOG(INDEX(測定結果!$1:$1048576,ROW(),W$1)))</f>
        <v>-0.69897000433601875</v>
      </c>
      <c r="X110">
        <f>IF(INDEX(測定結果!$1:$1048576,ROW(),X$1)=0,"",LOG(INDEX(測定結果!$1:$1048576,ROW(),X$1)))</f>
        <v>-0.79588001734407521</v>
      </c>
      <c r="Y110">
        <f>IF(INDEX(測定結果!$1:$1048576,ROW(),Y$1)=0,"",LOG(INDEX(測定結果!$1:$1048576,ROW(),Y$1)))</f>
        <v>-0.74472749489669399</v>
      </c>
      <c r="Z110">
        <f>IF(INDEX(測定結果!$1:$1048576,ROW(),Z$1)=0,"",LOG(INDEX(測定結果!$1:$1048576,ROW(),Z$1)))</f>
        <v>-0.79588001734407521</v>
      </c>
      <c r="AA110">
        <f>IF(INDEX(測定結果!$1:$1048576,ROW(),AA$1)=0,"",LOG(INDEX(測定結果!$1:$1048576,ROW(),AA$1)))</f>
        <v>-0.82390874094431876</v>
      </c>
      <c r="AB110">
        <f>IF(INDEX(測定結果!$1:$1048576,ROW(),AB$1)=0,"",LOG(INDEX(測定結果!$1:$1048576,ROW(),AB$1)))</f>
        <v>-0.79588001734407521</v>
      </c>
      <c r="AC110">
        <f>IF(INDEX(測定結果!$1:$1048576,ROW(),AC$1)=0,"",LOG(INDEX(測定結果!$1:$1048576,ROW(),AC$1)))</f>
        <v>-0.85387196432176193</v>
      </c>
      <c r="AD110">
        <f>IF(INDEX(測定結果!$1:$1048576,ROW(),AD$1)=0,"",LOG(INDEX(測定結果!$1:$1048576,ROW(),AD$1)))</f>
        <v>-0.85387196432176193</v>
      </c>
      <c r="AE110">
        <f>IF(INDEX(測定結果!$1:$1048576,ROW(),AE$1)=0,"",LOG(INDEX(測定結果!$1:$1048576,ROW(),AE$1)))</f>
        <v>-0.82390874094431876</v>
      </c>
      <c r="AF110">
        <f>IF(INDEX(測定結果!$1:$1048576,ROW(),AF$1)=0,"",LOG(INDEX(測定結果!$1:$1048576,ROW(),AF$1)))</f>
        <v>-0.79588001734407521</v>
      </c>
      <c r="AG110">
        <f>IF(INDEX(測定結果!$1:$1048576,ROW(),AG$1)=0,"",LOG(INDEX(測定結果!$1:$1048576,ROW(),AG$1)))</f>
        <v>-0.79588001734407521</v>
      </c>
      <c r="AH110">
        <f>IF(INDEX(測定結果!$1:$1048576,ROW(),AH$1)=0,"",LOG(INDEX(測定結果!$1:$1048576,ROW(),AH$1)))</f>
        <v>-0.88605664769316317</v>
      </c>
      <c r="AI110">
        <f>IF(INDEX(測定結果!$1:$1048576,ROW(),AI$1)=0,"",LOG(INDEX(測定結果!$1:$1048576,ROW(),AI$1)))</f>
        <v>-0.82390874094431876</v>
      </c>
      <c r="AJ110">
        <f>IF(INDEX(測定結果!$1:$1048576,ROW(),AJ$1)=0,"",LOG(INDEX(測定結果!$1:$1048576,ROW(),AJ$1)))</f>
        <v>-0.92081875395237522</v>
      </c>
      <c r="AK110">
        <f>IF(INDEX(測定結果!$1:$1048576,ROW(),AK$1)=0,"",LOG(INDEX(測定結果!$1:$1048576,ROW(),AK$1)))</f>
        <v>-0.88605664769316317</v>
      </c>
      <c r="AL110">
        <f>IF(INDEX(測定結果!$1:$1048576,ROW(),AL$1)=0,"",LOG(INDEX(測定結果!$1:$1048576,ROW(),AL$1)))</f>
        <v>-0.85387196432176193</v>
      </c>
      <c r="AM110">
        <f>IF(INDEX(測定結果!$1:$1048576,ROW(),AM$1)=0,"",LOG(INDEX(測定結果!$1:$1048576,ROW(),AM$1)))</f>
        <v>-0.88605664769316317</v>
      </c>
      <c r="AN110">
        <f>IF(INDEX(測定結果!$1:$1048576,ROW(),AN$1)=0,"",LOG(INDEX(測定結果!$1:$1048576,ROW(),AN$1)))</f>
        <v>-0.92081875395237522</v>
      </c>
      <c r="AO110">
        <f>IF(INDEX(測定結果!$1:$1048576,ROW(),AO$1)=0,"",LOG(INDEX(測定結果!$1:$1048576,ROW(),AO$1)))</f>
        <v>-0.95860731484177497</v>
      </c>
      <c r="AP110">
        <f>IF(INDEX(測定結果!$1:$1048576,ROW(),AP$1)=0,"",LOG(INDEX(測定結果!$1:$1048576,ROW(),AP$1)))</f>
        <v>-0.92081875395237522</v>
      </c>
      <c r="AQ110">
        <f>IF(INDEX(測定結果!$1:$1048576,ROW(),AQ$1)=0,"",LOG(INDEX(測定結果!$1:$1048576,ROW(),AQ$1)))</f>
        <v>-0.92081875395237522</v>
      </c>
      <c r="AR110">
        <f>IF(INDEX(測定結果!$1:$1048576,ROW(),AR$1)=0,"",LOG(INDEX(測定結果!$1:$1048576,ROW(),AR$1)))</f>
        <v>-0.88605664769316317</v>
      </c>
      <c r="AS110">
        <f>IF(INDEX(測定結果!$1:$1048576,ROW(),AS$1)=0,"",LOG(INDEX(測定結果!$1:$1048576,ROW(),AS$1)))</f>
        <v>-1</v>
      </c>
      <c r="AT110">
        <f>IF(INDEX(測定結果!$1:$1048576,ROW(),AT$1)=0,"",LOG(INDEX(測定結果!$1:$1048576,ROW(),AT$1)))</f>
        <v>-0.95860731484177497</v>
      </c>
      <c r="AU110">
        <f>IF(INDEX(測定結果!$1:$1048576,ROW(),AU$1)=0,"",LOG(INDEX(測定結果!$1:$1048576,ROW(),AU$1)))</f>
        <v>-0.95860731484177497</v>
      </c>
      <c r="AV110">
        <f>IF(INDEX(測定結果!$1:$1048576,ROW(),AV$1)=0,"",LOG(INDEX(測定結果!$1:$1048576,ROW(),AV$1)))</f>
        <v>-0.95860731484177497</v>
      </c>
      <c r="AW110">
        <f>IF(INDEX(測定結果!$1:$1048576,ROW(),AW$1)=0,"",LOG(INDEX(測定結果!$1:$1048576,ROW(),AW$1)))</f>
        <v>-0.95860731484177497</v>
      </c>
      <c r="AX110">
        <f>IF(INDEX(測定結果!$1:$1048576,ROW(),AX$1)=0,"",LOG(INDEX(測定結果!$1:$1048576,ROW(),AX$1)))</f>
        <v>-0.95860731484177497</v>
      </c>
      <c r="AY110">
        <f>IF(INDEX(測定結果!$1:$1048576,ROW(),AY$1)=0,"",LOG(INDEX(測定結果!$1:$1048576,ROW(),AY$1)))</f>
        <v>-0.95860731484177497</v>
      </c>
      <c r="AZ110">
        <f>IF(INDEX(測定結果!$1:$1048576,ROW(),AZ$1)=0,"",LOG(INDEX(測定結果!$1:$1048576,ROW(),AZ$1)))</f>
        <v>-0.95860731484177497</v>
      </c>
      <c r="BA110">
        <f>IF(INDEX(測定結果!$1:$1048576,ROW(),BA$1)=0,"",LOG(INDEX(測定結果!$1:$1048576,ROW(),BA$1)))</f>
        <v>-0.95860731484177497</v>
      </c>
      <c r="BB110">
        <f>IF(INDEX(測定結果!$1:$1048576,ROW(),BB$1)=0,"",LOG(INDEX(測定結果!$1:$1048576,ROW(),BB$1)))</f>
        <v>-0.95860731484177497</v>
      </c>
      <c r="BC110">
        <f>IF(INDEX(測定結果!$1:$1048576,ROW(),BC$1)=0,"",LOG(INDEX(測定結果!$1:$1048576,ROW(),BC$1)))</f>
        <v>-1</v>
      </c>
      <c r="BD110">
        <f>IF(INDEX(測定結果!$1:$1048576,ROW(),BD$1)=0,"",LOG(INDEX(測定結果!$1:$1048576,ROW(),BD$1)))</f>
        <v>-0.95860731484177497</v>
      </c>
      <c r="BE110">
        <f>IF(INDEX(測定結果!$1:$1048576,ROW(),BE$1)=0,"",LOG(INDEX(測定結果!$1:$1048576,ROW(),BE$1)))</f>
        <v>-0.95860731484177497</v>
      </c>
      <c r="BF110">
        <f>IF(INDEX(測定結果!$1:$1048576,ROW(),BF$1)=0,"",LOG(INDEX(測定結果!$1:$1048576,ROW(),BF$1)))</f>
        <v>-1</v>
      </c>
      <c r="BG110">
        <f>IF(INDEX(測定結果!$1:$1048576,ROW(),BG$1)=0,"",LOG(INDEX(測定結果!$1:$1048576,ROW(),BG$1)))</f>
        <v>-0.92081875395237522</v>
      </c>
      <c r="BH110">
        <f>IF(INDEX(測定結果!$1:$1048576,ROW(),BH$1)=0,"",LOG(INDEX(測定結果!$1:$1048576,ROW(),BH$1)))</f>
        <v>-1</v>
      </c>
      <c r="BI110">
        <f>IF(INDEX(測定結果!$1:$1048576,ROW(),BI$1)=0,"",LOG(INDEX(測定結果!$1:$1048576,ROW(),BI$1)))</f>
        <v>-1</v>
      </c>
      <c r="BJ110">
        <f>IF(INDEX(測定結果!$1:$1048576,ROW(),BJ$1)=0,"",LOG(INDEX(測定結果!$1:$1048576,ROW(),BJ$1)))</f>
        <v>-1</v>
      </c>
      <c r="BK110">
        <f>IF(INDEX(測定結果!$1:$1048576,ROW(),BK$1)=0,"",LOG(INDEX(測定結果!$1:$1048576,ROW(),BK$1)))</f>
        <v>-1</v>
      </c>
      <c r="BL110">
        <f>IF(INDEX(測定結果!$1:$1048576,ROW(),BL$1)=0,"",LOG(INDEX(測定結果!$1:$1048576,ROW(),BL$1)))</f>
        <v>-0.95860731484177497</v>
      </c>
      <c r="BM110">
        <f>IF(INDEX(測定結果!$1:$1048576,ROW(),BM$1)=0,"",LOG(INDEX(測定結果!$1:$1048576,ROW(),BM$1)))</f>
        <v>-1</v>
      </c>
      <c r="BN110">
        <f>IF(INDEX(測定結果!$1:$1048576,ROW(),BN$1)=0,"",LOG(INDEX(測定結果!$1:$1048576,ROW(),BN$1)))</f>
        <v>-1</v>
      </c>
      <c r="BO110">
        <f>IF(INDEX(測定結果!$1:$1048576,ROW(),BO$1)=0,"",LOG(INDEX(測定結果!$1:$1048576,ROW(),BO$1)))</f>
        <v>-0.95860731484177497</v>
      </c>
      <c r="BP110">
        <f>IF(INDEX(測定結果!$1:$1048576,ROW(),BP$1)=0,"",LOG(INDEX(測定結果!$1:$1048576,ROW(),BP$1)))</f>
        <v>-0.95860731484177497</v>
      </c>
      <c r="BQ110">
        <f>IF(INDEX(測定結果!$1:$1048576,ROW(),BQ$1)=0,"",LOG(INDEX(測定結果!$1:$1048576,ROW(),BQ$1)))</f>
        <v>-0.95860731484177497</v>
      </c>
      <c r="BR110">
        <f>IF(INDEX(測定結果!$1:$1048576,ROW(),BR$1)=0,"",LOG(INDEX(測定結果!$1:$1048576,ROW(),BR$1)))</f>
        <v>-1.0457574905606752</v>
      </c>
      <c r="BS110">
        <f>IF(INDEX(測定結果!$1:$1048576,ROW(),BS$1)=0,"",LOG(INDEX(測定結果!$1:$1048576,ROW(),BS$1)))</f>
        <v>-1</v>
      </c>
      <c r="BT110">
        <f>IF(INDEX(測定結果!$1:$1048576,ROW(),BT$1)=0,"",LOG(INDEX(測定結果!$1:$1048576,ROW(),BT$1)))</f>
        <v>-1</v>
      </c>
      <c r="BU110">
        <f>IF(INDEX(測定結果!$1:$1048576,ROW(),BU$1)=0,"",LOG(INDEX(測定結果!$1:$1048576,ROW(),BU$1)))</f>
        <v>-1.1549019599857431</v>
      </c>
      <c r="BV110" t="str">
        <f>IF(INDEX(測定結果!$1:$1048576,ROW(),BV$1)=0,"",LOG(INDEX(測定結果!$1:$1048576,ROW(),BV$1)))</f>
        <v/>
      </c>
      <c r="BW110" t="str">
        <f>IF(INDEX(測定結果!$1:$1048576,ROW(),BW$1)=0,"",LOG(INDEX(測定結果!$1:$1048576,ROW(),BW$1)))</f>
        <v/>
      </c>
      <c r="BX110" t="str">
        <f>IF(INDEX(測定結果!$1:$1048576,ROW(),BX$1)=0,"",LOG(INDEX(測定結果!$1:$1048576,ROW(),BX$1)))</f>
        <v/>
      </c>
      <c r="BY110" t="str">
        <f>IF(INDEX(測定結果!$1:$1048576,ROW(),BY$1)=0,"",LOG(INDEX(測定結果!$1:$1048576,ROW(),BY$1)))</f>
        <v/>
      </c>
      <c r="BZ110" t="str">
        <f>IF(INDEX(測定結果!$1:$1048576,ROW(),BZ$1)=0,"",LOG(INDEX(測定結果!$1:$1048576,ROW(),BZ$1)))</f>
        <v/>
      </c>
      <c r="CA110" t="str">
        <f>IF(INDEX(測定結果!$1:$1048576,ROW(),CA$1)=0,"",LOG(INDEX(測定結果!$1:$1048576,ROW(),CA$1)))</f>
        <v/>
      </c>
      <c r="CB110" t="str">
        <f>IF(INDEX(測定結果!$1:$1048576,ROW(),CB$1)=0,"",LOG(INDEX(測定結果!$1:$1048576,ROW(),CB$1)))</f>
        <v/>
      </c>
      <c r="CC110" t="str">
        <f>IF(INDEX(測定結果!$1:$1048576,ROW(),CC$1)=0,"",LOG(INDEX(測定結果!$1:$1048576,ROW(),CC$1)))</f>
        <v/>
      </c>
      <c r="CD110" t="str">
        <f>IF(INDEX(測定結果!$1:$1048576,ROW(),CD$1)=0,"",LOG(INDEX(測定結果!$1:$1048576,ROW(),CD$1)))</f>
        <v/>
      </c>
      <c r="CE110" t="str">
        <f>IF(INDEX(測定結果!$1:$1048576,ROW(),CE$1)=0,"",LOG(INDEX(測定結果!$1:$1048576,ROW(),CE$1)))</f>
        <v/>
      </c>
      <c r="CF110">
        <f>IF(INDEX(測定結果!$1:$1048576,ROW(),CF$1)=0,"",LOG(INDEX(測定結果!$1:$1048576,ROW(),CF$1)))</f>
        <v>-1</v>
      </c>
      <c r="CG110">
        <f>IF(INDEX(測定結果!$1:$1048576,ROW(),CG$1)=0,"",LOG(INDEX(測定結果!$1:$1048576,ROW(),CG$1)))</f>
        <v>-1</v>
      </c>
      <c r="CH110">
        <f>IF(INDEX(測定結果!$1:$1048576,ROW(),CH$1)=0,"",LOG(INDEX(測定結果!$1:$1048576,ROW(),CH$1)))</f>
        <v>-1</v>
      </c>
      <c r="CI110">
        <f>IF(INDEX(測定結果!$1:$1048576,ROW(),CI$1)=0,"",LOG(INDEX(測定結果!$1:$1048576,ROW(),CI$1)))</f>
        <v>-1.0457574905606752</v>
      </c>
      <c r="CJ110">
        <f>IF(INDEX(測定結果!$1:$1048576,ROW(),CJ$1)=0,"",LOG(INDEX(測定結果!$1:$1048576,ROW(),CJ$1)))</f>
        <v>-1.0457574905606752</v>
      </c>
      <c r="CK110">
        <f>IF(INDEX(測定結果!$1:$1048576,ROW(),CK$1)=0,"",LOG(INDEX(測定結果!$1:$1048576,ROW(),CK$1)))</f>
        <v>-1.0457574905606752</v>
      </c>
      <c r="CL110">
        <f>IF(INDEX(測定結果!$1:$1048576,ROW(),CL$1)=0,"",LOG(INDEX(測定結果!$1:$1048576,ROW(),CL$1)))</f>
        <v>-1.0457574905606752</v>
      </c>
      <c r="CM110">
        <f>IF(INDEX(測定結果!$1:$1048576,ROW(),CM$1)=0,"",LOG(INDEX(測定結果!$1:$1048576,ROW(),CM$1)))</f>
        <v>-1.0457574905606752</v>
      </c>
      <c r="CN110">
        <f>IF(INDEX(測定結果!$1:$1048576,ROW(),CN$1)=0,"",LOG(INDEX(測定結果!$1:$1048576,ROW(),CN$1)))</f>
        <v>-1.0457574905606752</v>
      </c>
      <c r="CO110">
        <f>IF(INDEX(測定結果!$1:$1048576,ROW(),CO$1)=0,"",LOG(INDEX(測定結果!$1:$1048576,ROW(),CO$1)))</f>
        <v>-1</v>
      </c>
      <c r="CP110">
        <f>IF(INDEX(測定結果!$1:$1048576,ROW(),CP$1)=0,"",LOG(INDEX(測定結果!$1:$1048576,ROW(),CP$1)))</f>
        <v>-1.0969100130080565</v>
      </c>
      <c r="CQ110">
        <f>IF(INDEX(測定結果!$1:$1048576,ROW(),CQ$1)=0,"",LOG(INDEX(測定結果!$1:$1048576,ROW(),CQ$1)))</f>
        <v>-1.0457574905606752</v>
      </c>
      <c r="CR110" t="str">
        <f>IF(INDEX(測定結果!$1:$1048576,ROW(),CR$1)=0,"",LOG(INDEX(測定結果!$1:$1048576,ROW(),CR$1)))</f>
        <v/>
      </c>
      <c r="CS110" t="str">
        <f>IF(INDEX(測定結果!$1:$1048576,ROW(),CS$1)=0,"",LOG(INDEX(測定結果!$1:$1048576,ROW(),CS$1)))</f>
        <v/>
      </c>
      <c r="CT110" t="str">
        <f>IF(INDEX(測定結果!$1:$1048576,ROW(),CT$1)=0,"",LOG(INDEX(測定結果!$1:$1048576,ROW(),CT$1)))</f>
        <v/>
      </c>
      <c r="CU110" t="str">
        <f>IF(INDEX(測定結果!$1:$1048576,ROW(),CU$1)=0,"",LOG(INDEX(測定結果!$1:$1048576,ROW(),CU$1)))</f>
        <v/>
      </c>
      <c r="CV110" t="str">
        <f>IF(INDEX(測定結果!$1:$1048576,ROW(),CV$1)=0,"",LOG(INDEX(測定結果!$1:$1048576,ROW(),CV$1)))</f>
        <v/>
      </c>
      <c r="CW110" t="str">
        <f>IF(INDEX(測定結果!$1:$1048576,ROW(),CW$1)=0,"",LOG(INDEX(測定結果!$1:$1048576,ROW(),CW$1)))</f>
        <v/>
      </c>
      <c r="CX110" t="str">
        <f>IF(INDEX(測定結果!$1:$1048576,ROW(),CX$1)=0,"",LOG(INDEX(測定結果!$1:$1048576,ROW(),CX$1)))</f>
        <v/>
      </c>
      <c r="CY110" t="str">
        <f>IF(INDEX(測定結果!$1:$1048576,ROW(),CY$1)=0,"",LOG(INDEX(測定結果!$1:$1048576,ROW(),CY$1)))</f>
        <v/>
      </c>
      <c r="CZ110" t="str">
        <f>IF(INDEX(測定結果!$1:$1048576,ROW(),CZ$1)=0,"",LOG(INDEX(測定結果!$1:$1048576,ROW(),CZ$1)))</f>
        <v/>
      </c>
      <c r="DA110" t="str">
        <f>IF(INDEX(測定結果!$1:$1048576,ROW(),DA$1)=0,"",LOG(INDEX(測定結果!$1:$1048576,ROW(),DA$1)))</f>
        <v/>
      </c>
      <c r="DB110" t="str">
        <f>IF(INDEX(測定結果!$1:$1048576,ROW(),DB$1)=0,"",LOG(INDEX(測定結果!$1:$1048576,ROW(),DB$1)))</f>
        <v/>
      </c>
      <c r="DC110" t="str">
        <f>IF(INDEX(測定結果!$1:$1048576,ROW(),DC$1)=0,"",LOG(INDEX(測定結果!$1:$1048576,ROW(),DC$1)))</f>
        <v/>
      </c>
      <c r="DD110" t="str">
        <f>IF(INDEX(測定結果!$1:$1048576,ROW(),DD$1)=0,"",LOG(INDEX(測定結果!$1:$1048576,ROW(),DD$1)))</f>
        <v/>
      </c>
      <c r="DE110" t="str">
        <f>IF(INDEX(測定結果!$1:$1048576,ROW(),DE$1)=0,"",LOG(INDEX(測定結果!$1:$1048576,ROW(),DE$1)))</f>
        <v/>
      </c>
      <c r="DF110" t="str">
        <f>IF(INDEX(測定結果!$1:$1048576,ROW(),DF$1)=0,"",LOG(INDEX(測定結果!$1:$1048576,ROW(),DF$1)))</f>
        <v/>
      </c>
      <c r="DG110" t="str">
        <f>IF(INDEX(測定結果!$1:$1048576,ROW(),DG$1)=0,"",LOG(INDEX(測定結果!$1:$1048576,ROW(),DG$1)))</f>
        <v/>
      </c>
      <c r="DH110" t="str">
        <f>IF(INDEX(測定結果!$1:$1048576,ROW(),DH$1)=0,"",LOG(INDEX(測定結果!$1:$1048576,ROW(),DH$1)))</f>
        <v/>
      </c>
      <c r="DI110" t="str">
        <f>IF(INDEX(測定結果!$1:$1048576,ROW(),DI$1)=0,"",LOG(INDEX(測定結果!$1:$1048576,ROW(),DI$1)))</f>
        <v/>
      </c>
      <c r="DJ110" t="str">
        <f>IF(INDEX(測定結果!$1:$1048576,ROW(),DJ$1)=0,"",LOG(INDEX(測定結果!$1:$1048576,ROW(),DJ$1)))</f>
        <v/>
      </c>
      <c r="DK110" t="str">
        <f>IF(INDEX(測定結果!$1:$1048576,ROW(),DK$1)=0,"",LOG(INDEX(測定結果!$1:$1048576,ROW(),DK$1)))</f>
        <v/>
      </c>
      <c r="DL110" t="str">
        <f>IF(INDEX(測定結果!$1:$1048576,ROW(),DL$1)=0,"",LOG(INDEX(測定結果!$1:$1048576,ROW(),DL$1)))</f>
        <v/>
      </c>
      <c r="DM110" t="str">
        <f>IF(INDEX(測定結果!$1:$1048576,ROW(),DM$1)=0,"",LOG(INDEX(測定結果!$1:$1048576,ROW(),DM$1)))</f>
        <v/>
      </c>
      <c r="DN110" t="str">
        <f>IF(INDEX(測定結果!$1:$1048576,ROW(),DN$1)=0,"",LOG(INDEX(測定結果!$1:$1048576,ROW(),DN$1)))</f>
        <v/>
      </c>
      <c r="DO110" t="str">
        <f>IF(INDEX(測定結果!$1:$1048576,ROW(),DO$1)=0,"",LOG(INDEX(測定結果!$1:$1048576,ROW(),DO$1)))</f>
        <v/>
      </c>
      <c r="DP110" t="str">
        <f>IF(OR(INDEX(測定結果!$1:$1048576,ROW(),DP$1)=0,INDEX(測定結果!$1:$1048576,ROW(),DP$1)=""),"",LOG(INDEX(測定結果!$1:$1048576,ROW(),DP$1)))</f>
        <v/>
      </c>
      <c r="DQ110" t="str">
        <f>IF(OR(INDEX(測定結果!$1:$1048576,ROW(),DQ$1)=0,INDEX(測定結果!$1:$1048576,ROW(),DQ$1)=""),"",LOG(INDEX(測定結果!$1:$1048576,ROW(),DQ$1)))</f>
        <v/>
      </c>
      <c r="DR110" t="str">
        <f>IF(OR(INDEX(測定結果!$1:$1048576,ROW(),DR$1)=0,INDEX(測定結果!$1:$1048576,ROW(),DR$1)=""),"",LOG(INDEX(測定結果!$1:$1048576,ROW(),DR$1)))</f>
        <v/>
      </c>
      <c r="DS110" t="str">
        <f>IF(OR(INDEX(測定結果!$1:$1048576,ROW(),DS$1)=0,INDEX(測定結果!$1:$1048576,ROW(),DS$1)=""),"",LOG(INDEX(測定結果!$1:$1048576,ROW(),DS$1)))</f>
        <v/>
      </c>
      <c r="DT110" t="str">
        <f>IF(OR(INDEX(測定結果!$1:$1048576,ROW(),DT$1)=0,INDEX(測定結果!$1:$1048576,ROW(),DT$1)=""),"",LOG(INDEX(測定結果!$1:$1048576,ROW(),DT$1)))</f>
        <v/>
      </c>
      <c r="DU110" t="str">
        <f>IF(OR(INDEX(測定結果!$1:$1048576,ROW(),DU$1)=0,INDEX(測定結果!$1:$1048576,ROW(),DU$1)=""),"",LOG(INDEX(測定結果!$1:$1048576,ROW(),DU$1)))</f>
        <v/>
      </c>
      <c r="DV110" t="str">
        <f>IF(OR(INDEX(測定結果!$1:$1048576,ROW(),DV$1)=0,INDEX(測定結果!$1:$1048576,ROW(),DV$1)=""),"",LOG(INDEX(測定結果!$1:$1048576,ROW(),DV$1)))</f>
        <v/>
      </c>
      <c r="DW110" t="str">
        <f>IF(OR(INDEX(測定結果!$1:$1048576,ROW(),DW$1)=0,INDEX(測定結果!$1:$1048576,ROW(),DW$1)=""),"",LOG(INDEX(測定結果!$1:$1048576,ROW(),DW$1)))</f>
        <v/>
      </c>
      <c r="DX110" t="str">
        <f>IF(OR(INDEX(測定結果!$1:$1048576,ROW(),DX$1)=0,INDEX(測定結果!$1:$1048576,ROW(),DX$1)=""),"",LOG(INDEX(測定結果!$1:$1048576,ROW(),DX$1)))</f>
        <v/>
      </c>
      <c r="DY110" t="str">
        <f>IF(OR(INDEX(測定結果!$1:$1048576,ROW(),DY$1)=0,INDEX(測定結果!$1:$1048576,ROW(),DY$1)=""),"",LOG(INDEX(測定結果!$1:$1048576,ROW(),DY$1)))</f>
        <v/>
      </c>
      <c r="DZ110" t="str">
        <f>IF(OR(INDEX(測定結果!$1:$1048576,ROW(),DZ$1)=0,INDEX(測定結果!$1:$1048576,ROW(),DZ$1)=""),"",LOG(INDEX(測定結果!$1:$1048576,ROW(),DZ$1)))</f>
        <v/>
      </c>
      <c r="EA110" t="str">
        <f>IF(OR(INDEX(測定結果!$1:$1048576,ROW(),EA$1)=0,INDEX(測定結果!$1:$1048576,ROW(),EA$1)=""),"",LOG(INDEX(測定結果!$1:$1048576,ROW(),EA$1)))</f>
        <v/>
      </c>
      <c r="EB110" t="str">
        <f>IF(OR(INDEX(測定結果!$1:$1048576,ROW(),EB$1)=0,INDEX(測定結果!$1:$1048576,ROW(),EB$1)=""),"",LOG(INDEX(測定結果!$1:$1048576,ROW(),EB$1)))</f>
        <v/>
      </c>
      <c r="EC110">
        <f>IF(OR(INDEX(測定結果!$1:$1048576,ROW(),EC$1)=0,INDEX(測定結果!$1:$1048576,ROW(),EC$1)=""),"",LOG(INDEX(測定結果!$1:$1048576,ROW(),EC$1)))</f>
        <v>-1.0915149811213503</v>
      </c>
      <c r="ED110">
        <f>IF(OR(INDEX(測定結果!$1:$1048576,ROW(),ED$1)=0,INDEX(測定結果!$1:$1048576,ROW(),ED$1)=""),"",LOG(INDEX(測定結果!$1:$1048576,ROW(),ED$1)))</f>
        <v>-1.0043648054024501</v>
      </c>
    </row>
    <row r="111" spans="1:134">
      <c r="A111" t="str">
        <f>IF(INDEX(測定結果!$1:$1048576,ROW(),A$1)=0,A110,INDEX(測定結果!$1:$1048576,ROW(),A$1))</f>
        <v>船引町</v>
      </c>
      <c r="B111">
        <f>INDEX(測定結果!$1:$1048576,ROW(),B$1)</f>
        <v>101</v>
      </c>
      <c r="C111" t="str">
        <f>IF(INDEX(測定結果!$1:$1048576,ROW(),C$1)=0,C110,INDEX(測定結果!$1:$1048576,ROW(),C$1))</f>
        <v>芦沢西</v>
      </c>
      <c r="D111" t="str">
        <f>IF(INDEX(測定結果!$1:$1048576,ROW(),D$1)=0,"",INDEX(測定結果!$1:$1048576,ROW(),D$1))</f>
        <v>山田集会所</v>
      </c>
      <c r="E111">
        <f>IF(INDEX(測定結果!$1:$1048576,ROW(),E$1)=0,"",LOG(INDEX(測定結果!$1:$1048576,ROW(),E$1)))</f>
        <v>-0.69897000433601875</v>
      </c>
      <c r="F111">
        <f>IF(INDEX(測定結果!$1:$1048576,ROW(),F$1)=0,"",LOG(INDEX(測定結果!$1:$1048576,ROW(),F$1)))</f>
        <v>-0.6777807052660807</v>
      </c>
      <c r="G111">
        <f>IF(INDEX(測定結果!$1:$1048576,ROW(),G$1)=0,"",LOG(INDEX(測定結果!$1:$1048576,ROW(),G$1)))</f>
        <v>-0.69897000433601875</v>
      </c>
      <c r="H111">
        <f>IF(INDEX(測定結果!$1:$1048576,ROW(),H$1)=0,"",LOG(INDEX(測定結果!$1:$1048576,ROW(),H$1)))</f>
        <v>-0.69897000433601875</v>
      </c>
      <c r="I111">
        <f>IF(INDEX(測定結果!$1:$1048576,ROW(),I$1)=0,"",LOG(INDEX(測定結果!$1:$1048576,ROW(),I$1)))</f>
        <v>-0.69897000433601875</v>
      </c>
      <c r="J111">
        <f>IF(INDEX(測定結果!$1:$1048576,ROW(),J$1)=0,"",LOG(INDEX(測定結果!$1:$1048576,ROW(),J$1)))</f>
        <v>-0.769551078621726</v>
      </c>
      <c r="K111">
        <f>IF(INDEX(測定結果!$1:$1048576,ROW(),K$1)=0,"",LOG(INDEX(測定結果!$1:$1048576,ROW(),K$1)))</f>
        <v>-0.72124639904717103</v>
      </c>
      <c r="L111">
        <f>IF(INDEX(測定結果!$1:$1048576,ROW(),L$1)=0,"",LOG(INDEX(測定結果!$1:$1048576,ROW(),L$1)))</f>
        <v>-0.769551078621726</v>
      </c>
      <c r="M111">
        <f>IF(INDEX(測定結果!$1:$1048576,ROW(),M$1)=0,"",LOG(INDEX(測定結果!$1:$1048576,ROW(),M$1)))</f>
        <v>-0.79588001734407521</v>
      </c>
      <c r="N111">
        <f>IF(INDEX(測定結果!$1:$1048576,ROW(),N$1)=0,"",LOG(INDEX(測定結果!$1:$1048576,ROW(),N$1)))</f>
        <v>-0.82390874094431876</v>
      </c>
      <c r="O111">
        <f>IF(INDEX(測定結果!$1:$1048576,ROW(),O$1)=0,"",LOG(INDEX(測定結果!$1:$1048576,ROW(),O$1)))</f>
        <v>-0.82390874094431876</v>
      </c>
      <c r="P111">
        <f>IF(INDEX(測定結果!$1:$1048576,ROW(),P$1)=0,"",LOG(INDEX(測定結果!$1:$1048576,ROW(),P$1)))</f>
        <v>-0.88605664769316317</v>
      </c>
      <c r="Q111">
        <f>IF(INDEX(測定結果!$1:$1048576,ROW(),Q$1)=0,"",LOG(INDEX(測定結果!$1:$1048576,ROW(),Q$1)))</f>
        <v>-0.769551078621726</v>
      </c>
      <c r="R111">
        <f>IF(INDEX(測定結果!$1:$1048576,ROW(),R$1)=0,"",LOG(INDEX(測定結果!$1:$1048576,ROW(),R$1)))</f>
        <v>-0.79588001734407521</v>
      </c>
      <c r="S111">
        <f>IF(INDEX(測定結果!$1:$1048576,ROW(),S$1)=0,"",LOG(INDEX(測定結果!$1:$1048576,ROW(),S$1)))</f>
        <v>-0.74472749489669399</v>
      </c>
      <c r="T111">
        <f>IF(INDEX(測定結果!$1:$1048576,ROW(),T$1)=0,"",LOG(INDEX(測定結果!$1:$1048576,ROW(),T$1)))</f>
        <v>-0.85387196432176193</v>
      </c>
      <c r="U111">
        <f>IF(INDEX(測定結果!$1:$1048576,ROW(),U$1)=0,"",LOG(INDEX(測定結果!$1:$1048576,ROW(),U$1)))</f>
        <v>-0.79588001734407521</v>
      </c>
      <c r="V111">
        <f>IF(INDEX(測定結果!$1:$1048576,ROW(),V$1)=0,"",LOG(INDEX(測定結果!$1:$1048576,ROW(),V$1)))</f>
        <v>-0.82390874094431876</v>
      </c>
      <c r="W111">
        <f>IF(INDEX(測定結果!$1:$1048576,ROW(),W$1)=0,"",LOG(INDEX(測定結果!$1:$1048576,ROW(),W$1)))</f>
        <v>-0.82390874094431876</v>
      </c>
      <c r="X111">
        <f>IF(INDEX(測定結果!$1:$1048576,ROW(),X$1)=0,"",LOG(INDEX(測定結果!$1:$1048576,ROW(),X$1)))</f>
        <v>-0.82390874094431876</v>
      </c>
      <c r="Y111">
        <f>IF(INDEX(測定結果!$1:$1048576,ROW(),Y$1)=0,"",LOG(INDEX(測定結果!$1:$1048576,ROW(),Y$1)))</f>
        <v>-0.85387196432176193</v>
      </c>
      <c r="Z111">
        <f>IF(INDEX(測定結果!$1:$1048576,ROW(),Z$1)=0,"",LOG(INDEX(測定結果!$1:$1048576,ROW(),Z$1)))</f>
        <v>-0.85387196432176193</v>
      </c>
      <c r="AA111">
        <f>IF(INDEX(測定結果!$1:$1048576,ROW(),AA$1)=0,"",LOG(INDEX(測定結果!$1:$1048576,ROW(),AA$1)))</f>
        <v>-0.85387196432176193</v>
      </c>
      <c r="AB111">
        <f>IF(INDEX(測定結果!$1:$1048576,ROW(),AB$1)=0,"",LOG(INDEX(測定結果!$1:$1048576,ROW(),AB$1)))</f>
        <v>-0.82390874094431876</v>
      </c>
      <c r="AC111">
        <f>IF(INDEX(測定結果!$1:$1048576,ROW(),AC$1)=0,"",LOG(INDEX(測定結果!$1:$1048576,ROW(),AC$1)))</f>
        <v>-0.92081875395237522</v>
      </c>
      <c r="AD111">
        <f>IF(INDEX(測定結果!$1:$1048576,ROW(),AD$1)=0,"",LOG(INDEX(測定結果!$1:$1048576,ROW(),AD$1)))</f>
        <v>-0.92081875395237522</v>
      </c>
      <c r="AE111">
        <f>IF(INDEX(測定結果!$1:$1048576,ROW(),AE$1)=0,"",LOG(INDEX(測定結果!$1:$1048576,ROW(),AE$1)))</f>
        <v>-0.88605664769316317</v>
      </c>
      <c r="AF111">
        <f>IF(INDEX(測定結果!$1:$1048576,ROW(),AF$1)=0,"",LOG(INDEX(測定結果!$1:$1048576,ROW(),AF$1)))</f>
        <v>-0.92081875395237522</v>
      </c>
      <c r="AG111">
        <f>IF(INDEX(測定結果!$1:$1048576,ROW(),AG$1)=0,"",LOG(INDEX(測定結果!$1:$1048576,ROW(),AG$1)))</f>
        <v>-0.85387196432176193</v>
      </c>
      <c r="AH111">
        <f>IF(INDEX(測定結果!$1:$1048576,ROW(),AH$1)=0,"",LOG(INDEX(測定結果!$1:$1048576,ROW(),AH$1)))</f>
        <v>-0.85387196432176193</v>
      </c>
      <c r="AI111">
        <f>IF(INDEX(測定結果!$1:$1048576,ROW(),AI$1)=0,"",LOG(INDEX(測定結果!$1:$1048576,ROW(),AI$1)))</f>
        <v>-0.92081875395237522</v>
      </c>
      <c r="AJ111">
        <f>IF(INDEX(測定結果!$1:$1048576,ROW(),AJ$1)=0,"",LOG(INDEX(測定結果!$1:$1048576,ROW(),AJ$1)))</f>
        <v>-0.92081875395237522</v>
      </c>
      <c r="AK111">
        <f>IF(INDEX(測定結果!$1:$1048576,ROW(),AK$1)=0,"",LOG(INDEX(測定結果!$1:$1048576,ROW(),AK$1)))</f>
        <v>-0.92081875395237522</v>
      </c>
      <c r="AL111">
        <f>IF(INDEX(測定結果!$1:$1048576,ROW(),AL$1)=0,"",LOG(INDEX(測定結果!$1:$1048576,ROW(),AL$1)))</f>
        <v>-0.95860731484177497</v>
      </c>
      <c r="AM111">
        <f>IF(INDEX(測定結果!$1:$1048576,ROW(),AM$1)=0,"",LOG(INDEX(測定結果!$1:$1048576,ROW(),AM$1)))</f>
        <v>-0.95860731484177497</v>
      </c>
      <c r="AN111">
        <f>IF(INDEX(測定結果!$1:$1048576,ROW(),AN$1)=0,"",LOG(INDEX(測定結果!$1:$1048576,ROW(),AN$1)))</f>
        <v>-1</v>
      </c>
      <c r="AO111">
        <f>IF(INDEX(測定結果!$1:$1048576,ROW(),AO$1)=0,"",LOG(INDEX(測定結果!$1:$1048576,ROW(),AO$1)))</f>
        <v>-0.95860731484177497</v>
      </c>
      <c r="AP111">
        <f>IF(INDEX(測定結果!$1:$1048576,ROW(),AP$1)=0,"",LOG(INDEX(測定結果!$1:$1048576,ROW(),AP$1)))</f>
        <v>-1.0457574905606752</v>
      </c>
      <c r="AQ111">
        <f>IF(INDEX(測定結果!$1:$1048576,ROW(),AQ$1)=0,"",LOG(INDEX(測定結果!$1:$1048576,ROW(),AQ$1)))</f>
        <v>-0.92081875395237522</v>
      </c>
      <c r="AR111">
        <f>IF(INDEX(測定結果!$1:$1048576,ROW(),AR$1)=0,"",LOG(INDEX(測定結果!$1:$1048576,ROW(),AR$1)))</f>
        <v>-0.95860731484177497</v>
      </c>
      <c r="AS111">
        <f>IF(INDEX(測定結果!$1:$1048576,ROW(),AS$1)=0,"",LOG(INDEX(測定結果!$1:$1048576,ROW(),AS$1)))</f>
        <v>-0.95860731484177497</v>
      </c>
      <c r="AT111">
        <f>IF(INDEX(測定結果!$1:$1048576,ROW(),AT$1)=0,"",LOG(INDEX(測定結果!$1:$1048576,ROW(),AT$1)))</f>
        <v>-0.95860731484177497</v>
      </c>
      <c r="AU111">
        <f>IF(INDEX(測定結果!$1:$1048576,ROW(),AU$1)=0,"",LOG(INDEX(測定結果!$1:$1048576,ROW(),AU$1)))</f>
        <v>-1</v>
      </c>
      <c r="AV111">
        <f>IF(INDEX(測定結果!$1:$1048576,ROW(),AV$1)=0,"",LOG(INDEX(測定結果!$1:$1048576,ROW(),AV$1)))</f>
        <v>-1</v>
      </c>
      <c r="AW111">
        <f>IF(INDEX(測定結果!$1:$1048576,ROW(),AW$1)=0,"",LOG(INDEX(測定結果!$1:$1048576,ROW(),AW$1)))</f>
        <v>-1</v>
      </c>
      <c r="AX111">
        <f>IF(INDEX(測定結果!$1:$1048576,ROW(),AX$1)=0,"",LOG(INDEX(測定結果!$1:$1048576,ROW(),AX$1)))</f>
        <v>-1</v>
      </c>
      <c r="AY111">
        <f>IF(INDEX(測定結果!$1:$1048576,ROW(),AY$1)=0,"",LOG(INDEX(測定結果!$1:$1048576,ROW(),AY$1)))</f>
        <v>-1</v>
      </c>
      <c r="AZ111">
        <f>IF(INDEX(測定結果!$1:$1048576,ROW(),AZ$1)=0,"",LOG(INDEX(測定結果!$1:$1048576,ROW(),AZ$1)))</f>
        <v>-1.0457574905606752</v>
      </c>
      <c r="BA111">
        <f>IF(INDEX(測定結果!$1:$1048576,ROW(),BA$1)=0,"",LOG(INDEX(測定結果!$1:$1048576,ROW(),BA$1)))</f>
        <v>-1.0457574905606752</v>
      </c>
      <c r="BB111">
        <f>IF(INDEX(測定結果!$1:$1048576,ROW(),BB$1)=0,"",LOG(INDEX(測定結果!$1:$1048576,ROW(),BB$1)))</f>
        <v>-1</v>
      </c>
      <c r="BC111">
        <f>IF(INDEX(測定結果!$1:$1048576,ROW(),BC$1)=0,"",LOG(INDEX(測定結果!$1:$1048576,ROW(),BC$1)))</f>
        <v>-1.0969100130080565</v>
      </c>
      <c r="BD111">
        <f>IF(INDEX(測定結果!$1:$1048576,ROW(),BD$1)=0,"",LOG(INDEX(測定結果!$1:$1048576,ROW(),BD$1)))</f>
        <v>-1</v>
      </c>
      <c r="BE111">
        <f>IF(INDEX(測定結果!$1:$1048576,ROW(),BE$1)=0,"",LOG(INDEX(測定結果!$1:$1048576,ROW(),BE$1)))</f>
        <v>-1.0457574905606752</v>
      </c>
      <c r="BF111">
        <f>IF(INDEX(測定結果!$1:$1048576,ROW(),BF$1)=0,"",LOG(INDEX(測定結果!$1:$1048576,ROW(),BF$1)))</f>
        <v>-1.0969100130080565</v>
      </c>
      <c r="BG111">
        <f>IF(INDEX(測定結果!$1:$1048576,ROW(),BG$1)=0,"",LOG(INDEX(測定結果!$1:$1048576,ROW(),BG$1)))</f>
        <v>-1</v>
      </c>
      <c r="BH111">
        <f>IF(INDEX(測定結果!$1:$1048576,ROW(),BH$1)=0,"",LOG(INDEX(測定結果!$1:$1048576,ROW(),BH$1)))</f>
        <v>-1.0457574905606752</v>
      </c>
      <c r="BI111">
        <f>IF(INDEX(測定結果!$1:$1048576,ROW(),BI$1)=0,"",LOG(INDEX(測定結果!$1:$1048576,ROW(),BI$1)))</f>
        <v>-1.0457574905606752</v>
      </c>
      <c r="BJ111">
        <f>IF(INDEX(測定結果!$1:$1048576,ROW(),BJ$1)=0,"",LOG(INDEX(測定結果!$1:$1048576,ROW(),BJ$1)))</f>
        <v>-1</v>
      </c>
      <c r="BK111">
        <f>IF(INDEX(測定結果!$1:$1048576,ROW(),BK$1)=0,"",LOG(INDEX(測定結果!$1:$1048576,ROW(),BK$1)))</f>
        <v>-1</v>
      </c>
      <c r="BL111">
        <f>IF(INDEX(測定結果!$1:$1048576,ROW(),BL$1)=0,"",LOG(INDEX(測定結果!$1:$1048576,ROW(),BL$1)))</f>
        <v>-1.0457574905606752</v>
      </c>
      <c r="BM111">
        <f>IF(INDEX(測定結果!$1:$1048576,ROW(),BM$1)=0,"",LOG(INDEX(測定結果!$1:$1048576,ROW(),BM$1)))</f>
        <v>-1.0457574905606752</v>
      </c>
      <c r="BN111">
        <f>IF(INDEX(測定結果!$1:$1048576,ROW(),BN$1)=0,"",LOG(INDEX(測定結果!$1:$1048576,ROW(),BN$1)))</f>
        <v>-1.0457574905606752</v>
      </c>
      <c r="BO111">
        <f>IF(INDEX(測定結果!$1:$1048576,ROW(),BO$1)=0,"",LOG(INDEX(測定結果!$1:$1048576,ROW(),BO$1)))</f>
        <v>-1.0457574905606752</v>
      </c>
      <c r="BP111">
        <f>IF(INDEX(測定結果!$1:$1048576,ROW(),BP$1)=0,"",LOG(INDEX(測定結果!$1:$1048576,ROW(),BP$1)))</f>
        <v>-1</v>
      </c>
      <c r="BQ111">
        <f>IF(INDEX(測定結果!$1:$1048576,ROW(),BQ$1)=0,"",LOG(INDEX(測定結果!$1:$1048576,ROW(),BQ$1)))</f>
        <v>-1.0457574905606752</v>
      </c>
      <c r="BR111">
        <f>IF(INDEX(測定結果!$1:$1048576,ROW(),BR$1)=0,"",LOG(INDEX(測定結果!$1:$1048576,ROW(),BR$1)))</f>
        <v>-1.0969100130080565</v>
      </c>
      <c r="BS111">
        <f>IF(INDEX(測定結果!$1:$1048576,ROW(),BS$1)=0,"",LOG(INDEX(測定結果!$1:$1048576,ROW(),BS$1)))</f>
        <v>-1.0969100130080565</v>
      </c>
      <c r="BT111">
        <f>IF(INDEX(測定結果!$1:$1048576,ROW(),BT$1)=0,"",LOG(INDEX(測定結果!$1:$1048576,ROW(),BT$1)))</f>
        <v>-1</v>
      </c>
      <c r="BU111">
        <f>IF(INDEX(測定結果!$1:$1048576,ROW(),BU$1)=0,"",LOG(INDEX(測定結果!$1:$1048576,ROW(),BU$1)))</f>
        <v>-1.0969100130080565</v>
      </c>
      <c r="BV111" t="str">
        <f>IF(INDEX(測定結果!$1:$1048576,ROW(),BV$1)=0,"",LOG(INDEX(測定結果!$1:$1048576,ROW(),BV$1)))</f>
        <v/>
      </c>
      <c r="BW111" t="str">
        <f>IF(INDEX(測定結果!$1:$1048576,ROW(),BW$1)=0,"",LOG(INDEX(測定結果!$1:$1048576,ROW(),BW$1)))</f>
        <v/>
      </c>
      <c r="BX111" t="str">
        <f>IF(INDEX(測定結果!$1:$1048576,ROW(),BX$1)=0,"",LOG(INDEX(測定結果!$1:$1048576,ROW(),BX$1)))</f>
        <v/>
      </c>
      <c r="BY111" t="str">
        <f>IF(INDEX(測定結果!$1:$1048576,ROW(),BY$1)=0,"",LOG(INDEX(測定結果!$1:$1048576,ROW(),BY$1)))</f>
        <v/>
      </c>
      <c r="BZ111" t="str">
        <f>IF(INDEX(測定結果!$1:$1048576,ROW(),BZ$1)=0,"",LOG(INDEX(測定結果!$1:$1048576,ROW(),BZ$1)))</f>
        <v/>
      </c>
      <c r="CA111" t="str">
        <f>IF(INDEX(測定結果!$1:$1048576,ROW(),CA$1)=0,"",LOG(INDEX(測定結果!$1:$1048576,ROW(),CA$1)))</f>
        <v/>
      </c>
      <c r="CB111" t="str">
        <f>IF(INDEX(測定結果!$1:$1048576,ROW(),CB$1)=0,"",LOG(INDEX(測定結果!$1:$1048576,ROW(),CB$1)))</f>
        <v/>
      </c>
      <c r="CC111" t="str">
        <f>IF(INDEX(測定結果!$1:$1048576,ROW(),CC$1)=0,"",LOG(INDEX(測定結果!$1:$1048576,ROW(),CC$1)))</f>
        <v/>
      </c>
      <c r="CD111" t="str">
        <f>IF(INDEX(測定結果!$1:$1048576,ROW(),CD$1)=0,"",LOG(INDEX(測定結果!$1:$1048576,ROW(),CD$1)))</f>
        <v/>
      </c>
      <c r="CE111" t="str">
        <f>IF(INDEX(測定結果!$1:$1048576,ROW(),CE$1)=0,"",LOG(INDEX(測定結果!$1:$1048576,ROW(),CE$1)))</f>
        <v/>
      </c>
      <c r="CF111">
        <f>IF(INDEX(測定結果!$1:$1048576,ROW(),CF$1)=0,"",LOG(INDEX(測定結果!$1:$1048576,ROW(),CF$1)))</f>
        <v>-1.0969100130080565</v>
      </c>
      <c r="CG111">
        <f>IF(INDEX(測定結果!$1:$1048576,ROW(),CG$1)=0,"",LOG(INDEX(測定結果!$1:$1048576,ROW(),CG$1)))</f>
        <v>-1.0457574905606752</v>
      </c>
      <c r="CH111">
        <f>IF(INDEX(測定結果!$1:$1048576,ROW(),CH$1)=0,"",LOG(INDEX(測定結果!$1:$1048576,ROW(),CH$1)))</f>
        <v>-1.0969100130080565</v>
      </c>
      <c r="CI111">
        <f>IF(INDEX(測定結果!$1:$1048576,ROW(),CI$1)=0,"",LOG(INDEX(測定結果!$1:$1048576,ROW(),CI$1)))</f>
        <v>-1.0969100130080565</v>
      </c>
      <c r="CJ111">
        <f>IF(INDEX(測定結果!$1:$1048576,ROW(),CJ$1)=0,"",LOG(INDEX(測定結果!$1:$1048576,ROW(),CJ$1)))</f>
        <v>-1.0969100130080565</v>
      </c>
      <c r="CK111">
        <f>IF(INDEX(測定結果!$1:$1048576,ROW(),CK$1)=0,"",LOG(INDEX(測定結果!$1:$1048576,ROW(),CK$1)))</f>
        <v>-1.0969100130080565</v>
      </c>
      <c r="CL111">
        <f>IF(INDEX(測定結果!$1:$1048576,ROW(),CL$1)=0,"",LOG(INDEX(測定結果!$1:$1048576,ROW(),CL$1)))</f>
        <v>-1.1549019599857431</v>
      </c>
      <c r="CM111">
        <f>IF(INDEX(測定結果!$1:$1048576,ROW(),CM$1)=0,"",LOG(INDEX(測定結果!$1:$1048576,ROW(),CM$1)))</f>
        <v>-1.0969100130080565</v>
      </c>
      <c r="CN111">
        <f>IF(INDEX(測定結果!$1:$1048576,ROW(),CN$1)=0,"",LOG(INDEX(測定結果!$1:$1048576,ROW(),CN$1)))</f>
        <v>-1.0969100130080565</v>
      </c>
      <c r="CO111">
        <f>IF(INDEX(測定結果!$1:$1048576,ROW(),CO$1)=0,"",LOG(INDEX(測定結果!$1:$1048576,ROW(),CO$1)))</f>
        <v>-1.0969100130080565</v>
      </c>
      <c r="CP111">
        <f>IF(INDEX(測定結果!$1:$1048576,ROW(),CP$1)=0,"",LOG(INDEX(測定結果!$1:$1048576,ROW(),CP$1)))</f>
        <v>-1.1549019599857431</v>
      </c>
      <c r="CQ111">
        <f>IF(INDEX(測定結果!$1:$1048576,ROW(),CQ$1)=0,"",LOG(INDEX(測定結果!$1:$1048576,ROW(),CQ$1)))</f>
        <v>-1.0969100130080565</v>
      </c>
      <c r="CR111" t="str">
        <f>IF(INDEX(測定結果!$1:$1048576,ROW(),CR$1)=0,"",LOG(INDEX(測定結果!$1:$1048576,ROW(),CR$1)))</f>
        <v/>
      </c>
      <c r="CS111" t="str">
        <f>IF(INDEX(測定結果!$1:$1048576,ROW(),CS$1)=0,"",LOG(INDEX(測定結果!$1:$1048576,ROW(),CS$1)))</f>
        <v/>
      </c>
      <c r="CT111" t="str">
        <f>IF(INDEX(測定結果!$1:$1048576,ROW(),CT$1)=0,"",LOG(INDEX(測定結果!$1:$1048576,ROW(),CT$1)))</f>
        <v/>
      </c>
      <c r="CU111" t="str">
        <f>IF(INDEX(測定結果!$1:$1048576,ROW(),CU$1)=0,"",LOG(INDEX(測定結果!$1:$1048576,ROW(),CU$1)))</f>
        <v/>
      </c>
      <c r="CV111" t="str">
        <f>IF(INDEX(測定結果!$1:$1048576,ROW(),CV$1)=0,"",LOG(INDEX(測定結果!$1:$1048576,ROW(),CV$1)))</f>
        <v/>
      </c>
      <c r="CW111" t="str">
        <f>IF(INDEX(測定結果!$1:$1048576,ROW(),CW$1)=0,"",LOG(INDEX(測定結果!$1:$1048576,ROW(),CW$1)))</f>
        <v/>
      </c>
      <c r="CX111" t="str">
        <f>IF(INDEX(測定結果!$1:$1048576,ROW(),CX$1)=0,"",LOG(INDEX(測定結果!$1:$1048576,ROW(),CX$1)))</f>
        <v/>
      </c>
      <c r="CY111" t="str">
        <f>IF(INDEX(測定結果!$1:$1048576,ROW(),CY$1)=0,"",LOG(INDEX(測定結果!$1:$1048576,ROW(),CY$1)))</f>
        <v/>
      </c>
      <c r="CZ111" t="str">
        <f>IF(INDEX(測定結果!$1:$1048576,ROW(),CZ$1)=0,"",LOG(INDEX(測定結果!$1:$1048576,ROW(),CZ$1)))</f>
        <v/>
      </c>
      <c r="DA111" t="str">
        <f>IF(INDEX(測定結果!$1:$1048576,ROW(),DA$1)=0,"",LOG(INDEX(測定結果!$1:$1048576,ROW(),DA$1)))</f>
        <v/>
      </c>
      <c r="DB111" t="str">
        <f>IF(INDEX(測定結果!$1:$1048576,ROW(),DB$1)=0,"",LOG(INDEX(測定結果!$1:$1048576,ROW(),DB$1)))</f>
        <v/>
      </c>
      <c r="DC111" t="str">
        <f>IF(INDEX(測定結果!$1:$1048576,ROW(),DC$1)=0,"",LOG(INDEX(測定結果!$1:$1048576,ROW(),DC$1)))</f>
        <v/>
      </c>
      <c r="DD111" t="str">
        <f>IF(INDEX(測定結果!$1:$1048576,ROW(),DD$1)=0,"",LOG(INDEX(測定結果!$1:$1048576,ROW(),DD$1)))</f>
        <v/>
      </c>
      <c r="DE111" t="str">
        <f>IF(INDEX(測定結果!$1:$1048576,ROW(),DE$1)=0,"",LOG(INDEX(測定結果!$1:$1048576,ROW(),DE$1)))</f>
        <v/>
      </c>
      <c r="DF111" t="str">
        <f>IF(INDEX(測定結果!$1:$1048576,ROW(),DF$1)=0,"",LOG(INDEX(測定結果!$1:$1048576,ROW(),DF$1)))</f>
        <v/>
      </c>
      <c r="DG111" t="str">
        <f>IF(INDEX(測定結果!$1:$1048576,ROW(),DG$1)=0,"",LOG(INDEX(測定結果!$1:$1048576,ROW(),DG$1)))</f>
        <v/>
      </c>
      <c r="DH111" t="str">
        <f>IF(INDEX(測定結果!$1:$1048576,ROW(),DH$1)=0,"",LOG(INDEX(測定結果!$1:$1048576,ROW(),DH$1)))</f>
        <v/>
      </c>
      <c r="DI111" t="str">
        <f>IF(INDEX(測定結果!$1:$1048576,ROW(),DI$1)=0,"",LOG(INDEX(測定結果!$1:$1048576,ROW(),DI$1)))</f>
        <v/>
      </c>
      <c r="DJ111" t="str">
        <f>IF(INDEX(測定結果!$1:$1048576,ROW(),DJ$1)=0,"",LOG(INDEX(測定結果!$1:$1048576,ROW(),DJ$1)))</f>
        <v/>
      </c>
      <c r="DK111" t="str">
        <f>IF(INDEX(測定結果!$1:$1048576,ROW(),DK$1)=0,"",LOG(INDEX(測定結果!$1:$1048576,ROW(),DK$1)))</f>
        <v/>
      </c>
      <c r="DL111" t="str">
        <f>IF(INDEX(測定結果!$1:$1048576,ROW(),DL$1)=0,"",LOG(INDEX(測定結果!$1:$1048576,ROW(),DL$1)))</f>
        <v/>
      </c>
      <c r="DM111" t="str">
        <f>IF(INDEX(測定結果!$1:$1048576,ROW(),DM$1)=0,"",LOG(INDEX(測定結果!$1:$1048576,ROW(),DM$1)))</f>
        <v/>
      </c>
      <c r="DN111" t="str">
        <f>IF(INDEX(測定結果!$1:$1048576,ROW(),DN$1)=0,"",LOG(INDEX(測定結果!$1:$1048576,ROW(),DN$1)))</f>
        <v/>
      </c>
      <c r="DO111" t="str">
        <f>IF(INDEX(測定結果!$1:$1048576,ROW(),DO$1)=0,"",LOG(INDEX(測定結果!$1:$1048576,ROW(),DO$1)))</f>
        <v/>
      </c>
      <c r="DP111" t="str">
        <f>IF(OR(INDEX(測定結果!$1:$1048576,ROW(),DP$1)=0,INDEX(測定結果!$1:$1048576,ROW(),DP$1)=""),"",LOG(INDEX(測定結果!$1:$1048576,ROW(),DP$1)))</f>
        <v/>
      </c>
      <c r="DQ111" t="str">
        <f>IF(OR(INDEX(測定結果!$1:$1048576,ROW(),DQ$1)=0,INDEX(測定結果!$1:$1048576,ROW(),DQ$1)=""),"",LOG(INDEX(測定結果!$1:$1048576,ROW(),DQ$1)))</f>
        <v/>
      </c>
      <c r="DR111" t="str">
        <f>IF(OR(INDEX(測定結果!$1:$1048576,ROW(),DR$1)=0,INDEX(測定結果!$1:$1048576,ROW(),DR$1)=""),"",LOG(INDEX(測定結果!$1:$1048576,ROW(),DR$1)))</f>
        <v/>
      </c>
      <c r="DS111" t="str">
        <f>IF(OR(INDEX(測定結果!$1:$1048576,ROW(),DS$1)=0,INDEX(測定結果!$1:$1048576,ROW(),DS$1)=""),"",LOG(INDEX(測定結果!$1:$1048576,ROW(),DS$1)))</f>
        <v/>
      </c>
      <c r="DT111" t="str">
        <f>IF(OR(INDEX(測定結果!$1:$1048576,ROW(),DT$1)=0,INDEX(測定結果!$1:$1048576,ROW(),DT$1)=""),"",LOG(INDEX(測定結果!$1:$1048576,ROW(),DT$1)))</f>
        <v/>
      </c>
      <c r="DU111" t="str">
        <f>IF(OR(INDEX(測定結果!$1:$1048576,ROW(),DU$1)=0,INDEX(測定結果!$1:$1048576,ROW(),DU$1)=""),"",LOG(INDEX(測定結果!$1:$1048576,ROW(),DU$1)))</f>
        <v/>
      </c>
      <c r="DV111" t="str">
        <f>IF(OR(INDEX(測定結果!$1:$1048576,ROW(),DV$1)=0,INDEX(測定結果!$1:$1048576,ROW(),DV$1)=""),"",LOG(INDEX(測定結果!$1:$1048576,ROW(),DV$1)))</f>
        <v/>
      </c>
      <c r="DW111" t="str">
        <f>IF(OR(INDEX(測定結果!$1:$1048576,ROW(),DW$1)=0,INDEX(測定結果!$1:$1048576,ROW(),DW$1)=""),"",LOG(INDEX(測定結果!$1:$1048576,ROW(),DW$1)))</f>
        <v/>
      </c>
      <c r="DX111" t="str">
        <f>IF(OR(INDEX(測定結果!$1:$1048576,ROW(),DX$1)=0,INDEX(測定結果!$1:$1048576,ROW(),DX$1)=""),"",LOG(INDEX(測定結果!$1:$1048576,ROW(),DX$1)))</f>
        <v/>
      </c>
      <c r="DY111" t="str">
        <f>IF(OR(INDEX(測定結果!$1:$1048576,ROW(),DY$1)=0,INDEX(測定結果!$1:$1048576,ROW(),DY$1)=""),"",LOG(INDEX(測定結果!$1:$1048576,ROW(),DY$1)))</f>
        <v/>
      </c>
      <c r="DZ111" t="str">
        <f>IF(OR(INDEX(測定結果!$1:$1048576,ROW(),DZ$1)=0,INDEX(測定結果!$1:$1048576,ROW(),DZ$1)=""),"",LOG(INDEX(測定結果!$1:$1048576,ROW(),DZ$1)))</f>
        <v/>
      </c>
      <c r="EA111" t="str">
        <f>IF(OR(INDEX(測定結果!$1:$1048576,ROW(),EA$1)=0,INDEX(測定結果!$1:$1048576,ROW(),EA$1)=""),"",LOG(INDEX(測定結果!$1:$1048576,ROW(),EA$1)))</f>
        <v/>
      </c>
      <c r="EB111" t="str">
        <f>IF(OR(INDEX(測定結果!$1:$1048576,ROW(),EB$1)=0,INDEX(測定結果!$1:$1048576,ROW(),EB$1)=""),"",LOG(INDEX(測定結果!$1:$1048576,ROW(),EB$1)))</f>
        <v/>
      </c>
      <c r="EC111" t="str">
        <f>IF(OR(INDEX(測定結果!$1:$1048576,ROW(),EC$1)=0,INDEX(測定結果!$1:$1048576,ROW(),EC$1)=""),"",LOG(INDEX(測定結果!$1:$1048576,ROW(),EC$1)))</f>
        <v/>
      </c>
      <c r="ED111" t="str">
        <f>IF(OR(INDEX(測定結果!$1:$1048576,ROW(),ED$1)=0,INDEX(測定結果!$1:$1048576,ROW(),ED$1)=""),"",LOG(INDEX(測定結果!$1:$1048576,ROW(),ED$1)))</f>
        <v/>
      </c>
    </row>
    <row r="112" spans="1:134">
      <c r="A112" t="str">
        <f>IF(INDEX(測定結果!$1:$1048576,ROW(),A$1)=0,A111,INDEX(測定結果!$1:$1048576,ROW(),A$1))</f>
        <v>船引町</v>
      </c>
      <c r="B112">
        <f>INDEX(測定結果!$1:$1048576,ROW(),B$1)</f>
        <v>102</v>
      </c>
      <c r="C112" t="str">
        <f>IF(INDEX(測定結果!$1:$1048576,ROW(),C$1)=0,C111,INDEX(測定結果!$1:$1048576,ROW(),C$1))</f>
        <v>芦沢南</v>
      </c>
      <c r="D112" t="str">
        <f>IF(INDEX(測定結果!$1:$1048576,ROW(),D$1)=0,"",INDEX(測定結果!$1:$1048576,ROW(),D$1))</f>
        <v>鞍掛集会所</v>
      </c>
      <c r="E112">
        <f>IF(INDEX(測定結果!$1:$1048576,ROW(),E$1)=0,"",LOG(INDEX(測定結果!$1:$1048576,ROW(),E$1)))</f>
        <v>-0.6020599913279624</v>
      </c>
      <c r="F112">
        <f>IF(INDEX(測定結果!$1:$1048576,ROW(),F$1)=0,"",LOG(INDEX(測定結果!$1:$1048576,ROW(),F$1)))</f>
        <v>-0.6020599913279624</v>
      </c>
      <c r="G112">
        <f>IF(INDEX(測定結果!$1:$1048576,ROW(),G$1)=0,"",LOG(INDEX(測定結果!$1:$1048576,ROW(),G$1)))</f>
        <v>-0.6020599913279624</v>
      </c>
      <c r="H112">
        <f>IF(INDEX(測定結果!$1:$1048576,ROW(),H$1)=0,"",LOG(INDEX(測定結果!$1:$1048576,ROW(),H$1)))</f>
        <v>-0.63827216398240705</v>
      </c>
      <c r="I112">
        <f>IF(INDEX(測定結果!$1:$1048576,ROW(),I$1)=0,"",LOG(INDEX(測定結果!$1:$1048576,ROW(),I$1)))</f>
        <v>-0.63827216398240705</v>
      </c>
      <c r="J112">
        <f>IF(INDEX(測定結果!$1:$1048576,ROW(),J$1)=0,"",LOG(INDEX(測定結果!$1:$1048576,ROW(),J$1)))</f>
        <v>-0.61978875828839397</v>
      </c>
      <c r="K112">
        <f>IF(INDEX(測定結果!$1:$1048576,ROW(),K$1)=0,"",LOG(INDEX(測定結果!$1:$1048576,ROW(),K$1)))</f>
        <v>-0.6777807052660807</v>
      </c>
      <c r="L112">
        <f>IF(INDEX(測定結果!$1:$1048576,ROW(),L$1)=0,"",LOG(INDEX(測定結果!$1:$1048576,ROW(),L$1)))</f>
        <v>-0.65757731917779372</v>
      </c>
      <c r="M112">
        <f>IF(INDEX(測定結果!$1:$1048576,ROW(),M$1)=0,"",LOG(INDEX(測定結果!$1:$1048576,ROW(),M$1)))</f>
        <v>-0.65757731917779372</v>
      </c>
      <c r="N112">
        <f>IF(INDEX(測定結果!$1:$1048576,ROW(),N$1)=0,"",LOG(INDEX(測定結果!$1:$1048576,ROW(),N$1)))</f>
        <v>-0.65757731917779372</v>
      </c>
      <c r="O112">
        <f>IF(INDEX(測定結果!$1:$1048576,ROW(),O$1)=0,"",LOG(INDEX(測定結果!$1:$1048576,ROW(),O$1)))</f>
        <v>-0.6777807052660807</v>
      </c>
      <c r="P112">
        <f>IF(INDEX(測定結果!$1:$1048576,ROW(),P$1)=0,"",LOG(INDEX(測定結果!$1:$1048576,ROW(),P$1)))</f>
        <v>-0.63827216398240705</v>
      </c>
      <c r="Q112">
        <f>IF(INDEX(測定結果!$1:$1048576,ROW(),Q$1)=0,"",LOG(INDEX(測定結果!$1:$1048576,ROW(),Q$1)))</f>
        <v>-0.61978875828839397</v>
      </c>
      <c r="R112">
        <f>IF(INDEX(測定結果!$1:$1048576,ROW(),R$1)=0,"",LOG(INDEX(測定結果!$1:$1048576,ROW(),R$1)))</f>
        <v>-0.6777807052660807</v>
      </c>
      <c r="S112">
        <f>IF(INDEX(測定結果!$1:$1048576,ROW(),S$1)=0,"",LOG(INDEX(測定結果!$1:$1048576,ROW(),S$1)))</f>
        <v>-0.6777807052660807</v>
      </c>
      <c r="T112">
        <f>IF(INDEX(測定結果!$1:$1048576,ROW(),T$1)=0,"",LOG(INDEX(測定結果!$1:$1048576,ROW(),T$1)))</f>
        <v>-0.72124639904717103</v>
      </c>
      <c r="U112">
        <f>IF(INDEX(測定結果!$1:$1048576,ROW(),U$1)=0,"",LOG(INDEX(測定結果!$1:$1048576,ROW(),U$1)))</f>
        <v>-0.69897000433601875</v>
      </c>
      <c r="V112">
        <f>IF(INDEX(測定結果!$1:$1048576,ROW(),V$1)=0,"",LOG(INDEX(測定結果!$1:$1048576,ROW(),V$1)))</f>
        <v>-0.72124639904717103</v>
      </c>
      <c r="W112">
        <f>IF(INDEX(測定結果!$1:$1048576,ROW(),W$1)=0,"",LOG(INDEX(測定結果!$1:$1048576,ROW(),W$1)))</f>
        <v>-0.69897000433601875</v>
      </c>
      <c r="X112">
        <f>IF(INDEX(測定結果!$1:$1048576,ROW(),X$1)=0,"",LOG(INDEX(測定結果!$1:$1048576,ROW(),X$1)))</f>
        <v>-0.6777807052660807</v>
      </c>
      <c r="Y112">
        <f>IF(INDEX(測定結果!$1:$1048576,ROW(),Y$1)=0,"",LOG(INDEX(測定結果!$1:$1048576,ROW(),Y$1)))</f>
        <v>-0.72124639904717103</v>
      </c>
      <c r="Z112">
        <f>IF(INDEX(測定結果!$1:$1048576,ROW(),Z$1)=0,"",LOG(INDEX(測定結果!$1:$1048576,ROW(),Z$1)))</f>
        <v>-0.72124639904717103</v>
      </c>
      <c r="AA112">
        <f>IF(INDEX(測定結果!$1:$1048576,ROW(),AA$1)=0,"",LOG(INDEX(測定結果!$1:$1048576,ROW(),AA$1)))</f>
        <v>-0.74472749489669399</v>
      </c>
      <c r="AB112">
        <f>IF(INDEX(測定結果!$1:$1048576,ROW(),AB$1)=0,"",LOG(INDEX(測定結果!$1:$1048576,ROW(),AB$1)))</f>
        <v>-0.72124639904717103</v>
      </c>
      <c r="AC112">
        <f>IF(INDEX(測定結果!$1:$1048576,ROW(),AC$1)=0,"",LOG(INDEX(測定結果!$1:$1048576,ROW(),AC$1)))</f>
        <v>-0.79588001734407521</v>
      </c>
      <c r="AD112">
        <f>IF(INDEX(測定結果!$1:$1048576,ROW(),AD$1)=0,"",LOG(INDEX(測定結果!$1:$1048576,ROW(),AD$1)))</f>
        <v>-0.74472749489669399</v>
      </c>
      <c r="AE112">
        <f>IF(INDEX(測定結果!$1:$1048576,ROW(),AE$1)=0,"",LOG(INDEX(測定結果!$1:$1048576,ROW(),AE$1)))</f>
        <v>-0.769551078621726</v>
      </c>
      <c r="AF112">
        <f>IF(INDEX(測定結果!$1:$1048576,ROW(),AF$1)=0,"",LOG(INDEX(測定結果!$1:$1048576,ROW(),AF$1)))</f>
        <v>-0.74472749489669399</v>
      </c>
      <c r="AG112">
        <f>IF(INDEX(測定結果!$1:$1048576,ROW(),AG$1)=0,"",LOG(INDEX(測定結果!$1:$1048576,ROW(),AG$1)))</f>
        <v>-0.74472749489669399</v>
      </c>
      <c r="AH112">
        <f>IF(INDEX(測定結果!$1:$1048576,ROW(),AH$1)=0,"",LOG(INDEX(測定結果!$1:$1048576,ROW(),AH$1)))</f>
        <v>-0.79588001734407521</v>
      </c>
      <c r="AI112">
        <f>IF(INDEX(測定結果!$1:$1048576,ROW(),AI$1)=0,"",LOG(INDEX(測定結果!$1:$1048576,ROW(),AI$1)))</f>
        <v>-0.82390874094431876</v>
      </c>
      <c r="AJ112">
        <f>IF(INDEX(測定結果!$1:$1048576,ROW(),AJ$1)=0,"",LOG(INDEX(測定結果!$1:$1048576,ROW(),AJ$1)))</f>
        <v>-0.88605664769316317</v>
      </c>
      <c r="AK112">
        <f>IF(INDEX(測定結果!$1:$1048576,ROW(),AK$1)=0,"",LOG(INDEX(測定結果!$1:$1048576,ROW(),AK$1)))</f>
        <v>-0.88605664769316317</v>
      </c>
      <c r="AL112">
        <f>IF(INDEX(測定結果!$1:$1048576,ROW(),AL$1)=0,"",LOG(INDEX(測定結果!$1:$1048576,ROW(),AL$1)))</f>
        <v>-0.82390874094431876</v>
      </c>
      <c r="AM112">
        <f>IF(INDEX(測定結果!$1:$1048576,ROW(),AM$1)=0,"",LOG(INDEX(測定結果!$1:$1048576,ROW(),AM$1)))</f>
        <v>-0.88605664769316317</v>
      </c>
      <c r="AN112">
        <f>IF(INDEX(測定結果!$1:$1048576,ROW(),AN$1)=0,"",LOG(INDEX(測定結果!$1:$1048576,ROW(),AN$1)))</f>
        <v>-0.88605664769316317</v>
      </c>
      <c r="AO112">
        <f>IF(INDEX(測定結果!$1:$1048576,ROW(),AO$1)=0,"",LOG(INDEX(測定結果!$1:$1048576,ROW(),AO$1)))</f>
        <v>-0.92081875395237522</v>
      </c>
      <c r="AP112">
        <f>IF(INDEX(測定結果!$1:$1048576,ROW(),AP$1)=0,"",LOG(INDEX(測定結果!$1:$1048576,ROW(),AP$1)))</f>
        <v>-0.92081875395237522</v>
      </c>
      <c r="AQ112">
        <f>IF(INDEX(測定結果!$1:$1048576,ROW(),AQ$1)=0,"",LOG(INDEX(測定結果!$1:$1048576,ROW(),AQ$1)))</f>
        <v>-0.85387196432176193</v>
      </c>
      <c r="AR112">
        <f>IF(INDEX(測定結果!$1:$1048576,ROW(),AR$1)=0,"",LOG(INDEX(測定結果!$1:$1048576,ROW(),AR$1)))</f>
        <v>-0.85387196432176193</v>
      </c>
      <c r="AS112">
        <f>IF(INDEX(測定結果!$1:$1048576,ROW(),AS$1)=0,"",LOG(INDEX(測定結果!$1:$1048576,ROW(),AS$1)))</f>
        <v>-0.88605664769316317</v>
      </c>
      <c r="AT112">
        <f>IF(INDEX(測定結果!$1:$1048576,ROW(),AT$1)=0,"",LOG(INDEX(測定結果!$1:$1048576,ROW(),AT$1)))</f>
        <v>-0.85387196432176193</v>
      </c>
      <c r="AU112">
        <f>IF(INDEX(測定結果!$1:$1048576,ROW(),AU$1)=0,"",LOG(INDEX(測定結果!$1:$1048576,ROW(),AU$1)))</f>
        <v>-0.85387196432176193</v>
      </c>
      <c r="AV112">
        <f>IF(INDEX(測定結果!$1:$1048576,ROW(),AV$1)=0,"",LOG(INDEX(測定結果!$1:$1048576,ROW(),AV$1)))</f>
        <v>-0.88605664769316317</v>
      </c>
      <c r="AW112">
        <f>IF(INDEX(測定結果!$1:$1048576,ROW(),AW$1)=0,"",LOG(INDEX(測定結果!$1:$1048576,ROW(),AW$1)))</f>
        <v>-0.88605664769316317</v>
      </c>
      <c r="AX112">
        <f>IF(INDEX(測定結果!$1:$1048576,ROW(),AX$1)=0,"",LOG(INDEX(測定結果!$1:$1048576,ROW(),AX$1)))</f>
        <v>-0.92081875395237522</v>
      </c>
      <c r="AY112">
        <f>IF(INDEX(測定結果!$1:$1048576,ROW(),AY$1)=0,"",LOG(INDEX(測定結果!$1:$1048576,ROW(),AY$1)))</f>
        <v>-0.95860731484177497</v>
      </c>
      <c r="AZ112">
        <f>IF(INDEX(測定結果!$1:$1048576,ROW(),AZ$1)=0,"",LOG(INDEX(測定結果!$1:$1048576,ROW(),AZ$1)))</f>
        <v>-0.95860731484177497</v>
      </c>
      <c r="BA112">
        <f>IF(INDEX(測定結果!$1:$1048576,ROW(),BA$1)=0,"",LOG(INDEX(測定結果!$1:$1048576,ROW(),BA$1)))</f>
        <v>-0.92081875395237522</v>
      </c>
      <c r="BB112">
        <f>IF(INDEX(測定結果!$1:$1048576,ROW(),BB$1)=0,"",LOG(INDEX(測定結果!$1:$1048576,ROW(),BB$1)))</f>
        <v>-0.92081875395237522</v>
      </c>
      <c r="BC112">
        <f>IF(INDEX(測定結果!$1:$1048576,ROW(),BC$1)=0,"",LOG(INDEX(測定結果!$1:$1048576,ROW(),BC$1)))</f>
        <v>-0.92081875395237522</v>
      </c>
      <c r="BD112">
        <f>IF(INDEX(測定結果!$1:$1048576,ROW(),BD$1)=0,"",LOG(INDEX(測定結果!$1:$1048576,ROW(),BD$1)))</f>
        <v>-0.92081875395237522</v>
      </c>
      <c r="BE112">
        <f>IF(INDEX(測定結果!$1:$1048576,ROW(),BE$1)=0,"",LOG(INDEX(測定結果!$1:$1048576,ROW(),BE$1)))</f>
        <v>-0.88605664769316317</v>
      </c>
      <c r="BF112">
        <f>IF(INDEX(測定結果!$1:$1048576,ROW(),BF$1)=0,"",LOG(INDEX(測定結果!$1:$1048576,ROW(),BF$1)))</f>
        <v>-0.95860731484177497</v>
      </c>
      <c r="BG112">
        <f>IF(INDEX(測定結果!$1:$1048576,ROW(),BG$1)=0,"",LOG(INDEX(測定結果!$1:$1048576,ROW(),BG$1)))</f>
        <v>-0.88605664769316317</v>
      </c>
      <c r="BH112">
        <f>IF(INDEX(測定結果!$1:$1048576,ROW(),BH$1)=0,"",LOG(INDEX(測定結果!$1:$1048576,ROW(),BH$1)))</f>
        <v>-0.92081875395237522</v>
      </c>
      <c r="BI112">
        <f>IF(INDEX(測定結果!$1:$1048576,ROW(),BI$1)=0,"",LOG(INDEX(測定結果!$1:$1048576,ROW(),BI$1)))</f>
        <v>-0.92081875395237522</v>
      </c>
      <c r="BJ112">
        <f>IF(INDEX(測定結果!$1:$1048576,ROW(),BJ$1)=0,"",LOG(INDEX(測定結果!$1:$1048576,ROW(),BJ$1)))</f>
        <v>-0.92081875395237522</v>
      </c>
      <c r="BK112">
        <f>IF(INDEX(測定結果!$1:$1048576,ROW(),BK$1)=0,"",LOG(INDEX(測定結果!$1:$1048576,ROW(),BK$1)))</f>
        <v>-0.95860731484177497</v>
      </c>
      <c r="BL112">
        <f>IF(INDEX(測定結果!$1:$1048576,ROW(),BL$1)=0,"",LOG(INDEX(測定結果!$1:$1048576,ROW(),BL$1)))</f>
        <v>-0.95860731484177497</v>
      </c>
      <c r="BM112">
        <f>IF(INDEX(測定結果!$1:$1048576,ROW(),BM$1)=0,"",LOG(INDEX(測定結果!$1:$1048576,ROW(),BM$1)))</f>
        <v>-0.92081875395237522</v>
      </c>
      <c r="BN112">
        <f>IF(INDEX(測定結果!$1:$1048576,ROW(),BN$1)=0,"",LOG(INDEX(測定結果!$1:$1048576,ROW(),BN$1)))</f>
        <v>-0.92081875395237522</v>
      </c>
      <c r="BO112">
        <f>IF(INDEX(測定結果!$1:$1048576,ROW(),BO$1)=0,"",LOG(INDEX(測定結果!$1:$1048576,ROW(),BO$1)))</f>
        <v>-0.92081875395237522</v>
      </c>
      <c r="BP112">
        <f>IF(INDEX(測定結果!$1:$1048576,ROW(),BP$1)=0,"",LOG(INDEX(測定結果!$1:$1048576,ROW(),BP$1)))</f>
        <v>-0.92081875395237522</v>
      </c>
      <c r="BQ112">
        <f>IF(INDEX(測定結果!$1:$1048576,ROW(),BQ$1)=0,"",LOG(INDEX(測定結果!$1:$1048576,ROW(),BQ$1)))</f>
        <v>-0.92081875395237522</v>
      </c>
      <c r="BR112">
        <f>IF(INDEX(測定結果!$1:$1048576,ROW(),BR$1)=0,"",LOG(INDEX(測定結果!$1:$1048576,ROW(),BR$1)))</f>
        <v>-0.92081875395237522</v>
      </c>
      <c r="BS112">
        <f>IF(INDEX(測定結果!$1:$1048576,ROW(),BS$1)=0,"",LOG(INDEX(測定結果!$1:$1048576,ROW(),BS$1)))</f>
        <v>-0.95860731484177497</v>
      </c>
      <c r="BT112">
        <f>IF(INDEX(測定結果!$1:$1048576,ROW(),BT$1)=0,"",LOG(INDEX(測定結果!$1:$1048576,ROW(),BT$1)))</f>
        <v>-0.92081875395237522</v>
      </c>
      <c r="BU112">
        <f>IF(INDEX(測定結果!$1:$1048576,ROW(),BU$1)=0,"",LOG(INDEX(測定結果!$1:$1048576,ROW(),BU$1)))</f>
        <v>-0.92081875395237522</v>
      </c>
      <c r="BV112" t="str">
        <f>IF(INDEX(測定結果!$1:$1048576,ROW(),BV$1)=0,"",LOG(INDEX(測定結果!$1:$1048576,ROW(),BV$1)))</f>
        <v/>
      </c>
      <c r="BW112" t="str">
        <f>IF(INDEX(測定結果!$1:$1048576,ROW(),BW$1)=0,"",LOG(INDEX(測定結果!$1:$1048576,ROW(),BW$1)))</f>
        <v/>
      </c>
      <c r="BX112" t="str">
        <f>IF(INDEX(測定結果!$1:$1048576,ROW(),BX$1)=0,"",LOG(INDEX(測定結果!$1:$1048576,ROW(),BX$1)))</f>
        <v/>
      </c>
      <c r="BY112" t="str">
        <f>IF(INDEX(測定結果!$1:$1048576,ROW(),BY$1)=0,"",LOG(INDEX(測定結果!$1:$1048576,ROW(),BY$1)))</f>
        <v/>
      </c>
      <c r="BZ112" t="str">
        <f>IF(INDEX(測定結果!$1:$1048576,ROW(),BZ$1)=0,"",LOG(INDEX(測定結果!$1:$1048576,ROW(),BZ$1)))</f>
        <v/>
      </c>
      <c r="CA112" t="str">
        <f>IF(INDEX(測定結果!$1:$1048576,ROW(),CA$1)=0,"",LOG(INDEX(測定結果!$1:$1048576,ROW(),CA$1)))</f>
        <v/>
      </c>
      <c r="CB112" t="str">
        <f>IF(INDEX(測定結果!$1:$1048576,ROW(),CB$1)=0,"",LOG(INDEX(測定結果!$1:$1048576,ROW(),CB$1)))</f>
        <v/>
      </c>
      <c r="CC112" t="str">
        <f>IF(INDEX(測定結果!$1:$1048576,ROW(),CC$1)=0,"",LOG(INDEX(測定結果!$1:$1048576,ROW(),CC$1)))</f>
        <v/>
      </c>
      <c r="CD112" t="str">
        <f>IF(INDEX(測定結果!$1:$1048576,ROW(),CD$1)=0,"",LOG(INDEX(測定結果!$1:$1048576,ROW(),CD$1)))</f>
        <v/>
      </c>
      <c r="CE112" t="str">
        <f>IF(INDEX(測定結果!$1:$1048576,ROW(),CE$1)=0,"",LOG(INDEX(測定結果!$1:$1048576,ROW(),CE$1)))</f>
        <v/>
      </c>
      <c r="CF112">
        <f>IF(INDEX(測定結果!$1:$1048576,ROW(),CF$1)=0,"",LOG(INDEX(測定結果!$1:$1048576,ROW(),CF$1)))</f>
        <v>-0.95860731484177497</v>
      </c>
      <c r="CG112">
        <f>IF(INDEX(測定結果!$1:$1048576,ROW(),CG$1)=0,"",LOG(INDEX(測定結果!$1:$1048576,ROW(),CG$1)))</f>
        <v>-0.95860731484177497</v>
      </c>
      <c r="CH112">
        <f>IF(INDEX(測定結果!$1:$1048576,ROW(),CH$1)=0,"",LOG(INDEX(測定結果!$1:$1048576,ROW(),CH$1)))</f>
        <v>-0.95860731484177497</v>
      </c>
      <c r="CI112">
        <f>IF(INDEX(測定結果!$1:$1048576,ROW(),CI$1)=0,"",LOG(INDEX(測定結果!$1:$1048576,ROW(),CI$1)))</f>
        <v>-0.95860731484177497</v>
      </c>
      <c r="CJ112">
        <f>IF(INDEX(測定結果!$1:$1048576,ROW(),CJ$1)=0,"",LOG(INDEX(測定結果!$1:$1048576,ROW(),CJ$1)))</f>
        <v>-0.95860731484177497</v>
      </c>
      <c r="CK112">
        <f>IF(INDEX(測定結果!$1:$1048576,ROW(),CK$1)=0,"",LOG(INDEX(測定結果!$1:$1048576,ROW(),CK$1)))</f>
        <v>-0.95860731484177497</v>
      </c>
      <c r="CL112">
        <f>IF(INDEX(測定結果!$1:$1048576,ROW(),CL$1)=0,"",LOG(INDEX(測定結果!$1:$1048576,ROW(),CL$1)))</f>
        <v>-0.95860731484177497</v>
      </c>
      <c r="CM112">
        <f>IF(INDEX(測定結果!$1:$1048576,ROW(),CM$1)=0,"",LOG(INDEX(測定結果!$1:$1048576,ROW(),CM$1)))</f>
        <v>-0.95860731484177497</v>
      </c>
      <c r="CN112">
        <f>IF(INDEX(測定結果!$1:$1048576,ROW(),CN$1)=0,"",LOG(INDEX(測定結果!$1:$1048576,ROW(),CN$1)))</f>
        <v>-0.95860731484177497</v>
      </c>
      <c r="CO112">
        <f>IF(INDEX(測定結果!$1:$1048576,ROW(),CO$1)=0,"",LOG(INDEX(測定結果!$1:$1048576,ROW(),CO$1)))</f>
        <v>-0.95860731484177497</v>
      </c>
      <c r="CP112">
        <f>IF(INDEX(測定結果!$1:$1048576,ROW(),CP$1)=0,"",LOG(INDEX(測定結果!$1:$1048576,ROW(),CP$1)))</f>
        <v>-0.95860731484177497</v>
      </c>
      <c r="CQ112">
        <f>IF(INDEX(測定結果!$1:$1048576,ROW(),CQ$1)=0,"",LOG(INDEX(測定結果!$1:$1048576,ROW(),CQ$1)))</f>
        <v>-0.95860731484177497</v>
      </c>
      <c r="CR112" t="str">
        <f>IF(INDEX(測定結果!$1:$1048576,ROW(),CR$1)=0,"",LOG(INDEX(測定結果!$1:$1048576,ROW(),CR$1)))</f>
        <v/>
      </c>
      <c r="CS112" t="str">
        <f>IF(INDEX(測定結果!$1:$1048576,ROW(),CS$1)=0,"",LOG(INDEX(測定結果!$1:$1048576,ROW(),CS$1)))</f>
        <v/>
      </c>
      <c r="CT112" t="str">
        <f>IF(INDEX(測定結果!$1:$1048576,ROW(),CT$1)=0,"",LOG(INDEX(測定結果!$1:$1048576,ROW(),CT$1)))</f>
        <v/>
      </c>
      <c r="CU112" t="str">
        <f>IF(INDEX(測定結果!$1:$1048576,ROW(),CU$1)=0,"",LOG(INDEX(測定結果!$1:$1048576,ROW(),CU$1)))</f>
        <v/>
      </c>
      <c r="CV112" t="str">
        <f>IF(INDEX(測定結果!$1:$1048576,ROW(),CV$1)=0,"",LOG(INDEX(測定結果!$1:$1048576,ROW(),CV$1)))</f>
        <v/>
      </c>
      <c r="CW112" t="str">
        <f>IF(INDEX(測定結果!$1:$1048576,ROW(),CW$1)=0,"",LOG(INDEX(測定結果!$1:$1048576,ROW(),CW$1)))</f>
        <v/>
      </c>
      <c r="CX112" t="str">
        <f>IF(INDEX(測定結果!$1:$1048576,ROW(),CX$1)=0,"",LOG(INDEX(測定結果!$1:$1048576,ROW(),CX$1)))</f>
        <v/>
      </c>
      <c r="CY112" t="str">
        <f>IF(INDEX(測定結果!$1:$1048576,ROW(),CY$1)=0,"",LOG(INDEX(測定結果!$1:$1048576,ROW(),CY$1)))</f>
        <v/>
      </c>
      <c r="CZ112" t="str">
        <f>IF(INDEX(測定結果!$1:$1048576,ROW(),CZ$1)=0,"",LOG(INDEX(測定結果!$1:$1048576,ROW(),CZ$1)))</f>
        <v/>
      </c>
      <c r="DA112" t="str">
        <f>IF(INDEX(測定結果!$1:$1048576,ROW(),DA$1)=0,"",LOG(INDEX(測定結果!$1:$1048576,ROW(),DA$1)))</f>
        <v/>
      </c>
      <c r="DB112" t="str">
        <f>IF(INDEX(測定結果!$1:$1048576,ROW(),DB$1)=0,"",LOG(INDEX(測定結果!$1:$1048576,ROW(),DB$1)))</f>
        <v/>
      </c>
      <c r="DC112" t="str">
        <f>IF(INDEX(測定結果!$1:$1048576,ROW(),DC$1)=0,"",LOG(INDEX(測定結果!$1:$1048576,ROW(),DC$1)))</f>
        <v/>
      </c>
      <c r="DD112" t="str">
        <f>IF(INDEX(測定結果!$1:$1048576,ROW(),DD$1)=0,"",LOG(INDEX(測定結果!$1:$1048576,ROW(),DD$1)))</f>
        <v/>
      </c>
      <c r="DE112" t="str">
        <f>IF(INDEX(測定結果!$1:$1048576,ROW(),DE$1)=0,"",LOG(INDEX(測定結果!$1:$1048576,ROW(),DE$1)))</f>
        <v/>
      </c>
      <c r="DF112" t="str">
        <f>IF(INDEX(測定結果!$1:$1048576,ROW(),DF$1)=0,"",LOG(INDEX(測定結果!$1:$1048576,ROW(),DF$1)))</f>
        <v/>
      </c>
      <c r="DG112" t="str">
        <f>IF(INDEX(測定結果!$1:$1048576,ROW(),DG$1)=0,"",LOG(INDEX(測定結果!$1:$1048576,ROW(),DG$1)))</f>
        <v/>
      </c>
      <c r="DH112" t="str">
        <f>IF(INDEX(測定結果!$1:$1048576,ROW(),DH$1)=0,"",LOG(INDEX(測定結果!$1:$1048576,ROW(),DH$1)))</f>
        <v/>
      </c>
      <c r="DI112" t="str">
        <f>IF(INDEX(測定結果!$1:$1048576,ROW(),DI$1)=0,"",LOG(INDEX(測定結果!$1:$1048576,ROW(),DI$1)))</f>
        <v/>
      </c>
      <c r="DJ112" t="str">
        <f>IF(INDEX(測定結果!$1:$1048576,ROW(),DJ$1)=0,"",LOG(INDEX(測定結果!$1:$1048576,ROW(),DJ$1)))</f>
        <v/>
      </c>
      <c r="DK112" t="str">
        <f>IF(INDEX(測定結果!$1:$1048576,ROW(),DK$1)=0,"",LOG(INDEX(測定結果!$1:$1048576,ROW(),DK$1)))</f>
        <v/>
      </c>
      <c r="DL112" t="str">
        <f>IF(INDEX(測定結果!$1:$1048576,ROW(),DL$1)=0,"",LOG(INDEX(測定結果!$1:$1048576,ROW(),DL$1)))</f>
        <v/>
      </c>
      <c r="DM112" t="str">
        <f>IF(INDEX(測定結果!$1:$1048576,ROW(),DM$1)=0,"",LOG(INDEX(測定結果!$1:$1048576,ROW(),DM$1)))</f>
        <v/>
      </c>
      <c r="DN112" t="str">
        <f>IF(INDEX(測定結果!$1:$1048576,ROW(),DN$1)=0,"",LOG(INDEX(測定結果!$1:$1048576,ROW(),DN$1)))</f>
        <v/>
      </c>
      <c r="DO112" t="str">
        <f>IF(INDEX(測定結果!$1:$1048576,ROW(),DO$1)=0,"",LOG(INDEX(測定結果!$1:$1048576,ROW(),DO$1)))</f>
        <v/>
      </c>
      <c r="DP112" t="str">
        <f>IF(OR(INDEX(測定結果!$1:$1048576,ROW(),DP$1)=0,INDEX(測定結果!$1:$1048576,ROW(),DP$1)=""),"",LOG(INDEX(測定結果!$1:$1048576,ROW(),DP$1)))</f>
        <v/>
      </c>
      <c r="DQ112" t="str">
        <f>IF(OR(INDEX(測定結果!$1:$1048576,ROW(),DQ$1)=0,INDEX(測定結果!$1:$1048576,ROW(),DQ$1)=""),"",LOG(INDEX(測定結果!$1:$1048576,ROW(),DQ$1)))</f>
        <v/>
      </c>
      <c r="DR112" t="str">
        <f>IF(OR(INDEX(測定結果!$1:$1048576,ROW(),DR$1)=0,INDEX(測定結果!$1:$1048576,ROW(),DR$1)=""),"",LOG(INDEX(測定結果!$1:$1048576,ROW(),DR$1)))</f>
        <v/>
      </c>
      <c r="DS112" t="str">
        <f>IF(OR(INDEX(測定結果!$1:$1048576,ROW(),DS$1)=0,INDEX(測定結果!$1:$1048576,ROW(),DS$1)=""),"",LOG(INDEX(測定結果!$1:$1048576,ROW(),DS$1)))</f>
        <v/>
      </c>
      <c r="DT112" t="str">
        <f>IF(OR(INDEX(測定結果!$1:$1048576,ROW(),DT$1)=0,INDEX(測定結果!$1:$1048576,ROW(),DT$1)=""),"",LOG(INDEX(測定結果!$1:$1048576,ROW(),DT$1)))</f>
        <v/>
      </c>
      <c r="DU112" t="str">
        <f>IF(OR(INDEX(測定結果!$1:$1048576,ROW(),DU$1)=0,INDEX(測定結果!$1:$1048576,ROW(),DU$1)=""),"",LOG(INDEX(測定結果!$1:$1048576,ROW(),DU$1)))</f>
        <v/>
      </c>
      <c r="DV112" t="str">
        <f>IF(OR(INDEX(測定結果!$1:$1048576,ROW(),DV$1)=0,INDEX(測定結果!$1:$1048576,ROW(),DV$1)=""),"",LOG(INDEX(測定結果!$1:$1048576,ROW(),DV$1)))</f>
        <v/>
      </c>
      <c r="DW112" t="str">
        <f>IF(OR(INDEX(測定結果!$1:$1048576,ROW(),DW$1)=0,INDEX(測定結果!$1:$1048576,ROW(),DW$1)=""),"",LOG(INDEX(測定結果!$1:$1048576,ROW(),DW$1)))</f>
        <v/>
      </c>
      <c r="DX112" t="str">
        <f>IF(OR(INDEX(測定結果!$1:$1048576,ROW(),DX$1)=0,INDEX(測定結果!$1:$1048576,ROW(),DX$1)=""),"",LOG(INDEX(測定結果!$1:$1048576,ROW(),DX$1)))</f>
        <v/>
      </c>
      <c r="DY112" t="str">
        <f>IF(OR(INDEX(測定結果!$1:$1048576,ROW(),DY$1)=0,INDEX(測定結果!$1:$1048576,ROW(),DY$1)=""),"",LOG(INDEX(測定結果!$1:$1048576,ROW(),DY$1)))</f>
        <v/>
      </c>
      <c r="DZ112" t="str">
        <f>IF(OR(INDEX(測定結果!$1:$1048576,ROW(),DZ$1)=0,INDEX(測定結果!$1:$1048576,ROW(),DZ$1)=""),"",LOG(INDEX(測定結果!$1:$1048576,ROW(),DZ$1)))</f>
        <v/>
      </c>
      <c r="EA112" t="str">
        <f>IF(OR(INDEX(測定結果!$1:$1048576,ROW(),EA$1)=0,INDEX(測定結果!$1:$1048576,ROW(),EA$1)=""),"",LOG(INDEX(測定結果!$1:$1048576,ROW(),EA$1)))</f>
        <v/>
      </c>
      <c r="EB112" t="str">
        <f>IF(OR(INDEX(測定結果!$1:$1048576,ROW(),EB$1)=0,INDEX(測定結果!$1:$1048576,ROW(),EB$1)=""),"",LOG(INDEX(測定結果!$1:$1048576,ROW(),EB$1)))</f>
        <v/>
      </c>
      <c r="EC112">
        <f>IF(OR(INDEX(測定結果!$1:$1048576,ROW(),EC$1)=0,INDEX(測定結果!$1:$1048576,ROW(),EC$1)=""),"",LOG(INDEX(測定結果!$1:$1048576,ROW(),EC$1)))</f>
        <v>-0.99139982823808248</v>
      </c>
      <c r="ED112">
        <f>IF(OR(INDEX(測定結果!$1:$1048576,ROW(),ED$1)=0,INDEX(測定結果!$1:$1048576,ROW(),ED$1)=""),"",LOG(INDEX(測定結果!$1:$1048576,ROW(),ED$1)))</f>
        <v>-0.97881070093006195</v>
      </c>
    </row>
    <row r="113" spans="1:134">
      <c r="A113" t="str">
        <f>IF(INDEX(測定結果!$1:$1048576,ROW(),A$1)=0,A112,INDEX(測定結果!$1:$1048576,ROW(),A$1))</f>
        <v>船引町</v>
      </c>
      <c r="B113">
        <f>INDEX(測定結果!$1:$1048576,ROW(),B$1)</f>
        <v>103</v>
      </c>
      <c r="C113" t="str">
        <f>IF(INDEX(測定結果!$1:$1048576,ROW(),C$1)=0,C112,INDEX(測定結果!$1:$1048576,ROW(),C$1))</f>
        <v>芦沢北</v>
      </c>
      <c r="D113" t="str">
        <f>IF(INDEX(測定結果!$1:$1048576,ROW(),D$1)=0,"",INDEX(測定結果!$1:$1048576,ROW(),D$1))</f>
        <v>光大寺集会所</v>
      </c>
      <c r="E113">
        <f>IF(INDEX(測定結果!$1:$1048576,ROW(),E$1)=0,"",LOG(INDEX(測定結果!$1:$1048576,ROW(),E$1)))</f>
        <v>-0.50863830616572736</v>
      </c>
      <c r="F113">
        <f>IF(INDEX(測定結果!$1:$1048576,ROW(),F$1)=0,"",LOG(INDEX(測定結果!$1:$1048576,ROW(),F$1)))</f>
        <v>-0.50863830616572736</v>
      </c>
      <c r="G113">
        <f>IF(INDEX(測定結果!$1:$1048576,ROW(),G$1)=0,"",LOG(INDEX(測定結果!$1:$1048576,ROW(),G$1)))</f>
        <v>-0.52287874528033762</v>
      </c>
      <c r="H113">
        <f>IF(INDEX(測定結果!$1:$1048576,ROW(),H$1)=0,"",LOG(INDEX(測定結果!$1:$1048576,ROW(),H$1)))</f>
        <v>-0.56863623584101264</v>
      </c>
      <c r="I113">
        <f>IF(INDEX(測定結果!$1:$1048576,ROW(),I$1)=0,"",LOG(INDEX(測定結果!$1:$1048576,ROW(),I$1)))</f>
        <v>-0.55284196865778079</v>
      </c>
      <c r="J113">
        <f>IF(INDEX(測定結果!$1:$1048576,ROW(),J$1)=0,"",LOG(INDEX(測定結果!$1:$1048576,ROW(),J$1)))</f>
        <v>-0.56863623584101264</v>
      </c>
      <c r="K113">
        <f>IF(INDEX(測定結果!$1:$1048576,ROW(),K$1)=0,"",LOG(INDEX(測定結果!$1:$1048576,ROW(),K$1)))</f>
        <v>-0.58502665202918203</v>
      </c>
      <c r="L113">
        <f>IF(INDEX(測定結果!$1:$1048576,ROW(),L$1)=0,"",LOG(INDEX(測定結果!$1:$1048576,ROW(),L$1)))</f>
        <v>-0.56863623584101264</v>
      </c>
      <c r="M113">
        <f>IF(INDEX(測定結果!$1:$1048576,ROW(),M$1)=0,"",LOG(INDEX(測定結果!$1:$1048576,ROW(),M$1)))</f>
        <v>-0.55284196865778079</v>
      </c>
      <c r="N113">
        <f>IF(INDEX(測定結果!$1:$1048576,ROW(),N$1)=0,"",LOG(INDEX(測定結果!$1:$1048576,ROW(),N$1)))</f>
        <v>-0.56863623584101264</v>
      </c>
      <c r="O113">
        <f>IF(INDEX(測定結果!$1:$1048576,ROW(),O$1)=0,"",LOG(INDEX(測定結果!$1:$1048576,ROW(),O$1)))</f>
        <v>-0.6020599913279624</v>
      </c>
      <c r="P113">
        <f>IF(INDEX(測定結果!$1:$1048576,ROW(),P$1)=0,"",LOG(INDEX(測定結果!$1:$1048576,ROW(),P$1)))</f>
        <v>-0.56863623584101264</v>
      </c>
      <c r="Q113">
        <f>IF(INDEX(測定結果!$1:$1048576,ROW(),Q$1)=0,"",LOG(INDEX(測定結果!$1:$1048576,ROW(),Q$1)))</f>
        <v>-0.6020599913279624</v>
      </c>
      <c r="R113">
        <f>IF(INDEX(測定結果!$1:$1048576,ROW(),R$1)=0,"",LOG(INDEX(測定結果!$1:$1048576,ROW(),R$1)))</f>
        <v>-0.61978875828839397</v>
      </c>
      <c r="S113">
        <f>IF(INDEX(測定結果!$1:$1048576,ROW(),S$1)=0,"",LOG(INDEX(測定結果!$1:$1048576,ROW(),S$1)))</f>
        <v>-0.6020599913279624</v>
      </c>
      <c r="T113">
        <f>IF(INDEX(測定結果!$1:$1048576,ROW(),T$1)=0,"",LOG(INDEX(測定結果!$1:$1048576,ROW(),T$1)))</f>
        <v>-0.74472749489669399</v>
      </c>
      <c r="U113">
        <f>IF(INDEX(測定結果!$1:$1048576,ROW(),U$1)=0,"",LOG(INDEX(測定結果!$1:$1048576,ROW(),U$1)))</f>
        <v>-0.65757731917779372</v>
      </c>
      <c r="V113">
        <f>IF(INDEX(測定結果!$1:$1048576,ROW(),V$1)=0,"",LOG(INDEX(測定結果!$1:$1048576,ROW(),V$1)))</f>
        <v>-0.63827216398240705</v>
      </c>
      <c r="W113">
        <f>IF(INDEX(測定結果!$1:$1048576,ROW(),W$1)=0,"",LOG(INDEX(測定結果!$1:$1048576,ROW(),W$1)))</f>
        <v>-0.65757731917779372</v>
      </c>
      <c r="X113">
        <f>IF(INDEX(測定結果!$1:$1048576,ROW(),X$1)=0,"",LOG(INDEX(測定結果!$1:$1048576,ROW(),X$1)))</f>
        <v>-0.63827216398240705</v>
      </c>
      <c r="Y113">
        <f>IF(INDEX(測定結果!$1:$1048576,ROW(),Y$1)=0,"",LOG(INDEX(測定結果!$1:$1048576,ROW(),Y$1)))</f>
        <v>-0.65757731917779372</v>
      </c>
      <c r="Z113">
        <f>IF(INDEX(測定結果!$1:$1048576,ROW(),Z$1)=0,"",LOG(INDEX(測定結果!$1:$1048576,ROW(),Z$1)))</f>
        <v>-0.63827216398240705</v>
      </c>
      <c r="AA113">
        <f>IF(INDEX(測定結果!$1:$1048576,ROW(),AA$1)=0,"",LOG(INDEX(測定結果!$1:$1048576,ROW(),AA$1)))</f>
        <v>-0.65757731917779372</v>
      </c>
      <c r="AB113">
        <f>IF(INDEX(測定結果!$1:$1048576,ROW(),AB$1)=0,"",LOG(INDEX(測定結果!$1:$1048576,ROW(),AB$1)))</f>
        <v>-0.65757731917779372</v>
      </c>
      <c r="AC113">
        <f>IF(INDEX(測定結果!$1:$1048576,ROW(),AC$1)=0,"",LOG(INDEX(測定結果!$1:$1048576,ROW(),AC$1)))</f>
        <v>-0.85387196432176193</v>
      </c>
      <c r="AD113">
        <f>IF(INDEX(測定結果!$1:$1048576,ROW(),AD$1)=0,"",LOG(INDEX(測定結果!$1:$1048576,ROW(),AD$1)))</f>
        <v>-0.85387196432176193</v>
      </c>
      <c r="AE113">
        <f>IF(INDEX(測定結果!$1:$1048576,ROW(),AE$1)=0,"",LOG(INDEX(測定結果!$1:$1048576,ROW(),AE$1)))</f>
        <v>-0.85387196432176193</v>
      </c>
      <c r="AF113">
        <f>IF(INDEX(測定結果!$1:$1048576,ROW(),AF$1)=0,"",LOG(INDEX(測定結果!$1:$1048576,ROW(),AF$1)))</f>
        <v>-0.85387196432176193</v>
      </c>
      <c r="AG113">
        <f>IF(INDEX(測定結果!$1:$1048576,ROW(),AG$1)=0,"",LOG(INDEX(測定結果!$1:$1048576,ROW(),AG$1)))</f>
        <v>-0.85387196432176193</v>
      </c>
      <c r="AH113">
        <f>IF(INDEX(測定結果!$1:$1048576,ROW(),AH$1)=0,"",LOG(INDEX(測定結果!$1:$1048576,ROW(),AH$1)))</f>
        <v>-0.85387196432176193</v>
      </c>
      <c r="AI113">
        <f>IF(INDEX(測定結果!$1:$1048576,ROW(),AI$1)=0,"",LOG(INDEX(測定結果!$1:$1048576,ROW(),AI$1)))</f>
        <v>-0.88605664769316317</v>
      </c>
      <c r="AJ113">
        <f>IF(INDEX(測定結果!$1:$1048576,ROW(),AJ$1)=0,"",LOG(INDEX(測定結果!$1:$1048576,ROW(),AJ$1)))</f>
        <v>-0.85387196432176193</v>
      </c>
      <c r="AK113">
        <f>IF(INDEX(測定結果!$1:$1048576,ROW(),AK$1)=0,"",LOG(INDEX(測定結果!$1:$1048576,ROW(),AK$1)))</f>
        <v>-0.88605664769316317</v>
      </c>
      <c r="AL113">
        <f>IF(INDEX(測定結果!$1:$1048576,ROW(),AL$1)=0,"",LOG(INDEX(測定結果!$1:$1048576,ROW(),AL$1)))</f>
        <v>-0.88605664769316317</v>
      </c>
      <c r="AM113">
        <f>IF(INDEX(測定結果!$1:$1048576,ROW(),AM$1)=0,"",LOG(INDEX(測定結果!$1:$1048576,ROW(),AM$1)))</f>
        <v>-0.88605664769316317</v>
      </c>
      <c r="AN113">
        <f>IF(INDEX(測定結果!$1:$1048576,ROW(),AN$1)=0,"",LOG(INDEX(測定結果!$1:$1048576,ROW(),AN$1)))</f>
        <v>-0.92081875395237522</v>
      </c>
      <c r="AO113">
        <f>IF(INDEX(測定結果!$1:$1048576,ROW(),AO$1)=0,"",LOG(INDEX(測定結果!$1:$1048576,ROW(),AO$1)))</f>
        <v>-0.92081875395237522</v>
      </c>
      <c r="AP113">
        <f>IF(INDEX(測定結果!$1:$1048576,ROW(),AP$1)=0,"",LOG(INDEX(測定結果!$1:$1048576,ROW(),AP$1)))</f>
        <v>-0.92081875395237522</v>
      </c>
      <c r="AQ113">
        <f>IF(INDEX(測定結果!$1:$1048576,ROW(),AQ$1)=0,"",LOG(INDEX(測定結果!$1:$1048576,ROW(),AQ$1)))</f>
        <v>-0.92081875395237522</v>
      </c>
      <c r="AR113">
        <f>IF(INDEX(測定結果!$1:$1048576,ROW(),AR$1)=0,"",LOG(INDEX(測定結果!$1:$1048576,ROW(),AR$1)))</f>
        <v>-0.88605664769316317</v>
      </c>
      <c r="AS113">
        <f>IF(INDEX(測定結果!$1:$1048576,ROW(),AS$1)=0,"",LOG(INDEX(測定結果!$1:$1048576,ROW(),AS$1)))</f>
        <v>-0.95860731484177497</v>
      </c>
      <c r="AT113">
        <f>IF(INDEX(測定結果!$1:$1048576,ROW(),AT$1)=0,"",LOG(INDEX(測定結果!$1:$1048576,ROW(),AT$1)))</f>
        <v>-0.95860731484177497</v>
      </c>
      <c r="AU113">
        <f>IF(INDEX(測定結果!$1:$1048576,ROW(),AU$1)=0,"",LOG(INDEX(測定結果!$1:$1048576,ROW(),AU$1)))</f>
        <v>-1</v>
      </c>
      <c r="AV113">
        <f>IF(INDEX(測定結果!$1:$1048576,ROW(),AV$1)=0,"",LOG(INDEX(測定結果!$1:$1048576,ROW(),AV$1)))</f>
        <v>-0.95860731484177497</v>
      </c>
      <c r="AW113">
        <f>IF(INDEX(測定結果!$1:$1048576,ROW(),AW$1)=0,"",LOG(INDEX(測定結果!$1:$1048576,ROW(),AW$1)))</f>
        <v>-0.95860731484177497</v>
      </c>
      <c r="AX113">
        <f>IF(INDEX(測定結果!$1:$1048576,ROW(),AX$1)=0,"",LOG(INDEX(測定結果!$1:$1048576,ROW(),AX$1)))</f>
        <v>-0.95860731484177497</v>
      </c>
      <c r="AY113">
        <f>IF(INDEX(測定結果!$1:$1048576,ROW(),AY$1)=0,"",LOG(INDEX(測定結果!$1:$1048576,ROW(),AY$1)))</f>
        <v>-1</v>
      </c>
      <c r="AZ113">
        <f>IF(INDEX(測定結果!$1:$1048576,ROW(),AZ$1)=0,"",LOG(INDEX(測定結果!$1:$1048576,ROW(),AZ$1)))</f>
        <v>-0.95860731484177497</v>
      </c>
      <c r="BA113">
        <f>IF(INDEX(測定結果!$1:$1048576,ROW(),BA$1)=0,"",LOG(INDEX(測定結果!$1:$1048576,ROW(),BA$1)))</f>
        <v>-1</v>
      </c>
      <c r="BB113">
        <f>IF(INDEX(測定結果!$1:$1048576,ROW(),BB$1)=0,"",LOG(INDEX(測定結果!$1:$1048576,ROW(),BB$1)))</f>
        <v>-0.95860731484177497</v>
      </c>
      <c r="BC113">
        <f>IF(INDEX(測定結果!$1:$1048576,ROW(),BC$1)=0,"",LOG(INDEX(測定結果!$1:$1048576,ROW(),BC$1)))</f>
        <v>-0.95860731484177497</v>
      </c>
      <c r="BD113">
        <f>IF(INDEX(測定結果!$1:$1048576,ROW(),BD$1)=0,"",LOG(INDEX(測定結果!$1:$1048576,ROW(),BD$1)))</f>
        <v>-0.95860731484177497</v>
      </c>
      <c r="BE113">
        <f>IF(INDEX(測定結果!$1:$1048576,ROW(),BE$1)=0,"",LOG(INDEX(測定結果!$1:$1048576,ROW(),BE$1)))</f>
        <v>-0.95860731484177497</v>
      </c>
      <c r="BF113">
        <f>IF(INDEX(測定結果!$1:$1048576,ROW(),BF$1)=0,"",LOG(INDEX(測定結果!$1:$1048576,ROW(),BF$1)))</f>
        <v>-0.95860731484177497</v>
      </c>
      <c r="BG113">
        <f>IF(INDEX(測定結果!$1:$1048576,ROW(),BG$1)=0,"",LOG(INDEX(測定結果!$1:$1048576,ROW(),BG$1)))</f>
        <v>-0.92081875395237522</v>
      </c>
      <c r="BH113">
        <f>IF(INDEX(測定結果!$1:$1048576,ROW(),BH$1)=0,"",LOG(INDEX(測定結果!$1:$1048576,ROW(),BH$1)))</f>
        <v>-0.92081875395237522</v>
      </c>
      <c r="BI113">
        <f>IF(INDEX(測定結果!$1:$1048576,ROW(),BI$1)=0,"",LOG(INDEX(測定結果!$1:$1048576,ROW(),BI$1)))</f>
        <v>-0.92081875395237522</v>
      </c>
      <c r="BJ113">
        <f>IF(INDEX(測定結果!$1:$1048576,ROW(),BJ$1)=0,"",LOG(INDEX(測定結果!$1:$1048576,ROW(),BJ$1)))</f>
        <v>-0.92081875395237522</v>
      </c>
      <c r="BK113">
        <f>IF(INDEX(測定結果!$1:$1048576,ROW(),BK$1)=0,"",LOG(INDEX(測定結果!$1:$1048576,ROW(),BK$1)))</f>
        <v>-1</v>
      </c>
      <c r="BL113">
        <f>IF(INDEX(測定結果!$1:$1048576,ROW(),BL$1)=0,"",LOG(INDEX(測定結果!$1:$1048576,ROW(),BL$1)))</f>
        <v>-1</v>
      </c>
      <c r="BM113">
        <f>IF(INDEX(測定結果!$1:$1048576,ROW(),BM$1)=0,"",LOG(INDEX(測定結果!$1:$1048576,ROW(),BM$1)))</f>
        <v>-1</v>
      </c>
      <c r="BN113">
        <f>IF(INDEX(測定結果!$1:$1048576,ROW(),BN$1)=0,"",LOG(INDEX(測定結果!$1:$1048576,ROW(),BN$1)))</f>
        <v>-1</v>
      </c>
      <c r="BO113">
        <f>IF(INDEX(測定結果!$1:$1048576,ROW(),BO$1)=0,"",LOG(INDEX(測定結果!$1:$1048576,ROW(),BO$1)))</f>
        <v>-0.95860731484177497</v>
      </c>
      <c r="BP113">
        <f>IF(INDEX(測定結果!$1:$1048576,ROW(),BP$1)=0,"",LOG(INDEX(測定結果!$1:$1048576,ROW(),BP$1)))</f>
        <v>-1</v>
      </c>
      <c r="BQ113">
        <f>IF(INDEX(測定結果!$1:$1048576,ROW(),BQ$1)=0,"",LOG(INDEX(測定結果!$1:$1048576,ROW(),BQ$1)))</f>
        <v>-0.95860731484177497</v>
      </c>
      <c r="BR113">
        <f>IF(INDEX(測定結果!$1:$1048576,ROW(),BR$1)=0,"",LOG(INDEX(測定結果!$1:$1048576,ROW(),BR$1)))</f>
        <v>-1</v>
      </c>
      <c r="BS113">
        <f>IF(INDEX(測定結果!$1:$1048576,ROW(),BS$1)=0,"",LOG(INDEX(測定結果!$1:$1048576,ROW(),BS$1)))</f>
        <v>-1</v>
      </c>
      <c r="BT113">
        <f>IF(INDEX(測定結果!$1:$1048576,ROW(),BT$1)=0,"",LOG(INDEX(測定結果!$1:$1048576,ROW(),BT$1)))</f>
        <v>-1</v>
      </c>
      <c r="BU113">
        <f>IF(INDEX(測定結果!$1:$1048576,ROW(),BU$1)=0,"",LOG(INDEX(測定結果!$1:$1048576,ROW(),BU$1)))</f>
        <v>-1</v>
      </c>
      <c r="BV113" t="str">
        <f>IF(INDEX(測定結果!$1:$1048576,ROW(),BV$1)=0,"",LOG(INDEX(測定結果!$1:$1048576,ROW(),BV$1)))</f>
        <v/>
      </c>
      <c r="BW113" t="str">
        <f>IF(INDEX(測定結果!$1:$1048576,ROW(),BW$1)=0,"",LOG(INDEX(測定結果!$1:$1048576,ROW(),BW$1)))</f>
        <v/>
      </c>
      <c r="BX113" t="str">
        <f>IF(INDEX(測定結果!$1:$1048576,ROW(),BX$1)=0,"",LOG(INDEX(測定結果!$1:$1048576,ROW(),BX$1)))</f>
        <v/>
      </c>
      <c r="BY113" t="str">
        <f>IF(INDEX(測定結果!$1:$1048576,ROW(),BY$1)=0,"",LOG(INDEX(測定結果!$1:$1048576,ROW(),BY$1)))</f>
        <v/>
      </c>
      <c r="BZ113" t="str">
        <f>IF(INDEX(測定結果!$1:$1048576,ROW(),BZ$1)=0,"",LOG(INDEX(測定結果!$1:$1048576,ROW(),BZ$1)))</f>
        <v/>
      </c>
      <c r="CA113" t="str">
        <f>IF(INDEX(測定結果!$1:$1048576,ROW(),CA$1)=0,"",LOG(INDEX(測定結果!$1:$1048576,ROW(),CA$1)))</f>
        <v/>
      </c>
      <c r="CB113" t="str">
        <f>IF(INDEX(測定結果!$1:$1048576,ROW(),CB$1)=0,"",LOG(INDEX(測定結果!$1:$1048576,ROW(),CB$1)))</f>
        <v/>
      </c>
      <c r="CC113" t="str">
        <f>IF(INDEX(測定結果!$1:$1048576,ROW(),CC$1)=0,"",LOG(INDEX(測定結果!$1:$1048576,ROW(),CC$1)))</f>
        <v/>
      </c>
      <c r="CD113" t="str">
        <f>IF(INDEX(測定結果!$1:$1048576,ROW(),CD$1)=0,"",LOG(INDEX(測定結果!$1:$1048576,ROW(),CD$1)))</f>
        <v/>
      </c>
      <c r="CE113" t="str">
        <f>IF(INDEX(測定結果!$1:$1048576,ROW(),CE$1)=0,"",LOG(INDEX(測定結果!$1:$1048576,ROW(),CE$1)))</f>
        <v/>
      </c>
      <c r="CF113">
        <f>IF(INDEX(測定結果!$1:$1048576,ROW(),CF$1)=0,"",LOG(INDEX(測定結果!$1:$1048576,ROW(),CF$1)))</f>
        <v>-1</v>
      </c>
      <c r="CG113">
        <f>IF(INDEX(測定結果!$1:$1048576,ROW(),CG$1)=0,"",LOG(INDEX(測定結果!$1:$1048576,ROW(),CG$1)))</f>
        <v>-1</v>
      </c>
      <c r="CH113">
        <f>IF(INDEX(測定結果!$1:$1048576,ROW(),CH$1)=0,"",LOG(INDEX(測定結果!$1:$1048576,ROW(),CH$1)))</f>
        <v>-1</v>
      </c>
      <c r="CI113">
        <f>IF(INDEX(測定結果!$1:$1048576,ROW(),CI$1)=0,"",LOG(INDEX(測定結果!$1:$1048576,ROW(),CI$1)))</f>
        <v>-1</v>
      </c>
      <c r="CJ113">
        <f>IF(INDEX(測定結果!$1:$1048576,ROW(),CJ$1)=0,"",LOG(INDEX(測定結果!$1:$1048576,ROW(),CJ$1)))</f>
        <v>-1</v>
      </c>
      <c r="CK113">
        <f>IF(INDEX(測定結果!$1:$1048576,ROW(),CK$1)=0,"",LOG(INDEX(測定結果!$1:$1048576,ROW(),CK$1)))</f>
        <v>-1.0457574905606752</v>
      </c>
      <c r="CL113">
        <f>IF(INDEX(測定結果!$1:$1048576,ROW(),CL$1)=0,"",LOG(INDEX(測定結果!$1:$1048576,ROW(),CL$1)))</f>
        <v>-1</v>
      </c>
      <c r="CM113">
        <f>IF(INDEX(測定結果!$1:$1048576,ROW(),CM$1)=0,"",LOG(INDEX(測定結果!$1:$1048576,ROW(),CM$1)))</f>
        <v>-1</v>
      </c>
      <c r="CN113">
        <f>IF(INDEX(測定結果!$1:$1048576,ROW(),CN$1)=0,"",LOG(INDEX(測定結果!$1:$1048576,ROW(),CN$1)))</f>
        <v>-1</v>
      </c>
      <c r="CO113">
        <f>IF(INDEX(測定結果!$1:$1048576,ROW(),CO$1)=0,"",LOG(INDEX(測定結果!$1:$1048576,ROW(),CO$1)))</f>
        <v>-1</v>
      </c>
      <c r="CP113">
        <f>IF(INDEX(測定結果!$1:$1048576,ROW(),CP$1)=0,"",LOG(INDEX(測定結果!$1:$1048576,ROW(),CP$1)))</f>
        <v>-1.0457574905606752</v>
      </c>
      <c r="CQ113">
        <f>IF(INDEX(測定結果!$1:$1048576,ROW(),CQ$1)=0,"",LOG(INDEX(測定結果!$1:$1048576,ROW(),CQ$1)))</f>
        <v>-1.0457574905606752</v>
      </c>
      <c r="CR113" t="str">
        <f>IF(INDEX(測定結果!$1:$1048576,ROW(),CR$1)=0,"",LOG(INDEX(測定結果!$1:$1048576,ROW(),CR$1)))</f>
        <v/>
      </c>
      <c r="CS113" t="str">
        <f>IF(INDEX(測定結果!$1:$1048576,ROW(),CS$1)=0,"",LOG(INDEX(測定結果!$1:$1048576,ROW(),CS$1)))</f>
        <v/>
      </c>
      <c r="CT113" t="str">
        <f>IF(INDEX(測定結果!$1:$1048576,ROW(),CT$1)=0,"",LOG(INDEX(測定結果!$1:$1048576,ROW(),CT$1)))</f>
        <v/>
      </c>
      <c r="CU113" t="str">
        <f>IF(INDEX(測定結果!$1:$1048576,ROW(),CU$1)=0,"",LOG(INDEX(測定結果!$1:$1048576,ROW(),CU$1)))</f>
        <v/>
      </c>
      <c r="CV113" t="str">
        <f>IF(INDEX(測定結果!$1:$1048576,ROW(),CV$1)=0,"",LOG(INDEX(測定結果!$1:$1048576,ROW(),CV$1)))</f>
        <v/>
      </c>
      <c r="CW113" t="str">
        <f>IF(INDEX(測定結果!$1:$1048576,ROW(),CW$1)=0,"",LOG(INDEX(測定結果!$1:$1048576,ROW(),CW$1)))</f>
        <v/>
      </c>
      <c r="CX113" t="str">
        <f>IF(INDEX(測定結果!$1:$1048576,ROW(),CX$1)=0,"",LOG(INDEX(測定結果!$1:$1048576,ROW(),CX$1)))</f>
        <v/>
      </c>
      <c r="CY113" t="str">
        <f>IF(INDEX(測定結果!$1:$1048576,ROW(),CY$1)=0,"",LOG(INDEX(測定結果!$1:$1048576,ROW(),CY$1)))</f>
        <v/>
      </c>
      <c r="CZ113" t="str">
        <f>IF(INDEX(測定結果!$1:$1048576,ROW(),CZ$1)=0,"",LOG(INDEX(測定結果!$1:$1048576,ROW(),CZ$1)))</f>
        <v/>
      </c>
      <c r="DA113" t="str">
        <f>IF(INDEX(測定結果!$1:$1048576,ROW(),DA$1)=0,"",LOG(INDEX(測定結果!$1:$1048576,ROW(),DA$1)))</f>
        <v/>
      </c>
      <c r="DB113" t="str">
        <f>IF(INDEX(測定結果!$1:$1048576,ROW(),DB$1)=0,"",LOG(INDEX(測定結果!$1:$1048576,ROW(),DB$1)))</f>
        <v/>
      </c>
      <c r="DC113" t="str">
        <f>IF(INDEX(測定結果!$1:$1048576,ROW(),DC$1)=0,"",LOG(INDEX(測定結果!$1:$1048576,ROW(),DC$1)))</f>
        <v/>
      </c>
      <c r="DD113" t="str">
        <f>IF(INDEX(測定結果!$1:$1048576,ROW(),DD$1)=0,"",LOG(INDEX(測定結果!$1:$1048576,ROW(),DD$1)))</f>
        <v/>
      </c>
      <c r="DE113" t="str">
        <f>IF(INDEX(測定結果!$1:$1048576,ROW(),DE$1)=0,"",LOG(INDEX(測定結果!$1:$1048576,ROW(),DE$1)))</f>
        <v/>
      </c>
      <c r="DF113" t="str">
        <f>IF(INDEX(測定結果!$1:$1048576,ROW(),DF$1)=0,"",LOG(INDEX(測定結果!$1:$1048576,ROW(),DF$1)))</f>
        <v/>
      </c>
      <c r="DG113" t="str">
        <f>IF(INDEX(測定結果!$1:$1048576,ROW(),DG$1)=0,"",LOG(INDEX(測定結果!$1:$1048576,ROW(),DG$1)))</f>
        <v/>
      </c>
      <c r="DH113" t="str">
        <f>IF(INDEX(測定結果!$1:$1048576,ROW(),DH$1)=0,"",LOG(INDEX(測定結果!$1:$1048576,ROW(),DH$1)))</f>
        <v/>
      </c>
      <c r="DI113" t="str">
        <f>IF(INDEX(測定結果!$1:$1048576,ROW(),DI$1)=0,"",LOG(INDEX(測定結果!$1:$1048576,ROW(),DI$1)))</f>
        <v/>
      </c>
      <c r="DJ113" t="str">
        <f>IF(INDEX(測定結果!$1:$1048576,ROW(),DJ$1)=0,"",LOG(INDEX(測定結果!$1:$1048576,ROW(),DJ$1)))</f>
        <v/>
      </c>
      <c r="DK113" t="str">
        <f>IF(INDEX(測定結果!$1:$1048576,ROW(),DK$1)=0,"",LOG(INDEX(測定結果!$1:$1048576,ROW(),DK$1)))</f>
        <v/>
      </c>
      <c r="DL113" t="str">
        <f>IF(INDEX(測定結果!$1:$1048576,ROW(),DL$1)=0,"",LOG(INDEX(測定結果!$1:$1048576,ROW(),DL$1)))</f>
        <v/>
      </c>
      <c r="DM113" t="str">
        <f>IF(INDEX(測定結果!$1:$1048576,ROW(),DM$1)=0,"",LOG(INDEX(測定結果!$1:$1048576,ROW(),DM$1)))</f>
        <v/>
      </c>
      <c r="DN113" t="str">
        <f>IF(INDEX(測定結果!$1:$1048576,ROW(),DN$1)=0,"",LOG(INDEX(測定結果!$1:$1048576,ROW(),DN$1)))</f>
        <v/>
      </c>
      <c r="DO113" t="str">
        <f>IF(INDEX(測定結果!$1:$1048576,ROW(),DO$1)=0,"",LOG(INDEX(測定結果!$1:$1048576,ROW(),DO$1)))</f>
        <v/>
      </c>
      <c r="DP113" t="str">
        <f>IF(OR(INDEX(測定結果!$1:$1048576,ROW(),DP$1)=0,INDEX(測定結果!$1:$1048576,ROW(),DP$1)=""),"",LOG(INDEX(測定結果!$1:$1048576,ROW(),DP$1)))</f>
        <v/>
      </c>
      <c r="DQ113" t="str">
        <f>IF(OR(INDEX(測定結果!$1:$1048576,ROW(),DQ$1)=0,INDEX(測定結果!$1:$1048576,ROW(),DQ$1)=""),"",LOG(INDEX(測定結果!$1:$1048576,ROW(),DQ$1)))</f>
        <v/>
      </c>
      <c r="DR113" t="str">
        <f>IF(OR(INDEX(測定結果!$1:$1048576,ROW(),DR$1)=0,INDEX(測定結果!$1:$1048576,ROW(),DR$1)=""),"",LOG(INDEX(測定結果!$1:$1048576,ROW(),DR$1)))</f>
        <v/>
      </c>
      <c r="DS113" t="str">
        <f>IF(OR(INDEX(測定結果!$1:$1048576,ROW(),DS$1)=0,INDEX(測定結果!$1:$1048576,ROW(),DS$1)=""),"",LOG(INDEX(測定結果!$1:$1048576,ROW(),DS$1)))</f>
        <v/>
      </c>
      <c r="DT113" t="str">
        <f>IF(OR(INDEX(測定結果!$1:$1048576,ROW(),DT$1)=0,INDEX(測定結果!$1:$1048576,ROW(),DT$1)=""),"",LOG(INDEX(測定結果!$1:$1048576,ROW(),DT$1)))</f>
        <v/>
      </c>
      <c r="DU113" t="str">
        <f>IF(OR(INDEX(測定結果!$1:$1048576,ROW(),DU$1)=0,INDEX(測定結果!$1:$1048576,ROW(),DU$1)=""),"",LOG(INDEX(測定結果!$1:$1048576,ROW(),DU$1)))</f>
        <v/>
      </c>
      <c r="DV113" t="str">
        <f>IF(OR(INDEX(測定結果!$1:$1048576,ROW(),DV$1)=0,INDEX(測定結果!$1:$1048576,ROW(),DV$1)=""),"",LOG(INDEX(測定結果!$1:$1048576,ROW(),DV$1)))</f>
        <v/>
      </c>
      <c r="DW113" t="str">
        <f>IF(OR(INDEX(測定結果!$1:$1048576,ROW(),DW$1)=0,INDEX(測定結果!$1:$1048576,ROW(),DW$1)=""),"",LOG(INDEX(測定結果!$1:$1048576,ROW(),DW$1)))</f>
        <v/>
      </c>
      <c r="DX113" t="str">
        <f>IF(OR(INDEX(測定結果!$1:$1048576,ROW(),DX$1)=0,INDEX(測定結果!$1:$1048576,ROW(),DX$1)=""),"",LOG(INDEX(測定結果!$1:$1048576,ROW(),DX$1)))</f>
        <v/>
      </c>
      <c r="DY113" t="str">
        <f>IF(OR(INDEX(測定結果!$1:$1048576,ROW(),DY$1)=0,INDEX(測定結果!$1:$1048576,ROW(),DY$1)=""),"",LOG(INDEX(測定結果!$1:$1048576,ROW(),DY$1)))</f>
        <v/>
      </c>
      <c r="DZ113" t="str">
        <f>IF(OR(INDEX(測定結果!$1:$1048576,ROW(),DZ$1)=0,INDEX(測定結果!$1:$1048576,ROW(),DZ$1)=""),"",LOG(INDEX(測定結果!$1:$1048576,ROW(),DZ$1)))</f>
        <v/>
      </c>
      <c r="EA113" t="str">
        <f>IF(OR(INDEX(測定結果!$1:$1048576,ROW(),EA$1)=0,INDEX(測定結果!$1:$1048576,ROW(),EA$1)=""),"",LOG(INDEX(測定結果!$1:$1048576,ROW(),EA$1)))</f>
        <v/>
      </c>
      <c r="EB113" t="str">
        <f>IF(OR(INDEX(測定結果!$1:$1048576,ROW(),EB$1)=0,INDEX(測定結果!$1:$1048576,ROW(),EB$1)=""),"",LOG(INDEX(測定結果!$1:$1048576,ROW(),EB$1)))</f>
        <v/>
      </c>
      <c r="EC113">
        <f>IF(OR(INDEX(測定結果!$1:$1048576,ROW(),EC$1)=0,INDEX(測定結果!$1:$1048576,ROW(),EC$1)=""),"",LOG(INDEX(測定結果!$1:$1048576,ROW(),EC$1)))</f>
        <v>-0.97469413473522981</v>
      </c>
      <c r="ED113">
        <f>IF(OR(INDEX(測定結果!$1:$1048576,ROW(),ED$1)=0,INDEX(測定結果!$1:$1048576,ROW(),ED$1)=""),"",LOG(INDEX(測定結果!$1:$1048576,ROW(),ED$1)))</f>
        <v>-0.99139982823808248</v>
      </c>
    </row>
    <row r="114" spans="1:134">
      <c r="A114" t="str">
        <f>IF(INDEX(測定結果!$1:$1048576,ROW(),A$1)=0,A113,INDEX(測定結果!$1:$1048576,ROW(),A$1))</f>
        <v>船引町</v>
      </c>
      <c r="B114">
        <f>INDEX(測定結果!$1:$1048576,ROW(),B$1)</f>
        <v>104</v>
      </c>
      <c r="C114" t="str">
        <f>IF(INDEX(測定結果!$1:$1048576,ROW(),C$1)=0,C113,INDEX(測定結果!$1:$1048576,ROW(),C$1))</f>
        <v>芦沢中</v>
      </c>
      <c r="D114" t="str">
        <f>IF(INDEX(測定結果!$1:$1048576,ROW(),D$1)=0,"",INDEX(測定結果!$1:$1048576,ROW(),D$1))</f>
        <v>芦沢出張所</v>
      </c>
      <c r="E114">
        <f>IF(INDEX(測定結果!$1:$1048576,ROW(),E$1)=0,"",LOG(INDEX(測定結果!$1:$1048576,ROW(),E$1)))</f>
        <v>-0.6777807052660807</v>
      </c>
      <c r="F114">
        <f>IF(INDEX(測定結果!$1:$1048576,ROW(),F$1)=0,"",LOG(INDEX(測定結果!$1:$1048576,ROW(),F$1)))</f>
        <v>-0.6777807052660807</v>
      </c>
      <c r="G114">
        <f>IF(INDEX(測定結果!$1:$1048576,ROW(),G$1)=0,"",LOG(INDEX(測定結果!$1:$1048576,ROW(),G$1)))</f>
        <v>-0.6777807052660807</v>
      </c>
      <c r="H114">
        <f>IF(INDEX(測定結果!$1:$1048576,ROW(),H$1)=0,"",LOG(INDEX(測定結果!$1:$1048576,ROW(),H$1)))</f>
        <v>-0.69897000433601875</v>
      </c>
      <c r="I114">
        <f>IF(INDEX(測定結果!$1:$1048576,ROW(),I$1)=0,"",LOG(INDEX(測定結果!$1:$1048576,ROW(),I$1)))</f>
        <v>-0.74472749489669399</v>
      </c>
      <c r="J114">
        <f>IF(INDEX(測定結果!$1:$1048576,ROW(),J$1)=0,"",LOG(INDEX(測定結果!$1:$1048576,ROW(),J$1)))</f>
        <v>-0.72124639904717103</v>
      </c>
      <c r="K114">
        <f>IF(INDEX(測定結果!$1:$1048576,ROW(),K$1)=0,"",LOG(INDEX(測定結果!$1:$1048576,ROW(),K$1)))</f>
        <v>-0.69897000433601875</v>
      </c>
      <c r="L114">
        <f>IF(INDEX(測定結果!$1:$1048576,ROW(),L$1)=0,"",LOG(INDEX(測定結果!$1:$1048576,ROW(),L$1)))</f>
        <v>-0.69897000433601875</v>
      </c>
      <c r="M114">
        <f>IF(INDEX(測定結果!$1:$1048576,ROW(),M$1)=0,"",LOG(INDEX(測定結果!$1:$1048576,ROW(),M$1)))</f>
        <v>-0.72124639904717103</v>
      </c>
      <c r="N114">
        <f>IF(INDEX(測定結果!$1:$1048576,ROW(),N$1)=0,"",LOG(INDEX(測定結果!$1:$1048576,ROW(),N$1)))</f>
        <v>-0.72124639904717103</v>
      </c>
      <c r="O114">
        <f>IF(INDEX(測定結果!$1:$1048576,ROW(),O$1)=0,"",LOG(INDEX(測定結果!$1:$1048576,ROW(),O$1)))</f>
        <v>-0.74472749489669399</v>
      </c>
      <c r="P114">
        <f>IF(INDEX(測定結果!$1:$1048576,ROW(),P$1)=0,"",LOG(INDEX(測定結果!$1:$1048576,ROW(),P$1)))</f>
        <v>-0.74472749489669399</v>
      </c>
      <c r="Q114">
        <f>IF(INDEX(測定結果!$1:$1048576,ROW(),Q$1)=0,"",LOG(INDEX(測定結果!$1:$1048576,ROW(),Q$1)))</f>
        <v>-0.74472749489669399</v>
      </c>
      <c r="R114">
        <f>IF(INDEX(測定結果!$1:$1048576,ROW(),R$1)=0,"",LOG(INDEX(測定結果!$1:$1048576,ROW(),R$1)))</f>
        <v>-0.79588001734407521</v>
      </c>
      <c r="S114">
        <f>IF(INDEX(測定結果!$1:$1048576,ROW(),S$1)=0,"",LOG(INDEX(測定結果!$1:$1048576,ROW(),S$1)))</f>
        <v>-0.769551078621726</v>
      </c>
      <c r="T114">
        <f>IF(INDEX(測定結果!$1:$1048576,ROW(),T$1)=0,"",LOG(INDEX(測定結果!$1:$1048576,ROW(),T$1)))</f>
        <v>-0.85387196432176193</v>
      </c>
      <c r="U114">
        <f>IF(INDEX(測定結果!$1:$1048576,ROW(),U$1)=0,"",LOG(INDEX(測定結果!$1:$1048576,ROW(),U$1)))</f>
        <v>-0.79588001734407521</v>
      </c>
      <c r="V114">
        <f>IF(INDEX(測定結果!$1:$1048576,ROW(),V$1)=0,"",LOG(INDEX(測定結果!$1:$1048576,ROW(),V$1)))</f>
        <v>-0.79588001734407521</v>
      </c>
      <c r="W114">
        <f>IF(INDEX(測定結果!$1:$1048576,ROW(),W$1)=0,"",LOG(INDEX(測定結果!$1:$1048576,ROW(),W$1)))</f>
        <v>-0.79588001734407521</v>
      </c>
      <c r="X114">
        <f>IF(INDEX(測定結果!$1:$1048576,ROW(),X$1)=0,"",LOG(INDEX(測定結果!$1:$1048576,ROW(),X$1)))</f>
        <v>-1.0457574905606752</v>
      </c>
      <c r="Y114">
        <f>IF(INDEX(測定結果!$1:$1048576,ROW(),Y$1)=0,"",LOG(INDEX(測定結果!$1:$1048576,ROW(),Y$1)))</f>
        <v>-1.0969100130080565</v>
      </c>
      <c r="Z114">
        <f>IF(INDEX(測定結果!$1:$1048576,ROW(),Z$1)=0,"",LOG(INDEX(測定結果!$1:$1048576,ROW(),Z$1)))</f>
        <v>-1.0969100130080565</v>
      </c>
      <c r="AA114">
        <f>IF(INDEX(測定結果!$1:$1048576,ROW(),AA$1)=0,"",LOG(INDEX(測定結果!$1:$1048576,ROW(),AA$1)))</f>
        <v>-1.0457574905606752</v>
      </c>
      <c r="AB114">
        <f>IF(INDEX(測定結果!$1:$1048576,ROW(),AB$1)=0,"",LOG(INDEX(測定結果!$1:$1048576,ROW(),AB$1)))</f>
        <v>-1.0969100130080565</v>
      </c>
      <c r="AC114">
        <f>IF(INDEX(測定結果!$1:$1048576,ROW(),AC$1)=0,"",LOG(INDEX(測定結果!$1:$1048576,ROW(),AC$1)))</f>
        <v>-1.0969100130080565</v>
      </c>
      <c r="AD114">
        <f>IF(INDEX(測定結果!$1:$1048576,ROW(),AD$1)=0,"",LOG(INDEX(測定結果!$1:$1048576,ROW(),AD$1)))</f>
        <v>-1.0969100130080565</v>
      </c>
      <c r="AE114">
        <f>IF(INDEX(測定結果!$1:$1048576,ROW(),AE$1)=0,"",LOG(INDEX(測定結果!$1:$1048576,ROW(),AE$1)))</f>
        <v>-1.0969100130080565</v>
      </c>
      <c r="AF114">
        <f>IF(INDEX(測定結果!$1:$1048576,ROW(),AF$1)=0,"",LOG(INDEX(測定結果!$1:$1048576,ROW(),AF$1)))</f>
        <v>-1.0969100130080565</v>
      </c>
      <c r="AG114">
        <f>IF(INDEX(測定結果!$1:$1048576,ROW(),AG$1)=0,"",LOG(INDEX(測定結果!$1:$1048576,ROW(),AG$1)))</f>
        <v>-1.0969100130080565</v>
      </c>
      <c r="AH114">
        <f>IF(INDEX(測定結果!$1:$1048576,ROW(),AH$1)=0,"",LOG(INDEX(測定結果!$1:$1048576,ROW(),AH$1)))</f>
        <v>-1.2218487496163564</v>
      </c>
      <c r="AI114">
        <f>IF(INDEX(測定結果!$1:$1048576,ROW(),AI$1)=0,"",LOG(INDEX(測定結果!$1:$1048576,ROW(),AI$1)))</f>
        <v>-1.0969100130080565</v>
      </c>
      <c r="AJ114">
        <f>IF(INDEX(測定結果!$1:$1048576,ROW(),AJ$1)=0,"",LOG(INDEX(測定結果!$1:$1048576,ROW(),AJ$1)))</f>
        <v>-1.0969100130080565</v>
      </c>
      <c r="AK114">
        <f>IF(INDEX(測定結果!$1:$1048576,ROW(),AK$1)=0,"",LOG(INDEX(測定結果!$1:$1048576,ROW(),AK$1)))</f>
        <v>-1.0969100130080565</v>
      </c>
      <c r="AL114">
        <f>IF(INDEX(測定結果!$1:$1048576,ROW(),AL$1)=0,"",LOG(INDEX(測定結果!$1:$1048576,ROW(),AL$1)))</f>
        <v>-1.0969100130080565</v>
      </c>
      <c r="AM114">
        <f>IF(INDEX(測定結果!$1:$1048576,ROW(),AM$1)=0,"",LOG(INDEX(測定結果!$1:$1048576,ROW(),AM$1)))</f>
        <v>-1.0969100130080565</v>
      </c>
      <c r="AN114">
        <f>IF(INDEX(測定結果!$1:$1048576,ROW(),AN$1)=0,"",LOG(INDEX(測定結果!$1:$1048576,ROW(),AN$1)))</f>
        <v>-1.0969100130080565</v>
      </c>
      <c r="AO114">
        <f>IF(INDEX(測定結果!$1:$1048576,ROW(),AO$1)=0,"",LOG(INDEX(測定結果!$1:$1048576,ROW(),AO$1)))</f>
        <v>-1.0969100130080565</v>
      </c>
      <c r="AP114">
        <f>IF(INDEX(測定結果!$1:$1048576,ROW(),AP$1)=0,"",LOG(INDEX(測定結果!$1:$1048576,ROW(),AP$1)))</f>
        <v>-1.0969100130080565</v>
      </c>
      <c r="AQ114">
        <f>IF(INDEX(測定結果!$1:$1048576,ROW(),AQ$1)=0,"",LOG(INDEX(測定結果!$1:$1048576,ROW(),AQ$1)))</f>
        <v>-1.0969100130080565</v>
      </c>
      <c r="AR114">
        <f>IF(INDEX(測定結果!$1:$1048576,ROW(),AR$1)=0,"",LOG(INDEX(測定結果!$1:$1048576,ROW(),AR$1)))</f>
        <v>-1.1549019599857431</v>
      </c>
      <c r="AS114">
        <f>IF(INDEX(測定結果!$1:$1048576,ROW(),AS$1)=0,"",LOG(INDEX(測定結果!$1:$1048576,ROW(),AS$1)))</f>
        <v>-1.1549019599857431</v>
      </c>
      <c r="AT114">
        <f>IF(INDEX(測定結果!$1:$1048576,ROW(),AT$1)=0,"",LOG(INDEX(測定結果!$1:$1048576,ROW(),AT$1)))</f>
        <v>-1.1549019599857431</v>
      </c>
      <c r="AU114">
        <f>IF(INDEX(測定結果!$1:$1048576,ROW(),AU$1)=0,"",LOG(INDEX(測定結果!$1:$1048576,ROW(),AU$1)))</f>
        <v>-1.2218487496163564</v>
      </c>
      <c r="AV114">
        <f>IF(INDEX(測定結果!$1:$1048576,ROW(),AV$1)=0,"",LOG(INDEX(測定結果!$1:$1048576,ROW(),AV$1)))</f>
        <v>-1.1549019599857431</v>
      </c>
      <c r="AW114">
        <f>IF(INDEX(測定結果!$1:$1048576,ROW(),AW$1)=0,"",LOG(INDEX(測定結果!$1:$1048576,ROW(),AW$1)))</f>
        <v>-1.1549019599857431</v>
      </c>
      <c r="AX114">
        <f>IF(INDEX(測定結果!$1:$1048576,ROW(),AX$1)=0,"",LOG(INDEX(測定結果!$1:$1048576,ROW(),AX$1)))</f>
        <v>-1.0969100130080565</v>
      </c>
      <c r="AY114">
        <f>IF(INDEX(測定結果!$1:$1048576,ROW(),AY$1)=0,"",LOG(INDEX(測定結果!$1:$1048576,ROW(),AY$1)))</f>
        <v>-1.1549019599857431</v>
      </c>
      <c r="AZ114">
        <f>IF(INDEX(測定結果!$1:$1048576,ROW(),AZ$1)=0,"",LOG(INDEX(測定結果!$1:$1048576,ROW(),AZ$1)))</f>
        <v>-1.0969100130080565</v>
      </c>
      <c r="BA114">
        <f>IF(INDEX(測定結果!$1:$1048576,ROW(),BA$1)=0,"",LOG(INDEX(測定結果!$1:$1048576,ROW(),BA$1)))</f>
        <v>-1.1549019599857431</v>
      </c>
      <c r="BB114">
        <f>IF(INDEX(測定結果!$1:$1048576,ROW(),BB$1)=0,"",LOG(INDEX(測定結果!$1:$1048576,ROW(),BB$1)))</f>
        <v>-1.1549019599857431</v>
      </c>
      <c r="BC114">
        <f>IF(INDEX(測定結果!$1:$1048576,ROW(),BC$1)=0,"",LOG(INDEX(測定結果!$1:$1048576,ROW(),BC$1)))</f>
        <v>-1.1549019599857431</v>
      </c>
      <c r="BD114">
        <f>IF(INDEX(測定結果!$1:$1048576,ROW(),BD$1)=0,"",LOG(INDEX(測定結果!$1:$1048576,ROW(),BD$1)))</f>
        <v>-1.1549019599857431</v>
      </c>
      <c r="BE114">
        <f>IF(INDEX(測定結果!$1:$1048576,ROW(),BE$1)=0,"",LOG(INDEX(測定結果!$1:$1048576,ROW(),BE$1)))</f>
        <v>-1.2218487496163564</v>
      </c>
      <c r="BF114">
        <f>IF(INDEX(測定結果!$1:$1048576,ROW(),BF$1)=0,"",LOG(INDEX(測定結果!$1:$1048576,ROW(),BF$1)))</f>
        <v>-1.2218487496163564</v>
      </c>
      <c r="BG114">
        <f>IF(INDEX(測定結果!$1:$1048576,ROW(),BG$1)=0,"",LOG(INDEX(測定結果!$1:$1048576,ROW(),BG$1)))</f>
        <v>-1.2218487496163564</v>
      </c>
      <c r="BH114">
        <f>IF(INDEX(測定結果!$1:$1048576,ROW(),BH$1)=0,"",LOG(INDEX(測定結果!$1:$1048576,ROW(),BH$1)))</f>
        <v>-1.2218487496163564</v>
      </c>
      <c r="BI114">
        <f>IF(INDEX(測定結果!$1:$1048576,ROW(),BI$1)=0,"",LOG(INDEX(測定結果!$1:$1048576,ROW(),BI$1)))</f>
        <v>-1.2218487496163564</v>
      </c>
      <c r="BJ114">
        <f>IF(INDEX(測定結果!$1:$1048576,ROW(),BJ$1)=0,"",LOG(INDEX(測定結果!$1:$1048576,ROW(),BJ$1)))</f>
        <v>-1.2218487496163564</v>
      </c>
      <c r="BK114">
        <f>IF(INDEX(測定結果!$1:$1048576,ROW(),BK$1)=0,"",LOG(INDEX(測定結果!$1:$1048576,ROW(),BK$1)))</f>
        <v>-1.1549019599857431</v>
      </c>
      <c r="BL114">
        <f>IF(INDEX(測定結果!$1:$1048576,ROW(),BL$1)=0,"",LOG(INDEX(測定結果!$1:$1048576,ROW(),BL$1)))</f>
        <v>-1.2218487496163564</v>
      </c>
      <c r="BM114">
        <f>IF(INDEX(測定結果!$1:$1048576,ROW(),BM$1)=0,"",LOG(INDEX(測定結果!$1:$1048576,ROW(),BM$1)))</f>
        <v>-1.2218487496163564</v>
      </c>
      <c r="BN114">
        <f>IF(INDEX(測定結果!$1:$1048576,ROW(),BN$1)=0,"",LOG(INDEX(測定結果!$1:$1048576,ROW(),BN$1)))</f>
        <v>-1.1549019599857431</v>
      </c>
      <c r="BO114">
        <f>IF(INDEX(測定結果!$1:$1048576,ROW(),BO$1)=0,"",LOG(INDEX(測定結果!$1:$1048576,ROW(),BO$1)))</f>
        <v>-1.1549019599857431</v>
      </c>
      <c r="BP114">
        <f>IF(INDEX(測定結果!$1:$1048576,ROW(),BP$1)=0,"",LOG(INDEX(測定結果!$1:$1048576,ROW(),BP$1)))</f>
        <v>-1.2218487496163564</v>
      </c>
      <c r="BQ114">
        <f>IF(INDEX(測定結果!$1:$1048576,ROW(),BQ$1)=0,"",LOG(INDEX(測定結果!$1:$1048576,ROW(),BQ$1)))</f>
        <v>-1.2218487496163564</v>
      </c>
      <c r="BR114">
        <f>IF(INDEX(測定結果!$1:$1048576,ROW(),BR$1)=0,"",LOG(INDEX(測定結果!$1:$1048576,ROW(),BR$1)))</f>
        <v>-1.3010299956639813</v>
      </c>
      <c r="BS114">
        <f>IF(INDEX(測定結果!$1:$1048576,ROW(),BS$1)=0,"",LOG(INDEX(測定結果!$1:$1048576,ROW(),BS$1)))</f>
        <v>-1.2218487496163564</v>
      </c>
      <c r="BT114">
        <f>IF(INDEX(測定結果!$1:$1048576,ROW(),BT$1)=0,"",LOG(INDEX(測定結果!$1:$1048576,ROW(),BT$1)))</f>
        <v>-1.2218487496163564</v>
      </c>
      <c r="BU114">
        <f>IF(INDEX(測定結果!$1:$1048576,ROW(),BU$1)=0,"",LOG(INDEX(測定結果!$1:$1048576,ROW(),BU$1)))</f>
        <v>-1.2218487496163564</v>
      </c>
      <c r="BV114">
        <f>IF(INDEX(測定結果!$1:$1048576,ROW(),BV$1)=0,"",LOG(INDEX(測定結果!$1:$1048576,ROW(),BV$1)))</f>
        <v>-1.2218487496163564</v>
      </c>
      <c r="BW114">
        <f>IF(INDEX(測定結果!$1:$1048576,ROW(),BW$1)=0,"",LOG(INDEX(測定結果!$1:$1048576,ROW(),BW$1)))</f>
        <v>-1.2218487496163564</v>
      </c>
      <c r="BX114">
        <f>IF(INDEX(測定結果!$1:$1048576,ROW(),BX$1)=0,"",LOG(INDEX(測定結果!$1:$1048576,ROW(),BX$1)))</f>
        <v>-1.2218487496163564</v>
      </c>
      <c r="BY114">
        <f>IF(INDEX(測定結果!$1:$1048576,ROW(),BY$1)=0,"",LOG(INDEX(測定結果!$1:$1048576,ROW(),BY$1)))</f>
        <v>-1.2218487496163564</v>
      </c>
      <c r="BZ114">
        <f>IF(INDEX(測定結果!$1:$1048576,ROW(),BZ$1)=0,"",LOG(INDEX(測定結果!$1:$1048576,ROW(),BZ$1)))</f>
        <v>-1.2218487496163564</v>
      </c>
      <c r="CA114">
        <f>IF(INDEX(測定結果!$1:$1048576,ROW(),CA$1)=0,"",LOG(INDEX(測定結果!$1:$1048576,ROW(),CA$1)))</f>
        <v>-1.2218487496163564</v>
      </c>
      <c r="CB114">
        <f>IF(INDEX(測定結果!$1:$1048576,ROW(),CB$1)=0,"",LOG(INDEX(測定結果!$1:$1048576,ROW(),CB$1)))</f>
        <v>-1.2218487496163564</v>
      </c>
      <c r="CC114">
        <f>IF(INDEX(測定結果!$1:$1048576,ROW(),CC$1)=0,"",LOG(INDEX(測定結果!$1:$1048576,ROW(),CC$1)))</f>
        <v>-1.2218487496163564</v>
      </c>
      <c r="CD114">
        <f>IF(INDEX(測定結果!$1:$1048576,ROW(),CD$1)=0,"",LOG(INDEX(測定結果!$1:$1048576,ROW(),CD$1)))</f>
        <v>-1.2218487496163564</v>
      </c>
      <c r="CE114">
        <f>IF(INDEX(測定結果!$1:$1048576,ROW(),CE$1)=0,"",LOG(INDEX(測定結果!$1:$1048576,ROW(),CE$1)))</f>
        <v>-1.2218487496163564</v>
      </c>
      <c r="CF114">
        <f>IF(INDEX(測定結果!$1:$1048576,ROW(),CF$1)=0,"",LOG(INDEX(測定結果!$1:$1048576,ROW(),CF$1)))</f>
        <v>-1.2218487496163564</v>
      </c>
      <c r="CG114">
        <f>IF(INDEX(測定結果!$1:$1048576,ROW(),CG$1)=0,"",LOG(INDEX(測定結果!$1:$1048576,ROW(),CG$1)))</f>
        <v>-1.2218487496163564</v>
      </c>
      <c r="CH114">
        <f>IF(INDEX(測定結果!$1:$1048576,ROW(),CH$1)=0,"",LOG(INDEX(測定結果!$1:$1048576,ROW(),CH$1)))</f>
        <v>-1.2218487496163564</v>
      </c>
      <c r="CI114">
        <f>IF(INDEX(測定結果!$1:$1048576,ROW(),CI$1)=0,"",LOG(INDEX(測定結果!$1:$1048576,ROW(),CI$1)))</f>
        <v>-1.2218487496163564</v>
      </c>
      <c r="CJ114">
        <f>IF(INDEX(測定結果!$1:$1048576,ROW(),CJ$1)=0,"",LOG(INDEX(測定結果!$1:$1048576,ROW(),CJ$1)))</f>
        <v>-1.2218487496163564</v>
      </c>
      <c r="CK114">
        <f>IF(INDEX(測定結果!$1:$1048576,ROW(),CK$1)=0,"",LOG(INDEX(測定結果!$1:$1048576,ROW(),CK$1)))</f>
        <v>-1.2218487496163564</v>
      </c>
      <c r="CL114">
        <f>IF(INDEX(測定結果!$1:$1048576,ROW(),CL$1)=0,"",LOG(INDEX(測定結果!$1:$1048576,ROW(),CL$1)))</f>
        <v>-1.2218487496163564</v>
      </c>
      <c r="CM114">
        <f>IF(INDEX(測定結果!$1:$1048576,ROW(),CM$1)=0,"",LOG(INDEX(測定結果!$1:$1048576,ROW(),CM$1)))</f>
        <v>-1.2218487496163564</v>
      </c>
      <c r="CN114">
        <f>IF(INDEX(測定結果!$1:$1048576,ROW(),CN$1)=0,"",LOG(INDEX(測定結果!$1:$1048576,ROW(),CN$1)))</f>
        <v>-1.2218487496163564</v>
      </c>
      <c r="CO114">
        <f>IF(INDEX(測定結果!$1:$1048576,ROW(),CO$1)=0,"",LOG(INDEX(測定結果!$1:$1048576,ROW(),CO$1)))</f>
        <v>-1.2218487496163564</v>
      </c>
      <c r="CP114">
        <f>IF(INDEX(測定結果!$1:$1048576,ROW(),CP$1)=0,"",LOG(INDEX(測定結果!$1:$1048576,ROW(),CP$1)))</f>
        <v>-1.3010299956639813</v>
      </c>
      <c r="CQ114">
        <f>IF(INDEX(測定結果!$1:$1048576,ROW(),CQ$1)=0,"",LOG(INDEX(測定結果!$1:$1048576,ROW(),CQ$1)))</f>
        <v>-1.2218487496163564</v>
      </c>
      <c r="CR114">
        <f>IF(INDEX(測定結果!$1:$1048576,ROW(),CR$1)=0,"",LOG(INDEX(測定結果!$1:$1048576,ROW(),CR$1)))</f>
        <v>-1.2218487496163564</v>
      </c>
      <c r="CS114">
        <f>IF(INDEX(測定結果!$1:$1048576,ROW(),CS$1)=0,"",LOG(INDEX(測定結果!$1:$1048576,ROW(),CS$1)))</f>
        <v>-1.2218487496163564</v>
      </c>
      <c r="CT114">
        <f>IF(INDEX(測定結果!$1:$1048576,ROW(),CT$1)=0,"",LOG(INDEX(測定結果!$1:$1048576,ROW(),CT$1)))</f>
        <v>-1.2218487496163564</v>
      </c>
      <c r="CU114">
        <f>IF(INDEX(測定結果!$1:$1048576,ROW(),CU$1)=0,"",LOG(INDEX(測定結果!$1:$1048576,ROW(),CU$1)))</f>
        <v>-1.2218487496163564</v>
      </c>
      <c r="CV114">
        <f>IF(INDEX(測定結果!$1:$1048576,ROW(),CV$1)=0,"",LOG(INDEX(測定結果!$1:$1048576,ROW(),CV$1)))</f>
        <v>-1.2218487496163564</v>
      </c>
      <c r="CW114">
        <f>IF(INDEX(測定結果!$1:$1048576,ROW(),CW$1)=0,"",LOG(INDEX(測定結果!$1:$1048576,ROW(),CW$1)))</f>
        <v>-1.2218487496163564</v>
      </c>
      <c r="CX114">
        <f>IF(INDEX(測定結果!$1:$1048576,ROW(),CX$1)=0,"",LOG(INDEX(測定結果!$1:$1048576,ROW(),CX$1)))</f>
        <v>-1.2218487496163564</v>
      </c>
      <c r="CY114">
        <f>IF(INDEX(測定結果!$1:$1048576,ROW(),CY$1)=0,"",LOG(INDEX(測定結果!$1:$1048576,ROW(),CY$1)))</f>
        <v>-1.2218487496163564</v>
      </c>
      <c r="CZ114">
        <f>IF(INDEX(測定結果!$1:$1048576,ROW(),CZ$1)=0,"",LOG(INDEX(測定結果!$1:$1048576,ROW(),CZ$1)))</f>
        <v>-1.2218487496163564</v>
      </c>
      <c r="DA114" t="str">
        <f>IF(INDEX(測定結果!$1:$1048576,ROW(),DA$1)=0,"",LOG(INDEX(測定結果!$1:$1048576,ROW(),DA$1)))</f>
        <v/>
      </c>
      <c r="DB114">
        <f>IF(INDEX(測定結果!$1:$1048576,ROW(),DB$1)=0,"",LOG(INDEX(測定結果!$1:$1048576,ROW(),DB$1)))</f>
        <v>-1.3010299956639813</v>
      </c>
      <c r="DC114">
        <f>IF(INDEX(測定結果!$1:$1048576,ROW(),DC$1)=0,"",LOG(INDEX(測定結果!$1:$1048576,ROW(),DC$1)))</f>
        <v>-1.2218487496163564</v>
      </c>
      <c r="DD114">
        <f>IF(INDEX(測定結果!$1:$1048576,ROW(),DD$1)=0,"",LOG(INDEX(測定結果!$1:$1048576,ROW(),DD$1)))</f>
        <v>-1.2218487496163564</v>
      </c>
      <c r="DE114">
        <f>IF(INDEX(測定結果!$1:$1048576,ROW(),DE$1)=0,"",LOG(INDEX(測定結果!$1:$1048576,ROW(),DE$1)))</f>
        <v>-1.2218487496163564</v>
      </c>
      <c r="DF114">
        <f>IF(INDEX(測定結果!$1:$1048576,ROW(),DF$1)=0,"",LOG(INDEX(測定結果!$1:$1048576,ROW(),DF$1)))</f>
        <v>-1.2218487496163564</v>
      </c>
      <c r="DG114">
        <f>IF(INDEX(測定結果!$1:$1048576,ROW(),DG$1)=0,"",LOG(INDEX(測定結果!$1:$1048576,ROW(),DG$1)))</f>
        <v>-1.2218487496163564</v>
      </c>
      <c r="DH114">
        <f>IF(INDEX(測定結果!$1:$1048576,ROW(),DH$1)=0,"",LOG(INDEX(測定結果!$1:$1048576,ROW(),DH$1)))</f>
        <v>-1.2218487496163564</v>
      </c>
      <c r="DI114">
        <f>IF(INDEX(測定結果!$1:$1048576,ROW(),DI$1)=0,"",LOG(INDEX(測定結果!$1:$1048576,ROW(),DI$1)))</f>
        <v>-1.2218487496163564</v>
      </c>
      <c r="DJ114">
        <f>IF(INDEX(測定結果!$1:$1048576,ROW(),DJ$1)=0,"",LOG(INDEX(測定結果!$1:$1048576,ROW(),DJ$1)))</f>
        <v>-1.2218487496163564</v>
      </c>
      <c r="DK114">
        <f>IF(INDEX(測定結果!$1:$1048576,ROW(),DK$1)=0,"",LOG(INDEX(測定結果!$1:$1048576,ROW(),DK$1)))</f>
        <v>-1.2218487496163564</v>
      </c>
      <c r="DL114">
        <f>IF(INDEX(測定結果!$1:$1048576,ROW(),DL$1)=0,"",LOG(INDEX(測定結果!$1:$1048576,ROW(),DL$1)))</f>
        <v>-1.2218487496163564</v>
      </c>
      <c r="DM114">
        <f>IF(INDEX(測定結果!$1:$1048576,ROW(),DM$1)=0,"",LOG(INDEX(測定結果!$1:$1048576,ROW(),DM$1)))</f>
        <v>-1.2218487496163564</v>
      </c>
      <c r="DN114">
        <f>IF(INDEX(測定結果!$1:$1048576,ROW(),DN$1)=0,"",LOG(INDEX(測定結果!$1:$1048576,ROW(),DN$1)))</f>
        <v>-1.0969100130080565</v>
      </c>
      <c r="DO114">
        <f>IF(INDEX(測定結果!$1:$1048576,ROW(),DO$1)=0,"",LOG(INDEX(測定結果!$1:$1048576,ROW(),DO$1)))</f>
        <v>-1.2218487496163564</v>
      </c>
      <c r="DP114">
        <f>IF(OR(INDEX(測定結果!$1:$1048576,ROW(),DP$1)=0,INDEX(測定結果!$1:$1048576,ROW(),DP$1)=""),"",LOG(INDEX(測定結果!$1:$1048576,ROW(),DP$1)))</f>
        <v>-1.2518119729937995</v>
      </c>
      <c r="DQ114">
        <f>IF(OR(INDEX(測定結果!$1:$1048576,ROW(),DQ$1)=0,INDEX(測定結果!$1:$1048576,ROW(),DQ$1)=""),"",LOG(INDEX(測定結果!$1:$1048576,ROW(),DQ$1)))</f>
        <v>-1.2291479883578558</v>
      </c>
      <c r="DR114">
        <f>IF(OR(INDEX(測定結果!$1:$1048576,ROW(),DR$1)=0,INDEX(測定結果!$1:$1048576,ROW(),DR$1)=""),"",LOG(INDEX(測定結果!$1:$1048576,ROW(),DR$1)))</f>
        <v>-1.2441251443275085</v>
      </c>
      <c r="DS114">
        <f>IF(OR(INDEX(測定結果!$1:$1048576,ROW(),DS$1)=0,INDEX(測定結果!$1:$1048576,ROW(),DS$1)=""),"",LOG(INDEX(測定結果!$1:$1048576,ROW(),DS$1)))</f>
        <v>-1.2441251443275085</v>
      </c>
      <c r="DT114">
        <f>IF(OR(INDEX(測定結果!$1:$1048576,ROW(),DT$1)=0,INDEX(測定結果!$1:$1048576,ROW(),DT$1)=""),"",LOG(INDEX(測定結果!$1:$1048576,ROW(),DT$1)))</f>
        <v>-1.2441251443275085</v>
      </c>
      <c r="DU114">
        <f>IF(OR(INDEX(測定結果!$1:$1048576,ROW(),DU$1)=0,INDEX(測定結果!$1:$1048576,ROW(),DU$1)=""),"",LOG(INDEX(測定結果!$1:$1048576,ROW(),DU$1)))</f>
        <v>-1.2676062401770316</v>
      </c>
      <c r="DV114">
        <f>IF(OR(INDEX(測定結果!$1:$1048576,ROW(),DV$1)=0,INDEX(測定結果!$1:$1048576,ROW(),DV$1)=""),"",LOG(INDEX(測定結果!$1:$1048576,ROW(),DV$1)))</f>
        <v>-1.2441251443275085</v>
      </c>
      <c r="DW114">
        <f>IF(OR(INDEX(測定結果!$1:$1048576,ROW(),DW$1)=0,INDEX(測定結果!$1:$1048576,ROW(),DW$1)=""),"",LOG(INDEX(測定結果!$1:$1048576,ROW(),DW$1)))</f>
        <v>-1.2441251443275085</v>
      </c>
      <c r="DX114">
        <f>IF(OR(INDEX(測定結果!$1:$1048576,ROW(),DX$1)=0,INDEX(測定結果!$1:$1048576,ROW(),DX$1)=""),"",LOG(INDEX(測定結果!$1:$1048576,ROW(),DX$1)))</f>
        <v>-1.2441251443275085</v>
      </c>
      <c r="DY114" t="str">
        <f>IF(OR(INDEX(測定結果!$1:$1048576,ROW(),DY$1)=0,INDEX(測定結果!$1:$1048576,ROW(),DY$1)=""),"",LOG(INDEX(測定結果!$1:$1048576,ROW(),DY$1)))</f>
        <v/>
      </c>
      <c r="DZ114">
        <f>IF(OR(INDEX(測定結果!$1:$1048576,ROW(),DZ$1)=0,INDEX(測定結果!$1:$1048576,ROW(),DZ$1)=""),"",LOG(INDEX(測定結果!$1:$1048576,ROW(),DZ$1)))</f>
        <v>-1.2839966563652008</v>
      </c>
      <c r="EA114">
        <f>IF(OR(INDEX(測定結果!$1:$1048576,ROW(),EA$1)=0,INDEX(測定結果!$1:$1048576,ROW(),EA$1)=""),"",LOG(INDEX(測定結果!$1:$1048576,ROW(),EA$1)))</f>
        <v>-1.2518119729937995</v>
      </c>
      <c r="EB114">
        <f>IF(OR(INDEX(測定結果!$1:$1048576,ROW(),EB$1)=0,INDEX(測定結果!$1:$1048576,ROW(),EB$1)=""),"",LOG(INDEX(測定結果!$1:$1048576,ROW(),EB$1)))</f>
        <v>-1.2676062401770316</v>
      </c>
      <c r="EC114" t="str">
        <f>IF(OR(INDEX(測定結果!$1:$1048576,ROW(),EC$1)=0,INDEX(測定結果!$1:$1048576,ROW(),EC$1)=""),"",LOG(INDEX(測定結果!$1:$1048576,ROW(),EC$1)))</f>
        <v/>
      </c>
      <c r="ED114" t="str">
        <f>IF(OR(INDEX(測定結果!$1:$1048576,ROW(),ED$1)=0,INDEX(測定結果!$1:$1048576,ROW(),ED$1)=""),"",LOG(INDEX(測定結果!$1:$1048576,ROW(),ED$1)))</f>
        <v/>
      </c>
    </row>
    <row r="115" spans="1:134">
      <c r="A115" t="str">
        <f>IF(INDEX(測定結果!$1:$1048576,ROW(),A$1)=0,A114,INDEX(測定結果!$1:$1048576,ROW(),A$1))</f>
        <v>船引町</v>
      </c>
      <c r="B115">
        <f>INDEX(測定結果!$1:$1048576,ROW(),B$1)</f>
        <v>105</v>
      </c>
      <c r="C115" t="str">
        <f>IF(INDEX(測定結果!$1:$1048576,ROW(),C$1)=0,C114,INDEX(測定結果!$1:$1048576,ROW(),C$1))</f>
        <v>上郷</v>
      </c>
      <c r="D115" t="str">
        <f>IF(INDEX(測定結果!$1:$1048576,ROW(),D$1)=0,"",INDEX(測定結果!$1:$1048576,ROW(),D$1))</f>
        <v>七郷出張所</v>
      </c>
      <c r="E115">
        <f>IF(INDEX(測定結果!$1:$1048576,ROW(),E$1)=0,"",LOG(INDEX(測定結果!$1:$1048576,ROW(),E$1)))</f>
        <v>-0.61978875828839397</v>
      </c>
      <c r="F115">
        <f>IF(INDEX(測定結果!$1:$1048576,ROW(),F$1)=0,"",LOG(INDEX(測定結果!$1:$1048576,ROW(),F$1)))</f>
        <v>-0.61978875828839397</v>
      </c>
      <c r="G115">
        <f>IF(INDEX(測定結果!$1:$1048576,ROW(),G$1)=0,"",LOG(INDEX(測定結果!$1:$1048576,ROW(),G$1)))</f>
        <v>-0.65757731917779372</v>
      </c>
      <c r="H115">
        <f>IF(INDEX(測定結果!$1:$1048576,ROW(),H$1)=0,"",LOG(INDEX(測定結果!$1:$1048576,ROW(),H$1)))</f>
        <v>-0.65757731917779372</v>
      </c>
      <c r="I115">
        <f>IF(INDEX(測定結果!$1:$1048576,ROW(),I$1)=0,"",LOG(INDEX(測定結果!$1:$1048576,ROW(),I$1)))</f>
        <v>-0.6777807052660807</v>
      </c>
      <c r="J115">
        <f>IF(INDEX(測定結果!$1:$1048576,ROW(),J$1)=0,"",LOG(INDEX(測定結果!$1:$1048576,ROW(),J$1)))</f>
        <v>-0.63827216398240705</v>
      </c>
      <c r="K115">
        <f>IF(INDEX(測定結果!$1:$1048576,ROW(),K$1)=0,"",LOG(INDEX(測定結果!$1:$1048576,ROW(),K$1)))</f>
        <v>-0.6777807052660807</v>
      </c>
      <c r="L115">
        <f>IF(INDEX(測定結果!$1:$1048576,ROW(),L$1)=0,"",LOG(INDEX(測定結果!$1:$1048576,ROW(),L$1)))</f>
        <v>-0.6777807052660807</v>
      </c>
      <c r="M115">
        <f>IF(INDEX(測定結果!$1:$1048576,ROW(),M$1)=0,"",LOG(INDEX(測定結果!$1:$1048576,ROW(),M$1)))</f>
        <v>-0.69897000433601875</v>
      </c>
      <c r="N115">
        <f>IF(INDEX(測定結果!$1:$1048576,ROW(),N$1)=0,"",LOG(INDEX(測定結果!$1:$1048576,ROW(),N$1)))</f>
        <v>-0.6777807052660807</v>
      </c>
      <c r="O115">
        <f>IF(INDEX(測定結果!$1:$1048576,ROW(),O$1)=0,"",LOG(INDEX(測定結果!$1:$1048576,ROW(),O$1)))</f>
        <v>-0.6777807052660807</v>
      </c>
      <c r="P115">
        <f>IF(INDEX(測定結果!$1:$1048576,ROW(),P$1)=0,"",LOG(INDEX(測定結果!$1:$1048576,ROW(),P$1)))</f>
        <v>-0.69897000433601875</v>
      </c>
      <c r="Q115">
        <f>IF(INDEX(測定結果!$1:$1048576,ROW(),Q$1)=0,"",LOG(INDEX(測定結果!$1:$1048576,ROW(),Q$1)))</f>
        <v>-0.69897000433601875</v>
      </c>
      <c r="R115">
        <f>IF(INDEX(測定結果!$1:$1048576,ROW(),R$1)=0,"",LOG(INDEX(測定結果!$1:$1048576,ROW(),R$1)))</f>
        <v>-0.72124639904717103</v>
      </c>
      <c r="S115">
        <f>IF(INDEX(測定結果!$1:$1048576,ROW(),S$1)=0,"",LOG(INDEX(測定結果!$1:$1048576,ROW(),S$1)))</f>
        <v>-0.769551078621726</v>
      </c>
      <c r="T115">
        <f>IF(INDEX(測定結果!$1:$1048576,ROW(),T$1)=0,"",LOG(INDEX(測定結果!$1:$1048576,ROW(),T$1)))</f>
        <v>-0.769551078621726</v>
      </c>
      <c r="U115">
        <f>IF(INDEX(測定結果!$1:$1048576,ROW(),U$1)=0,"",LOG(INDEX(測定結果!$1:$1048576,ROW(),U$1)))</f>
        <v>-0.74472749489669399</v>
      </c>
      <c r="V115">
        <f>IF(INDEX(測定結果!$1:$1048576,ROW(),V$1)=0,"",LOG(INDEX(測定結果!$1:$1048576,ROW(),V$1)))</f>
        <v>-0.74472749489669399</v>
      </c>
      <c r="W115">
        <f>IF(INDEX(測定結果!$1:$1048576,ROW(),W$1)=0,"",LOG(INDEX(測定結果!$1:$1048576,ROW(),W$1)))</f>
        <v>-0.74472749489669399</v>
      </c>
      <c r="X115">
        <f>IF(INDEX(測定結果!$1:$1048576,ROW(),X$1)=0,"",LOG(INDEX(測定結果!$1:$1048576,ROW(),X$1)))</f>
        <v>-0.92081875395237522</v>
      </c>
      <c r="Y115">
        <f>IF(INDEX(測定結果!$1:$1048576,ROW(),Y$1)=0,"",LOG(INDEX(測定結果!$1:$1048576,ROW(),Y$1)))</f>
        <v>-0.92081875395237522</v>
      </c>
      <c r="Z115">
        <f>IF(INDEX(測定結果!$1:$1048576,ROW(),Z$1)=0,"",LOG(INDEX(測定結果!$1:$1048576,ROW(),Z$1)))</f>
        <v>-0.92081875395237522</v>
      </c>
      <c r="AA115">
        <f>IF(INDEX(測定結果!$1:$1048576,ROW(),AA$1)=0,"",LOG(INDEX(測定結果!$1:$1048576,ROW(),AA$1)))</f>
        <v>-0.88605664769316317</v>
      </c>
      <c r="AB115">
        <f>IF(INDEX(測定結果!$1:$1048576,ROW(),AB$1)=0,"",LOG(INDEX(測定結果!$1:$1048576,ROW(),AB$1)))</f>
        <v>-0.92081875395237522</v>
      </c>
      <c r="AC115">
        <f>IF(INDEX(測定結果!$1:$1048576,ROW(),AC$1)=0,"",LOG(INDEX(測定結果!$1:$1048576,ROW(),AC$1)))</f>
        <v>-0.95860731484177497</v>
      </c>
      <c r="AD115">
        <f>IF(INDEX(測定結果!$1:$1048576,ROW(),AD$1)=0,"",LOG(INDEX(測定結果!$1:$1048576,ROW(),AD$1)))</f>
        <v>-0.95860731484177497</v>
      </c>
      <c r="AE115">
        <f>IF(INDEX(測定結果!$1:$1048576,ROW(),AE$1)=0,"",LOG(INDEX(測定結果!$1:$1048576,ROW(),AE$1)))</f>
        <v>-0.95860731484177497</v>
      </c>
      <c r="AF115">
        <f>IF(INDEX(測定結果!$1:$1048576,ROW(),AF$1)=0,"",LOG(INDEX(測定結果!$1:$1048576,ROW(),AF$1)))</f>
        <v>-0.92081875395237522</v>
      </c>
      <c r="AG115">
        <f>IF(INDEX(測定結果!$1:$1048576,ROW(),AG$1)=0,"",LOG(INDEX(測定結果!$1:$1048576,ROW(),AG$1)))</f>
        <v>-0.95860731484177497</v>
      </c>
      <c r="AH115">
        <f>IF(INDEX(測定結果!$1:$1048576,ROW(),AH$1)=0,"",LOG(INDEX(測定結果!$1:$1048576,ROW(),AH$1)))</f>
        <v>-1.0969100130080565</v>
      </c>
      <c r="AI115">
        <f>IF(INDEX(測定結果!$1:$1048576,ROW(),AI$1)=0,"",LOG(INDEX(測定結果!$1:$1048576,ROW(),AI$1)))</f>
        <v>-1</v>
      </c>
      <c r="AJ115">
        <f>IF(INDEX(測定結果!$1:$1048576,ROW(),AJ$1)=0,"",LOG(INDEX(測定結果!$1:$1048576,ROW(),AJ$1)))</f>
        <v>-0.95860731484177497</v>
      </c>
      <c r="AK115">
        <f>IF(INDEX(測定結果!$1:$1048576,ROW(),AK$1)=0,"",LOG(INDEX(測定結果!$1:$1048576,ROW(),AK$1)))</f>
        <v>-0.95860731484177497</v>
      </c>
      <c r="AL115">
        <f>IF(INDEX(測定結果!$1:$1048576,ROW(),AL$1)=0,"",LOG(INDEX(測定結果!$1:$1048576,ROW(),AL$1)))</f>
        <v>-1</v>
      </c>
      <c r="AM115">
        <f>IF(INDEX(測定結果!$1:$1048576,ROW(),AM$1)=0,"",LOG(INDEX(測定結果!$1:$1048576,ROW(),AM$1)))</f>
        <v>-0.95860731484177497</v>
      </c>
      <c r="AN115">
        <f>IF(INDEX(測定結果!$1:$1048576,ROW(),AN$1)=0,"",LOG(INDEX(測定結果!$1:$1048576,ROW(),AN$1)))</f>
        <v>-1</v>
      </c>
      <c r="AO115">
        <f>IF(INDEX(測定結果!$1:$1048576,ROW(),AO$1)=0,"",LOG(INDEX(測定結果!$1:$1048576,ROW(),AO$1)))</f>
        <v>-1</v>
      </c>
      <c r="AP115">
        <f>IF(INDEX(測定結果!$1:$1048576,ROW(),AP$1)=0,"",LOG(INDEX(測定結果!$1:$1048576,ROW(),AP$1)))</f>
        <v>-1</v>
      </c>
      <c r="AQ115">
        <f>IF(INDEX(測定結果!$1:$1048576,ROW(),AQ$1)=0,"",LOG(INDEX(測定結果!$1:$1048576,ROW(),AQ$1)))</f>
        <v>-1</v>
      </c>
      <c r="AR115">
        <f>IF(INDEX(測定結果!$1:$1048576,ROW(),AR$1)=0,"",LOG(INDEX(測定結果!$1:$1048576,ROW(),AR$1)))</f>
        <v>-1</v>
      </c>
      <c r="AS115">
        <f>IF(INDEX(測定結果!$1:$1048576,ROW(),AS$1)=0,"",LOG(INDEX(測定結果!$1:$1048576,ROW(),AS$1)))</f>
        <v>-1.0457574905606752</v>
      </c>
      <c r="AT115">
        <f>IF(INDEX(測定結果!$1:$1048576,ROW(),AT$1)=0,"",LOG(INDEX(測定結果!$1:$1048576,ROW(),AT$1)))</f>
        <v>-1.0457574905606752</v>
      </c>
      <c r="AU115">
        <f>IF(INDEX(測定結果!$1:$1048576,ROW(),AU$1)=0,"",LOG(INDEX(測定結果!$1:$1048576,ROW(),AU$1)))</f>
        <v>-1.1549019599857431</v>
      </c>
      <c r="AV115">
        <f>IF(INDEX(測定結果!$1:$1048576,ROW(),AV$1)=0,"",LOG(INDEX(測定結果!$1:$1048576,ROW(),AV$1)))</f>
        <v>-1</v>
      </c>
      <c r="AW115">
        <f>IF(INDEX(測定結果!$1:$1048576,ROW(),AW$1)=0,"",LOG(INDEX(測定結果!$1:$1048576,ROW(),AW$1)))</f>
        <v>-1</v>
      </c>
      <c r="AX115">
        <f>IF(INDEX(測定結果!$1:$1048576,ROW(),AX$1)=0,"",LOG(INDEX(測定結果!$1:$1048576,ROW(),AX$1)))</f>
        <v>-1</v>
      </c>
      <c r="AY115">
        <f>IF(INDEX(測定結果!$1:$1048576,ROW(),AY$1)=0,"",LOG(INDEX(測定結果!$1:$1048576,ROW(),AY$1)))</f>
        <v>-1</v>
      </c>
      <c r="AZ115">
        <f>IF(INDEX(測定結果!$1:$1048576,ROW(),AZ$1)=0,"",LOG(INDEX(測定結果!$1:$1048576,ROW(),AZ$1)))</f>
        <v>-0.95860731484177497</v>
      </c>
      <c r="BA115">
        <f>IF(INDEX(測定結果!$1:$1048576,ROW(),BA$1)=0,"",LOG(INDEX(測定結果!$1:$1048576,ROW(),BA$1)))</f>
        <v>-1</v>
      </c>
      <c r="BB115">
        <f>IF(INDEX(測定結果!$1:$1048576,ROW(),BB$1)=0,"",LOG(INDEX(測定結果!$1:$1048576,ROW(),BB$1)))</f>
        <v>-1.0457574905606752</v>
      </c>
      <c r="BC115">
        <f>IF(INDEX(測定結果!$1:$1048576,ROW(),BC$1)=0,"",LOG(INDEX(測定結果!$1:$1048576,ROW(),BC$1)))</f>
        <v>-1.0457574905606752</v>
      </c>
      <c r="BD115">
        <f>IF(INDEX(測定結果!$1:$1048576,ROW(),BD$1)=0,"",LOG(INDEX(測定結果!$1:$1048576,ROW(),BD$1)))</f>
        <v>-1.0457574905606752</v>
      </c>
      <c r="BE115">
        <f>IF(INDEX(測定結果!$1:$1048576,ROW(),BE$1)=0,"",LOG(INDEX(測定結果!$1:$1048576,ROW(),BE$1)))</f>
        <v>-1.0969100130080565</v>
      </c>
      <c r="BF115">
        <f>IF(INDEX(測定結果!$1:$1048576,ROW(),BF$1)=0,"",LOG(INDEX(測定結果!$1:$1048576,ROW(),BF$1)))</f>
        <v>-1.2218487496163564</v>
      </c>
      <c r="BG115">
        <f>IF(INDEX(測定結果!$1:$1048576,ROW(),BG$1)=0,"",LOG(INDEX(測定結果!$1:$1048576,ROW(),BG$1)))</f>
        <v>-1.0969100130080565</v>
      </c>
      <c r="BH115">
        <f>IF(INDEX(測定結果!$1:$1048576,ROW(),BH$1)=0,"",LOG(INDEX(測定結果!$1:$1048576,ROW(),BH$1)))</f>
        <v>-1.0969100130080565</v>
      </c>
      <c r="BI115">
        <f>IF(INDEX(測定結果!$1:$1048576,ROW(),BI$1)=0,"",LOG(INDEX(測定結果!$1:$1048576,ROW(),BI$1)))</f>
        <v>-1.0457574905606752</v>
      </c>
      <c r="BJ115">
        <f>IF(INDEX(測定結果!$1:$1048576,ROW(),BJ$1)=0,"",LOG(INDEX(測定結果!$1:$1048576,ROW(),BJ$1)))</f>
        <v>-1.0457574905606752</v>
      </c>
      <c r="BK115">
        <f>IF(INDEX(測定結果!$1:$1048576,ROW(),BK$1)=0,"",LOG(INDEX(測定結果!$1:$1048576,ROW(),BK$1)))</f>
        <v>-1.0457574905606752</v>
      </c>
      <c r="BL115">
        <f>IF(INDEX(測定結果!$1:$1048576,ROW(),BL$1)=0,"",LOG(INDEX(測定結果!$1:$1048576,ROW(),BL$1)))</f>
        <v>-1.0457574905606752</v>
      </c>
      <c r="BM115">
        <f>IF(INDEX(測定結果!$1:$1048576,ROW(),BM$1)=0,"",LOG(INDEX(測定結果!$1:$1048576,ROW(),BM$1)))</f>
        <v>-1.0969100130080565</v>
      </c>
      <c r="BN115">
        <f>IF(INDEX(測定結果!$1:$1048576,ROW(),BN$1)=0,"",LOG(INDEX(測定結果!$1:$1048576,ROW(),BN$1)))</f>
        <v>-1.0969100130080565</v>
      </c>
      <c r="BO115">
        <f>IF(INDEX(測定結果!$1:$1048576,ROW(),BO$1)=0,"",LOG(INDEX(測定結果!$1:$1048576,ROW(),BO$1)))</f>
        <v>-1.0969100130080565</v>
      </c>
      <c r="BP115">
        <f>IF(INDEX(測定結果!$1:$1048576,ROW(),BP$1)=0,"",LOG(INDEX(測定結果!$1:$1048576,ROW(),BP$1)))</f>
        <v>-1.0969100130080565</v>
      </c>
      <c r="BQ115">
        <f>IF(INDEX(測定結果!$1:$1048576,ROW(),BQ$1)=0,"",LOG(INDEX(測定結果!$1:$1048576,ROW(),BQ$1)))</f>
        <v>-1.1549019599857431</v>
      </c>
      <c r="BR115">
        <f>IF(INDEX(測定結果!$1:$1048576,ROW(),BR$1)=0,"",LOG(INDEX(測定結果!$1:$1048576,ROW(),BR$1)))</f>
        <v>-1.2218487496163564</v>
      </c>
      <c r="BS115">
        <f>IF(INDEX(測定結果!$1:$1048576,ROW(),BS$1)=0,"",LOG(INDEX(測定結果!$1:$1048576,ROW(),BS$1)))</f>
        <v>-1.1549019599857431</v>
      </c>
      <c r="BT115">
        <f>IF(INDEX(測定結果!$1:$1048576,ROW(),BT$1)=0,"",LOG(INDEX(測定結果!$1:$1048576,ROW(),BT$1)))</f>
        <v>-1.1549019599857431</v>
      </c>
      <c r="BU115">
        <f>IF(INDEX(測定結果!$1:$1048576,ROW(),BU$1)=0,"",LOG(INDEX(測定結果!$1:$1048576,ROW(),BU$1)))</f>
        <v>-1.1549019599857431</v>
      </c>
      <c r="BV115">
        <f>IF(INDEX(測定結果!$1:$1048576,ROW(),BV$1)=0,"",LOG(INDEX(測定結果!$1:$1048576,ROW(),BV$1)))</f>
        <v>-1.1549019599857431</v>
      </c>
      <c r="BW115">
        <f>IF(INDEX(測定結果!$1:$1048576,ROW(),BW$1)=0,"",LOG(INDEX(測定結果!$1:$1048576,ROW(),BW$1)))</f>
        <v>-1.1549019599857431</v>
      </c>
      <c r="BX115">
        <f>IF(INDEX(測定結果!$1:$1048576,ROW(),BX$1)=0,"",LOG(INDEX(測定結果!$1:$1048576,ROW(),BX$1)))</f>
        <v>-1.1549019599857431</v>
      </c>
      <c r="BY115">
        <f>IF(INDEX(測定結果!$1:$1048576,ROW(),BY$1)=0,"",LOG(INDEX(測定結果!$1:$1048576,ROW(),BY$1)))</f>
        <v>-1.1549019599857431</v>
      </c>
      <c r="BZ115">
        <f>IF(INDEX(測定結果!$1:$1048576,ROW(),BZ$1)=0,"",LOG(INDEX(測定結果!$1:$1048576,ROW(),BZ$1)))</f>
        <v>-1.1549019599857431</v>
      </c>
      <c r="CA115">
        <f>IF(INDEX(測定結果!$1:$1048576,ROW(),CA$1)=0,"",LOG(INDEX(測定結果!$1:$1048576,ROW(),CA$1)))</f>
        <v>-1.1549019599857431</v>
      </c>
      <c r="CB115">
        <f>IF(INDEX(測定結果!$1:$1048576,ROW(),CB$1)=0,"",LOG(INDEX(測定結果!$1:$1048576,ROW(),CB$1)))</f>
        <v>-1.1549019599857431</v>
      </c>
      <c r="CC115">
        <f>IF(INDEX(測定結果!$1:$1048576,ROW(),CC$1)=0,"",LOG(INDEX(測定結果!$1:$1048576,ROW(),CC$1)))</f>
        <v>-1.1549019599857431</v>
      </c>
      <c r="CD115">
        <f>IF(INDEX(測定結果!$1:$1048576,ROW(),CD$1)=0,"",LOG(INDEX(測定結果!$1:$1048576,ROW(),CD$1)))</f>
        <v>-1.2218487496163564</v>
      </c>
      <c r="CE115">
        <f>IF(INDEX(測定結果!$1:$1048576,ROW(),CE$1)=0,"",LOG(INDEX(測定結果!$1:$1048576,ROW(),CE$1)))</f>
        <v>-1.1549019599857431</v>
      </c>
      <c r="CF115">
        <f>IF(INDEX(測定結果!$1:$1048576,ROW(),CF$1)=0,"",LOG(INDEX(測定結果!$1:$1048576,ROW(),CF$1)))</f>
        <v>-1.1549019599857431</v>
      </c>
      <c r="CG115">
        <f>IF(INDEX(測定結果!$1:$1048576,ROW(),CG$1)=0,"",LOG(INDEX(測定結果!$1:$1048576,ROW(),CG$1)))</f>
        <v>-1.1549019599857431</v>
      </c>
      <c r="CH115">
        <f>IF(INDEX(測定結果!$1:$1048576,ROW(),CH$1)=0,"",LOG(INDEX(測定結果!$1:$1048576,ROW(),CH$1)))</f>
        <v>-1.1549019599857431</v>
      </c>
      <c r="CI115">
        <f>IF(INDEX(測定結果!$1:$1048576,ROW(),CI$1)=0,"",LOG(INDEX(測定結果!$1:$1048576,ROW(),CI$1)))</f>
        <v>-1.1549019599857431</v>
      </c>
      <c r="CJ115">
        <f>IF(INDEX(測定結果!$1:$1048576,ROW(),CJ$1)=0,"",LOG(INDEX(測定結果!$1:$1048576,ROW(),CJ$1)))</f>
        <v>-1.1549019599857431</v>
      </c>
      <c r="CK115">
        <f>IF(INDEX(測定結果!$1:$1048576,ROW(),CK$1)=0,"",LOG(INDEX(測定結果!$1:$1048576,ROW(),CK$1)))</f>
        <v>-1.1549019599857431</v>
      </c>
      <c r="CL115">
        <f>IF(INDEX(測定結果!$1:$1048576,ROW(),CL$1)=0,"",LOG(INDEX(測定結果!$1:$1048576,ROW(),CL$1)))</f>
        <v>-1.1549019599857431</v>
      </c>
      <c r="CM115">
        <f>IF(INDEX(測定結果!$1:$1048576,ROW(),CM$1)=0,"",LOG(INDEX(測定結果!$1:$1048576,ROW(),CM$1)))</f>
        <v>-1.1549019599857431</v>
      </c>
      <c r="CN115">
        <f>IF(INDEX(測定結果!$1:$1048576,ROW(),CN$1)=0,"",LOG(INDEX(測定結果!$1:$1048576,ROW(),CN$1)))</f>
        <v>-1.1549019599857431</v>
      </c>
      <c r="CO115">
        <f>IF(INDEX(測定結果!$1:$1048576,ROW(),CO$1)=0,"",LOG(INDEX(測定結果!$1:$1048576,ROW(),CO$1)))</f>
        <v>-1.2218487496163564</v>
      </c>
      <c r="CP115">
        <f>IF(INDEX(測定結果!$1:$1048576,ROW(),CP$1)=0,"",LOG(INDEX(測定結果!$1:$1048576,ROW(),CP$1)))</f>
        <v>-1.3010299956639813</v>
      </c>
      <c r="CQ115">
        <f>IF(INDEX(測定結果!$1:$1048576,ROW(),CQ$1)=0,"",LOG(INDEX(測定結果!$1:$1048576,ROW(),CQ$1)))</f>
        <v>-1.1549019599857431</v>
      </c>
      <c r="CR115">
        <f>IF(INDEX(測定結果!$1:$1048576,ROW(),CR$1)=0,"",LOG(INDEX(測定結果!$1:$1048576,ROW(),CR$1)))</f>
        <v>-1.2218487496163564</v>
      </c>
      <c r="CS115">
        <f>IF(INDEX(測定結果!$1:$1048576,ROW(),CS$1)=0,"",LOG(INDEX(測定結果!$1:$1048576,ROW(),CS$1)))</f>
        <v>-1.1549019599857431</v>
      </c>
      <c r="CT115">
        <f>IF(INDEX(測定結果!$1:$1048576,ROW(),CT$1)=0,"",LOG(INDEX(測定結果!$1:$1048576,ROW(),CT$1)))</f>
        <v>-1.1549019599857431</v>
      </c>
      <c r="CU115">
        <f>IF(INDEX(測定結果!$1:$1048576,ROW(),CU$1)=0,"",LOG(INDEX(測定結果!$1:$1048576,ROW(),CU$1)))</f>
        <v>-1.1549019599857431</v>
      </c>
      <c r="CV115">
        <f>IF(INDEX(測定結果!$1:$1048576,ROW(),CV$1)=0,"",LOG(INDEX(測定結果!$1:$1048576,ROW(),CV$1)))</f>
        <v>-1.1549019599857431</v>
      </c>
      <c r="CW115">
        <f>IF(INDEX(測定結果!$1:$1048576,ROW(),CW$1)=0,"",LOG(INDEX(測定結果!$1:$1048576,ROW(),CW$1)))</f>
        <v>-1.2218487496163564</v>
      </c>
      <c r="CX115">
        <f>IF(INDEX(測定結果!$1:$1048576,ROW(),CX$1)=0,"",LOG(INDEX(測定結果!$1:$1048576,ROW(),CX$1)))</f>
        <v>-1.2218487496163564</v>
      </c>
      <c r="CY115">
        <f>IF(INDEX(測定結果!$1:$1048576,ROW(),CY$1)=0,"",LOG(INDEX(測定結果!$1:$1048576,ROW(),CY$1)))</f>
        <v>-1.2218487496163564</v>
      </c>
      <c r="CZ115">
        <f>IF(INDEX(測定結果!$1:$1048576,ROW(),CZ$1)=0,"",LOG(INDEX(測定結果!$1:$1048576,ROW(),CZ$1)))</f>
        <v>-1.1549019599857431</v>
      </c>
      <c r="DA115" t="str">
        <f>IF(INDEX(測定結果!$1:$1048576,ROW(),DA$1)=0,"",LOG(INDEX(測定結果!$1:$1048576,ROW(),DA$1)))</f>
        <v/>
      </c>
      <c r="DB115">
        <f>IF(INDEX(測定結果!$1:$1048576,ROW(),DB$1)=0,"",LOG(INDEX(測定結果!$1:$1048576,ROW(),DB$1)))</f>
        <v>-1.2218487496163564</v>
      </c>
      <c r="DC115">
        <f>IF(INDEX(測定結果!$1:$1048576,ROW(),DC$1)=0,"",LOG(INDEX(測定結果!$1:$1048576,ROW(),DC$1)))</f>
        <v>-1.2218487496163564</v>
      </c>
      <c r="DD115">
        <f>IF(INDEX(測定結果!$1:$1048576,ROW(),DD$1)=0,"",LOG(INDEX(測定結果!$1:$1048576,ROW(),DD$1)))</f>
        <v>-1.2218487496163564</v>
      </c>
      <c r="DE115">
        <f>IF(INDEX(測定結果!$1:$1048576,ROW(),DE$1)=0,"",LOG(INDEX(測定結果!$1:$1048576,ROW(),DE$1)))</f>
        <v>-1.2218487496163564</v>
      </c>
      <c r="DF115">
        <f>IF(INDEX(測定結果!$1:$1048576,ROW(),DF$1)=0,"",LOG(INDEX(測定結果!$1:$1048576,ROW(),DF$1)))</f>
        <v>-1.2218487496163564</v>
      </c>
      <c r="DG115">
        <f>IF(INDEX(測定結果!$1:$1048576,ROW(),DG$1)=0,"",LOG(INDEX(測定結果!$1:$1048576,ROW(),DG$1)))</f>
        <v>-1.2218487496163564</v>
      </c>
      <c r="DH115">
        <f>IF(INDEX(測定結果!$1:$1048576,ROW(),DH$1)=0,"",LOG(INDEX(測定結果!$1:$1048576,ROW(),DH$1)))</f>
        <v>-1.2218487496163564</v>
      </c>
      <c r="DI115">
        <f>IF(INDEX(測定結果!$1:$1048576,ROW(),DI$1)=0,"",LOG(INDEX(測定結果!$1:$1048576,ROW(),DI$1)))</f>
        <v>-1.2218487496163564</v>
      </c>
      <c r="DJ115">
        <f>IF(INDEX(測定結果!$1:$1048576,ROW(),DJ$1)=0,"",LOG(INDEX(測定結果!$1:$1048576,ROW(),DJ$1)))</f>
        <v>-1.2218487496163564</v>
      </c>
      <c r="DK115">
        <f>IF(INDEX(測定結果!$1:$1048576,ROW(),DK$1)=0,"",LOG(INDEX(測定結果!$1:$1048576,ROW(),DK$1)))</f>
        <v>-1.2218487496163564</v>
      </c>
      <c r="DL115">
        <f>IF(INDEX(測定結果!$1:$1048576,ROW(),DL$1)=0,"",LOG(INDEX(測定結果!$1:$1048576,ROW(),DL$1)))</f>
        <v>-1.2218487496163564</v>
      </c>
      <c r="DM115">
        <f>IF(INDEX(測定結果!$1:$1048576,ROW(),DM$1)=0,"",LOG(INDEX(測定結果!$1:$1048576,ROW(),DM$1)))</f>
        <v>-1.2218487496163564</v>
      </c>
      <c r="DN115">
        <f>IF(INDEX(測定結果!$1:$1048576,ROW(),DN$1)=0,"",LOG(INDEX(測定結果!$1:$1048576,ROW(),DN$1)))</f>
        <v>-1.2218487496163564</v>
      </c>
      <c r="DO115">
        <f>IF(INDEX(測定結果!$1:$1048576,ROW(),DO$1)=0,"",LOG(INDEX(測定結果!$1:$1048576,ROW(),DO$1)))</f>
        <v>-1.2218487496163564</v>
      </c>
      <c r="DP115">
        <f>IF(OR(INDEX(測定結果!$1:$1048576,ROW(),DP$1)=0,INDEX(測定結果!$1:$1048576,ROW(),DP$1)=""),"",LOG(INDEX(測定結果!$1:$1048576,ROW(),DP$1)))</f>
        <v>-1.2365720064370627</v>
      </c>
      <c r="DQ115">
        <f>IF(OR(INDEX(測定結果!$1:$1048576,ROW(),DQ$1)=0,INDEX(測定結果!$1:$1048576,ROW(),DQ$1)=""),"",LOG(INDEX(測定結果!$1:$1048576,ROW(),DQ$1)))</f>
        <v>-1.2076083105017461</v>
      </c>
      <c r="DR115">
        <f>IF(OR(INDEX(測定結果!$1:$1048576,ROW(),DR$1)=0,INDEX(測定結果!$1:$1048576,ROW(),DR$1)=""),"",LOG(INDEX(測定結果!$1:$1048576,ROW(),DR$1)))</f>
        <v>-1.1938200260161129</v>
      </c>
      <c r="DS115">
        <f>IF(OR(INDEX(測定結果!$1:$1048576,ROW(),DS$1)=0,INDEX(測定結果!$1:$1048576,ROW(),DS$1)=""),"",LOG(INDEX(測定結果!$1:$1048576,ROW(),DS$1)))</f>
        <v>-1.1804560644581312</v>
      </c>
      <c r="DT115">
        <f>IF(OR(INDEX(測定結果!$1:$1048576,ROW(),DT$1)=0,INDEX(測定結果!$1:$1048576,ROW(),DT$1)=""),"",LOG(INDEX(測定結果!$1:$1048576,ROW(),DT$1)))</f>
        <v>-1.2218487496163564</v>
      </c>
      <c r="DU115">
        <f>IF(OR(INDEX(測定結果!$1:$1048576,ROW(),DU$1)=0,INDEX(測定結果!$1:$1048576,ROW(),DU$1)=""),"",LOG(INDEX(測定結果!$1:$1048576,ROW(),DU$1)))</f>
        <v>-1.2218487496163564</v>
      </c>
      <c r="DV115">
        <f>IF(OR(INDEX(測定結果!$1:$1048576,ROW(),DV$1)=0,INDEX(測定結果!$1:$1048576,ROW(),DV$1)=""),"",LOG(INDEX(測定結果!$1:$1048576,ROW(),DV$1)))</f>
        <v>-1.2146701649892331</v>
      </c>
      <c r="DW115">
        <f>IF(OR(INDEX(測定結果!$1:$1048576,ROW(),DW$1)=0,INDEX(測定結果!$1:$1048576,ROW(),DW$1)=""),"",LOG(INDEX(測定結果!$1:$1048576,ROW(),DW$1)))</f>
        <v>-1.2441251443275085</v>
      </c>
      <c r="DX115">
        <f>IF(OR(INDEX(測定結果!$1:$1048576,ROW(),DX$1)=0,INDEX(測定結果!$1:$1048576,ROW(),DX$1)=""),"",LOG(INDEX(測定結果!$1:$1048576,ROW(),DX$1)))</f>
        <v>-1.2146701649892331</v>
      </c>
      <c r="DY115">
        <f>IF(OR(INDEX(測定結果!$1:$1048576,ROW(),DY$1)=0,INDEX(測定結果!$1:$1048576,ROW(),DY$1)=""),"",LOG(INDEX(測定結果!$1:$1048576,ROW(),DY$1)))</f>
        <v>-1.2365720064370627</v>
      </c>
      <c r="DZ115">
        <f>IF(OR(INDEX(測定結果!$1:$1048576,ROW(),DZ$1)=0,INDEX(測定結果!$1:$1048576,ROW(),DZ$1)=""),"",LOG(INDEX(測定結果!$1:$1048576,ROW(),DZ$1)))</f>
        <v>-1.2596373105057561</v>
      </c>
      <c r="EA115">
        <f>IF(OR(INDEX(測定結果!$1:$1048576,ROW(),EA$1)=0,INDEX(測定結果!$1:$1048576,ROW(),EA$1)=""),"",LOG(INDEX(測定結果!$1:$1048576,ROW(),EA$1)))</f>
        <v>-1.2291479883578558</v>
      </c>
      <c r="EB115" t="str">
        <f>IF(OR(INDEX(測定結果!$1:$1048576,ROW(),EB$1)=0,INDEX(測定結果!$1:$1048576,ROW(),EB$1)=""),"",LOG(INDEX(測定結果!$1:$1048576,ROW(),EB$1)))</f>
        <v/>
      </c>
      <c r="EC115">
        <f>IF(OR(INDEX(測定結果!$1:$1048576,ROW(),EC$1)=0,INDEX(測定結果!$1:$1048576,ROW(),EC$1)=""),"",LOG(INDEX(測定結果!$1:$1048576,ROW(),EC$1)))</f>
        <v>-1</v>
      </c>
      <c r="ED115">
        <f>IF(OR(INDEX(測定結果!$1:$1048576,ROW(),ED$1)=0,INDEX(測定結果!$1:$1048576,ROW(),ED$1)=""),"",LOG(INDEX(測定結果!$1:$1048576,ROW(),ED$1)))</f>
        <v>-0.9507819773298184</v>
      </c>
    </row>
    <row r="116" spans="1:134">
      <c r="A116" t="str">
        <f>IF(INDEX(測定結果!$1:$1048576,ROW(),A$1)=0,A115,INDEX(測定結果!$1:$1048576,ROW(),A$1))</f>
        <v>船引町</v>
      </c>
      <c r="B116">
        <f>INDEX(測定結果!$1:$1048576,ROW(),B$1)</f>
        <v>106</v>
      </c>
      <c r="C116" t="str">
        <f>IF(INDEX(測定結果!$1:$1048576,ROW(),C$1)=0,C115,INDEX(測定結果!$1:$1048576,ROW(),C$1))</f>
        <v>下郷</v>
      </c>
      <c r="D116" t="str">
        <f>IF(INDEX(測定結果!$1:$1048576,ROW(),D$1)=0,"",INDEX(測定結果!$1:$1048576,ROW(),D$1))</f>
        <v>町広土公民館</v>
      </c>
      <c r="E116">
        <f>IF(INDEX(測定結果!$1:$1048576,ROW(),E$1)=0,"",LOG(INDEX(測定結果!$1:$1048576,ROW(),E$1)))</f>
        <v>-0.74472749489669399</v>
      </c>
      <c r="F116">
        <f>IF(INDEX(測定結果!$1:$1048576,ROW(),F$1)=0,"",LOG(INDEX(測定結果!$1:$1048576,ROW(),F$1)))</f>
        <v>-0.72124639904717103</v>
      </c>
      <c r="G116">
        <f>IF(INDEX(測定結果!$1:$1048576,ROW(),G$1)=0,"",LOG(INDEX(測定結果!$1:$1048576,ROW(),G$1)))</f>
        <v>-0.769551078621726</v>
      </c>
      <c r="H116">
        <f>IF(INDEX(測定結果!$1:$1048576,ROW(),H$1)=0,"",LOG(INDEX(測定結果!$1:$1048576,ROW(),H$1)))</f>
        <v>-0.79588001734407521</v>
      </c>
      <c r="I116">
        <f>IF(INDEX(測定結果!$1:$1048576,ROW(),I$1)=0,"",LOG(INDEX(測定結果!$1:$1048576,ROW(),I$1)))</f>
        <v>-0.79588001734407521</v>
      </c>
      <c r="J116">
        <f>IF(INDEX(測定結果!$1:$1048576,ROW(),J$1)=0,"",LOG(INDEX(測定結果!$1:$1048576,ROW(),J$1)))</f>
        <v>-0.79588001734407521</v>
      </c>
      <c r="K116">
        <f>IF(INDEX(測定結果!$1:$1048576,ROW(),K$1)=0,"",LOG(INDEX(測定結果!$1:$1048576,ROW(),K$1)))</f>
        <v>-0.82390874094431876</v>
      </c>
      <c r="L116">
        <f>IF(INDEX(測定結果!$1:$1048576,ROW(),L$1)=0,"",LOG(INDEX(測定結果!$1:$1048576,ROW(),L$1)))</f>
        <v>-0.82390874094431876</v>
      </c>
      <c r="M116">
        <f>IF(INDEX(測定結果!$1:$1048576,ROW(),M$1)=0,"",LOG(INDEX(測定結果!$1:$1048576,ROW(),M$1)))</f>
        <v>-0.82390874094431876</v>
      </c>
      <c r="N116">
        <f>IF(INDEX(測定結果!$1:$1048576,ROW(),N$1)=0,"",LOG(INDEX(測定結果!$1:$1048576,ROW(),N$1)))</f>
        <v>-0.82390874094431876</v>
      </c>
      <c r="O116">
        <f>IF(INDEX(測定結果!$1:$1048576,ROW(),O$1)=0,"",LOG(INDEX(測定結果!$1:$1048576,ROW(),O$1)))</f>
        <v>-0.79588001734407521</v>
      </c>
      <c r="P116">
        <f>IF(INDEX(測定結果!$1:$1048576,ROW(),P$1)=0,"",LOG(INDEX(測定結果!$1:$1048576,ROW(),P$1)))</f>
        <v>-0.85387196432176193</v>
      </c>
      <c r="Q116">
        <f>IF(INDEX(測定結果!$1:$1048576,ROW(),Q$1)=0,"",LOG(INDEX(測定結果!$1:$1048576,ROW(),Q$1)))</f>
        <v>-0.85387196432176193</v>
      </c>
      <c r="R116">
        <f>IF(INDEX(測定結果!$1:$1048576,ROW(),R$1)=0,"",LOG(INDEX(測定結果!$1:$1048576,ROW(),R$1)))</f>
        <v>-0.85387196432176193</v>
      </c>
      <c r="S116">
        <f>IF(INDEX(測定結果!$1:$1048576,ROW(),S$1)=0,"",LOG(INDEX(測定結果!$1:$1048576,ROW(),S$1)))</f>
        <v>-0.88605664769316317</v>
      </c>
      <c r="T116">
        <f>IF(INDEX(測定結果!$1:$1048576,ROW(),T$1)=0,"",LOG(INDEX(測定結果!$1:$1048576,ROW(),T$1)))</f>
        <v>-0.92081875395237522</v>
      </c>
      <c r="U116">
        <f>IF(INDEX(測定結果!$1:$1048576,ROW(),U$1)=0,"",LOG(INDEX(測定結果!$1:$1048576,ROW(),U$1)))</f>
        <v>-0.92081875395237522</v>
      </c>
      <c r="V116">
        <f>IF(INDEX(測定結果!$1:$1048576,ROW(),V$1)=0,"",LOG(INDEX(測定結果!$1:$1048576,ROW(),V$1)))</f>
        <v>-0.85387196432176193</v>
      </c>
      <c r="W116">
        <f>IF(INDEX(測定結果!$1:$1048576,ROW(),W$1)=0,"",LOG(INDEX(測定結果!$1:$1048576,ROW(),W$1)))</f>
        <v>-0.85387196432176193</v>
      </c>
      <c r="X116">
        <f>IF(INDEX(測定結果!$1:$1048576,ROW(),X$1)=0,"",LOG(INDEX(測定結果!$1:$1048576,ROW(),X$1)))</f>
        <v>-0.85387196432176193</v>
      </c>
      <c r="Y116">
        <f>IF(INDEX(測定結果!$1:$1048576,ROW(),Y$1)=0,"",LOG(INDEX(測定結果!$1:$1048576,ROW(),Y$1)))</f>
        <v>-0.88605664769316317</v>
      </c>
      <c r="Z116">
        <f>IF(INDEX(測定結果!$1:$1048576,ROW(),Z$1)=0,"",LOG(INDEX(測定結果!$1:$1048576,ROW(),Z$1)))</f>
        <v>-0.88605664769316317</v>
      </c>
      <c r="AA116">
        <f>IF(INDEX(測定結果!$1:$1048576,ROW(),AA$1)=0,"",LOG(INDEX(測定結果!$1:$1048576,ROW(),AA$1)))</f>
        <v>-0.92081875395237522</v>
      </c>
      <c r="AB116">
        <f>IF(INDEX(測定結果!$1:$1048576,ROW(),AB$1)=0,"",LOG(INDEX(測定結果!$1:$1048576,ROW(),AB$1)))</f>
        <v>-0.92081875395237522</v>
      </c>
      <c r="AC116">
        <f>IF(INDEX(測定結果!$1:$1048576,ROW(),AC$1)=0,"",LOG(INDEX(測定結果!$1:$1048576,ROW(),AC$1)))</f>
        <v>-0.92081875395237522</v>
      </c>
      <c r="AD116">
        <f>IF(INDEX(測定結果!$1:$1048576,ROW(),AD$1)=0,"",LOG(INDEX(測定結果!$1:$1048576,ROW(),AD$1)))</f>
        <v>-0.92081875395237522</v>
      </c>
      <c r="AE116">
        <f>IF(INDEX(測定結果!$1:$1048576,ROW(),AE$1)=0,"",LOG(INDEX(測定結果!$1:$1048576,ROW(),AE$1)))</f>
        <v>-0.92081875395237522</v>
      </c>
      <c r="AF116">
        <f>IF(INDEX(測定結果!$1:$1048576,ROW(),AF$1)=0,"",LOG(INDEX(測定結果!$1:$1048576,ROW(),AF$1)))</f>
        <v>-0.92081875395237522</v>
      </c>
      <c r="AG116">
        <f>IF(INDEX(測定結果!$1:$1048576,ROW(),AG$1)=0,"",LOG(INDEX(測定結果!$1:$1048576,ROW(),AG$1)))</f>
        <v>-0.95860731484177497</v>
      </c>
      <c r="AH116">
        <f>IF(INDEX(測定結果!$1:$1048576,ROW(),AH$1)=0,"",LOG(INDEX(測定結果!$1:$1048576,ROW(),AH$1)))</f>
        <v>-1</v>
      </c>
      <c r="AI116">
        <f>IF(INDEX(測定結果!$1:$1048576,ROW(),AI$1)=0,"",LOG(INDEX(測定結果!$1:$1048576,ROW(),AI$1)))</f>
        <v>-1</v>
      </c>
      <c r="AJ116">
        <f>IF(INDEX(測定結果!$1:$1048576,ROW(),AJ$1)=0,"",LOG(INDEX(測定結果!$1:$1048576,ROW(),AJ$1)))</f>
        <v>-1.0457574905606752</v>
      </c>
      <c r="AK116">
        <f>IF(INDEX(測定結果!$1:$1048576,ROW(),AK$1)=0,"",LOG(INDEX(測定結果!$1:$1048576,ROW(),AK$1)))</f>
        <v>-1</v>
      </c>
      <c r="AL116">
        <f>IF(INDEX(測定結果!$1:$1048576,ROW(),AL$1)=0,"",LOG(INDEX(測定結果!$1:$1048576,ROW(),AL$1)))</f>
        <v>-1.0457574905606752</v>
      </c>
      <c r="AM116">
        <f>IF(INDEX(測定結果!$1:$1048576,ROW(),AM$1)=0,"",LOG(INDEX(測定結果!$1:$1048576,ROW(),AM$1)))</f>
        <v>-1.0457574905606752</v>
      </c>
      <c r="AN116">
        <f>IF(INDEX(測定結果!$1:$1048576,ROW(),AN$1)=0,"",LOG(INDEX(測定結果!$1:$1048576,ROW(),AN$1)))</f>
        <v>-1.0457574905606752</v>
      </c>
      <c r="AO116">
        <f>IF(INDEX(測定結果!$1:$1048576,ROW(),AO$1)=0,"",LOG(INDEX(測定結果!$1:$1048576,ROW(),AO$1)))</f>
        <v>-1</v>
      </c>
      <c r="AP116">
        <f>IF(INDEX(測定結果!$1:$1048576,ROW(),AP$1)=0,"",LOG(INDEX(測定結果!$1:$1048576,ROW(),AP$1)))</f>
        <v>-1.0969100130080565</v>
      </c>
      <c r="AQ116">
        <f>IF(INDEX(測定結果!$1:$1048576,ROW(),AQ$1)=0,"",LOG(INDEX(測定結果!$1:$1048576,ROW(),AQ$1)))</f>
        <v>-1</v>
      </c>
      <c r="AR116">
        <f>IF(INDEX(測定結果!$1:$1048576,ROW(),AR$1)=0,"",LOG(INDEX(測定結果!$1:$1048576,ROW(),AR$1)))</f>
        <v>-1.0457574905606752</v>
      </c>
      <c r="AS116">
        <f>IF(INDEX(測定結果!$1:$1048576,ROW(),AS$1)=0,"",LOG(INDEX(測定結果!$1:$1048576,ROW(),AS$1)))</f>
        <v>-1.0969100130080565</v>
      </c>
      <c r="AT116">
        <f>IF(INDEX(測定結果!$1:$1048576,ROW(),AT$1)=0,"",LOG(INDEX(測定結果!$1:$1048576,ROW(),AT$1)))</f>
        <v>-1.0969100130080565</v>
      </c>
      <c r="AU116">
        <f>IF(INDEX(測定結果!$1:$1048576,ROW(),AU$1)=0,"",LOG(INDEX(測定結果!$1:$1048576,ROW(),AU$1)))</f>
        <v>-1.0457574905606752</v>
      </c>
      <c r="AV116">
        <f>IF(INDEX(測定結果!$1:$1048576,ROW(),AV$1)=0,"",LOG(INDEX(測定結果!$1:$1048576,ROW(),AV$1)))</f>
        <v>-1.0457574905606752</v>
      </c>
      <c r="AW116">
        <f>IF(INDEX(測定結果!$1:$1048576,ROW(),AW$1)=0,"",LOG(INDEX(測定結果!$1:$1048576,ROW(),AW$1)))</f>
        <v>-1.0457574905606752</v>
      </c>
      <c r="AX116">
        <f>IF(INDEX(測定結果!$1:$1048576,ROW(),AX$1)=0,"",LOG(INDEX(測定結果!$1:$1048576,ROW(),AX$1)))</f>
        <v>-1.0457574905606752</v>
      </c>
      <c r="AY116">
        <f>IF(INDEX(測定結果!$1:$1048576,ROW(),AY$1)=0,"",LOG(INDEX(測定結果!$1:$1048576,ROW(),AY$1)))</f>
        <v>-1.0969100130080565</v>
      </c>
      <c r="AZ116">
        <f>IF(INDEX(測定結果!$1:$1048576,ROW(),AZ$1)=0,"",LOG(INDEX(測定結果!$1:$1048576,ROW(),AZ$1)))</f>
        <v>-1.0969100130080565</v>
      </c>
      <c r="BA116">
        <f>IF(INDEX(測定結果!$1:$1048576,ROW(),BA$1)=0,"",LOG(INDEX(測定結果!$1:$1048576,ROW(),BA$1)))</f>
        <v>-1.0969100130080565</v>
      </c>
      <c r="BB116">
        <f>IF(INDEX(測定結果!$1:$1048576,ROW(),BB$1)=0,"",LOG(INDEX(測定結果!$1:$1048576,ROW(),BB$1)))</f>
        <v>-1.0969100130080565</v>
      </c>
      <c r="BC116">
        <f>IF(INDEX(測定結果!$1:$1048576,ROW(),BC$1)=0,"",LOG(INDEX(測定結果!$1:$1048576,ROW(),BC$1)))</f>
        <v>-1.0969100130080565</v>
      </c>
      <c r="BD116">
        <f>IF(INDEX(測定結果!$1:$1048576,ROW(),BD$1)=0,"",LOG(INDEX(測定結果!$1:$1048576,ROW(),BD$1)))</f>
        <v>-1.0457574905606752</v>
      </c>
      <c r="BE116">
        <f>IF(INDEX(測定結果!$1:$1048576,ROW(),BE$1)=0,"",LOG(INDEX(測定結果!$1:$1048576,ROW(),BE$1)))</f>
        <v>-1.0457574905606752</v>
      </c>
      <c r="BF116">
        <f>IF(INDEX(測定結果!$1:$1048576,ROW(),BF$1)=0,"",LOG(INDEX(測定結果!$1:$1048576,ROW(),BF$1)))</f>
        <v>-1.1549019599857431</v>
      </c>
      <c r="BG116">
        <f>IF(INDEX(測定結果!$1:$1048576,ROW(),BG$1)=0,"",LOG(INDEX(測定結果!$1:$1048576,ROW(),BG$1)))</f>
        <v>-1.1549019599857431</v>
      </c>
      <c r="BH116">
        <f>IF(INDEX(測定結果!$1:$1048576,ROW(),BH$1)=0,"",LOG(INDEX(測定結果!$1:$1048576,ROW(),BH$1)))</f>
        <v>-1.0969100130080565</v>
      </c>
      <c r="BI116">
        <f>IF(INDEX(測定結果!$1:$1048576,ROW(),BI$1)=0,"",LOG(INDEX(測定結果!$1:$1048576,ROW(),BI$1)))</f>
        <v>-1.0969100130080565</v>
      </c>
      <c r="BJ116">
        <f>IF(INDEX(測定結果!$1:$1048576,ROW(),BJ$1)=0,"",LOG(INDEX(測定結果!$1:$1048576,ROW(),BJ$1)))</f>
        <v>-1.0969100130080565</v>
      </c>
      <c r="BK116">
        <f>IF(INDEX(測定結果!$1:$1048576,ROW(),BK$1)=0,"",LOG(INDEX(測定結果!$1:$1048576,ROW(),BK$1)))</f>
        <v>-1.0969100130080565</v>
      </c>
      <c r="BL116">
        <f>IF(INDEX(測定結果!$1:$1048576,ROW(),BL$1)=0,"",LOG(INDEX(測定結果!$1:$1048576,ROW(),BL$1)))</f>
        <v>-1.0969100130080565</v>
      </c>
      <c r="BM116">
        <f>IF(INDEX(測定結果!$1:$1048576,ROW(),BM$1)=0,"",LOG(INDEX(測定結果!$1:$1048576,ROW(),BM$1)))</f>
        <v>-1.0969100130080565</v>
      </c>
      <c r="BN116">
        <f>IF(INDEX(測定結果!$1:$1048576,ROW(),BN$1)=0,"",LOG(INDEX(測定結果!$1:$1048576,ROW(),BN$1)))</f>
        <v>-1.0969100130080565</v>
      </c>
      <c r="BO116">
        <f>IF(INDEX(測定結果!$1:$1048576,ROW(),BO$1)=0,"",LOG(INDEX(測定結果!$1:$1048576,ROW(),BO$1)))</f>
        <v>-1.0969100130080565</v>
      </c>
      <c r="BP116">
        <f>IF(INDEX(測定結果!$1:$1048576,ROW(),BP$1)=0,"",LOG(INDEX(測定結果!$1:$1048576,ROW(),BP$1)))</f>
        <v>-1.0969100130080565</v>
      </c>
      <c r="BQ116">
        <f>IF(INDEX(測定結果!$1:$1048576,ROW(),BQ$1)=0,"",LOG(INDEX(測定結果!$1:$1048576,ROW(),BQ$1)))</f>
        <v>-1.0457574905606752</v>
      </c>
      <c r="BR116">
        <f>IF(INDEX(測定結果!$1:$1048576,ROW(),BR$1)=0,"",LOG(INDEX(測定結果!$1:$1048576,ROW(),BR$1)))</f>
        <v>-1.0969100130080565</v>
      </c>
      <c r="BS116">
        <f>IF(INDEX(測定結果!$1:$1048576,ROW(),BS$1)=0,"",LOG(INDEX(測定結果!$1:$1048576,ROW(),BS$1)))</f>
        <v>-1.0969100130080565</v>
      </c>
      <c r="BT116">
        <f>IF(INDEX(測定結果!$1:$1048576,ROW(),BT$1)=0,"",LOG(INDEX(測定結果!$1:$1048576,ROW(),BT$1)))</f>
        <v>-1.0969100130080565</v>
      </c>
      <c r="BU116">
        <f>IF(INDEX(測定結果!$1:$1048576,ROW(),BU$1)=0,"",LOG(INDEX(測定結果!$1:$1048576,ROW(),BU$1)))</f>
        <v>-1.0969100130080565</v>
      </c>
      <c r="BV116" t="str">
        <f>IF(INDEX(測定結果!$1:$1048576,ROW(),BV$1)=0,"",LOG(INDEX(測定結果!$1:$1048576,ROW(),BV$1)))</f>
        <v/>
      </c>
      <c r="BW116" t="str">
        <f>IF(INDEX(測定結果!$1:$1048576,ROW(),BW$1)=0,"",LOG(INDEX(測定結果!$1:$1048576,ROW(),BW$1)))</f>
        <v/>
      </c>
      <c r="BX116" t="str">
        <f>IF(INDEX(測定結果!$1:$1048576,ROW(),BX$1)=0,"",LOG(INDEX(測定結果!$1:$1048576,ROW(),BX$1)))</f>
        <v/>
      </c>
      <c r="BY116" t="str">
        <f>IF(INDEX(測定結果!$1:$1048576,ROW(),BY$1)=0,"",LOG(INDEX(測定結果!$1:$1048576,ROW(),BY$1)))</f>
        <v/>
      </c>
      <c r="BZ116" t="str">
        <f>IF(INDEX(測定結果!$1:$1048576,ROW(),BZ$1)=0,"",LOG(INDEX(測定結果!$1:$1048576,ROW(),BZ$1)))</f>
        <v/>
      </c>
      <c r="CA116" t="str">
        <f>IF(INDEX(測定結果!$1:$1048576,ROW(),CA$1)=0,"",LOG(INDEX(測定結果!$1:$1048576,ROW(),CA$1)))</f>
        <v/>
      </c>
      <c r="CB116" t="str">
        <f>IF(INDEX(測定結果!$1:$1048576,ROW(),CB$1)=0,"",LOG(INDEX(測定結果!$1:$1048576,ROW(),CB$1)))</f>
        <v/>
      </c>
      <c r="CC116" t="str">
        <f>IF(INDEX(測定結果!$1:$1048576,ROW(),CC$1)=0,"",LOG(INDEX(測定結果!$1:$1048576,ROW(),CC$1)))</f>
        <v/>
      </c>
      <c r="CD116" t="str">
        <f>IF(INDEX(測定結果!$1:$1048576,ROW(),CD$1)=0,"",LOG(INDEX(測定結果!$1:$1048576,ROW(),CD$1)))</f>
        <v/>
      </c>
      <c r="CE116" t="str">
        <f>IF(INDEX(測定結果!$1:$1048576,ROW(),CE$1)=0,"",LOG(INDEX(測定結果!$1:$1048576,ROW(),CE$1)))</f>
        <v/>
      </c>
      <c r="CF116">
        <f>IF(INDEX(測定結果!$1:$1048576,ROW(),CF$1)=0,"",LOG(INDEX(測定結果!$1:$1048576,ROW(),CF$1)))</f>
        <v>-1.1549019599857431</v>
      </c>
      <c r="CG116">
        <f>IF(INDEX(測定結果!$1:$1048576,ROW(),CG$1)=0,"",LOG(INDEX(測定結果!$1:$1048576,ROW(),CG$1)))</f>
        <v>-1.1549019599857431</v>
      </c>
      <c r="CH116">
        <f>IF(INDEX(測定結果!$1:$1048576,ROW(),CH$1)=0,"",LOG(INDEX(測定結果!$1:$1048576,ROW(),CH$1)))</f>
        <v>-1.1549019599857431</v>
      </c>
      <c r="CI116">
        <f>IF(INDEX(測定結果!$1:$1048576,ROW(),CI$1)=0,"",LOG(INDEX(測定結果!$1:$1048576,ROW(),CI$1)))</f>
        <v>-1.1549019599857431</v>
      </c>
      <c r="CJ116">
        <f>IF(INDEX(測定結果!$1:$1048576,ROW(),CJ$1)=0,"",LOG(INDEX(測定結果!$1:$1048576,ROW(),CJ$1)))</f>
        <v>-1.1549019599857431</v>
      </c>
      <c r="CK116">
        <f>IF(INDEX(測定結果!$1:$1048576,ROW(),CK$1)=0,"",LOG(INDEX(測定結果!$1:$1048576,ROW(),CK$1)))</f>
        <v>-1.1549019599857431</v>
      </c>
      <c r="CL116">
        <f>IF(INDEX(測定結果!$1:$1048576,ROW(),CL$1)=0,"",LOG(INDEX(測定結果!$1:$1048576,ROW(),CL$1)))</f>
        <v>-1.0969100130080565</v>
      </c>
      <c r="CM116">
        <f>IF(INDEX(測定結果!$1:$1048576,ROW(),CM$1)=0,"",LOG(INDEX(測定結果!$1:$1048576,ROW(),CM$1)))</f>
        <v>-1.0969100130080565</v>
      </c>
      <c r="CN116">
        <f>IF(INDEX(測定結果!$1:$1048576,ROW(),CN$1)=0,"",LOG(INDEX(測定結果!$1:$1048576,ROW(),CN$1)))</f>
        <v>-1.1549019599857431</v>
      </c>
      <c r="CO116">
        <f>IF(INDEX(測定結果!$1:$1048576,ROW(),CO$1)=0,"",LOG(INDEX(測定結果!$1:$1048576,ROW(),CO$1)))</f>
        <v>-1.1549019599857431</v>
      </c>
      <c r="CP116">
        <f>IF(INDEX(測定結果!$1:$1048576,ROW(),CP$1)=0,"",LOG(INDEX(測定結果!$1:$1048576,ROW(),CP$1)))</f>
        <v>-1.1549019599857431</v>
      </c>
      <c r="CQ116">
        <f>IF(INDEX(測定結果!$1:$1048576,ROW(),CQ$1)=0,"",LOG(INDEX(測定結果!$1:$1048576,ROW(),CQ$1)))</f>
        <v>-1.1549019599857431</v>
      </c>
      <c r="CR116" t="str">
        <f>IF(INDEX(測定結果!$1:$1048576,ROW(),CR$1)=0,"",LOG(INDEX(測定結果!$1:$1048576,ROW(),CR$1)))</f>
        <v/>
      </c>
      <c r="CS116" t="str">
        <f>IF(INDEX(測定結果!$1:$1048576,ROW(),CS$1)=0,"",LOG(INDEX(測定結果!$1:$1048576,ROW(),CS$1)))</f>
        <v/>
      </c>
      <c r="CT116" t="str">
        <f>IF(INDEX(測定結果!$1:$1048576,ROW(),CT$1)=0,"",LOG(INDEX(測定結果!$1:$1048576,ROW(),CT$1)))</f>
        <v/>
      </c>
      <c r="CU116" t="str">
        <f>IF(INDEX(測定結果!$1:$1048576,ROW(),CU$1)=0,"",LOG(INDEX(測定結果!$1:$1048576,ROW(),CU$1)))</f>
        <v/>
      </c>
      <c r="CV116" t="str">
        <f>IF(INDEX(測定結果!$1:$1048576,ROW(),CV$1)=0,"",LOG(INDEX(測定結果!$1:$1048576,ROW(),CV$1)))</f>
        <v/>
      </c>
      <c r="CW116" t="str">
        <f>IF(INDEX(測定結果!$1:$1048576,ROW(),CW$1)=0,"",LOG(INDEX(測定結果!$1:$1048576,ROW(),CW$1)))</f>
        <v/>
      </c>
      <c r="CX116" t="str">
        <f>IF(INDEX(測定結果!$1:$1048576,ROW(),CX$1)=0,"",LOG(INDEX(測定結果!$1:$1048576,ROW(),CX$1)))</f>
        <v/>
      </c>
      <c r="CY116" t="str">
        <f>IF(INDEX(測定結果!$1:$1048576,ROW(),CY$1)=0,"",LOG(INDEX(測定結果!$1:$1048576,ROW(),CY$1)))</f>
        <v/>
      </c>
      <c r="CZ116" t="str">
        <f>IF(INDEX(測定結果!$1:$1048576,ROW(),CZ$1)=0,"",LOG(INDEX(測定結果!$1:$1048576,ROW(),CZ$1)))</f>
        <v/>
      </c>
      <c r="DA116" t="str">
        <f>IF(INDEX(測定結果!$1:$1048576,ROW(),DA$1)=0,"",LOG(INDEX(測定結果!$1:$1048576,ROW(),DA$1)))</f>
        <v/>
      </c>
      <c r="DB116" t="str">
        <f>IF(INDEX(測定結果!$1:$1048576,ROW(),DB$1)=0,"",LOG(INDEX(測定結果!$1:$1048576,ROW(),DB$1)))</f>
        <v/>
      </c>
      <c r="DC116" t="str">
        <f>IF(INDEX(測定結果!$1:$1048576,ROW(),DC$1)=0,"",LOG(INDEX(測定結果!$1:$1048576,ROW(),DC$1)))</f>
        <v/>
      </c>
      <c r="DD116" t="str">
        <f>IF(INDEX(測定結果!$1:$1048576,ROW(),DD$1)=0,"",LOG(INDEX(測定結果!$1:$1048576,ROW(),DD$1)))</f>
        <v/>
      </c>
      <c r="DE116" t="str">
        <f>IF(INDEX(測定結果!$1:$1048576,ROW(),DE$1)=0,"",LOG(INDEX(測定結果!$1:$1048576,ROW(),DE$1)))</f>
        <v/>
      </c>
      <c r="DF116" t="str">
        <f>IF(INDEX(測定結果!$1:$1048576,ROW(),DF$1)=0,"",LOG(INDEX(測定結果!$1:$1048576,ROW(),DF$1)))</f>
        <v/>
      </c>
      <c r="DG116" t="str">
        <f>IF(INDEX(測定結果!$1:$1048576,ROW(),DG$1)=0,"",LOG(INDEX(測定結果!$1:$1048576,ROW(),DG$1)))</f>
        <v/>
      </c>
      <c r="DH116" t="str">
        <f>IF(INDEX(測定結果!$1:$1048576,ROW(),DH$1)=0,"",LOG(INDEX(測定結果!$1:$1048576,ROW(),DH$1)))</f>
        <v/>
      </c>
      <c r="DI116" t="str">
        <f>IF(INDEX(測定結果!$1:$1048576,ROW(),DI$1)=0,"",LOG(INDEX(測定結果!$1:$1048576,ROW(),DI$1)))</f>
        <v/>
      </c>
      <c r="DJ116" t="str">
        <f>IF(INDEX(測定結果!$1:$1048576,ROW(),DJ$1)=0,"",LOG(INDEX(測定結果!$1:$1048576,ROW(),DJ$1)))</f>
        <v/>
      </c>
      <c r="DK116" t="str">
        <f>IF(INDEX(測定結果!$1:$1048576,ROW(),DK$1)=0,"",LOG(INDEX(測定結果!$1:$1048576,ROW(),DK$1)))</f>
        <v/>
      </c>
      <c r="DL116" t="str">
        <f>IF(INDEX(測定結果!$1:$1048576,ROW(),DL$1)=0,"",LOG(INDEX(測定結果!$1:$1048576,ROW(),DL$1)))</f>
        <v/>
      </c>
      <c r="DM116" t="str">
        <f>IF(INDEX(測定結果!$1:$1048576,ROW(),DM$1)=0,"",LOG(INDEX(測定結果!$1:$1048576,ROW(),DM$1)))</f>
        <v/>
      </c>
      <c r="DN116" t="str">
        <f>IF(INDEX(測定結果!$1:$1048576,ROW(),DN$1)=0,"",LOG(INDEX(測定結果!$1:$1048576,ROW(),DN$1)))</f>
        <v/>
      </c>
      <c r="DO116" t="str">
        <f>IF(INDEX(測定結果!$1:$1048576,ROW(),DO$1)=0,"",LOG(INDEX(測定結果!$1:$1048576,ROW(),DO$1)))</f>
        <v/>
      </c>
      <c r="DP116" t="str">
        <f>IF(OR(INDEX(測定結果!$1:$1048576,ROW(),DP$1)=0,INDEX(測定結果!$1:$1048576,ROW(),DP$1)=""),"",LOG(INDEX(測定結果!$1:$1048576,ROW(),DP$1)))</f>
        <v/>
      </c>
      <c r="DQ116" t="str">
        <f>IF(OR(INDEX(測定結果!$1:$1048576,ROW(),DQ$1)=0,INDEX(測定結果!$1:$1048576,ROW(),DQ$1)=""),"",LOG(INDEX(測定結果!$1:$1048576,ROW(),DQ$1)))</f>
        <v/>
      </c>
      <c r="DR116" t="str">
        <f>IF(OR(INDEX(測定結果!$1:$1048576,ROW(),DR$1)=0,INDEX(測定結果!$1:$1048576,ROW(),DR$1)=""),"",LOG(INDEX(測定結果!$1:$1048576,ROW(),DR$1)))</f>
        <v/>
      </c>
      <c r="DS116" t="str">
        <f>IF(OR(INDEX(測定結果!$1:$1048576,ROW(),DS$1)=0,INDEX(測定結果!$1:$1048576,ROW(),DS$1)=""),"",LOG(INDEX(測定結果!$1:$1048576,ROW(),DS$1)))</f>
        <v/>
      </c>
      <c r="DT116" t="str">
        <f>IF(OR(INDEX(測定結果!$1:$1048576,ROW(),DT$1)=0,INDEX(測定結果!$1:$1048576,ROW(),DT$1)=""),"",LOG(INDEX(測定結果!$1:$1048576,ROW(),DT$1)))</f>
        <v/>
      </c>
      <c r="DU116" t="str">
        <f>IF(OR(INDEX(測定結果!$1:$1048576,ROW(),DU$1)=0,INDEX(測定結果!$1:$1048576,ROW(),DU$1)=""),"",LOG(INDEX(測定結果!$1:$1048576,ROW(),DU$1)))</f>
        <v/>
      </c>
      <c r="DV116" t="str">
        <f>IF(OR(INDEX(測定結果!$1:$1048576,ROW(),DV$1)=0,INDEX(測定結果!$1:$1048576,ROW(),DV$1)=""),"",LOG(INDEX(測定結果!$1:$1048576,ROW(),DV$1)))</f>
        <v/>
      </c>
      <c r="DW116" t="str">
        <f>IF(OR(INDEX(測定結果!$1:$1048576,ROW(),DW$1)=0,INDEX(測定結果!$1:$1048576,ROW(),DW$1)=""),"",LOG(INDEX(測定結果!$1:$1048576,ROW(),DW$1)))</f>
        <v/>
      </c>
      <c r="DX116" t="str">
        <f>IF(OR(INDEX(測定結果!$1:$1048576,ROW(),DX$1)=0,INDEX(測定結果!$1:$1048576,ROW(),DX$1)=""),"",LOG(INDEX(測定結果!$1:$1048576,ROW(),DX$1)))</f>
        <v/>
      </c>
      <c r="DY116" t="str">
        <f>IF(OR(INDEX(測定結果!$1:$1048576,ROW(),DY$1)=0,INDEX(測定結果!$1:$1048576,ROW(),DY$1)=""),"",LOG(INDEX(測定結果!$1:$1048576,ROW(),DY$1)))</f>
        <v/>
      </c>
      <c r="DZ116" t="str">
        <f>IF(OR(INDEX(測定結果!$1:$1048576,ROW(),DZ$1)=0,INDEX(測定結果!$1:$1048576,ROW(),DZ$1)=""),"",LOG(INDEX(測定結果!$1:$1048576,ROW(),DZ$1)))</f>
        <v/>
      </c>
      <c r="EA116" t="str">
        <f>IF(OR(INDEX(測定結果!$1:$1048576,ROW(),EA$1)=0,INDEX(測定結果!$1:$1048576,ROW(),EA$1)=""),"",LOG(INDEX(測定結果!$1:$1048576,ROW(),EA$1)))</f>
        <v/>
      </c>
      <c r="EB116" t="str">
        <f>IF(OR(INDEX(測定結果!$1:$1048576,ROW(),EB$1)=0,INDEX(測定結果!$1:$1048576,ROW(),EB$1)=""),"",LOG(INDEX(測定結果!$1:$1048576,ROW(),EB$1)))</f>
        <v/>
      </c>
      <c r="EC116" t="str">
        <f>IF(OR(INDEX(測定結果!$1:$1048576,ROW(),EC$1)=0,INDEX(測定結果!$1:$1048576,ROW(),EC$1)=""),"",LOG(INDEX(測定結果!$1:$1048576,ROW(),EC$1)))</f>
        <v/>
      </c>
      <c r="ED116" t="str">
        <f>IF(OR(INDEX(測定結果!$1:$1048576,ROW(),ED$1)=0,INDEX(測定結果!$1:$1048576,ROW(),ED$1)=""),"",LOG(INDEX(測定結果!$1:$1048576,ROW(),ED$1)))</f>
        <v/>
      </c>
    </row>
    <row r="117" spans="1:134">
      <c r="A117" t="str">
        <f>IF(INDEX(測定結果!$1:$1048576,ROW(),A$1)=0,A116,INDEX(測定結果!$1:$1048576,ROW(),A$1))</f>
        <v>船引町</v>
      </c>
      <c r="B117">
        <f>INDEX(測定結果!$1:$1048576,ROW(),B$1)</f>
        <v>107</v>
      </c>
      <c r="C117" t="str">
        <f>IF(INDEX(測定結果!$1:$1048576,ROW(),C$1)=0,C116,INDEX(測定結果!$1:$1048576,ROW(),C$1))</f>
        <v>椚山</v>
      </c>
      <c r="D117" t="str">
        <f>IF(INDEX(測定結果!$1:$1048576,ROW(),D$1)=0,"",INDEX(測定結果!$1:$1048576,ROW(),D$1))</f>
        <v>七郷分団３部屯所</v>
      </c>
      <c r="E117">
        <f>IF(INDEX(測定結果!$1:$1048576,ROW(),E$1)=0,"",LOG(INDEX(測定結果!$1:$1048576,ROW(),E$1)))</f>
        <v>-0.769551078621726</v>
      </c>
      <c r="F117">
        <f>IF(INDEX(測定結果!$1:$1048576,ROW(),F$1)=0,"",LOG(INDEX(測定結果!$1:$1048576,ROW(),F$1)))</f>
        <v>-0.72124639904717103</v>
      </c>
      <c r="G117">
        <f>IF(INDEX(測定結果!$1:$1048576,ROW(),G$1)=0,"",LOG(INDEX(測定結果!$1:$1048576,ROW(),G$1)))</f>
        <v>-0.74472749489669399</v>
      </c>
      <c r="H117">
        <f>IF(INDEX(測定結果!$1:$1048576,ROW(),H$1)=0,"",LOG(INDEX(測定結果!$1:$1048576,ROW(),H$1)))</f>
        <v>-0.769551078621726</v>
      </c>
      <c r="I117">
        <f>IF(INDEX(測定結果!$1:$1048576,ROW(),I$1)=0,"",LOG(INDEX(測定結果!$1:$1048576,ROW(),I$1)))</f>
        <v>-0.79588001734407521</v>
      </c>
      <c r="J117">
        <f>IF(INDEX(測定結果!$1:$1048576,ROW(),J$1)=0,"",LOG(INDEX(測定結果!$1:$1048576,ROW(),J$1)))</f>
        <v>-0.79588001734407521</v>
      </c>
      <c r="K117">
        <f>IF(INDEX(測定結果!$1:$1048576,ROW(),K$1)=0,"",LOG(INDEX(測定結果!$1:$1048576,ROW(),K$1)))</f>
        <v>-0.79588001734407521</v>
      </c>
      <c r="L117">
        <f>IF(INDEX(測定結果!$1:$1048576,ROW(),L$1)=0,"",LOG(INDEX(測定結果!$1:$1048576,ROW(),L$1)))</f>
        <v>-0.79588001734407521</v>
      </c>
      <c r="M117">
        <f>IF(INDEX(測定結果!$1:$1048576,ROW(),M$1)=0,"",LOG(INDEX(測定結果!$1:$1048576,ROW(),M$1)))</f>
        <v>-0.79588001734407521</v>
      </c>
      <c r="N117">
        <f>IF(INDEX(測定結果!$1:$1048576,ROW(),N$1)=0,"",LOG(INDEX(測定結果!$1:$1048576,ROW(),N$1)))</f>
        <v>-0.79588001734407521</v>
      </c>
      <c r="O117">
        <f>IF(INDEX(測定結果!$1:$1048576,ROW(),O$1)=0,"",LOG(INDEX(測定結果!$1:$1048576,ROW(),O$1)))</f>
        <v>-0.79588001734407521</v>
      </c>
      <c r="P117">
        <f>IF(INDEX(測定結果!$1:$1048576,ROW(),P$1)=0,"",LOG(INDEX(測定結果!$1:$1048576,ROW(),P$1)))</f>
        <v>-0.85387196432176193</v>
      </c>
      <c r="Q117">
        <f>IF(INDEX(測定結果!$1:$1048576,ROW(),Q$1)=0,"",LOG(INDEX(測定結果!$1:$1048576,ROW(),Q$1)))</f>
        <v>-0.82390874094431876</v>
      </c>
      <c r="R117">
        <f>IF(INDEX(測定結果!$1:$1048576,ROW(),R$1)=0,"",LOG(INDEX(測定結果!$1:$1048576,ROW(),R$1)))</f>
        <v>-0.82390874094431876</v>
      </c>
      <c r="S117">
        <f>IF(INDEX(測定結果!$1:$1048576,ROW(),S$1)=0,"",LOG(INDEX(測定結果!$1:$1048576,ROW(),S$1)))</f>
        <v>-0.82390874094431876</v>
      </c>
      <c r="T117">
        <f>IF(INDEX(測定結果!$1:$1048576,ROW(),T$1)=0,"",LOG(INDEX(測定結果!$1:$1048576,ROW(),T$1)))</f>
        <v>-0.85387196432176193</v>
      </c>
      <c r="U117">
        <f>IF(INDEX(測定結果!$1:$1048576,ROW(),U$1)=0,"",LOG(INDEX(測定結果!$1:$1048576,ROW(),U$1)))</f>
        <v>-0.88605664769316317</v>
      </c>
      <c r="V117">
        <f>IF(INDEX(測定結果!$1:$1048576,ROW(),V$1)=0,"",LOG(INDEX(測定結果!$1:$1048576,ROW(),V$1)))</f>
        <v>-0.85387196432176193</v>
      </c>
      <c r="W117">
        <f>IF(INDEX(測定結果!$1:$1048576,ROW(),W$1)=0,"",LOG(INDEX(測定結果!$1:$1048576,ROW(),W$1)))</f>
        <v>-0.82390874094431876</v>
      </c>
      <c r="X117">
        <f>IF(INDEX(測定結果!$1:$1048576,ROW(),X$1)=0,"",LOG(INDEX(測定結果!$1:$1048576,ROW(),X$1)))</f>
        <v>-0.85387196432176193</v>
      </c>
      <c r="Y117">
        <f>IF(INDEX(測定結果!$1:$1048576,ROW(),Y$1)=0,"",LOG(INDEX(測定結果!$1:$1048576,ROW(),Y$1)))</f>
        <v>-0.88605664769316317</v>
      </c>
      <c r="Z117">
        <f>IF(INDEX(測定結果!$1:$1048576,ROW(),Z$1)=0,"",LOG(INDEX(測定結果!$1:$1048576,ROW(),Z$1)))</f>
        <v>-0.88605664769316317</v>
      </c>
      <c r="AA117">
        <f>IF(INDEX(測定結果!$1:$1048576,ROW(),AA$1)=0,"",LOG(INDEX(測定結果!$1:$1048576,ROW(),AA$1)))</f>
        <v>-0.88605664769316317</v>
      </c>
      <c r="AB117">
        <f>IF(INDEX(測定結果!$1:$1048576,ROW(),AB$1)=0,"",LOG(INDEX(測定結果!$1:$1048576,ROW(),AB$1)))</f>
        <v>-0.88605664769316317</v>
      </c>
      <c r="AC117">
        <f>IF(INDEX(測定結果!$1:$1048576,ROW(),AC$1)=0,"",LOG(INDEX(測定結果!$1:$1048576,ROW(),AC$1)))</f>
        <v>-0.92081875395237522</v>
      </c>
      <c r="AD117">
        <f>IF(INDEX(測定結果!$1:$1048576,ROW(),AD$1)=0,"",LOG(INDEX(測定結果!$1:$1048576,ROW(),AD$1)))</f>
        <v>-0.92081875395237522</v>
      </c>
      <c r="AE117">
        <f>IF(INDEX(測定結果!$1:$1048576,ROW(),AE$1)=0,"",LOG(INDEX(測定結果!$1:$1048576,ROW(),AE$1)))</f>
        <v>-0.92081875395237522</v>
      </c>
      <c r="AF117">
        <f>IF(INDEX(測定結果!$1:$1048576,ROW(),AF$1)=0,"",LOG(INDEX(測定結果!$1:$1048576,ROW(),AF$1)))</f>
        <v>-0.95860731484177497</v>
      </c>
      <c r="AG117">
        <f>IF(INDEX(測定結果!$1:$1048576,ROW(),AG$1)=0,"",LOG(INDEX(測定結果!$1:$1048576,ROW(),AG$1)))</f>
        <v>-0.95860731484177497</v>
      </c>
      <c r="AH117">
        <f>IF(INDEX(測定結果!$1:$1048576,ROW(),AH$1)=0,"",LOG(INDEX(測定結果!$1:$1048576,ROW(),AH$1)))</f>
        <v>-0.95860731484177497</v>
      </c>
      <c r="AI117">
        <f>IF(INDEX(測定結果!$1:$1048576,ROW(),AI$1)=0,"",LOG(INDEX(測定結果!$1:$1048576,ROW(),AI$1)))</f>
        <v>-0.95860731484177497</v>
      </c>
      <c r="AJ117">
        <f>IF(INDEX(測定結果!$1:$1048576,ROW(),AJ$1)=0,"",LOG(INDEX(測定結果!$1:$1048576,ROW(),AJ$1)))</f>
        <v>-1</v>
      </c>
      <c r="AK117">
        <f>IF(INDEX(測定結果!$1:$1048576,ROW(),AK$1)=0,"",LOG(INDEX(測定結果!$1:$1048576,ROW(),AK$1)))</f>
        <v>-1</v>
      </c>
      <c r="AL117">
        <f>IF(INDEX(測定結果!$1:$1048576,ROW(),AL$1)=0,"",LOG(INDEX(測定結果!$1:$1048576,ROW(),AL$1)))</f>
        <v>-1</v>
      </c>
      <c r="AM117">
        <f>IF(INDEX(測定結果!$1:$1048576,ROW(),AM$1)=0,"",LOG(INDEX(測定結果!$1:$1048576,ROW(),AM$1)))</f>
        <v>-1</v>
      </c>
      <c r="AN117">
        <f>IF(INDEX(測定結果!$1:$1048576,ROW(),AN$1)=0,"",LOG(INDEX(測定結果!$1:$1048576,ROW(),AN$1)))</f>
        <v>-1.0457574905606752</v>
      </c>
      <c r="AO117">
        <f>IF(INDEX(測定結果!$1:$1048576,ROW(),AO$1)=0,"",LOG(INDEX(測定結果!$1:$1048576,ROW(),AO$1)))</f>
        <v>-1</v>
      </c>
      <c r="AP117">
        <f>IF(INDEX(測定結果!$1:$1048576,ROW(),AP$1)=0,"",LOG(INDEX(測定結果!$1:$1048576,ROW(),AP$1)))</f>
        <v>-1.0457574905606752</v>
      </c>
      <c r="AQ117">
        <f>IF(INDEX(測定結果!$1:$1048576,ROW(),AQ$1)=0,"",LOG(INDEX(測定結果!$1:$1048576,ROW(),AQ$1)))</f>
        <v>-1</v>
      </c>
      <c r="AR117">
        <f>IF(INDEX(測定結果!$1:$1048576,ROW(),AR$1)=0,"",LOG(INDEX(測定結果!$1:$1048576,ROW(),AR$1)))</f>
        <v>-1</v>
      </c>
      <c r="AS117">
        <f>IF(INDEX(測定結果!$1:$1048576,ROW(),AS$1)=0,"",LOG(INDEX(測定結果!$1:$1048576,ROW(),AS$1)))</f>
        <v>-1.0457574905606752</v>
      </c>
      <c r="AT117">
        <f>IF(INDEX(測定結果!$1:$1048576,ROW(),AT$1)=0,"",LOG(INDEX(測定結果!$1:$1048576,ROW(),AT$1)))</f>
        <v>-1</v>
      </c>
      <c r="AU117">
        <f>IF(INDEX(測定結果!$1:$1048576,ROW(),AU$1)=0,"",LOG(INDEX(測定結果!$1:$1048576,ROW(),AU$1)))</f>
        <v>-1.0457574905606752</v>
      </c>
      <c r="AV117">
        <f>IF(INDEX(測定結果!$1:$1048576,ROW(),AV$1)=0,"",LOG(INDEX(測定結果!$1:$1048576,ROW(),AV$1)))</f>
        <v>-1</v>
      </c>
      <c r="AW117">
        <f>IF(INDEX(測定結果!$1:$1048576,ROW(),AW$1)=0,"",LOG(INDEX(測定結果!$1:$1048576,ROW(),AW$1)))</f>
        <v>-1.0457574905606752</v>
      </c>
      <c r="AX117">
        <f>IF(INDEX(測定結果!$1:$1048576,ROW(),AX$1)=0,"",LOG(INDEX(測定結果!$1:$1048576,ROW(),AX$1)))</f>
        <v>-1.0457574905606752</v>
      </c>
      <c r="AY117">
        <f>IF(INDEX(測定結果!$1:$1048576,ROW(),AY$1)=0,"",LOG(INDEX(測定結果!$1:$1048576,ROW(),AY$1)))</f>
        <v>-1.0969100130080565</v>
      </c>
      <c r="AZ117">
        <f>IF(INDEX(測定結果!$1:$1048576,ROW(),AZ$1)=0,"",LOG(INDEX(測定結果!$1:$1048576,ROW(),AZ$1)))</f>
        <v>-1.0457574905606752</v>
      </c>
      <c r="BA117">
        <f>IF(INDEX(測定結果!$1:$1048576,ROW(),BA$1)=0,"",LOG(INDEX(測定結果!$1:$1048576,ROW(),BA$1)))</f>
        <v>-1.0969100130080565</v>
      </c>
      <c r="BB117">
        <f>IF(INDEX(測定結果!$1:$1048576,ROW(),BB$1)=0,"",LOG(INDEX(測定結果!$1:$1048576,ROW(),BB$1)))</f>
        <v>-1.0457574905606752</v>
      </c>
      <c r="BC117">
        <f>IF(INDEX(測定結果!$1:$1048576,ROW(),BC$1)=0,"",LOG(INDEX(測定結果!$1:$1048576,ROW(),BC$1)))</f>
        <v>-1.0969100130080565</v>
      </c>
      <c r="BD117">
        <f>IF(INDEX(測定結果!$1:$1048576,ROW(),BD$1)=0,"",LOG(INDEX(測定結果!$1:$1048576,ROW(),BD$1)))</f>
        <v>-1.0457574905606752</v>
      </c>
      <c r="BE117">
        <f>IF(INDEX(測定結果!$1:$1048576,ROW(),BE$1)=0,"",LOG(INDEX(測定結果!$1:$1048576,ROW(),BE$1)))</f>
        <v>-1.0457574905606752</v>
      </c>
      <c r="BF117">
        <f>IF(INDEX(測定結果!$1:$1048576,ROW(),BF$1)=0,"",LOG(INDEX(測定結果!$1:$1048576,ROW(),BF$1)))</f>
        <v>-1.0969100130080565</v>
      </c>
      <c r="BG117">
        <f>IF(INDEX(測定結果!$1:$1048576,ROW(),BG$1)=0,"",LOG(INDEX(測定結果!$1:$1048576,ROW(),BG$1)))</f>
        <v>-1.0457574905606752</v>
      </c>
      <c r="BH117">
        <f>IF(INDEX(測定結果!$1:$1048576,ROW(),BH$1)=0,"",LOG(INDEX(測定結果!$1:$1048576,ROW(),BH$1)))</f>
        <v>-1.0457574905606752</v>
      </c>
      <c r="BI117">
        <f>IF(INDEX(測定結果!$1:$1048576,ROW(),BI$1)=0,"",LOG(INDEX(測定結果!$1:$1048576,ROW(),BI$1)))</f>
        <v>-1.0969100130080565</v>
      </c>
      <c r="BJ117">
        <f>IF(INDEX(測定結果!$1:$1048576,ROW(),BJ$1)=0,"",LOG(INDEX(測定結果!$1:$1048576,ROW(),BJ$1)))</f>
        <v>-1.0457574905606752</v>
      </c>
      <c r="BK117">
        <f>IF(INDEX(測定結果!$1:$1048576,ROW(),BK$1)=0,"",LOG(INDEX(測定結果!$1:$1048576,ROW(),BK$1)))</f>
        <v>-1.0969100130080565</v>
      </c>
      <c r="BL117">
        <f>IF(INDEX(測定結果!$1:$1048576,ROW(),BL$1)=0,"",LOG(INDEX(測定結果!$1:$1048576,ROW(),BL$1)))</f>
        <v>-1.1549019599857431</v>
      </c>
      <c r="BM117">
        <f>IF(INDEX(測定結果!$1:$1048576,ROW(),BM$1)=0,"",LOG(INDEX(測定結果!$1:$1048576,ROW(),BM$1)))</f>
        <v>-1.0969100130080565</v>
      </c>
      <c r="BN117">
        <f>IF(INDEX(測定結果!$1:$1048576,ROW(),BN$1)=0,"",LOG(INDEX(測定結果!$1:$1048576,ROW(),BN$1)))</f>
        <v>-1.0969100130080565</v>
      </c>
      <c r="BO117">
        <f>IF(INDEX(測定結果!$1:$1048576,ROW(),BO$1)=0,"",LOG(INDEX(測定結果!$1:$1048576,ROW(),BO$1)))</f>
        <v>-1.0969100130080565</v>
      </c>
      <c r="BP117">
        <f>IF(INDEX(測定結果!$1:$1048576,ROW(),BP$1)=0,"",LOG(INDEX(測定結果!$1:$1048576,ROW(),BP$1)))</f>
        <v>-1.0969100130080565</v>
      </c>
      <c r="BQ117">
        <f>IF(INDEX(測定結果!$1:$1048576,ROW(),BQ$1)=0,"",LOG(INDEX(測定結果!$1:$1048576,ROW(),BQ$1)))</f>
        <v>-1.0969100130080565</v>
      </c>
      <c r="BR117">
        <f>IF(INDEX(測定結果!$1:$1048576,ROW(),BR$1)=0,"",LOG(INDEX(測定結果!$1:$1048576,ROW(),BR$1)))</f>
        <v>-1.0969100130080565</v>
      </c>
      <c r="BS117">
        <f>IF(INDEX(測定結果!$1:$1048576,ROW(),BS$1)=0,"",LOG(INDEX(測定結果!$1:$1048576,ROW(),BS$1)))</f>
        <v>-1.0969100130080565</v>
      </c>
      <c r="BT117">
        <f>IF(INDEX(測定結果!$1:$1048576,ROW(),BT$1)=0,"",LOG(INDEX(測定結果!$1:$1048576,ROW(),BT$1)))</f>
        <v>-1.0457574905606752</v>
      </c>
      <c r="BU117">
        <f>IF(INDEX(測定結果!$1:$1048576,ROW(),BU$1)=0,"",LOG(INDEX(測定結果!$1:$1048576,ROW(),BU$1)))</f>
        <v>-1.0969100130080565</v>
      </c>
      <c r="BV117" t="str">
        <f>IF(INDEX(測定結果!$1:$1048576,ROW(),BV$1)=0,"",LOG(INDEX(測定結果!$1:$1048576,ROW(),BV$1)))</f>
        <v/>
      </c>
      <c r="BW117" t="str">
        <f>IF(INDEX(測定結果!$1:$1048576,ROW(),BW$1)=0,"",LOG(INDEX(測定結果!$1:$1048576,ROW(),BW$1)))</f>
        <v/>
      </c>
      <c r="BX117" t="str">
        <f>IF(INDEX(測定結果!$1:$1048576,ROW(),BX$1)=0,"",LOG(INDEX(測定結果!$1:$1048576,ROW(),BX$1)))</f>
        <v/>
      </c>
      <c r="BY117" t="str">
        <f>IF(INDEX(測定結果!$1:$1048576,ROW(),BY$1)=0,"",LOG(INDEX(測定結果!$1:$1048576,ROW(),BY$1)))</f>
        <v/>
      </c>
      <c r="BZ117" t="str">
        <f>IF(INDEX(測定結果!$1:$1048576,ROW(),BZ$1)=0,"",LOG(INDEX(測定結果!$1:$1048576,ROW(),BZ$1)))</f>
        <v/>
      </c>
      <c r="CA117" t="str">
        <f>IF(INDEX(測定結果!$1:$1048576,ROW(),CA$1)=0,"",LOG(INDEX(測定結果!$1:$1048576,ROW(),CA$1)))</f>
        <v/>
      </c>
      <c r="CB117" t="str">
        <f>IF(INDEX(測定結果!$1:$1048576,ROW(),CB$1)=0,"",LOG(INDEX(測定結果!$1:$1048576,ROW(),CB$1)))</f>
        <v/>
      </c>
      <c r="CC117" t="str">
        <f>IF(INDEX(測定結果!$1:$1048576,ROW(),CC$1)=0,"",LOG(INDEX(測定結果!$1:$1048576,ROW(),CC$1)))</f>
        <v/>
      </c>
      <c r="CD117" t="str">
        <f>IF(INDEX(測定結果!$1:$1048576,ROW(),CD$1)=0,"",LOG(INDEX(測定結果!$1:$1048576,ROW(),CD$1)))</f>
        <v/>
      </c>
      <c r="CE117" t="str">
        <f>IF(INDEX(測定結果!$1:$1048576,ROW(),CE$1)=0,"",LOG(INDEX(測定結果!$1:$1048576,ROW(),CE$1)))</f>
        <v/>
      </c>
      <c r="CF117">
        <f>IF(INDEX(測定結果!$1:$1048576,ROW(),CF$1)=0,"",LOG(INDEX(測定結果!$1:$1048576,ROW(),CF$1)))</f>
        <v>-1.1549019599857431</v>
      </c>
      <c r="CG117">
        <f>IF(INDEX(測定結果!$1:$1048576,ROW(),CG$1)=0,"",LOG(INDEX(測定結果!$1:$1048576,ROW(),CG$1)))</f>
        <v>-1.0969100130080565</v>
      </c>
      <c r="CH117">
        <f>IF(INDEX(測定結果!$1:$1048576,ROW(),CH$1)=0,"",LOG(INDEX(測定結果!$1:$1048576,ROW(),CH$1)))</f>
        <v>-1.0969100130080565</v>
      </c>
      <c r="CI117">
        <f>IF(INDEX(測定結果!$1:$1048576,ROW(),CI$1)=0,"",LOG(INDEX(測定結果!$1:$1048576,ROW(),CI$1)))</f>
        <v>-1.0969100130080565</v>
      </c>
      <c r="CJ117">
        <f>IF(INDEX(測定結果!$1:$1048576,ROW(),CJ$1)=0,"",LOG(INDEX(測定結果!$1:$1048576,ROW(),CJ$1)))</f>
        <v>-1.1549019599857431</v>
      </c>
      <c r="CK117">
        <f>IF(INDEX(測定結果!$1:$1048576,ROW(),CK$1)=0,"",LOG(INDEX(測定結果!$1:$1048576,ROW(),CK$1)))</f>
        <v>-1.0969100130080565</v>
      </c>
      <c r="CL117">
        <f>IF(INDEX(測定結果!$1:$1048576,ROW(),CL$1)=0,"",LOG(INDEX(測定結果!$1:$1048576,ROW(),CL$1)))</f>
        <v>-1.0969100130080565</v>
      </c>
      <c r="CM117">
        <f>IF(INDEX(測定結果!$1:$1048576,ROW(),CM$1)=0,"",LOG(INDEX(測定結果!$1:$1048576,ROW(),CM$1)))</f>
        <v>-1.1549019599857431</v>
      </c>
      <c r="CN117">
        <f>IF(INDEX(測定結果!$1:$1048576,ROW(),CN$1)=0,"",LOG(INDEX(測定結果!$1:$1048576,ROW(),CN$1)))</f>
        <v>-1.0969100130080565</v>
      </c>
      <c r="CO117">
        <f>IF(INDEX(測定結果!$1:$1048576,ROW(),CO$1)=0,"",LOG(INDEX(測定結果!$1:$1048576,ROW(),CO$1)))</f>
        <v>-1.0969100130080565</v>
      </c>
      <c r="CP117">
        <f>IF(INDEX(測定結果!$1:$1048576,ROW(),CP$1)=0,"",LOG(INDEX(測定結果!$1:$1048576,ROW(),CP$1)))</f>
        <v>-1.1549019599857431</v>
      </c>
      <c r="CQ117">
        <f>IF(INDEX(測定結果!$1:$1048576,ROW(),CQ$1)=0,"",LOG(INDEX(測定結果!$1:$1048576,ROW(),CQ$1)))</f>
        <v>-1.1549019599857431</v>
      </c>
      <c r="CR117" t="str">
        <f>IF(INDEX(測定結果!$1:$1048576,ROW(),CR$1)=0,"",LOG(INDEX(測定結果!$1:$1048576,ROW(),CR$1)))</f>
        <v/>
      </c>
      <c r="CS117" t="str">
        <f>IF(INDEX(測定結果!$1:$1048576,ROW(),CS$1)=0,"",LOG(INDEX(測定結果!$1:$1048576,ROW(),CS$1)))</f>
        <v/>
      </c>
      <c r="CT117" t="str">
        <f>IF(INDEX(測定結果!$1:$1048576,ROW(),CT$1)=0,"",LOG(INDEX(測定結果!$1:$1048576,ROW(),CT$1)))</f>
        <v/>
      </c>
      <c r="CU117" t="str">
        <f>IF(INDEX(測定結果!$1:$1048576,ROW(),CU$1)=0,"",LOG(INDEX(測定結果!$1:$1048576,ROW(),CU$1)))</f>
        <v/>
      </c>
      <c r="CV117" t="str">
        <f>IF(INDEX(測定結果!$1:$1048576,ROW(),CV$1)=0,"",LOG(INDEX(測定結果!$1:$1048576,ROW(),CV$1)))</f>
        <v/>
      </c>
      <c r="CW117" t="str">
        <f>IF(INDEX(測定結果!$1:$1048576,ROW(),CW$1)=0,"",LOG(INDEX(測定結果!$1:$1048576,ROW(),CW$1)))</f>
        <v/>
      </c>
      <c r="CX117" t="str">
        <f>IF(INDEX(測定結果!$1:$1048576,ROW(),CX$1)=0,"",LOG(INDEX(測定結果!$1:$1048576,ROW(),CX$1)))</f>
        <v/>
      </c>
      <c r="CY117" t="str">
        <f>IF(INDEX(測定結果!$1:$1048576,ROW(),CY$1)=0,"",LOG(INDEX(測定結果!$1:$1048576,ROW(),CY$1)))</f>
        <v/>
      </c>
      <c r="CZ117" t="str">
        <f>IF(INDEX(測定結果!$1:$1048576,ROW(),CZ$1)=0,"",LOG(INDEX(測定結果!$1:$1048576,ROW(),CZ$1)))</f>
        <v/>
      </c>
      <c r="DA117" t="str">
        <f>IF(INDEX(測定結果!$1:$1048576,ROW(),DA$1)=0,"",LOG(INDEX(測定結果!$1:$1048576,ROW(),DA$1)))</f>
        <v/>
      </c>
      <c r="DB117" t="str">
        <f>IF(INDEX(測定結果!$1:$1048576,ROW(),DB$1)=0,"",LOG(INDEX(測定結果!$1:$1048576,ROW(),DB$1)))</f>
        <v/>
      </c>
      <c r="DC117" t="str">
        <f>IF(INDEX(測定結果!$1:$1048576,ROW(),DC$1)=0,"",LOG(INDEX(測定結果!$1:$1048576,ROW(),DC$1)))</f>
        <v/>
      </c>
      <c r="DD117" t="str">
        <f>IF(INDEX(測定結果!$1:$1048576,ROW(),DD$1)=0,"",LOG(INDEX(測定結果!$1:$1048576,ROW(),DD$1)))</f>
        <v/>
      </c>
      <c r="DE117" t="str">
        <f>IF(INDEX(測定結果!$1:$1048576,ROW(),DE$1)=0,"",LOG(INDEX(測定結果!$1:$1048576,ROW(),DE$1)))</f>
        <v/>
      </c>
      <c r="DF117" t="str">
        <f>IF(INDEX(測定結果!$1:$1048576,ROW(),DF$1)=0,"",LOG(INDEX(測定結果!$1:$1048576,ROW(),DF$1)))</f>
        <v/>
      </c>
      <c r="DG117" t="str">
        <f>IF(INDEX(測定結果!$1:$1048576,ROW(),DG$1)=0,"",LOG(INDEX(測定結果!$1:$1048576,ROW(),DG$1)))</f>
        <v/>
      </c>
      <c r="DH117" t="str">
        <f>IF(INDEX(測定結果!$1:$1048576,ROW(),DH$1)=0,"",LOG(INDEX(測定結果!$1:$1048576,ROW(),DH$1)))</f>
        <v/>
      </c>
      <c r="DI117" t="str">
        <f>IF(INDEX(測定結果!$1:$1048576,ROW(),DI$1)=0,"",LOG(INDEX(測定結果!$1:$1048576,ROW(),DI$1)))</f>
        <v/>
      </c>
      <c r="DJ117" t="str">
        <f>IF(INDEX(測定結果!$1:$1048576,ROW(),DJ$1)=0,"",LOG(INDEX(測定結果!$1:$1048576,ROW(),DJ$1)))</f>
        <v/>
      </c>
      <c r="DK117" t="str">
        <f>IF(INDEX(測定結果!$1:$1048576,ROW(),DK$1)=0,"",LOG(INDEX(測定結果!$1:$1048576,ROW(),DK$1)))</f>
        <v/>
      </c>
      <c r="DL117" t="str">
        <f>IF(INDEX(測定結果!$1:$1048576,ROW(),DL$1)=0,"",LOG(INDEX(測定結果!$1:$1048576,ROW(),DL$1)))</f>
        <v/>
      </c>
      <c r="DM117" t="str">
        <f>IF(INDEX(測定結果!$1:$1048576,ROW(),DM$1)=0,"",LOG(INDEX(測定結果!$1:$1048576,ROW(),DM$1)))</f>
        <v/>
      </c>
      <c r="DN117" t="str">
        <f>IF(INDEX(測定結果!$1:$1048576,ROW(),DN$1)=0,"",LOG(INDEX(測定結果!$1:$1048576,ROW(),DN$1)))</f>
        <v/>
      </c>
      <c r="DO117" t="str">
        <f>IF(INDEX(測定結果!$1:$1048576,ROW(),DO$1)=0,"",LOG(INDEX(測定結果!$1:$1048576,ROW(),DO$1)))</f>
        <v/>
      </c>
      <c r="DP117">
        <f>IF(OR(INDEX(測定結果!$1:$1048576,ROW(),DP$1)=0,INDEX(測定結果!$1:$1048576,ROW(),DP$1)=""),"",LOG(INDEX(測定結果!$1:$1048576,ROW(),DP$1)))</f>
        <v>-1.2365720064370627</v>
      </c>
      <c r="DQ117">
        <f>IF(OR(INDEX(測定結果!$1:$1048576,ROW(),DQ$1)=0,INDEX(測定結果!$1:$1048576,ROW(),DQ$1)=""),"",LOG(INDEX(測定結果!$1:$1048576,ROW(),DQ$1)))</f>
        <v>-1.2076083105017461</v>
      </c>
      <c r="DR117">
        <f>IF(OR(INDEX(測定結果!$1:$1048576,ROW(),DR$1)=0,INDEX(測定結果!$1:$1048576,ROW(),DR$1)=""),"",LOG(INDEX(測定結果!$1:$1048576,ROW(),DR$1)))</f>
        <v>-1.1938200260161129</v>
      </c>
      <c r="DS117">
        <f>IF(OR(INDEX(測定結果!$1:$1048576,ROW(),DS$1)=0,INDEX(測定結果!$1:$1048576,ROW(),DS$1)=""),"",LOG(INDEX(測定結果!$1:$1048576,ROW(),DS$1)))</f>
        <v>-1.1804560644581312</v>
      </c>
      <c r="DT117">
        <f>IF(OR(INDEX(測定結果!$1:$1048576,ROW(),DT$1)=0,INDEX(測定結果!$1:$1048576,ROW(),DT$1)=""),"",LOG(INDEX(測定結果!$1:$1048576,ROW(),DT$1)))</f>
        <v>-1.2218487496163564</v>
      </c>
      <c r="DU117">
        <f>IF(OR(INDEX(測定結果!$1:$1048576,ROW(),DU$1)=0,INDEX(測定結果!$1:$1048576,ROW(),DU$1)=""),"",LOG(INDEX(測定結果!$1:$1048576,ROW(),DU$1)))</f>
        <v>-1.2218487496163564</v>
      </c>
      <c r="DV117">
        <f>IF(OR(INDEX(測定結果!$1:$1048576,ROW(),DV$1)=0,INDEX(測定結果!$1:$1048576,ROW(),DV$1)=""),"",LOG(INDEX(測定結果!$1:$1048576,ROW(),DV$1)))</f>
        <v>-1.2146701649892331</v>
      </c>
      <c r="DW117">
        <f>IF(OR(INDEX(測定結果!$1:$1048576,ROW(),DW$1)=0,INDEX(測定結果!$1:$1048576,ROW(),DW$1)=""),"",LOG(INDEX(測定結果!$1:$1048576,ROW(),DW$1)))</f>
        <v>-1.2441251443275085</v>
      </c>
      <c r="DX117">
        <f>IF(OR(INDEX(測定結果!$1:$1048576,ROW(),DX$1)=0,INDEX(測定結果!$1:$1048576,ROW(),DX$1)=""),"",LOG(INDEX(測定結果!$1:$1048576,ROW(),DX$1)))</f>
        <v>-1.2146701649892331</v>
      </c>
      <c r="DY117">
        <f>IF(OR(INDEX(測定結果!$1:$1048576,ROW(),DY$1)=0,INDEX(測定結果!$1:$1048576,ROW(),DY$1)=""),"",LOG(INDEX(測定結果!$1:$1048576,ROW(),DY$1)))</f>
        <v>-1.2365720064370627</v>
      </c>
      <c r="DZ117">
        <f>IF(OR(INDEX(測定結果!$1:$1048576,ROW(),DZ$1)=0,INDEX(測定結果!$1:$1048576,ROW(),DZ$1)=""),"",LOG(INDEX(測定結果!$1:$1048576,ROW(),DZ$1)))</f>
        <v>-1.2596373105057561</v>
      </c>
      <c r="EA117">
        <f>IF(OR(INDEX(測定結果!$1:$1048576,ROW(),EA$1)=0,INDEX(測定結果!$1:$1048576,ROW(),EA$1)=""),"",LOG(INDEX(測定結果!$1:$1048576,ROW(),EA$1)))</f>
        <v>-1.2291479883578558</v>
      </c>
      <c r="EB117" t="str">
        <f>IF(OR(INDEX(測定結果!$1:$1048576,ROW(),EB$1)=0,INDEX(測定結果!$1:$1048576,ROW(),EB$1)=""),"",LOG(INDEX(測定結果!$1:$1048576,ROW(),EB$1)))</f>
        <v/>
      </c>
      <c r="EC117" t="str">
        <f>IF(OR(INDEX(測定結果!$1:$1048576,ROW(),EC$1)=0,INDEX(測定結果!$1:$1048576,ROW(),EC$1)=""),"",LOG(INDEX(測定結果!$1:$1048576,ROW(),EC$1)))</f>
        <v/>
      </c>
      <c r="ED117" t="str">
        <f>IF(OR(INDEX(測定結果!$1:$1048576,ROW(),ED$1)=0,INDEX(測定結果!$1:$1048576,ROW(),ED$1)=""),"",LOG(INDEX(測定結果!$1:$1048576,ROW(),ED$1)))</f>
        <v/>
      </c>
    </row>
    <row r="118" spans="1:134">
      <c r="A118" t="str">
        <f>IF(INDEX(測定結果!$1:$1048576,ROW(),A$1)=0,A117,INDEX(測定結果!$1:$1048576,ROW(),A$1))</f>
        <v>船引町</v>
      </c>
      <c r="B118">
        <f>INDEX(測定結果!$1:$1048576,ROW(),B$1)</f>
        <v>108</v>
      </c>
      <c r="C118" t="str">
        <f>IF(INDEX(測定結果!$1:$1048576,ROW(),C$1)=0,C117,INDEX(測定結果!$1:$1048576,ROW(),C$1))</f>
        <v>永谷</v>
      </c>
      <c r="D118" t="str">
        <f>IF(INDEX(測定結果!$1:$1048576,ROW(),D$1)=0,"",INDEX(測定結果!$1:$1048576,ROW(),D$1))</f>
        <v>永谷公民館</v>
      </c>
      <c r="E118">
        <f>IF(INDEX(測定結果!$1:$1048576,ROW(),E$1)=0,"",LOG(INDEX(測定結果!$1:$1048576,ROW(),E$1)))</f>
        <v>-0.6777807052660807</v>
      </c>
      <c r="F118">
        <f>IF(INDEX(測定結果!$1:$1048576,ROW(),F$1)=0,"",LOG(INDEX(測定結果!$1:$1048576,ROW(),F$1)))</f>
        <v>-0.65757731917779372</v>
      </c>
      <c r="G118">
        <f>IF(INDEX(測定結果!$1:$1048576,ROW(),G$1)=0,"",LOG(INDEX(測定結果!$1:$1048576,ROW(),G$1)))</f>
        <v>-0.69897000433601875</v>
      </c>
      <c r="H118">
        <f>IF(INDEX(測定結果!$1:$1048576,ROW(),H$1)=0,"",LOG(INDEX(測定結果!$1:$1048576,ROW(),H$1)))</f>
        <v>-0.74472749489669399</v>
      </c>
      <c r="I118">
        <f>IF(INDEX(測定結果!$1:$1048576,ROW(),I$1)=0,"",LOG(INDEX(測定結果!$1:$1048576,ROW(),I$1)))</f>
        <v>-0.769551078621726</v>
      </c>
      <c r="J118">
        <f>IF(INDEX(測定結果!$1:$1048576,ROW(),J$1)=0,"",LOG(INDEX(測定結果!$1:$1048576,ROW(),J$1)))</f>
        <v>-0.79588001734407521</v>
      </c>
      <c r="K118">
        <f>IF(INDEX(測定結果!$1:$1048576,ROW(),K$1)=0,"",LOG(INDEX(測定結果!$1:$1048576,ROW(),K$1)))</f>
        <v>-0.769551078621726</v>
      </c>
      <c r="L118">
        <f>IF(INDEX(測定結果!$1:$1048576,ROW(),L$1)=0,"",LOG(INDEX(測定結果!$1:$1048576,ROW(),L$1)))</f>
        <v>-0.769551078621726</v>
      </c>
      <c r="M118">
        <f>IF(INDEX(測定結果!$1:$1048576,ROW(),M$1)=0,"",LOG(INDEX(測定結果!$1:$1048576,ROW(),M$1)))</f>
        <v>-0.79588001734407521</v>
      </c>
      <c r="N118">
        <f>IF(INDEX(測定結果!$1:$1048576,ROW(),N$1)=0,"",LOG(INDEX(測定結果!$1:$1048576,ROW(),N$1)))</f>
        <v>-0.82390874094431876</v>
      </c>
      <c r="O118">
        <f>IF(INDEX(測定結果!$1:$1048576,ROW(),O$1)=0,"",LOG(INDEX(測定結果!$1:$1048576,ROW(),O$1)))</f>
        <v>-0.82390874094431876</v>
      </c>
      <c r="P118">
        <f>IF(INDEX(測定結果!$1:$1048576,ROW(),P$1)=0,"",LOG(INDEX(測定結果!$1:$1048576,ROW(),P$1)))</f>
        <v>-0.85387196432176193</v>
      </c>
      <c r="Q118">
        <f>IF(INDEX(測定結果!$1:$1048576,ROW(),Q$1)=0,"",LOG(INDEX(測定結果!$1:$1048576,ROW(),Q$1)))</f>
        <v>-0.769551078621726</v>
      </c>
      <c r="R118">
        <f>IF(INDEX(測定結果!$1:$1048576,ROW(),R$1)=0,"",LOG(INDEX(測定結果!$1:$1048576,ROW(),R$1)))</f>
        <v>-0.79588001734407521</v>
      </c>
      <c r="S118">
        <f>IF(INDEX(測定結果!$1:$1048576,ROW(),S$1)=0,"",LOG(INDEX(測定結果!$1:$1048576,ROW(),S$1)))</f>
        <v>-0.79588001734407521</v>
      </c>
      <c r="T118">
        <f>IF(INDEX(測定結果!$1:$1048576,ROW(),T$1)=0,"",LOG(INDEX(測定結果!$1:$1048576,ROW(),T$1)))</f>
        <v>-0.85387196432176193</v>
      </c>
      <c r="U118">
        <f>IF(INDEX(測定結果!$1:$1048576,ROW(),U$1)=0,"",LOG(INDEX(測定結果!$1:$1048576,ROW(),U$1)))</f>
        <v>-0.82390874094431876</v>
      </c>
      <c r="V118">
        <f>IF(INDEX(測定結果!$1:$1048576,ROW(),V$1)=0,"",LOG(INDEX(測定結果!$1:$1048576,ROW(),V$1)))</f>
        <v>-0.82390874094431876</v>
      </c>
      <c r="W118">
        <f>IF(INDEX(測定結果!$1:$1048576,ROW(),W$1)=0,"",LOG(INDEX(測定結果!$1:$1048576,ROW(),W$1)))</f>
        <v>-0.82390874094431876</v>
      </c>
      <c r="X118">
        <f>IF(INDEX(測定結果!$1:$1048576,ROW(),X$1)=0,"",LOG(INDEX(測定結果!$1:$1048576,ROW(),X$1)))</f>
        <v>-0.82390874094431876</v>
      </c>
      <c r="Y118">
        <f>IF(INDEX(測定結果!$1:$1048576,ROW(),Y$1)=0,"",LOG(INDEX(測定結果!$1:$1048576,ROW(),Y$1)))</f>
        <v>-0.85387196432176193</v>
      </c>
      <c r="Z118">
        <f>IF(INDEX(測定結果!$1:$1048576,ROW(),Z$1)=0,"",LOG(INDEX(測定結果!$1:$1048576,ROW(),Z$1)))</f>
        <v>-0.85387196432176193</v>
      </c>
      <c r="AA118">
        <f>IF(INDEX(測定結果!$1:$1048576,ROW(),AA$1)=0,"",LOG(INDEX(測定結果!$1:$1048576,ROW(),AA$1)))</f>
        <v>-0.85387196432176193</v>
      </c>
      <c r="AB118">
        <f>IF(INDEX(測定結果!$1:$1048576,ROW(),AB$1)=0,"",LOG(INDEX(測定結果!$1:$1048576,ROW(),AB$1)))</f>
        <v>-0.88605664769316317</v>
      </c>
      <c r="AC118">
        <f>IF(INDEX(測定結果!$1:$1048576,ROW(),AC$1)=0,"",LOG(INDEX(測定結果!$1:$1048576,ROW(),AC$1)))</f>
        <v>-0.88605664769316317</v>
      </c>
      <c r="AD118">
        <f>IF(INDEX(測定結果!$1:$1048576,ROW(),AD$1)=0,"",LOG(INDEX(測定結果!$1:$1048576,ROW(),AD$1)))</f>
        <v>-0.88605664769316317</v>
      </c>
      <c r="AE118">
        <f>IF(INDEX(測定結果!$1:$1048576,ROW(),AE$1)=0,"",LOG(INDEX(測定結果!$1:$1048576,ROW(),AE$1)))</f>
        <v>-0.88605664769316317</v>
      </c>
      <c r="AF118">
        <f>IF(INDEX(測定結果!$1:$1048576,ROW(),AF$1)=0,"",LOG(INDEX(測定結果!$1:$1048576,ROW(),AF$1)))</f>
        <v>-0.88605664769316317</v>
      </c>
      <c r="AG118">
        <f>IF(INDEX(測定結果!$1:$1048576,ROW(),AG$1)=0,"",LOG(INDEX(測定結果!$1:$1048576,ROW(),AG$1)))</f>
        <v>-0.85387196432176193</v>
      </c>
      <c r="AH118">
        <f>IF(INDEX(測定結果!$1:$1048576,ROW(),AH$1)=0,"",LOG(INDEX(測定結果!$1:$1048576,ROW(),AH$1)))</f>
        <v>-0.95860731484177497</v>
      </c>
      <c r="AI118">
        <f>IF(INDEX(測定結果!$1:$1048576,ROW(),AI$1)=0,"",LOG(INDEX(測定結果!$1:$1048576,ROW(),AI$1)))</f>
        <v>-0.88605664769316317</v>
      </c>
      <c r="AJ118">
        <f>IF(INDEX(測定結果!$1:$1048576,ROW(),AJ$1)=0,"",LOG(INDEX(測定結果!$1:$1048576,ROW(),AJ$1)))</f>
        <v>-0.95860731484177497</v>
      </c>
      <c r="AK118">
        <f>IF(INDEX(測定結果!$1:$1048576,ROW(),AK$1)=0,"",LOG(INDEX(測定結果!$1:$1048576,ROW(),AK$1)))</f>
        <v>-1</v>
      </c>
      <c r="AL118">
        <f>IF(INDEX(測定結果!$1:$1048576,ROW(),AL$1)=0,"",LOG(INDEX(測定結果!$1:$1048576,ROW(),AL$1)))</f>
        <v>-0.95860731484177497</v>
      </c>
      <c r="AM118">
        <f>IF(INDEX(測定結果!$1:$1048576,ROW(),AM$1)=0,"",LOG(INDEX(測定結果!$1:$1048576,ROW(),AM$1)))</f>
        <v>-1</v>
      </c>
      <c r="AN118">
        <f>IF(INDEX(測定結果!$1:$1048576,ROW(),AN$1)=0,"",LOG(INDEX(測定結果!$1:$1048576,ROW(),AN$1)))</f>
        <v>-1.0457574905606752</v>
      </c>
      <c r="AO118">
        <f>IF(INDEX(測定結果!$1:$1048576,ROW(),AO$1)=0,"",LOG(INDEX(測定結果!$1:$1048576,ROW(),AO$1)))</f>
        <v>-0.95860731484177497</v>
      </c>
      <c r="AP118">
        <f>IF(INDEX(測定結果!$1:$1048576,ROW(),AP$1)=0,"",LOG(INDEX(測定結果!$1:$1048576,ROW(),AP$1)))</f>
        <v>-1</v>
      </c>
      <c r="AQ118">
        <f>IF(INDEX(測定結果!$1:$1048576,ROW(),AQ$1)=0,"",LOG(INDEX(測定結果!$1:$1048576,ROW(),AQ$1)))</f>
        <v>-1</v>
      </c>
      <c r="AR118">
        <f>IF(INDEX(測定結果!$1:$1048576,ROW(),AR$1)=0,"",LOG(INDEX(測定結果!$1:$1048576,ROW(),AR$1)))</f>
        <v>-1</v>
      </c>
      <c r="AS118">
        <f>IF(INDEX(測定結果!$1:$1048576,ROW(),AS$1)=0,"",LOG(INDEX(測定結果!$1:$1048576,ROW(),AS$1)))</f>
        <v>-1</v>
      </c>
      <c r="AT118">
        <f>IF(INDEX(測定結果!$1:$1048576,ROW(),AT$1)=0,"",LOG(INDEX(測定結果!$1:$1048576,ROW(),AT$1)))</f>
        <v>-0.95860731484177497</v>
      </c>
      <c r="AU118">
        <f>IF(INDEX(測定結果!$1:$1048576,ROW(),AU$1)=0,"",LOG(INDEX(測定結果!$1:$1048576,ROW(),AU$1)))</f>
        <v>-0.95860731484177497</v>
      </c>
      <c r="AV118">
        <f>IF(INDEX(測定結果!$1:$1048576,ROW(),AV$1)=0,"",LOG(INDEX(測定結果!$1:$1048576,ROW(),AV$1)))</f>
        <v>-1.0457574905606752</v>
      </c>
      <c r="AW118">
        <f>IF(INDEX(測定結果!$1:$1048576,ROW(),AW$1)=0,"",LOG(INDEX(測定結果!$1:$1048576,ROW(),AW$1)))</f>
        <v>-1</v>
      </c>
      <c r="AX118">
        <f>IF(INDEX(測定結果!$1:$1048576,ROW(),AX$1)=0,"",LOG(INDEX(測定結果!$1:$1048576,ROW(),AX$1)))</f>
        <v>-1</v>
      </c>
      <c r="AY118">
        <f>IF(INDEX(測定結果!$1:$1048576,ROW(),AY$1)=0,"",LOG(INDEX(測定結果!$1:$1048576,ROW(),AY$1)))</f>
        <v>-1</v>
      </c>
      <c r="AZ118">
        <f>IF(INDEX(測定結果!$1:$1048576,ROW(),AZ$1)=0,"",LOG(INDEX(測定結果!$1:$1048576,ROW(),AZ$1)))</f>
        <v>-1.0457574905606752</v>
      </c>
      <c r="BA118">
        <f>IF(INDEX(測定結果!$1:$1048576,ROW(),BA$1)=0,"",LOG(INDEX(測定結果!$1:$1048576,ROW(),BA$1)))</f>
        <v>-1.0457574905606752</v>
      </c>
      <c r="BB118">
        <f>IF(INDEX(測定結果!$1:$1048576,ROW(),BB$1)=0,"",LOG(INDEX(測定結果!$1:$1048576,ROW(),BB$1)))</f>
        <v>-1</v>
      </c>
      <c r="BC118">
        <f>IF(INDEX(測定結果!$1:$1048576,ROW(),BC$1)=0,"",LOG(INDEX(測定結果!$1:$1048576,ROW(),BC$1)))</f>
        <v>-1.0969100130080565</v>
      </c>
      <c r="BD118">
        <f>IF(INDEX(測定結果!$1:$1048576,ROW(),BD$1)=0,"",LOG(INDEX(測定結果!$1:$1048576,ROW(),BD$1)))</f>
        <v>-1</v>
      </c>
      <c r="BE118">
        <f>IF(INDEX(測定結果!$1:$1048576,ROW(),BE$1)=0,"",LOG(INDEX(測定結果!$1:$1048576,ROW(),BE$1)))</f>
        <v>-1</v>
      </c>
      <c r="BF118">
        <f>IF(INDEX(測定結果!$1:$1048576,ROW(),BF$1)=0,"",LOG(INDEX(測定結果!$1:$1048576,ROW(),BF$1)))</f>
        <v>-1.0457574905606752</v>
      </c>
      <c r="BG118">
        <f>IF(INDEX(測定結果!$1:$1048576,ROW(),BG$1)=0,"",LOG(INDEX(測定結果!$1:$1048576,ROW(),BG$1)))</f>
        <v>-1.0457574905606752</v>
      </c>
      <c r="BH118">
        <f>IF(INDEX(測定結果!$1:$1048576,ROW(),BH$1)=0,"",LOG(INDEX(測定結果!$1:$1048576,ROW(),BH$1)))</f>
        <v>-1.0457574905606752</v>
      </c>
      <c r="BI118">
        <f>IF(INDEX(測定結果!$1:$1048576,ROW(),BI$1)=0,"",LOG(INDEX(測定結果!$1:$1048576,ROW(),BI$1)))</f>
        <v>-1.0969100130080565</v>
      </c>
      <c r="BJ118">
        <f>IF(INDEX(測定結果!$1:$1048576,ROW(),BJ$1)=0,"",LOG(INDEX(測定結果!$1:$1048576,ROW(),BJ$1)))</f>
        <v>-1.0457574905606752</v>
      </c>
      <c r="BK118">
        <f>IF(INDEX(測定結果!$1:$1048576,ROW(),BK$1)=0,"",LOG(INDEX(測定結果!$1:$1048576,ROW(),BK$1)))</f>
        <v>-1.0457574905606752</v>
      </c>
      <c r="BL118">
        <f>IF(INDEX(測定結果!$1:$1048576,ROW(),BL$1)=0,"",LOG(INDEX(測定結果!$1:$1048576,ROW(),BL$1)))</f>
        <v>-1.0457574905606752</v>
      </c>
      <c r="BM118">
        <f>IF(INDEX(測定結果!$1:$1048576,ROW(),BM$1)=0,"",LOG(INDEX(測定結果!$1:$1048576,ROW(),BM$1)))</f>
        <v>-1.0457574905606752</v>
      </c>
      <c r="BN118">
        <f>IF(INDEX(測定結果!$1:$1048576,ROW(),BN$1)=0,"",LOG(INDEX(測定結果!$1:$1048576,ROW(),BN$1)))</f>
        <v>-1.0457574905606752</v>
      </c>
      <c r="BO118">
        <f>IF(INDEX(測定結果!$1:$1048576,ROW(),BO$1)=0,"",LOG(INDEX(測定結果!$1:$1048576,ROW(),BO$1)))</f>
        <v>-1.0457574905606752</v>
      </c>
      <c r="BP118">
        <f>IF(INDEX(測定結果!$1:$1048576,ROW(),BP$1)=0,"",LOG(INDEX(測定結果!$1:$1048576,ROW(),BP$1)))</f>
        <v>-1.0457574905606752</v>
      </c>
      <c r="BQ118">
        <f>IF(INDEX(測定結果!$1:$1048576,ROW(),BQ$1)=0,"",LOG(INDEX(測定結果!$1:$1048576,ROW(),BQ$1)))</f>
        <v>-1.0457574905606752</v>
      </c>
      <c r="BR118">
        <f>IF(INDEX(測定結果!$1:$1048576,ROW(),BR$1)=0,"",LOG(INDEX(測定結果!$1:$1048576,ROW(),BR$1)))</f>
        <v>-1.0457574905606752</v>
      </c>
      <c r="BS118">
        <f>IF(INDEX(測定結果!$1:$1048576,ROW(),BS$1)=0,"",LOG(INDEX(測定結果!$1:$1048576,ROW(),BS$1)))</f>
        <v>-1.0457574905606752</v>
      </c>
      <c r="BT118">
        <f>IF(INDEX(測定結果!$1:$1048576,ROW(),BT$1)=0,"",LOG(INDEX(測定結果!$1:$1048576,ROW(),BT$1)))</f>
        <v>-1.0457574905606752</v>
      </c>
      <c r="BU118">
        <f>IF(INDEX(測定結果!$1:$1048576,ROW(),BU$1)=0,"",LOG(INDEX(測定結果!$1:$1048576,ROW(),BU$1)))</f>
        <v>-1.0457574905606752</v>
      </c>
      <c r="BV118" t="str">
        <f>IF(INDEX(測定結果!$1:$1048576,ROW(),BV$1)=0,"",LOG(INDEX(測定結果!$1:$1048576,ROW(),BV$1)))</f>
        <v/>
      </c>
      <c r="BW118" t="str">
        <f>IF(INDEX(測定結果!$1:$1048576,ROW(),BW$1)=0,"",LOG(INDEX(測定結果!$1:$1048576,ROW(),BW$1)))</f>
        <v/>
      </c>
      <c r="BX118" t="str">
        <f>IF(INDEX(測定結果!$1:$1048576,ROW(),BX$1)=0,"",LOG(INDEX(測定結果!$1:$1048576,ROW(),BX$1)))</f>
        <v/>
      </c>
      <c r="BY118" t="str">
        <f>IF(INDEX(測定結果!$1:$1048576,ROW(),BY$1)=0,"",LOG(INDEX(測定結果!$1:$1048576,ROW(),BY$1)))</f>
        <v/>
      </c>
      <c r="BZ118" t="str">
        <f>IF(INDEX(測定結果!$1:$1048576,ROW(),BZ$1)=0,"",LOG(INDEX(測定結果!$1:$1048576,ROW(),BZ$1)))</f>
        <v/>
      </c>
      <c r="CA118" t="str">
        <f>IF(INDEX(測定結果!$1:$1048576,ROW(),CA$1)=0,"",LOG(INDEX(測定結果!$1:$1048576,ROW(),CA$1)))</f>
        <v/>
      </c>
      <c r="CB118" t="str">
        <f>IF(INDEX(測定結果!$1:$1048576,ROW(),CB$1)=0,"",LOG(INDEX(測定結果!$1:$1048576,ROW(),CB$1)))</f>
        <v/>
      </c>
      <c r="CC118" t="str">
        <f>IF(INDEX(測定結果!$1:$1048576,ROW(),CC$1)=0,"",LOG(INDEX(測定結果!$1:$1048576,ROW(),CC$1)))</f>
        <v/>
      </c>
      <c r="CD118" t="str">
        <f>IF(INDEX(測定結果!$1:$1048576,ROW(),CD$1)=0,"",LOG(INDEX(測定結果!$1:$1048576,ROW(),CD$1)))</f>
        <v/>
      </c>
      <c r="CE118" t="str">
        <f>IF(INDEX(測定結果!$1:$1048576,ROW(),CE$1)=0,"",LOG(INDEX(測定結果!$1:$1048576,ROW(),CE$1)))</f>
        <v/>
      </c>
      <c r="CF118">
        <f>IF(INDEX(測定結果!$1:$1048576,ROW(),CF$1)=0,"",LOG(INDEX(測定結果!$1:$1048576,ROW(),CF$1)))</f>
        <v>-1.0969100130080565</v>
      </c>
      <c r="CG118">
        <f>IF(INDEX(測定結果!$1:$1048576,ROW(),CG$1)=0,"",LOG(INDEX(測定結果!$1:$1048576,ROW(),CG$1)))</f>
        <v>-1.0457574905606752</v>
      </c>
      <c r="CH118">
        <f>IF(INDEX(測定結果!$1:$1048576,ROW(),CH$1)=0,"",LOG(INDEX(測定結果!$1:$1048576,ROW(),CH$1)))</f>
        <v>-1.0969100130080565</v>
      </c>
      <c r="CI118">
        <f>IF(INDEX(測定結果!$1:$1048576,ROW(),CI$1)=0,"",LOG(INDEX(測定結果!$1:$1048576,ROW(),CI$1)))</f>
        <v>-1.0969100130080565</v>
      </c>
      <c r="CJ118">
        <f>IF(INDEX(測定結果!$1:$1048576,ROW(),CJ$1)=0,"",LOG(INDEX(測定結果!$1:$1048576,ROW(),CJ$1)))</f>
        <v>-1.0969100130080565</v>
      </c>
      <c r="CK118">
        <f>IF(INDEX(測定結果!$1:$1048576,ROW(),CK$1)=0,"",LOG(INDEX(測定結果!$1:$1048576,ROW(),CK$1)))</f>
        <v>-1.0969100130080565</v>
      </c>
      <c r="CL118">
        <f>IF(INDEX(測定結果!$1:$1048576,ROW(),CL$1)=0,"",LOG(INDEX(測定結果!$1:$1048576,ROW(),CL$1)))</f>
        <v>-1.0969100130080565</v>
      </c>
      <c r="CM118">
        <f>IF(INDEX(測定結果!$1:$1048576,ROW(),CM$1)=0,"",LOG(INDEX(測定結果!$1:$1048576,ROW(),CM$1)))</f>
        <v>-1.0969100130080565</v>
      </c>
      <c r="CN118">
        <f>IF(INDEX(測定結果!$1:$1048576,ROW(),CN$1)=0,"",LOG(INDEX(測定結果!$1:$1048576,ROW(),CN$1)))</f>
        <v>-1.0969100130080565</v>
      </c>
      <c r="CO118">
        <f>IF(INDEX(測定結果!$1:$1048576,ROW(),CO$1)=0,"",LOG(INDEX(測定結果!$1:$1048576,ROW(),CO$1)))</f>
        <v>-1.0969100130080565</v>
      </c>
      <c r="CP118">
        <f>IF(INDEX(測定結果!$1:$1048576,ROW(),CP$1)=0,"",LOG(INDEX(測定結果!$1:$1048576,ROW(),CP$1)))</f>
        <v>-1.0969100130080565</v>
      </c>
      <c r="CQ118">
        <f>IF(INDEX(測定結果!$1:$1048576,ROW(),CQ$1)=0,"",LOG(INDEX(測定結果!$1:$1048576,ROW(),CQ$1)))</f>
        <v>-1.0969100130080565</v>
      </c>
      <c r="CR118" t="str">
        <f>IF(INDEX(測定結果!$1:$1048576,ROW(),CR$1)=0,"",LOG(INDEX(測定結果!$1:$1048576,ROW(),CR$1)))</f>
        <v/>
      </c>
      <c r="CS118" t="str">
        <f>IF(INDEX(測定結果!$1:$1048576,ROW(),CS$1)=0,"",LOG(INDEX(測定結果!$1:$1048576,ROW(),CS$1)))</f>
        <v/>
      </c>
      <c r="CT118" t="str">
        <f>IF(INDEX(測定結果!$1:$1048576,ROW(),CT$1)=0,"",LOG(INDEX(測定結果!$1:$1048576,ROW(),CT$1)))</f>
        <v/>
      </c>
      <c r="CU118" t="str">
        <f>IF(INDEX(測定結果!$1:$1048576,ROW(),CU$1)=0,"",LOG(INDEX(測定結果!$1:$1048576,ROW(),CU$1)))</f>
        <v/>
      </c>
      <c r="CV118" t="str">
        <f>IF(INDEX(測定結果!$1:$1048576,ROW(),CV$1)=0,"",LOG(INDEX(測定結果!$1:$1048576,ROW(),CV$1)))</f>
        <v/>
      </c>
      <c r="CW118" t="str">
        <f>IF(INDEX(測定結果!$1:$1048576,ROW(),CW$1)=0,"",LOG(INDEX(測定結果!$1:$1048576,ROW(),CW$1)))</f>
        <v/>
      </c>
      <c r="CX118" t="str">
        <f>IF(INDEX(測定結果!$1:$1048576,ROW(),CX$1)=0,"",LOG(INDEX(測定結果!$1:$1048576,ROW(),CX$1)))</f>
        <v/>
      </c>
      <c r="CY118" t="str">
        <f>IF(INDEX(測定結果!$1:$1048576,ROW(),CY$1)=0,"",LOG(INDEX(測定結果!$1:$1048576,ROW(),CY$1)))</f>
        <v/>
      </c>
      <c r="CZ118" t="str">
        <f>IF(INDEX(測定結果!$1:$1048576,ROW(),CZ$1)=0,"",LOG(INDEX(測定結果!$1:$1048576,ROW(),CZ$1)))</f>
        <v/>
      </c>
      <c r="DA118" t="str">
        <f>IF(INDEX(測定結果!$1:$1048576,ROW(),DA$1)=0,"",LOG(INDEX(測定結果!$1:$1048576,ROW(),DA$1)))</f>
        <v/>
      </c>
      <c r="DB118" t="str">
        <f>IF(INDEX(測定結果!$1:$1048576,ROW(),DB$1)=0,"",LOG(INDEX(測定結果!$1:$1048576,ROW(),DB$1)))</f>
        <v/>
      </c>
      <c r="DC118" t="str">
        <f>IF(INDEX(測定結果!$1:$1048576,ROW(),DC$1)=0,"",LOG(INDEX(測定結果!$1:$1048576,ROW(),DC$1)))</f>
        <v/>
      </c>
      <c r="DD118" t="str">
        <f>IF(INDEX(測定結果!$1:$1048576,ROW(),DD$1)=0,"",LOG(INDEX(測定結果!$1:$1048576,ROW(),DD$1)))</f>
        <v/>
      </c>
      <c r="DE118" t="str">
        <f>IF(INDEX(測定結果!$1:$1048576,ROW(),DE$1)=0,"",LOG(INDEX(測定結果!$1:$1048576,ROW(),DE$1)))</f>
        <v/>
      </c>
      <c r="DF118" t="str">
        <f>IF(INDEX(測定結果!$1:$1048576,ROW(),DF$1)=0,"",LOG(INDEX(測定結果!$1:$1048576,ROW(),DF$1)))</f>
        <v/>
      </c>
      <c r="DG118" t="str">
        <f>IF(INDEX(測定結果!$1:$1048576,ROW(),DG$1)=0,"",LOG(INDEX(測定結果!$1:$1048576,ROW(),DG$1)))</f>
        <v/>
      </c>
      <c r="DH118" t="str">
        <f>IF(INDEX(測定結果!$1:$1048576,ROW(),DH$1)=0,"",LOG(INDEX(測定結果!$1:$1048576,ROW(),DH$1)))</f>
        <v/>
      </c>
      <c r="DI118" t="str">
        <f>IF(INDEX(測定結果!$1:$1048576,ROW(),DI$1)=0,"",LOG(INDEX(測定結果!$1:$1048576,ROW(),DI$1)))</f>
        <v/>
      </c>
      <c r="DJ118" t="str">
        <f>IF(INDEX(測定結果!$1:$1048576,ROW(),DJ$1)=0,"",LOG(INDEX(測定結果!$1:$1048576,ROW(),DJ$1)))</f>
        <v/>
      </c>
      <c r="DK118" t="str">
        <f>IF(INDEX(測定結果!$1:$1048576,ROW(),DK$1)=0,"",LOG(INDEX(測定結果!$1:$1048576,ROW(),DK$1)))</f>
        <v/>
      </c>
      <c r="DL118" t="str">
        <f>IF(INDEX(測定結果!$1:$1048576,ROW(),DL$1)=0,"",LOG(INDEX(測定結果!$1:$1048576,ROW(),DL$1)))</f>
        <v/>
      </c>
      <c r="DM118" t="str">
        <f>IF(INDEX(測定結果!$1:$1048576,ROW(),DM$1)=0,"",LOG(INDEX(測定結果!$1:$1048576,ROW(),DM$1)))</f>
        <v/>
      </c>
      <c r="DN118" t="str">
        <f>IF(INDEX(測定結果!$1:$1048576,ROW(),DN$1)=0,"",LOG(INDEX(測定結果!$1:$1048576,ROW(),DN$1)))</f>
        <v/>
      </c>
      <c r="DO118" t="str">
        <f>IF(INDEX(測定結果!$1:$1048576,ROW(),DO$1)=0,"",LOG(INDEX(測定結果!$1:$1048576,ROW(),DO$1)))</f>
        <v/>
      </c>
      <c r="DP118" t="str">
        <f>IF(OR(INDEX(測定結果!$1:$1048576,ROW(),DP$1)=0,INDEX(測定結果!$1:$1048576,ROW(),DP$1)=""),"",LOG(INDEX(測定結果!$1:$1048576,ROW(),DP$1)))</f>
        <v/>
      </c>
      <c r="DQ118" t="str">
        <f>IF(OR(INDEX(測定結果!$1:$1048576,ROW(),DQ$1)=0,INDEX(測定結果!$1:$1048576,ROW(),DQ$1)=""),"",LOG(INDEX(測定結果!$1:$1048576,ROW(),DQ$1)))</f>
        <v/>
      </c>
      <c r="DR118" t="str">
        <f>IF(OR(INDEX(測定結果!$1:$1048576,ROW(),DR$1)=0,INDEX(測定結果!$1:$1048576,ROW(),DR$1)=""),"",LOG(INDEX(測定結果!$1:$1048576,ROW(),DR$1)))</f>
        <v/>
      </c>
      <c r="DS118" t="str">
        <f>IF(OR(INDEX(測定結果!$1:$1048576,ROW(),DS$1)=0,INDEX(測定結果!$1:$1048576,ROW(),DS$1)=""),"",LOG(INDEX(測定結果!$1:$1048576,ROW(),DS$1)))</f>
        <v/>
      </c>
      <c r="DT118" t="str">
        <f>IF(OR(INDEX(測定結果!$1:$1048576,ROW(),DT$1)=0,INDEX(測定結果!$1:$1048576,ROW(),DT$1)=""),"",LOG(INDEX(測定結果!$1:$1048576,ROW(),DT$1)))</f>
        <v/>
      </c>
      <c r="DU118" t="str">
        <f>IF(OR(INDEX(測定結果!$1:$1048576,ROW(),DU$1)=0,INDEX(測定結果!$1:$1048576,ROW(),DU$1)=""),"",LOG(INDEX(測定結果!$1:$1048576,ROW(),DU$1)))</f>
        <v/>
      </c>
      <c r="DV118" t="str">
        <f>IF(OR(INDEX(測定結果!$1:$1048576,ROW(),DV$1)=0,INDEX(測定結果!$1:$1048576,ROW(),DV$1)=""),"",LOG(INDEX(測定結果!$1:$1048576,ROW(),DV$1)))</f>
        <v/>
      </c>
      <c r="DW118" t="str">
        <f>IF(OR(INDEX(測定結果!$1:$1048576,ROW(),DW$1)=0,INDEX(測定結果!$1:$1048576,ROW(),DW$1)=""),"",LOG(INDEX(測定結果!$1:$1048576,ROW(),DW$1)))</f>
        <v/>
      </c>
      <c r="DX118" t="str">
        <f>IF(OR(INDEX(測定結果!$1:$1048576,ROW(),DX$1)=0,INDEX(測定結果!$1:$1048576,ROW(),DX$1)=""),"",LOG(INDEX(測定結果!$1:$1048576,ROW(),DX$1)))</f>
        <v/>
      </c>
      <c r="DY118" t="str">
        <f>IF(OR(INDEX(測定結果!$1:$1048576,ROW(),DY$1)=0,INDEX(測定結果!$1:$1048576,ROW(),DY$1)=""),"",LOG(INDEX(測定結果!$1:$1048576,ROW(),DY$1)))</f>
        <v/>
      </c>
      <c r="DZ118" t="str">
        <f>IF(OR(INDEX(測定結果!$1:$1048576,ROW(),DZ$1)=0,INDEX(測定結果!$1:$1048576,ROW(),DZ$1)=""),"",LOG(INDEX(測定結果!$1:$1048576,ROW(),DZ$1)))</f>
        <v/>
      </c>
      <c r="EA118" t="str">
        <f>IF(OR(INDEX(測定結果!$1:$1048576,ROW(),EA$1)=0,INDEX(測定結果!$1:$1048576,ROW(),EA$1)=""),"",LOG(INDEX(測定結果!$1:$1048576,ROW(),EA$1)))</f>
        <v/>
      </c>
      <c r="EB118" t="str">
        <f>IF(OR(INDEX(測定結果!$1:$1048576,ROW(),EB$1)=0,INDEX(測定結果!$1:$1048576,ROW(),EB$1)=""),"",LOG(INDEX(測定結果!$1:$1048576,ROW(),EB$1)))</f>
        <v/>
      </c>
      <c r="EC118" t="str">
        <f>IF(OR(INDEX(測定結果!$1:$1048576,ROW(),EC$1)=0,INDEX(測定結果!$1:$1048576,ROW(),EC$1)=""),"",LOG(INDEX(測定結果!$1:$1048576,ROW(),EC$1)))</f>
        <v/>
      </c>
      <c r="ED118">
        <f>IF(OR(INDEX(測定結果!$1:$1048576,ROW(),ED$1)=0,INDEX(測定結果!$1:$1048576,ROW(),ED$1)=""),"",LOG(INDEX(測定結果!$1:$1048576,ROW(),ED$1)))</f>
        <v>-0.92081875395237522</v>
      </c>
    </row>
    <row r="119" spans="1:134">
      <c r="A119" t="str">
        <f>IF(INDEX(測定結果!$1:$1048576,ROW(),A$1)=0,A118,INDEX(測定結果!$1:$1048576,ROW(),A$1))</f>
        <v>船引町</v>
      </c>
      <c r="B119">
        <f>INDEX(測定結果!$1:$1048576,ROW(),B$1)</f>
        <v>109</v>
      </c>
      <c r="C119" t="str">
        <f>IF(INDEX(測定結果!$1:$1048576,ROW(),C$1)=0,C118,INDEX(測定結果!$1:$1048576,ROW(),C$1))</f>
        <v>遠山沢</v>
      </c>
      <c r="D119" t="str">
        <f>IF(INDEX(測定結果!$1:$1048576,ROW(),D$1)=0,"",INDEX(測定結果!$1:$1048576,ROW(),D$1))</f>
        <v>遠山沢公民館</v>
      </c>
      <c r="E119">
        <f>IF(INDEX(測定結果!$1:$1048576,ROW(),E$1)=0,"",LOG(INDEX(測定結果!$1:$1048576,ROW(),E$1)))</f>
        <v>-0.63827216398240705</v>
      </c>
      <c r="F119">
        <f>IF(INDEX(測定結果!$1:$1048576,ROW(),F$1)=0,"",LOG(INDEX(測定結果!$1:$1048576,ROW(),F$1)))</f>
        <v>-0.61978875828839397</v>
      </c>
      <c r="G119">
        <f>IF(INDEX(測定結果!$1:$1048576,ROW(),G$1)=0,"",LOG(INDEX(測定結果!$1:$1048576,ROW(),G$1)))</f>
        <v>-0.65757731917779372</v>
      </c>
      <c r="H119">
        <f>IF(INDEX(測定結果!$1:$1048576,ROW(),H$1)=0,"",LOG(INDEX(測定結果!$1:$1048576,ROW(),H$1)))</f>
        <v>-0.63827216398240705</v>
      </c>
      <c r="I119">
        <f>IF(INDEX(測定結果!$1:$1048576,ROW(),I$1)=0,"",LOG(INDEX(測定結果!$1:$1048576,ROW(),I$1)))</f>
        <v>-0.6777807052660807</v>
      </c>
      <c r="J119">
        <f>IF(INDEX(測定結果!$1:$1048576,ROW(),J$1)=0,"",LOG(INDEX(測定結果!$1:$1048576,ROW(),J$1)))</f>
        <v>-0.69897000433601875</v>
      </c>
      <c r="K119">
        <f>IF(INDEX(測定結果!$1:$1048576,ROW(),K$1)=0,"",LOG(INDEX(測定結果!$1:$1048576,ROW(),K$1)))</f>
        <v>-0.72124639904717103</v>
      </c>
      <c r="L119">
        <f>IF(INDEX(測定結果!$1:$1048576,ROW(),L$1)=0,"",LOG(INDEX(測定結果!$1:$1048576,ROW(),L$1)))</f>
        <v>-0.74472749489669399</v>
      </c>
      <c r="M119">
        <f>IF(INDEX(測定結果!$1:$1048576,ROW(),M$1)=0,"",LOG(INDEX(測定結果!$1:$1048576,ROW(),M$1)))</f>
        <v>-0.72124639904717103</v>
      </c>
      <c r="N119">
        <f>IF(INDEX(測定結果!$1:$1048576,ROW(),N$1)=0,"",LOG(INDEX(測定結果!$1:$1048576,ROW(),N$1)))</f>
        <v>-0.74472749489669399</v>
      </c>
      <c r="O119">
        <f>IF(INDEX(測定結果!$1:$1048576,ROW(),O$1)=0,"",LOG(INDEX(測定結果!$1:$1048576,ROW(),O$1)))</f>
        <v>-0.72124639904717103</v>
      </c>
      <c r="P119">
        <f>IF(INDEX(測定結果!$1:$1048576,ROW(),P$1)=0,"",LOG(INDEX(測定結果!$1:$1048576,ROW(),P$1)))</f>
        <v>-0.69897000433601875</v>
      </c>
      <c r="Q119">
        <f>IF(INDEX(測定結果!$1:$1048576,ROW(),Q$1)=0,"",LOG(INDEX(測定結果!$1:$1048576,ROW(),Q$1)))</f>
        <v>-0.72124639904717103</v>
      </c>
      <c r="R119">
        <f>IF(INDEX(測定結果!$1:$1048576,ROW(),R$1)=0,"",LOG(INDEX(測定結果!$1:$1048576,ROW(),R$1)))</f>
        <v>-0.72124639904717103</v>
      </c>
      <c r="S119">
        <f>IF(INDEX(測定結果!$1:$1048576,ROW(),S$1)=0,"",LOG(INDEX(測定結果!$1:$1048576,ROW(),S$1)))</f>
        <v>-0.72124639904717103</v>
      </c>
      <c r="T119">
        <f>IF(INDEX(測定結果!$1:$1048576,ROW(),T$1)=0,"",LOG(INDEX(測定結果!$1:$1048576,ROW(),T$1)))</f>
        <v>-0.82390874094431876</v>
      </c>
      <c r="U119">
        <f>IF(INDEX(測定結果!$1:$1048576,ROW(),U$1)=0,"",LOG(INDEX(測定結果!$1:$1048576,ROW(),U$1)))</f>
        <v>-0.79588001734407521</v>
      </c>
      <c r="V119">
        <f>IF(INDEX(測定結果!$1:$1048576,ROW(),V$1)=0,"",LOG(INDEX(測定結果!$1:$1048576,ROW(),V$1)))</f>
        <v>-0.769551078621726</v>
      </c>
      <c r="W119">
        <f>IF(INDEX(測定結果!$1:$1048576,ROW(),W$1)=0,"",LOG(INDEX(測定結果!$1:$1048576,ROW(),W$1)))</f>
        <v>-0.79588001734407521</v>
      </c>
      <c r="X119">
        <f>IF(INDEX(測定結果!$1:$1048576,ROW(),X$1)=0,"",LOG(INDEX(測定結果!$1:$1048576,ROW(),X$1)))</f>
        <v>-0.74472749489669399</v>
      </c>
      <c r="Y119">
        <f>IF(INDEX(測定結果!$1:$1048576,ROW(),Y$1)=0,"",LOG(INDEX(測定結果!$1:$1048576,ROW(),Y$1)))</f>
        <v>-0.769551078621726</v>
      </c>
      <c r="Z119">
        <f>IF(INDEX(測定結果!$1:$1048576,ROW(),Z$1)=0,"",LOG(INDEX(測定結果!$1:$1048576,ROW(),Z$1)))</f>
        <v>-0.769551078621726</v>
      </c>
      <c r="AA119">
        <f>IF(INDEX(測定結果!$1:$1048576,ROW(),AA$1)=0,"",LOG(INDEX(測定結果!$1:$1048576,ROW(),AA$1)))</f>
        <v>-0.79588001734407521</v>
      </c>
      <c r="AB119">
        <f>IF(INDEX(測定結果!$1:$1048576,ROW(),AB$1)=0,"",LOG(INDEX(測定結果!$1:$1048576,ROW(),AB$1)))</f>
        <v>-0.79588001734407521</v>
      </c>
      <c r="AC119">
        <f>IF(INDEX(測定結果!$1:$1048576,ROW(),AC$1)=0,"",LOG(INDEX(測定結果!$1:$1048576,ROW(),AC$1)))</f>
        <v>-0.82390874094431876</v>
      </c>
      <c r="AD119">
        <f>IF(INDEX(測定結果!$1:$1048576,ROW(),AD$1)=0,"",LOG(INDEX(測定結果!$1:$1048576,ROW(),AD$1)))</f>
        <v>-0.82390874094431876</v>
      </c>
      <c r="AE119">
        <f>IF(INDEX(測定結果!$1:$1048576,ROW(),AE$1)=0,"",LOG(INDEX(測定結果!$1:$1048576,ROW(),AE$1)))</f>
        <v>-0.82390874094431876</v>
      </c>
      <c r="AF119">
        <f>IF(INDEX(測定結果!$1:$1048576,ROW(),AF$1)=0,"",LOG(INDEX(測定結果!$1:$1048576,ROW(),AF$1)))</f>
        <v>-0.85387196432176193</v>
      </c>
      <c r="AG119">
        <f>IF(INDEX(測定結果!$1:$1048576,ROW(),AG$1)=0,"",LOG(INDEX(測定結果!$1:$1048576,ROW(),AG$1)))</f>
        <v>-0.82390874094431876</v>
      </c>
      <c r="AH119">
        <f>IF(INDEX(測定結果!$1:$1048576,ROW(),AH$1)=0,"",LOG(INDEX(測定結果!$1:$1048576,ROW(),AH$1)))</f>
        <v>-0.88605664769316317</v>
      </c>
      <c r="AI119">
        <f>IF(INDEX(測定結果!$1:$1048576,ROW(),AI$1)=0,"",LOG(INDEX(測定結果!$1:$1048576,ROW(),AI$1)))</f>
        <v>-0.79588001734407521</v>
      </c>
      <c r="AJ119">
        <f>IF(INDEX(測定結果!$1:$1048576,ROW(),AJ$1)=0,"",LOG(INDEX(測定結果!$1:$1048576,ROW(),AJ$1)))</f>
        <v>-0.95860731484177497</v>
      </c>
      <c r="AK119">
        <f>IF(INDEX(測定結果!$1:$1048576,ROW(),AK$1)=0,"",LOG(INDEX(測定結果!$1:$1048576,ROW(),AK$1)))</f>
        <v>-0.92081875395237522</v>
      </c>
      <c r="AL119">
        <f>IF(INDEX(測定結果!$1:$1048576,ROW(),AL$1)=0,"",LOG(INDEX(測定結果!$1:$1048576,ROW(),AL$1)))</f>
        <v>-0.85387196432176193</v>
      </c>
      <c r="AM119">
        <f>IF(INDEX(測定結果!$1:$1048576,ROW(),AM$1)=0,"",LOG(INDEX(測定結果!$1:$1048576,ROW(),AM$1)))</f>
        <v>-0.92081875395237522</v>
      </c>
      <c r="AN119">
        <f>IF(INDEX(測定結果!$1:$1048576,ROW(),AN$1)=0,"",LOG(INDEX(測定結果!$1:$1048576,ROW(),AN$1)))</f>
        <v>-0.95860731484177497</v>
      </c>
      <c r="AO119">
        <f>IF(INDEX(測定結果!$1:$1048576,ROW(),AO$1)=0,"",LOG(INDEX(測定結果!$1:$1048576,ROW(),AO$1)))</f>
        <v>-0.92081875395237522</v>
      </c>
      <c r="AP119">
        <f>IF(INDEX(測定結果!$1:$1048576,ROW(),AP$1)=0,"",LOG(INDEX(測定結果!$1:$1048576,ROW(),AP$1)))</f>
        <v>-0.95860731484177497</v>
      </c>
      <c r="AQ119">
        <f>IF(INDEX(測定結果!$1:$1048576,ROW(),AQ$1)=0,"",LOG(INDEX(測定結果!$1:$1048576,ROW(),AQ$1)))</f>
        <v>-0.92081875395237522</v>
      </c>
      <c r="AR119">
        <f>IF(INDEX(測定結果!$1:$1048576,ROW(),AR$1)=0,"",LOG(INDEX(測定結果!$1:$1048576,ROW(),AR$1)))</f>
        <v>-0.92081875395237522</v>
      </c>
      <c r="AS119">
        <f>IF(INDEX(測定結果!$1:$1048576,ROW(),AS$1)=0,"",LOG(INDEX(測定結果!$1:$1048576,ROW(),AS$1)))</f>
        <v>-0.92081875395237522</v>
      </c>
      <c r="AT119">
        <f>IF(INDEX(測定結果!$1:$1048576,ROW(),AT$1)=0,"",LOG(INDEX(測定結果!$1:$1048576,ROW(),AT$1)))</f>
        <v>-1</v>
      </c>
      <c r="AU119">
        <f>IF(INDEX(測定結果!$1:$1048576,ROW(),AU$1)=0,"",LOG(INDEX(測定結果!$1:$1048576,ROW(),AU$1)))</f>
        <v>-0.92081875395237522</v>
      </c>
      <c r="AV119">
        <f>IF(INDEX(測定結果!$1:$1048576,ROW(),AV$1)=0,"",LOG(INDEX(測定結果!$1:$1048576,ROW(),AV$1)))</f>
        <v>-1</v>
      </c>
      <c r="AW119">
        <f>IF(INDEX(測定結果!$1:$1048576,ROW(),AW$1)=0,"",LOG(INDEX(測定結果!$1:$1048576,ROW(),AW$1)))</f>
        <v>-0.95860731484177497</v>
      </c>
      <c r="AX119">
        <f>IF(INDEX(測定結果!$1:$1048576,ROW(),AX$1)=0,"",LOG(INDEX(測定結果!$1:$1048576,ROW(),AX$1)))</f>
        <v>-0.95860731484177497</v>
      </c>
      <c r="AY119">
        <f>IF(INDEX(測定結果!$1:$1048576,ROW(),AY$1)=0,"",LOG(INDEX(測定結果!$1:$1048576,ROW(),AY$1)))</f>
        <v>-1</v>
      </c>
      <c r="AZ119">
        <f>IF(INDEX(測定結果!$1:$1048576,ROW(),AZ$1)=0,"",LOG(INDEX(測定結果!$1:$1048576,ROW(),AZ$1)))</f>
        <v>-1</v>
      </c>
      <c r="BA119">
        <f>IF(INDEX(測定結果!$1:$1048576,ROW(),BA$1)=0,"",LOG(INDEX(測定結果!$1:$1048576,ROW(),BA$1)))</f>
        <v>-0.95860731484177497</v>
      </c>
      <c r="BB119">
        <f>IF(INDEX(測定結果!$1:$1048576,ROW(),BB$1)=0,"",LOG(INDEX(測定結果!$1:$1048576,ROW(),BB$1)))</f>
        <v>-0.95860731484177497</v>
      </c>
      <c r="BC119">
        <f>IF(INDEX(測定結果!$1:$1048576,ROW(),BC$1)=0,"",LOG(INDEX(測定結果!$1:$1048576,ROW(),BC$1)))</f>
        <v>-0.95860731484177497</v>
      </c>
      <c r="BD119">
        <f>IF(INDEX(測定結果!$1:$1048576,ROW(),BD$1)=0,"",LOG(INDEX(測定結果!$1:$1048576,ROW(),BD$1)))</f>
        <v>-0.95860731484177497</v>
      </c>
      <c r="BE119">
        <f>IF(INDEX(測定結果!$1:$1048576,ROW(),BE$1)=0,"",LOG(INDEX(測定結果!$1:$1048576,ROW(),BE$1)))</f>
        <v>-0.95860731484177497</v>
      </c>
      <c r="BF119">
        <f>IF(INDEX(測定結果!$1:$1048576,ROW(),BF$1)=0,"",LOG(INDEX(測定結果!$1:$1048576,ROW(),BF$1)))</f>
        <v>-1.0457574905606752</v>
      </c>
      <c r="BG119">
        <f>IF(INDEX(測定結果!$1:$1048576,ROW(),BG$1)=0,"",LOG(INDEX(測定結果!$1:$1048576,ROW(),BG$1)))</f>
        <v>-0.95860731484177497</v>
      </c>
      <c r="BH119">
        <f>IF(INDEX(測定結果!$1:$1048576,ROW(),BH$1)=0,"",LOG(INDEX(測定結果!$1:$1048576,ROW(),BH$1)))</f>
        <v>-1</v>
      </c>
      <c r="BI119">
        <f>IF(INDEX(測定結果!$1:$1048576,ROW(),BI$1)=0,"",LOG(INDEX(測定結果!$1:$1048576,ROW(),BI$1)))</f>
        <v>-1</v>
      </c>
      <c r="BJ119">
        <f>IF(INDEX(測定結果!$1:$1048576,ROW(),BJ$1)=0,"",LOG(INDEX(測定結果!$1:$1048576,ROW(),BJ$1)))</f>
        <v>-0.95860731484177497</v>
      </c>
      <c r="BK119">
        <f>IF(INDEX(測定結果!$1:$1048576,ROW(),BK$1)=0,"",LOG(INDEX(測定結果!$1:$1048576,ROW(),BK$1)))</f>
        <v>-0.95860731484177497</v>
      </c>
      <c r="BL119">
        <f>IF(INDEX(測定結果!$1:$1048576,ROW(),BL$1)=0,"",LOG(INDEX(測定結果!$1:$1048576,ROW(),BL$1)))</f>
        <v>-1</v>
      </c>
      <c r="BM119">
        <f>IF(INDEX(測定結果!$1:$1048576,ROW(),BM$1)=0,"",LOG(INDEX(測定結果!$1:$1048576,ROW(),BM$1)))</f>
        <v>-1</v>
      </c>
      <c r="BN119">
        <f>IF(INDEX(測定結果!$1:$1048576,ROW(),BN$1)=0,"",LOG(INDEX(測定結果!$1:$1048576,ROW(),BN$1)))</f>
        <v>-1</v>
      </c>
      <c r="BO119">
        <f>IF(INDEX(測定結果!$1:$1048576,ROW(),BO$1)=0,"",LOG(INDEX(測定結果!$1:$1048576,ROW(),BO$1)))</f>
        <v>-1</v>
      </c>
      <c r="BP119">
        <f>IF(INDEX(測定結果!$1:$1048576,ROW(),BP$1)=0,"",LOG(INDEX(測定結果!$1:$1048576,ROW(),BP$1)))</f>
        <v>-1</v>
      </c>
      <c r="BQ119">
        <f>IF(INDEX(測定結果!$1:$1048576,ROW(),BQ$1)=0,"",LOG(INDEX(測定結果!$1:$1048576,ROW(),BQ$1)))</f>
        <v>-1</v>
      </c>
      <c r="BR119">
        <f>IF(INDEX(測定結果!$1:$1048576,ROW(),BR$1)=0,"",LOG(INDEX(測定結果!$1:$1048576,ROW(),BR$1)))</f>
        <v>-1</v>
      </c>
      <c r="BS119">
        <f>IF(INDEX(測定結果!$1:$1048576,ROW(),BS$1)=0,"",LOG(INDEX(測定結果!$1:$1048576,ROW(),BS$1)))</f>
        <v>-1</v>
      </c>
      <c r="BT119">
        <f>IF(INDEX(測定結果!$1:$1048576,ROW(),BT$1)=0,"",LOG(INDEX(測定結果!$1:$1048576,ROW(),BT$1)))</f>
        <v>-1</v>
      </c>
      <c r="BU119">
        <f>IF(INDEX(測定結果!$1:$1048576,ROW(),BU$1)=0,"",LOG(INDEX(測定結果!$1:$1048576,ROW(),BU$1)))</f>
        <v>-1</v>
      </c>
      <c r="BV119" t="str">
        <f>IF(INDEX(測定結果!$1:$1048576,ROW(),BV$1)=0,"",LOG(INDEX(測定結果!$1:$1048576,ROW(),BV$1)))</f>
        <v/>
      </c>
      <c r="BW119" t="str">
        <f>IF(INDEX(測定結果!$1:$1048576,ROW(),BW$1)=0,"",LOG(INDEX(測定結果!$1:$1048576,ROW(),BW$1)))</f>
        <v/>
      </c>
      <c r="BX119" t="str">
        <f>IF(INDEX(測定結果!$1:$1048576,ROW(),BX$1)=0,"",LOG(INDEX(測定結果!$1:$1048576,ROW(),BX$1)))</f>
        <v/>
      </c>
      <c r="BY119" t="str">
        <f>IF(INDEX(測定結果!$1:$1048576,ROW(),BY$1)=0,"",LOG(INDEX(測定結果!$1:$1048576,ROW(),BY$1)))</f>
        <v/>
      </c>
      <c r="BZ119" t="str">
        <f>IF(INDEX(測定結果!$1:$1048576,ROW(),BZ$1)=0,"",LOG(INDEX(測定結果!$1:$1048576,ROW(),BZ$1)))</f>
        <v/>
      </c>
      <c r="CA119" t="str">
        <f>IF(INDEX(測定結果!$1:$1048576,ROW(),CA$1)=0,"",LOG(INDEX(測定結果!$1:$1048576,ROW(),CA$1)))</f>
        <v/>
      </c>
      <c r="CB119" t="str">
        <f>IF(INDEX(測定結果!$1:$1048576,ROW(),CB$1)=0,"",LOG(INDEX(測定結果!$1:$1048576,ROW(),CB$1)))</f>
        <v/>
      </c>
      <c r="CC119" t="str">
        <f>IF(INDEX(測定結果!$1:$1048576,ROW(),CC$1)=0,"",LOG(INDEX(測定結果!$1:$1048576,ROW(),CC$1)))</f>
        <v/>
      </c>
      <c r="CD119" t="str">
        <f>IF(INDEX(測定結果!$1:$1048576,ROW(),CD$1)=0,"",LOG(INDEX(測定結果!$1:$1048576,ROW(),CD$1)))</f>
        <v/>
      </c>
      <c r="CE119" t="str">
        <f>IF(INDEX(測定結果!$1:$1048576,ROW(),CE$1)=0,"",LOG(INDEX(測定結果!$1:$1048576,ROW(),CE$1)))</f>
        <v/>
      </c>
      <c r="CF119">
        <f>IF(INDEX(測定結果!$1:$1048576,ROW(),CF$1)=0,"",LOG(INDEX(測定結果!$1:$1048576,ROW(),CF$1)))</f>
        <v>-1</v>
      </c>
      <c r="CG119">
        <f>IF(INDEX(測定結果!$1:$1048576,ROW(),CG$1)=0,"",LOG(INDEX(測定結果!$1:$1048576,ROW(),CG$1)))</f>
        <v>-1.0457574905606752</v>
      </c>
      <c r="CH119">
        <f>IF(INDEX(測定結果!$1:$1048576,ROW(),CH$1)=0,"",LOG(INDEX(測定結果!$1:$1048576,ROW(),CH$1)))</f>
        <v>-1</v>
      </c>
      <c r="CI119">
        <f>IF(INDEX(測定結果!$1:$1048576,ROW(),CI$1)=0,"",LOG(INDEX(測定結果!$1:$1048576,ROW(),CI$1)))</f>
        <v>-1</v>
      </c>
      <c r="CJ119">
        <f>IF(INDEX(測定結果!$1:$1048576,ROW(),CJ$1)=0,"",LOG(INDEX(測定結果!$1:$1048576,ROW(),CJ$1)))</f>
        <v>-1</v>
      </c>
      <c r="CK119">
        <f>IF(INDEX(測定結果!$1:$1048576,ROW(),CK$1)=0,"",LOG(INDEX(測定結果!$1:$1048576,ROW(),CK$1)))</f>
        <v>-1</v>
      </c>
      <c r="CL119">
        <f>IF(INDEX(測定結果!$1:$1048576,ROW(),CL$1)=0,"",LOG(INDEX(測定結果!$1:$1048576,ROW(),CL$1)))</f>
        <v>-1</v>
      </c>
      <c r="CM119">
        <f>IF(INDEX(測定結果!$1:$1048576,ROW(),CM$1)=0,"",LOG(INDEX(測定結果!$1:$1048576,ROW(),CM$1)))</f>
        <v>-1.0457574905606752</v>
      </c>
      <c r="CN119">
        <f>IF(INDEX(測定結果!$1:$1048576,ROW(),CN$1)=0,"",LOG(INDEX(測定結果!$1:$1048576,ROW(),CN$1)))</f>
        <v>-1</v>
      </c>
      <c r="CO119">
        <f>IF(INDEX(測定結果!$1:$1048576,ROW(),CO$1)=0,"",LOG(INDEX(測定結果!$1:$1048576,ROW(),CO$1)))</f>
        <v>-1</v>
      </c>
      <c r="CP119">
        <f>IF(INDEX(測定結果!$1:$1048576,ROW(),CP$1)=0,"",LOG(INDEX(測定結果!$1:$1048576,ROW(),CP$1)))</f>
        <v>-1.0457574905606752</v>
      </c>
      <c r="CQ119">
        <f>IF(INDEX(測定結果!$1:$1048576,ROW(),CQ$1)=0,"",LOG(INDEX(測定結果!$1:$1048576,ROW(),CQ$1)))</f>
        <v>-1.0457574905606752</v>
      </c>
      <c r="CR119" t="str">
        <f>IF(INDEX(測定結果!$1:$1048576,ROW(),CR$1)=0,"",LOG(INDEX(測定結果!$1:$1048576,ROW(),CR$1)))</f>
        <v/>
      </c>
      <c r="CS119" t="str">
        <f>IF(INDEX(測定結果!$1:$1048576,ROW(),CS$1)=0,"",LOG(INDEX(測定結果!$1:$1048576,ROW(),CS$1)))</f>
        <v/>
      </c>
      <c r="CT119" t="str">
        <f>IF(INDEX(測定結果!$1:$1048576,ROW(),CT$1)=0,"",LOG(INDEX(測定結果!$1:$1048576,ROW(),CT$1)))</f>
        <v/>
      </c>
      <c r="CU119" t="str">
        <f>IF(INDEX(測定結果!$1:$1048576,ROW(),CU$1)=0,"",LOG(INDEX(測定結果!$1:$1048576,ROW(),CU$1)))</f>
        <v/>
      </c>
      <c r="CV119" t="str">
        <f>IF(INDEX(測定結果!$1:$1048576,ROW(),CV$1)=0,"",LOG(INDEX(測定結果!$1:$1048576,ROW(),CV$1)))</f>
        <v/>
      </c>
      <c r="CW119" t="str">
        <f>IF(INDEX(測定結果!$1:$1048576,ROW(),CW$1)=0,"",LOG(INDEX(測定結果!$1:$1048576,ROW(),CW$1)))</f>
        <v/>
      </c>
      <c r="CX119" t="str">
        <f>IF(INDEX(測定結果!$1:$1048576,ROW(),CX$1)=0,"",LOG(INDEX(測定結果!$1:$1048576,ROW(),CX$1)))</f>
        <v/>
      </c>
      <c r="CY119" t="str">
        <f>IF(INDEX(測定結果!$1:$1048576,ROW(),CY$1)=0,"",LOG(INDEX(測定結果!$1:$1048576,ROW(),CY$1)))</f>
        <v/>
      </c>
      <c r="CZ119" t="str">
        <f>IF(INDEX(測定結果!$1:$1048576,ROW(),CZ$1)=0,"",LOG(INDEX(測定結果!$1:$1048576,ROW(),CZ$1)))</f>
        <v/>
      </c>
      <c r="DA119" t="str">
        <f>IF(INDEX(測定結果!$1:$1048576,ROW(),DA$1)=0,"",LOG(INDEX(測定結果!$1:$1048576,ROW(),DA$1)))</f>
        <v/>
      </c>
      <c r="DB119" t="str">
        <f>IF(INDEX(測定結果!$1:$1048576,ROW(),DB$1)=0,"",LOG(INDEX(測定結果!$1:$1048576,ROW(),DB$1)))</f>
        <v/>
      </c>
      <c r="DC119" t="str">
        <f>IF(INDEX(測定結果!$1:$1048576,ROW(),DC$1)=0,"",LOG(INDEX(測定結果!$1:$1048576,ROW(),DC$1)))</f>
        <v/>
      </c>
      <c r="DD119" t="str">
        <f>IF(INDEX(測定結果!$1:$1048576,ROW(),DD$1)=0,"",LOG(INDEX(測定結果!$1:$1048576,ROW(),DD$1)))</f>
        <v/>
      </c>
      <c r="DE119" t="str">
        <f>IF(INDEX(測定結果!$1:$1048576,ROW(),DE$1)=0,"",LOG(INDEX(測定結果!$1:$1048576,ROW(),DE$1)))</f>
        <v/>
      </c>
      <c r="DF119" t="str">
        <f>IF(INDEX(測定結果!$1:$1048576,ROW(),DF$1)=0,"",LOG(INDEX(測定結果!$1:$1048576,ROW(),DF$1)))</f>
        <v/>
      </c>
      <c r="DG119" t="str">
        <f>IF(INDEX(測定結果!$1:$1048576,ROW(),DG$1)=0,"",LOG(INDEX(測定結果!$1:$1048576,ROW(),DG$1)))</f>
        <v/>
      </c>
      <c r="DH119" t="str">
        <f>IF(INDEX(測定結果!$1:$1048576,ROW(),DH$1)=0,"",LOG(INDEX(測定結果!$1:$1048576,ROW(),DH$1)))</f>
        <v/>
      </c>
      <c r="DI119" t="str">
        <f>IF(INDEX(測定結果!$1:$1048576,ROW(),DI$1)=0,"",LOG(INDEX(測定結果!$1:$1048576,ROW(),DI$1)))</f>
        <v/>
      </c>
      <c r="DJ119" t="str">
        <f>IF(INDEX(測定結果!$1:$1048576,ROW(),DJ$1)=0,"",LOG(INDEX(測定結果!$1:$1048576,ROW(),DJ$1)))</f>
        <v/>
      </c>
      <c r="DK119" t="str">
        <f>IF(INDEX(測定結果!$1:$1048576,ROW(),DK$1)=0,"",LOG(INDEX(測定結果!$1:$1048576,ROW(),DK$1)))</f>
        <v/>
      </c>
      <c r="DL119" t="str">
        <f>IF(INDEX(測定結果!$1:$1048576,ROW(),DL$1)=0,"",LOG(INDEX(測定結果!$1:$1048576,ROW(),DL$1)))</f>
        <v/>
      </c>
      <c r="DM119" t="str">
        <f>IF(INDEX(測定結果!$1:$1048576,ROW(),DM$1)=0,"",LOG(INDEX(測定結果!$1:$1048576,ROW(),DM$1)))</f>
        <v/>
      </c>
      <c r="DN119" t="str">
        <f>IF(INDEX(測定結果!$1:$1048576,ROW(),DN$1)=0,"",LOG(INDEX(測定結果!$1:$1048576,ROW(),DN$1)))</f>
        <v/>
      </c>
      <c r="DO119" t="str">
        <f>IF(INDEX(測定結果!$1:$1048576,ROW(),DO$1)=0,"",LOG(INDEX(測定結果!$1:$1048576,ROW(),DO$1)))</f>
        <v/>
      </c>
      <c r="DP119" t="str">
        <f>IF(OR(INDEX(測定結果!$1:$1048576,ROW(),DP$1)=0,INDEX(測定結果!$1:$1048576,ROW(),DP$1)=""),"",LOG(INDEX(測定結果!$1:$1048576,ROW(),DP$1)))</f>
        <v/>
      </c>
      <c r="DQ119" t="str">
        <f>IF(OR(INDEX(測定結果!$1:$1048576,ROW(),DQ$1)=0,INDEX(測定結果!$1:$1048576,ROW(),DQ$1)=""),"",LOG(INDEX(測定結果!$1:$1048576,ROW(),DQ$1)))</f>
        <v/>
      </c>
      <c r="DR119" t="str">
        <f>IF(OR(INDEX(測定結果!$1:$1048576,ROW(),DR$1)=0,INDEX(測定結果!$1:$1048576,ROW(),DR$1)=""),"",LOG(INDEX(測定結果!$1:$1048576,ROW(),DR$1)))</f>
        <v/>
      </c>
      <c r="DS119" t="str">
        <f>IF(OR(INDEX(測定結果!$1:$1048576,ROW(),DS$1)=0,INDEX(測定結果!$1:$1048576,ROW(),DS$1)=""),"",LOG(INDEX(測定結果!$1:$1048576,ROW(),DS$1)))</f>
        <v/>
      </c>
      <c r="DT119" t="str">
        <f>IF(OR(INDEX(測定結果!$1:$1048576,ROW(),DT$1)=0,INDEX(測定結果!$1:$1048576,ROW(),DT$1)=""),"",LOG(INDEX(測定結果!$1:$1048576,ROW(),DT$1)))</f>
        <v/>
      </c>
      <c r="DU119" t="str">
        <f>IF(OR(INDEX(測定結果!$1:$1048576,ROW(),DU$1)=0,INDEX(測定結果!$1:$1048576,ROW(),DU$1)=""),"",LOG(INDEX(測定結果!$1:$1048576,ROW(),DU$1)))</f>
        <v/>
      </c>
      <c r="DV119" t="str">
        <f>IF(OR(INDEX(測定結果!$1:$1048576,ROW(),DV$1)=0,INDEX(測定結果!$1:$1048576,ROW(),DV$1)=""),"",LOG(INDEX(測定結果!$1:$1048576,ROW(),DV$1)))</f>
        <v/>
      </c>
      <c r="DW119" t="str">
        <f>IF(OR(INDEX(測定結果!$1:$1048576,ROW(),DW$1)=0,INDEX(測定結果!$1:$1048576,ROW(),DW$1)=""),"",LOG(INDEX(測定結果!$1:$1048576,ROW(),DW$1)))</f>
        <v/>
      </c>
      <c r="DX119" t="str">
        <f>IF(OR(INDEX(測定結果!$1:$1048576,ROW(),DX$1)=0,INDEX(測定結果!$1:$1048576,ROW(),DX$1)=""),"",LOG(INDEX(測定結果!$1:$1048576,ROW(),DX$1)))</f>
        <v/>
      </c>
      <c r="DY119" t="str">
        <f>IF(OR(INDEX(測定結果!$1:$1048576,ROW(),DY$1)=0,INDEX(測定結果!$1:$1048576,ROW(),DY$1)=""),"",LOG(INDEX(測定結果!$1:$1048576,ROW(),DY$1)))</f>
        <v/>
      </c>
      <c r="DZ119" t="str">
        <f>IF(OR(INDEX(測定結果!$1:$1048576,ROW(),DZ$1)=0,INDEX(測定結果!$1:$1048576,ROW(),DZ$1)=""),"",LOG(INDEX(測定結果!$1:$1048576,ROW(),DZ$1)))</f>
        <v/>
      </c>
      <c r="EA119" t="str">
        <f>IF(OR(INDEX(測定結果!$1:$1048576,ROW(),EA$1)=0,INDEX(測定結果!$1:$1048576,ROW(),EA$1)=""),"",LOG(INDEX(測定結果!$1:$1048576,ROW(),EA$1)))</f>
        <v/>
      </c>
      <c r="EB119" t="str">
        <f>IF(OR(INDEX(測定結果!$1:$1048576,ROW(),EB$1)=0,INDEX(測定結果!$1:$1048576,ROW(),EB$1)=""),"",LOG(INDEX(測定結果!$1:$1048576,ROW(),EB$1)))</f>
        <v/>
      </c>
      <c r="EC119" t="str">
        <f>IF(OR(INDEX(測定結果!$1:$1048576,ROW(),EC$1)=0,INDEX(測定結果!$1:$1048576,ROW(),EC$1)=""),"",LOG(INDEX(測定結果!$1:$1048576,ROW(),EC$1)))</f>
        <v/>
      </c>
      <c r="ED119" t="str">
        <f>IF(OR(INDEX(測定結果!$1:$1048576,ROW(),ED$1)=0,INDEX(測定結果!$1:$1048576,ROW(),ED$1)=""),"",LOG(INDEX(測定結果!$1:$1048576,ROW(),ED$1)))</f>
        <v/>
      </c>
    </row>
    <row r="120" spans="1:134">
      <c r="A120" t="str">
        <f>IF(INDEX(測定結果!$1:$1048576,ROW(),A$1)=0,A119,INDEX(測定結果!$1:$1048576,ROW(),A$1))</f>
        <v>船引町</v>
      </c>
      <c r="B120">
        <f>INDEX(測定結果!$1:$1048576,ROW(),B$1)</f>
        <v>110</v>
      </c>
      <c r="C120" t="str">
        <f>IF(INDEX(測定結果!$1:$1048576,ROW(),C$1)=0,C119,INDEX(測定結果!$1:$1048576,ROW(),C$1))</f>
        <v>本郷</v>
      </c>
      <c r="D120" t="str">
        <f>IF(INDEX(測定結果!$1:$1048576,ROW(),D$1)=0,"",INDEX(測定結果!$1:$1048576,ROW(),D$1))</f>
        <v>本郷多目的集会所</v>
      </c>
      <c r="E120">
        <f>IF(INDEX(測定結果!$1:$1048576,ROW(),E$1)=0,"",LOG(INDEX(測定結果!$1:$1048576,ROW(),E$1)))</f>
        <v>-0.69897000433601875</v>
      </c>
      <c r="F120">
        <f>IF(INDEX(測定結果!$1:$1048576,ROW(),F$1)=0,"",LOG(INDEX(測定結果!$1:$1048576,ROW(),F$1)))</f>
        <v>-0.6777807052660807</v>
      </c>
      <c r="G120">
        <f>IF(INDEX(測定結果!$1:$1048576,ROW(),G$1)=0,"",LOG(INDEX(測定結果!$1:$1048576,ROW(),G$1)))</f>
        <v>-0.69897000433601875</v>
      </c>
      <c r="H120">
        <f>IF(INDEX(測定結果!$1:$1048576,ROW(),H$1)=0,"",LOG(INDEX(測定結果!$1:$1048576,ROW(),H$1)))</f>
        <v>-0.69897000433601875</v>
      </c>
      <c r="I120">
        <f>IF(INDEX(測定結果!$1:$1048576,ROW(),I$1)=0,"",LOG(INDEX(測定結果!$1:$1048576,ROW(),I$1)))</f>
        <v>-0.72124639904717103</v>
      </c>
      <c r="J120">
        <f>IF(INDEX(測定結果!$1:$1048576,ROW(),J$1)=0,"",LOG(INDEX(測定結果!$1:$1048576,ROW(),J$1)))</f>
        <v>-0.72124639904717103</v>
      </c>
      <c r="K120">
        <f>IF(INDEX(測定結果!$1:$1048576,ROW(),K$1)=0,"",LOG(INDEX(測定結果!$1:$1048576,ROW(),K$1)))</f>
        <v>-0.769551078621726</v>
      </c>
      <c r="L120">
        <f>IF(INDEX(測定結果!$1:$1048576,ROW(),L$1)=0,"",LOG(INDEX(測定結果!$1:$1048576,ROW(),L$1)))</f>
        <v>-0.74472749489669399</v>
      </c>
      <c r="M120">
        <f>IF(INDEX(測定結果!$1:$1048576,ROW(),M$1)=0,"",LOG(INDEX(測定結果!$1:$1048576,ROW(),M$1)))</f>
        <v>-0.74472749489669399</v>
      </c>
      <c r="N120">
        <f>IF(INDEX(測定結果!$1:$1048576,ROW(),N$1)=0,"",LOG(INDEX(測定結果!$1:$1048576,ROW(),N$1)))</f>
        <v>-0.74472749489669399</v>
      </c>
      <c r="O120">
        <f>IF(INDEX(測定結果!$1:$1048576,ROW(),O$1)=0,"",LOG(INDEX(測定結果!$1:$1048576,ROW(),O$1)))</f>
        <v>-0.72124639904717103</v>
      </c>
      <c r="P120">
        <f>IF(INDEX(測定結果!$1:$1048576,ROW(),P$1)=0,"",LOG(INDEX(測定結果!$1:$1048576,ROW(),P$1)))</f>
        <v>-0.72124639904717103</v>
      </c>
      <c r="Q120">
        <f>IF(INDEX(測定結果!$1:$1048576,ROW(),Q$1)=0,"",LOG(INDEX(測定結果!$1:$1048576,ROW(),Q$1)))</f>
        <v>-0.74472749489669399</v>
      </c>
      <c r="R120">
        <f>IF(INDEX(測定結果!$1:$1048576,ROW(),R$1)=0,"",LOG(INDEX(測定結果!$1:$1048576,ROW(),R$1)))</f>
        <v>-0.74472749489669399</v>
      </c>
      <c r="S120">
        <f>IF(INDEX(測定結果!$1:$1048576,ROW(),S$1)=0,"",LOG(INDEX(測定結果!$1:$1048576,ROW(),S$1)))</f>
        <v>-0.769551078621726</v>
      </c>
      <c r="T120">
        <f>IF(INDEX(測定結果!$1:$1048576,ROW(),T$1)=0,"",LOG(INDEX(測定結果!$1:$1048576,ROW(),T$1)))</f>
        <v>-0.88605664769316317</v>
      </c>
      <c r="U120">
        <f>IF(INDEX(測定結果!$1:$1048576,ROW(),U$1)=0,"",LOG(INDEX(測定結果!$1:$1048576,ROW(),U$1)))</f>
        <v>-0.85387196432176193</v>
      </c>
      <c r="V120">
        <f>IF(INDEX(測定結果!$1:$1048576,ROW(),V$1)=0,"",LOG(INDEX(測定結果!$1:$1048576,ROW(),V$1)))</f>
        <v>-0.82390874094431876</v>
      </c>
      <c r="W120">
        <f>IF(INDEX(測定結果!$1:$1048576,ROW(),W$1)=0,"",LOG(INDEX(測定結果!$1:$1048576,ROW(),W$1)))</f>
        <v>-0.79588001734407521</v>
      </c>
      <c r="X120">
        <f>IF(INDEX(測定結果!$1:$1048576,ROW(),X$1)=0,"",LOG(INDEX(測定結果!$1:$1048576,ROW(),X$1)))</f>
        <v>-0.79588001734407521</v>
      </c>
      <c r="Y120">
        <f>IF(INDEX(測定結果!$1:$1048576,ROW(),Y$1)=0,"",LOG(INDEX(測定結果!$1:$1048576,ROW(),Y$1)))</f>
        <v>-0.85387196432176193</v>
      </c>
      <c r="Z120">
        <f>IF(INDEX(測定結果!$1:$1048576,ROW(),Z$1)=0,"",LOG(INDEX(測定結果!$1:$1048576,ROW(),Z$1)))</f>
        <v>-0.82390874094431876</v>
      </c>
      <c r="AA120">
        <f>IF(INDEX(測定結果!$1:$1048576,ROW(),AA$1)=0,"",LOG(INDEX(測定結果!$1:$1048576,ROW(),AA$1)))</f>
        <v>-0.85387196432176193</v>
      </c>
      <c r="AB120">
        <f>IF(INDEX(測定結果!$1:$1048576,ROW(),AB$1)=0,"",LOG(INDEX(測定結果!$1:$1048576,ROW(),AB$1)))</f>
        <v>-0.85387196432176193</v>
      </c>
      <c r="AC120">
        <f>IF(INDEX(測定結果!$1:$1048576,ROW(),AC$1)=0,"",LOG(INDEX(測定結果!$1:$1048576,ROW(),AC$1)))</f>
        <v>-0.88605664769316317</v>
      </c>
      <c r="AD120">
        <f>IF(INDEX(測定結果!$1:$1048576,ROW(),AD$1)=0,"",LOG(INDEX(測定結果!$1:$1048576,ROW(),AD$1)))</f>
        <v>-0.88605664769316317</v>
      </c>
      <c r="AE120">
        <f>IF(INDEX(測定結果!$1:$1048576,ROW(),AE$1)=0,"",LOG(INDEX(測定結果!$1:$1048576,ROW(),AE$1)))</f>
        <v>-0.88605664769316317</v>
      </c>
      <c r="AF120">
        <f>IF(INDEX(測定結果!$1:$1048576,ROW(),AF$1)=0,"",LOG(INDEX(測定結果!$1:$1048576,ROW(),AF$1)))</f>
        <v>-0.88605664769316317</v>
      </c>
      <c r="AG120">
        <f>IF(INDEX(測定結果!$1:$1048576,ROW(),AG$1)=0,"",LOG(INDEX(測定結果!$1:$1048576,ROW(),AG$1)))</f>
        <v>-0.92081875395237522</v>
      </c>
      <c r="AH120">
        <f>IF(INDEX(測定結果!$1:$1048576,ROW(),AH$1)=0,"",LOG(INDEX(測定結果!$1:$1048576,ROW(),AH$1)))</f>
        <v>-0.95860731484177497</v>
      </c>
      <c r="AI120">
        <f>IF(INDEX(測定結果!$1:$1048576,ROW(),AI$1)=0,"",LOG(INDEX(測定結果!$1:$1048576,ROW(),AI$1)))</f>
        <v>-0.95860731484177497</v>
      </c>
      <c r="AJ120">
        <f>IF(INDEX(測定結果!$1:$1048576,ROW(),AJ$1)=0,"",LOG(INDEX(測定結果!$1:$1048576,ROW(),AJ$1)))</f>
        <v>-0.95860731484177497</v>
      </c>
      <c r="AK120">
        <f>IF(INDEX(測定結果!$1:$1048576,ROW(),AK$1)=0,"",LOG(INDEX(測定結果!$1:$1048576,ROW(),AK$1)))</f>
        <v>-1</v>
      </c>
      <c r="AL120">
        <f>IF(INDEX(測定結果!$1:$1048576,ROW(),AL$1)=0,"",LOG(INDEX(測定結果!$1:$1048576,ROW(),AL$1)))</f>
        <v>-0.95860731484177497</v>
      </c>
      <c r="AM120">
        <f>IF(INDEX(測定結果!$1:$1048576,ROW(),AM$1)=0,"",LOG(INDEX(測定結果!$1:$1048576,ROW(),AM$1)))</f>
        <v>-1</v>
      </c>
      <c r="AN120">
        <f>IF(INDEX(測定結果!$1:$1048576,ROW(),AN$1)=0,"",LOG(INDEX(測定結果!$1:$1048576,ROW(),AN$1)))</f>
        <v>-1</v>
      </c>
      <c r="AO120">
        <f>IF(INDEX(測定結果!$1:$1048576,ROW(),AO$1)=0,"",LOG(INDEX(測定結果!$1:$1048576,ROW(),AO$1)))</f>
        <v>-0.95860731484177497</v>
      </c>
      <c r="AP120">
        <f>IF(INDEX(測定結果!$1:$1048576,ROW(),AP$1)=0,"",LOG(INDEX(測定結果!$1:$1048576,ROW(),AP$1)))</f>
        <v>-1.0457574905606752</v>
      </c>
      <c r="AQ120">
        <f>IF(INDEX(測定結果!$1:$1048576,ROW(),AQ$1)=0,"",LOG(INDEX(測定結果!$1:$1048576,ROW(),AQ$1)))</f>
        <v>-0.95860731484177497</v>
      </c>
      <c r="AR120">
        <f>IF(INDEX(測定結果!$1:$1048576,ROW(),AR$1)=0,"",LOG(INDEX(測定結果!$1:$1048576,ROW(),AR$1)))</f>
        <v>-1</v>
      </c>
      <c r="AS120">
        <f>IF(INDEX(測定結果!$1:$1048576,ROW(),AS$1)=0,"",LOG(INDEX(測定結果!$1:$1048576,ROW(),AS$1)))</f>
        <v>-0.95860731484177497</v>
      </c>
      <c r="AT120">
        <f>IF(INDEX(測定結果!$1:$1048576,ROW(),AT$1)=0,"",LOG(INDEX(測定結果!$1:$1048576,ROW(),AT$1)))</f>
        <v>-0.95860731484177497</v>
      </c>
      <c r="AU120">
        <f>IF(INDEX(測定結果!$1:$1048576,ROW(),AU$1)=0,"",LOG(INDEX(測定結果!$1:$1048576,ROW(),AU$1)))</f>
        <v>-1.0457574905606752</v>
      </c>
      <c r="AV120">
        <f>IF(INDEX(測定結果!$1:$1048576,ROW(),AV$1)=0,"",LOG(INDEX(測定結果!$1:$1048576,ROW(),AV$1)))</f>
        <v>-1</v>
      </c>
      <c r="AW120">
        <f>IF(INDEX(測定結果!$1:$1048576,ROW(),AW$1)=0,"",LOG(INDEX(測定結果!$1:$1048576,ROW(),AW$1)))</f>
        <v>-1</v>
      </c>
      <c r="AX120">
        <f>IF(INDEX(測定結果!$1:$1048576,ROW(),AX$1)=0,"",LOG(INDEX(測定結果!$1:$1048576,ROW(),AX$1)))</f>
        <v>-1</v>
      </c>
      <c r="AY120">
        <f>IF(INDEX(測定結果!$1:$1048576,ROW(),AY$1)=0,"",LOG(INDEX(測定結果!$1:$1048576,ROW(),AY$1)))</f>
        <v>-1</v>
      </c>
      <c r="AZ120">
        <f>IF(INDEX(測定結果!$1:$1048576,ROW(),AZ$1)=0,"",LOG(INDEX(測定結果!$1:$1048576,ROW(),AZ$1)))</f>
        <v>-1.0457574905606752</v>
      </c>
      <c r="BA120">
        <f>IF(INDEX(測定結果!$1:$1048576,ROW(),BA$1)=0,"",LOG(INDEX(測定結果!$1:$1048576,ROW(),BA$1)))</f>
        <v>-1</v>
      </c>
      <c r="BB120">
        <f>IF(INDEX(測定結果!$1:$1048576,ROW(),BB$1)=0,"",LOG(INDEX(測定結果!$1:$1048576,ROW(),BB$1)))</f>
        <v>-1</v>
      </c>
      <c r="BC120">
        <f>IF(INDEX(測定結果!$1:$1048576,ROW(),BC$1)=0,"",LOG(INDEX(測定結果!$1:$1048576,ROW(),BC$1)))</f>
        <v>-1</v>
      </c>
      <c r="BD120">
        <f>IF(INDEX(測定結果!$1:$1048576,ROW(),BD$1)=0,"",LOG(INDEX(測定結果!$1:$1048576,ROW(),BD$1)))</f>
        <v>-1</v>
      </c>
      <c r="BE120">
        <f>IF(INDEX(測定結果!$1:$1048576,ROW(),BE$1)=0,"",LOG(INDEX(測定結果!$1:$1048576,ROW(),BE$1)))</f>
        <v>-1</v>
      </c>
      <c r="BF120">
        <f>IF(INDEX(測定結果!$1:$1048576,ROW(),BF$1)=0,"",LOG(INDEX(測定結果!$1:$1048576,ROW(),BF$1)))</f>
        <v>-1.0969100130080565</v>
      </c>
      <c r="BG120">
        <f>IF(INDEX(測定結果!$1:$1048576,ROW(),BG$1)=0,"",LOG(INDEX(測定結果!$1:$1048576,ROW(),BG$1)))</f>
        <v>-1.0457574905606752</v>
      </c>
      <c r="BH120">
        <f>IF(INDEX(測定結果!$1:$1048576,ROW(),BH$1)=0,"",LOG(INDEX(測定結果!$1:$1048576,ROW(),BH$1)))</f>
        <v>-1.0457574905606752</v>
      </c>
      <c r="BI120">
        <f>IF(INDEX(測定結果!$1:$1048576,ROW(),BI$1)=0,"",LOG(INDEX(測定結果!$1:$1048576,ROW(),BI$1)))</f>
        <v>-1</v>
      </c>
      <c r="BJ120">
        <f>IF(INDEX(測定結果!$1:$1048576,ROW(),BJ$1)=0,"",LOG(INDEX(測定結果!$1:$1048576,ROW(),BJ$1)))</f>
        <v>-1</v>
      </c>
      <c r="BK120">
        <f>IF(INDEX(測定結果!$1:$1048576,ROW(),BK$1)=0,"",LOG(INDEX(測定結果!$1:$1048576,ROW(),BK$1)))</f>
        <v>-1.0457574905606752</v>
      </c>
      <c r="BL120">
        <f>IF(INDEX(測定結果!$1:$1048576,ROW(),BL$1)=0,"",LOG(INDEX(測定結果!$1:$1048576,ROW(),BL$1)))</f>
        <v>-1.0457574905606752</v>
      </c>
      <c r="BM120">
        <f>IF(INDEX(測定結果!$1:$1048576,ROW(),BM$1)=0,"",LOG(INDEX(測定結果!$1:$1048576,ROW(),BM$1)))</f>
        <v>-1.0969100130080565</v>
      </c>
      <c r="BN120">
        <f>IF(INDEX(測定結果!$1:$1048576,ROW(),BN$1)=0,"",LOG(INDEX(測定結果!$1:$1048576,ROW(),BN$1)))</f>
        <v>-1.0457574905606752</v>
      </c>
      <c r="BO120">
        <f>IF(INDEX(測定結果!$1:$1048576,ROW(),BO$1)=0,"",LOG(INDEX(測定結果!$1:$1048576,ROW(),BO$1)))</f>
        <v>-0.95860731484177497</v>
      </c>
      <c r="BP120">
        <f>IF(INDEX(測定結果!$1:$1048576,ROW(),BP$1)=0,"",LOG(INDEX(測定結果!$1:$1048576,ROW(),BP$1)))</f>
        <v>-1.0457574905606752</v>
      </c>
      <c r="BQ120">
        <f>IF(INDEX(測定結果!$1:$1048576,ROW(),BQ$1)=0,"",LOG(INDEX(測定結果!$1:$1048576,ROW(),BQ$1)))</f>
        <v>-1.0457574905606752</v>
      </c>
      <c r="BR120">
        <f>IF(INDEX(測定結果!$1:$1048576,ROW(),BR$1)=0,"",LOG(INDEX(測定結果!$1:$1048576,ROW(),BR$1)))</f>
        <v>-1.0457574905606752</v>
      </c>
      <c r="BS120">
        <f>IF(INDEX(測定結果!$1:$1048576,ROW(),BS$1)=0,"",LOG(INDEX(測定結果!$1:$1048576,ROW(),BS$1)))</f>
        <v>-1.0457574905606752</v>
      </c>
      <c r="BT120">
        <f>IF(INDEX(測定結果!$1:$1048576,ROW(),BT$1)=0,"",LOG(INDEX(測定結果!$1:$1048576,ROW(),BT$1)))</f>
        <v>-1.0457574905606752</v>
      </c>
      <c r="BU120">
        <f>IF(INDEX(測定結果!$1:$1048576,ROW(),BU$1)=0,"",LOG(INDEX(測定結果!$1:$1048576,ROW(),BU$1)))</f>
        <v>-1</v>
      </c>
      <c r="BV120" t="str">
        <f>IF(INDEX(測定結果!$1:$1048576,ROW(),BV$1)=0,"",LOG(INDEX(測定結果!$1:$1048576,ROW(),BV$1)))</f>
        <v/>
      </c>
      <c r="BW120" t="str">
        <f>IF(INDEX(測定結果!$1:$1048576,ROW(),BW$1)=0,"",LOG(INDEX(測定結果!$1:$1048576,ROW(),BW$1)))</f>
        <v/>
      </c>
      <c r="BX120" t="str">
        <f>IF(INDEX(測定結果!$1:$1048576,ROW(),BX$1)=0,"",LOG(INDEX(測定結果!$1:$1048576,ROW(),BX$1)))</f>
        <v/>
      </c>
      <c r="BY120" t="str">
        <f>IF(INDEX(測定結果!$1:$1048576,ROW(),BY$1)=0,"",LOG(INDEX(測定結果!$1:$1048576,ROW(),BY$1)))</f>
        <v/>
      </c>
      <c r="BZ120" t="str">
        <f>IF(INDEX(測定結果!$1:$1048576,ROW(),BZ$1)=0,"",LOG(INDEX(測定結果!$1:$1048576,ROW(),BZ$1)))</f>
        <v/>
      </c>
      <c r="CA120" t="str">
        <f>IF(INDEX(測定結果!$1:$1048576,ROW(),CA$1)=0,"",LOG(INDEX(測定結果!$1:$1048576,ROW(),CA$1)))</f>
        <v/>
      </c>
      <c r="CB120" t="str">
        <f>IF(INDEX(測定結果!$1:$1048576,ROW(),CB$1)=0,"",LOG(INDEX(測定結果!$1:$1048576,ROW(),CB$1)))</f>
        <v/>
      </c>
      <c r="CC120" t="str">
        <f>IF(INDEX(測定結果!$1:$1048576,ROW(),CC$1)=0,"",LOG(INDEX(測定結果!$1:$1048576,ROW(),CC$1)))</f>
        <v/>
      </c>
      <c r="CD120" t="str">
        <f>IF(INDEX(測定結果!$1:$1048576,ROW(),CD$1)=0,"",LOG(INDEX(測定結果!$1:$1048576,ROW(),CD$1)))</f>
        <v/>
      </c>
      <c r="CE120" t="str">
        <f>IF(INDEX(測定結果!$1:$1048576,ROW(),CE$1)=0,"",LOG(INDEX(測定結果!$1:$1048576,ROW(),CE$1)))</f>
        <v/>
      </c>
      <c r="CF120">
        <f>IF(INDEX(測定結果!$1:$1048576,ROW(),CF$1)=0,"",LOG(INDEX(測定結果!$1:$1048576,ROW(),CF$1)))</f>
        <v>-1.0457574905606752</v>
      </c>
      <c r="CG120">
        <f>IF(INDEX(測定結果!$1:$1048576,ROW(),CG$1)=0,"",LOG(INDEX(測定結果!$1:$1048576,ROW(),CG$1)))</f>
        <v>-1.0457574905606752</v>
      </c>
      <c r="CH120">
        <f>IF(INDEX(測定結果!$1:$1048576,ROW(),CH$1)=0,"",LOG(INDEX(測定結果!$1:$1048576,ROW(),CH$1)))</f>
        <v>-1.0457574905606752</v>
      </c>
      <c r="CI120">
        <f>IF(INDEX(測定結果!$1:$1048576,ROW(),CI$1)=0,"",LOG(INDEX(測定結果!$1:$1048576,ROW(),CI$1)))</f>
        <v>-1.0457574905606752</v>
      </c>
      <c r="CJ120">
        <f>IF(INDEX(測定結果!$1:$1048576,ROW(),CJ$1)=0,"",LOG(INDEX(測定結果!$1:$1048576,ROW(),CJ$1)))</f>
        <v>-1.0969100130080565</v>
      </c>
      <c r="CK120">
        <f>IF(INDEX(測定結果!$1:$1048576,ROW(),CK$1)=0,"",LOG(INDEX(測定結果!$1:$1048576,ROW(),CK$1)))</f>
        <v>-1.0969100130080565</v>
      </c>
      <c r="CL120">
        <f>IF(INDEX(測定結果!$1:$1048576,ROW(),CL$1)=0,"",LOG(INDEX(測定結果!$1:$1048576,ROW(),CL$1)))</f>
        <v>-1.0969100130080565</v>
      </c>
      <c r="CM120">
        <f>IF(INDEX(測定結果!$1:$1048576,ROW(),CM$1)=0,"",LOG(INDEX(測定結果!$1:$1048576,ROW(),CM$1)))</f>
        <v>-1.0457574905606752</v>
      </c>
      <c r="CN120">
        <f>IF(INDEX(測定結果!$1:$1048576,ROW(),CN$1)=0,"",LOG(INDEX(測定結果!$1:$1048576,ROW(),CN$1)))</f>
        <v>-1.0457574905606752</v>
      </c>
      <c r="CO120">
        <f>IF(INDEX(測定結果!$1:$1048576,ROW(),CO$1)=0,"",LOG(INDEX(測定結果!$1:$1048576,ROW(),CO$1)))</f>
        <v>-1.0969100130080565</v>
      </c>
      <c r="CP120">
        <f>IF(INDEX(測定結果!$1:$1048576,ROW(),CP$1)=0,"",LOG(INDEX(測定結果!$1:$1048576,ROW(),CP$1)))</f>
        <v>-1.0969100130080565</v>
      </c>
      <c r="CQ120">
        <f>IF(INDEX(測定結果!$1:$1048576,ROW(),CQ$1)=0,"",LOG(INDEX(測定結果!$1:$1048576,ROW(),CQ$1)))</f>
        <v>-1.0969100130080565</v>
      </c>
      <c r="CR120" t="str">
        <f>IF(INDEX(測定結果!$1:$1048576,ROW(),CR$1)=0,"",LOG(INDEX(測定結果!$1:$1048576,ROW(),CR$1)))</f>
        <v/>
      </c>
      <c r="CS120" t="str">
        <f>IF(INDEX(測定結果!$1:$1048576,ROW(),CS$1)=0,"",LOG(INDEX(測定結果!$1:$1048576,ROW(),CS$1)))</f>
        <v/>
      </c>
      <c r="CT120" t="str">
        <f>IF(INDEX(測定結果!$1:$1048576,ROW(),CT$1)=0,"",LOG(INDEX(測定結果!$1:$1048576,ROW(),CT$1)))</f>
        <v/>
      </c>
      <c r="CU120" t="str">
        <f>IF(INDEX(測定結果!$1:$1048576,ROW(),CU$1)=0,"",LOG(INDEX(測定結果!$1:$1048576,ROW(),CU$1)))</f>
        <v/>
      </c>
      <c r="CV120" t="str">
        <f>IF(INDEX(測定結果!$1:$1048576,ROW(),CV$1)=0,"",LOG(INDEX(測定結果!$1:$1048576,ROW(),CV$1)))</f>
        <v/>
      </c>
      <c r="CW120" t="str">
        <f>IF(INDEX(測定結果!$1:$1048576,ROW(),CW$1)=0,"",LOG(INDEX(測定結果!$1:$1048576,ROW(),CW$1)))</f>
        <v/>
      </c>
      <c r="CX120" t="str">
        <f>IF(INDEX(測定結果!$1:$1048576,ROW(),CX$1)=0,"",LOG(INDEX(測定結果!$1:$1048576,ROW(),CX$1)))</f>
        <v/>
      </c>
      <c r="CY120" t="str">
        <f>IF(INDEX(測定結果!$1:$1048576,ROW(),CY$1)=0,"",LOG(INDEX(測定結果!$1:$1048576,ROW(),CY$1)))</f>
        <v/>
      </c>
      <c r="CZ120" t="str">
        <f>IF(INDEX(測定結果!$1:$1048576,ROW(),CZ$1)=0,"",LOG(INDEX(測定結果!$1:$1048576,ROW(),CZ$1)))</f>
        <v/>
      </c>
      <c r="DA120" t="str">
        <f>IF(INDEX(測定結果!$1:$1048576,ROW(),DA$1)=0,"",LOG(INDEX(測定結果!$1:$1048576,ROW(),DA$1)))</f>
        <v/>
      </c>
      <c r="DB120" t="str">
        <f>IF(INDEX(測定結果!$1:$1048576,ROW(),DB$1)=0,"",LOG(INDEX(測定結果!$1:$1048576,ROW(),DB$1)))</f>
        <v/>
      </c>
      <c r="DC120" t="str">
        <f>IF(INDEX(測定結果!$1:$1048576,ROW(),DC$1)=0,"",LOG(INDEX(測定結果!$1:$1048576,ROW(),DC$1)))</f>
        <v/>
      </c>
      <c r="DD120" t="str">
        <f>IF(INDEX(測定結果!$1:$1048576,ROW(),DD$1)=0,"",LOG(INDEX(測定結果!$1:$1048576,ROW(),DD$1)))</f>
        <v/>
      </c>
      <c r="DE120" t="str">
        <f>IF(INDEX(測定結果!$1:$1048576,ROW(),DE$1)=0,"",LOG(INDEX(測定結果!$1:$1048576,ROW(),DE$1)))</f>
        <v/>
      </c>
      <c r="DF120" t="str">
        <f>IF(INDEX(測定結果!$1:$1048576,ROW(),DF$1)=0,"",LOG(INDEX(測定結果!$1:$1048576,ROW(),DF$1)))</f>
        <v/>
      </c>
      <c r="DG120" t="str">
        <f>IF(INDEX(測定結果!$1:$1048576,ROW(),DG$1)=0,"",LOG(INDEX(測定結果!$1:$1048576,ROW(),DG$1)))</f>
        <v/>
      </c>
      <c r="DH120" t="str">
        <f>IF(INDEX(測定結果!$1:$1048576,ROW(),DH$1)=0,"",LOG(INDEX(測定結果!$1:$1048576,ROW(),DH$1)))</f>
        <v/>
      </c>
      <c r="DI120" t="str">
        <f>IF(INDEX(測定結果!$1:$1048576,ROW(),DI$1)=0,"",LOG(INDEX(測定結果!$1:$1048576,ROW(),DI$1)))</f>
        <v/>
      </c>
      <c r="DJ120" t="str">
        <f>IF(INDEX(測定結果!$1:$1048576,ROW(),DJ$1)=0,"",LOG(INDEX(測定結果!$1:$1048576,ROW(),DJ$1)))</f>
        <v/>
      </c>
      <c r="DK120" t="str">
        <f>IF(INDEX(測定結果!$1:$1048576,ROW(),DK$1)=0,"",LOG(INDEX(測定結果!$1:$1048576,ROW(),DK$1)))</f>
        <v/>
      </c>
      <c r="DL120" t="str">
        <f>IF(INDEX(測定結果!$1:$1048576,ROW(),DL$1)=0,"",LOG(INDEX(測定結果!$1:$1048576,ROW(),DL$1)))</f>
        <v/>
      </c>
      <c r="DM120" t="str">
        <f>IF(INDEX(測定結果!$1:$1048576,ROW(),DM$1)=0,"",LOG(INDEX(測定結果!$1:$1048576,ROW(),DM$1)))</f>
        <v/>
      </c>
      <c r="DN120" t="str">
        <f>IF(INDEX(測定結果!$1:$1048576,ROW(),DN$1)=0,"",LOG(INDEX(測定結果!$1:$1048576,ROW(),DN$1)))</f>
        <v/>
      </c>
      <c r="DO120" t="str">
        <f>IF(INDEX(測定結果!$1:$1048576,ROW(),DO$1)=0,"",LOG(INDEX(測定結果!$1:$1048576,ROW(),DO$1)))</f>
        <v/>
      </c>
      <c r="DP120" t="str">
        <f>IF(OR(INDEX(測定結果!$1:$1048576,ROW(),DP$1)=0,INDEX(測定結果!$1:$1048576,ROW(),DP$1)=""),"",LOG(INDEX(測定結果!$1:$1048576,ROW(),DP$1)))</f>
        <v/>
      </c>
      <c r="DQ120" t="str">
        <f>IF(OR(INDEX(測定結果!$1:$1048576,ROW(),DQ$1)=0,INDEX(測定結果!$1:$1048576,ROW(),DQ$1)=""),"",LOG(INDEX(測定結果!$1:$1048576,ROW(),DQ$1)))</f>
        <v/>
      </c>
      <c r="DR120" t="str">
        <f>IF(OR(INDEX(測定結果!$1:$1048576,ROW(),DR$1)=0,INDEX(測定結果!$1:$1048576,ROW(),DR$1)=""),"",LOG(INDEX(測定結果!$1:$1048576,ROW(),DR$1)))</f>
        <v/>
      </c>
      <c r="DS120" t="str">
        <f>IF(OR(INDEX(測定結果!$1:$1048576,ROW(),DS$1)=0,INDEX(測定結果!$1:$1048576,ROW(),DS$1)=""),"",LOG(INDEX(測定結果!$1:$1048576,ROW(),DS$1)))</f>
        <v/>
      </c>
      <c r="DT120" t="str">
        <f>IF(OR(INDEX(測定結果!$1:$1048576,ROW(),DT$1)=0,INDEX(測定結果!$1:$1048576,ROW(),DT$1)=""),"",LOG(INDEX(測定結果!$1:$1048576,ROW(),DT$1)))</f>
        <v/>
      </c>
      <c r="DU120" t="str">
        <f>IF(OR(INDEX(測定結果!$1:$1048576,ROW(),DU$1)=0,INDEX(測定結果!$1:$1048576,ROW(),DU$1)=""),"",LOG(INDEX(測定結果!$1:$1048576,ROW(),DU$1)))</f>
        <v/>
      </c>
      <c r="DV120" t="str">
        <f>IF(OR(INDEX(測定結果!$1:$1048576,ROW(),DV$1)=0,INDEX(測定結果!$1:$1048576,ROW(),DV$1)=""),"",LOG(INDEX(測定結果!$1:$1048576,ROW(),DV$1)))</f>
        <v/>
      </c>
      <c r="DW120" t="str">
        <f>IF(OR(INDEX(測定結果!$1:$1048576,ROW(),DW$1)=0,INDEX(測定結果!$1:$1048576,ROW(),DW$1)=""),"",LOG(INDEX(測定結果!$1:$1048576,ROW(),DW$1)))</f>
        <v/>
      </c>
      <c r="DX120" t="str">
        <f>IF(OR(INDEX(測定結果!$1:$1048576,ROW(),DX$1)=0,INDEX(測定結果!$1:$1048576,ROW(),DX$1)=""),"",LOG(INDEX(測定結果!$1:$1048576,ROW(),DX$1)))</f>
        <v/>
      </c>
      <c r="DY120" t="str">
        <f>IF(OR(INDEX(測定結果!$1:$1048576,ROW(),DY$1)=0,INDEX(測定結果!$1:$1048576,ROW(),DY$1)=""),"",LOG(INDEX(測定結果!$1:$1048576,ROW(),DY$1)))</f>
        <v/>
      </c>
      <c r="DZ120" t="str">
        <f>IF(OR(INDEX(測定結果!$1:$1048576,ROW(),DZ$1)=0,INDEX(測定結果!$1:$1048576,ROW(),DZ$1)=""),"",LOG(INDEX(測定結果!$1:$1048576,ROW(),DZ$1)))</f>
        <v/>
      </c>
      <c r="EA120" t="str">
        <f>IF(OR(INDEX(測定結果!$1:$1048576,ROW(),EA$1)=0,INDEX(測定結果!$1:$1048576,ROW(),EA$1)=""),"",LOG(INDEX(測定結果!$1:$1048576,ROW(),EA$1)))</f>
        <v/>
      </c>
      <c r="EB120" t="str">
        <f>IF(OR(INDEX(測定結果!$1:$1048576,ROW(),EB$1)=0,INDEX(測定結果!$1:$1048576,ROW(),EB$1)=""),"",LOG(INDEX(測定結果!$1:$1048576,ROW(),EB$1)))</f>
        <v/>
      </c>
      <c r="EC120" t="str">
        <f>IF(OR(INDEX(測定結果!$1:$1048576,ROW(),EC$1)=0,INDEX(測定結果!$1:$1048576,ROW(),EC$1)=""),"",LOG(INDEX(測定結果!$1:$1048576,ROW(),EC$1)))</f>
        <v/>
      </c>
      <c r="ED120" t="str">
        <f>IF(OR(INDEX(測定結果!$1:$1048576,ROW(),ED$1)=0,INDEX(測定結果!$1:$1048576,ROW(),ED$1)=""),"",LOG(INDEX(測定結果!$1:$1048576,ROW(),ED$1)))</f>
        <v/>
      </c>
    </row>
    <row r="121" spans="1:134">
      <c r="A121" t="str">
        <f>IF(INDEX(測定結果!$1:$1048576,ROW(),A$1)=0,A120,INDEX(測定結果!$1:$1048576,ROW(),A$1))</f>
        <v>船引町</v>
      </c>
      <c r="B121">
        <f>INDEX(測定結果!$1:$1048576,ROW(),B$1)</f>
        <v>111</v>
      </c>
      <c r="C121" t="str">
        <f>IF(INDEX(測定結果!$1:$1048576,ROW(),C$1)=0,C120,INDEX(測定結果!$1:$1048576,ROW(),C$1))</f>
        <v>井堀</v>
      </c>
      <c r="D121" t="str">
        <f>IF(INDEX(測定結果!$1:$1048576,ROW(),D$1)=0,"",INDEX(測定結果!$1:$1048576,ROW(),D$1))</f>
        <v>井堀公民館</v>
      </c>
      <c r="E121">
        <f>IF(INDEX(測定結果!$1:$1048576,ROW(),E$1)=0,"",LOG(INDEX(測定結果!$1:$1048576,ROW(),E$1)))</f>
        <v>-0.6777807052660807</v>
      </c>
      <c r="F121">
        <f>IF(INDEX(測定結果!$1:$1048576,ROW(),F$1)=0,"",LOG(INDEX(測定結果!$1:$1048576,ROW(),F$1)))</f>
        <v>-0.6777807052660807</v>
      </c>
      <c r="G121">
        <f>IF(INDEX(測定結果!$1:$1048576,ROW(),G$1)=0,"",LOG(INDEX(測定結果!$1:$1048576,ROW(),G$1)))</f>
        <v>-0.69897000433601875</v>
      </c>
      <c r="H121">
        <f>IF(INDEX(測定結果!$1:$1048576,ROW(),H$1)=0,"",LOG(INDEX(測定結果!$1:$1048576,ROW(),H$1)))</f>
        <v>-0.72124639904717103</v>
      </c>
      <c r="I121">
        <f>IF(INDEX(測定結果!$1:$1048576,ROW(),I$1)=0,"",LOG(INDEX(測定結果!$1:$1048576,ROW(),I$1)))</f>
        <v>-0.74472749489669399</v>
      </c>
      <c r="J121">
        <f>IF(INDEX(測定結果!$1:$1048576,ROW(),J$1)=0,"",LOG(INDEX(測定結果!$1:$1048576,ROW(),J$1)))</f>
        <v>-0.72124639904717103</v>
      </c>
      <c r="K121">
        <f>IF(INDEX(測定結果!$1:$1048576,ROW(),K$1)=0,"",LOG(INDEX(測定結果!$1:$1048576,ROW(),K$1)))</f>
        <v>-0.769551078621726</v>
      </c>
      <c r="L121">
        <f>IF(INDEX(測定結果!$1:$1048576,ROW(),L$1)=0,"",LOG(INDEX(測定結果!$1:$1048576,ROW(),L$1)))</f>
        <v>-0.769551078621726</v>
      </c>
      <c r="M121">
        <f>IF(INDEX(測定結果!$1:$1048576,ROW(),M$1)=0,"",LOG(INDEX(測定結果!$1:$1048576,ROW(),M$1)))</f>
        <v>-0.74472749489669399</v>
      </c>
      <c r="N121">
        <f>IF(INDEX(測定結果!$1:$1048576,ROW(),N$1)=0,"",LOG(INDEX(測定結果!$1:$1048576,ROW(),N$1)))</f>
        <v>-0.74472749489669399</v>
      </c>
      <c r="O121">
        <f>IF(INDEX(測定結果!$1:$1048576,ROW(),O$1)=0,"",LOG(INDEX(測定結果!$1:$1048576,ROW(),O$1)))</f>
        <v>-0.79588001734407521</v>
      </c>
      <c r="P121">
        <f>IF(INDEX(測定結果!$1:$1048576,ROW(),P$1)=0,"",LOG(INDEX(測定結果!$1:$1048576,ROW(),P$1)))</f>
        <v>-0.769551078621726</v>
      </c>
      <c r="Q121">
        <f>IF(INDEX(測定結果!$1:$1048576,ROW(),Q$1)=0,"",LOG(INDEX(測定結果!$1:$1048576,ROW(),Q$1)))</f>
        <v>-0.769551078621726</v>
      </c>
      <c r="R121">
        <f>IF(INDEX(測定結果!$1:$1048576,ROW(),R$1)=0,"",LOG(INDEX(測定結果!$1:$1048576,ROW(),R$1)))</f>
        <v>-0.74472749489669399</v>
      </c>
      <c r="S121">
        <f>IF(INDEX(測定結果!$1:$1048576,ROW(),S$1)=0,"",LOG(INDEX(測定結果!$1:$1048576,ROW(),S$1)))</f>
        <v>-0.769551078621726</v>
      </c>
      <c r="T121">
        <f>IF(INDEX(測定結果!$1:$1048576,ROW(),T$1)=0,"",LOG(INDEX(測定結果!$1:$1048576,ROW(),T$1)))</f>
        <v>-0.82390874094431876</v>
      </c>
      <c r="U121">
        <f>IF(INDEX(測定結果!$1:$1048576,ROW(),U$1)=0,"",LOG(INDEX(測定結果!$1:$1048576,ROW(),U$1)))</f>
        <v>-0.82390874094431876</v>
      </c>
      <c r="V121">
        <f>IF(INDEX(測定結果!$1:$1048576,ROW(),V$1)=0,"",LOG(INDEX(測定結果!$1:$1048576,ROW(),V$1)))</f>
        <v>-0.82390874094431876</v>
      </c>
      <c r="W121">
        <f>IF(INDEX(測定結果!$1:$1048576,ROW(),W$1)=0,"",LOG(INDEX(測定結果!$1:$1048576,ROW(),W$1)))</f>
        <v>-0.79588001734407521</v>
      </c>
      <c r="X121">
        <f>IF(INDEX(測定結果!$1:$1048576,ROW(),X$1)=0,"",LOG(INDEX(測定結果!$1:$1048576,ROW(),X$1)))</f>
        <v>-0.85387196432176193</v>
      </c>
      <c r="Y121">
        <f>IF(INDEX(測定結果!$1:$1048576,ROW(),Y$1)=0,"",LOG(INDEX(測定結果!$1:$1048576,ROW(),Y$1)))</f>
        <v>-0.92081875395237522</v>
      </c>
      <c r="Z121">
        <f>IF(INDEX(測定結果!$1:$1048576,ROW(),Z$1)=0,"",LOG(INDEX(測定結果!$1:$1048576,ROW(),Z$1)))</f>
        <v>-0.92081875395237522</v>
      </c>
      <c r="AA121">
        <f>IF(INDEX(測定結果!$1:$1048576,ROW(),AA$1)=0,"",LOG(INDEX(測定結果!$1:$1048576,ROW(),AA$1)))</f>
        <v>-0.88605664769316317</v>
      </c>
      <c r="AB121">
        <f>IF(INDEX(測定結果!$1:$1048576,ROW(),AB$1)=0,"",LOG(INDEX(測定結果!$1:$1048576,ROW(),AB$1)))</f>
        <v>-0.88605664769316317</v>
      </c>
      <c r="AC121">
        <f>IF(INDEX(測定結果!$1:$1048576,ROW(),AC$1)=0,"",LOG(INDEX(測定結果!$1:$1048576,ROW(),AC$1)))</f>
        <v>-0.92081875395237522</v>
      </c>
      <c r="AD121">
        <f>IF(INDEX(測定結果!$1:$1048576,ROW(),AD$1)=0,"",LOG(INDEX(測定結果!$1:$1048576,ROW(),AD$1)))</f>
        <v>-0.92081875395237522</v>
      </c>
      <c r="AE121">
        <f>IF(INDEX(測定結果!$1:$1048576,ROW(),AE$1)=0,"",LOG(INDEX(測定結果!$1:$1048576,ROW(),AE$1)))</f>
        <v>-0.92081875395237522</v>
      </c>
      <c r="AF121">
        <f>IF(INDEX(測定結果!$1:$1048576,ROW(),AF$1)=0,"",LOG(INDEX(測定結果!$1:$1048576,ROW(),AF$1)))</f>
        <v>-0.92081875395237522</v>
      </c>
      <c r="AG121">
        <f>IF(INDEX(測定結果!$1:$1048576,ROW(),AG$1)=0,"",LOG(INDEX(測定結果!$1:$1048576,ROW(),AG$1)))</f>
        <v>-0.95860731484177497</v>
      </c>
      <c r="AH121">
        <f>IF(INDEX(測定結果!$1:$1048576,ROW(),AH$1)=0,"",LOG(INDEX(測定結果!$1:$1048576,ROW(),AH$1)))</f>
        <v>-1</v>
      </c>
      <c r="AI121">
        <f>IF(INDEX(測定結果!$1:$1048576,ROW(),AI$1)=0,"",LOG(INDEX(測定結果!$1:$1048576,ROW(),AI$1)))</f>
        <v>-0.95860731484177497</v>
      </c>
      <c r="AJ121">
        <f>IF(INDEX(測定結果!$1:$1048576,ROW(),AJ$1)=0,"",LOG(INDEX(測定結果!$1:$1048576,ROW(),AJ$1)))</f>
        <v>-0.92081875395237522</v>
      </c>
      <c r="AK121">
        <f>IF(INDEX(測定結果!$1:$1048576,ROW(),AK$1)=0,"",LOG(INDEX(測定結果!$1:$1048576,ROW(),AK$1)))</f>
        <v>-0.92081875395237522</v>
      </c>
      <c r="AL121">
        <f>IF(INDEX(測定結果!$1:$1048576,ROW(),AL$1)=0,"",LOG(INDEX(測定結果!$1:$1048576,ROW(),AL$1)))</f>
        <v>-0.92081875395237522</v>
      </c>
      <c r="AM121">
        <f>IF(INDEX(測定結果!$1:$1048576,ROW(),AM$1)=0,"",LOG(INDEX(測定結果!$1:$1048576,ROW(),AM$1)))</f>
        <v>-0.95860731484177497</v>
      </c>
      <c r="AN121">
        <f>IF(INDEX(測定結果!$1:$1048576,ROW(),AN$1)=0,"",LOG(INDEX(測定結果!$1:$1048576,ROW(),AN$1)))</f>
        <v>-0.95860731484177497</v>
      </c>
      <c r="AO121">
        <f>IF(INDEX(測定結果!$1:$1048576,ROW(),AO$1)=0,"",LOG(INDEX(測定結果!$1:$1048576,ROW(),AO$1)))</f>
        <v>-0.92081875395237522</v>
      </c>
      <c r="AP121">
        <f>IF(INDEX(測定結果!$1:$1048576,ROW(),AP$1)=0,"",LOG(INDEX(測定結果!$1:$1048576,ROW(),AP$1)))</f>
        <v>-0.88605664769316317</v>
      </c>
      <c r="AQ121">
        <f>IF(INDEX(測定結果!$1:$1048576,ROW(),AQ$1)=0,"",LOG(INDEX(測定結果!$1:$1048576,ROW(),AQ$1)))</f>
        <v>-0.95860731484177497</v>
      </c>
      <c r="AR121">
        <f>IF(INDEX(測定結果!$1:$1048576,ROW(),AR$1)=0,"",LOG(INDEX(測定結果!$1:$1048576,ROW(),AR$1)))</f>
        <v>-1</v>
      </c>
      <c r="AS121">
        <f>IF(INDEX(測定結果!$1:$1048576,ROW(),AS$1)=0,"",LOG(INDEX(測定結果!$1:$1048576,ROW(),AS$1)))</f>
        <v>-1</v>
      </c>
      <c r="AT121">
        <f>IF(INDEX(測定結果!$1:$1048576,ROW(),AT$1)=0,"",LOG(INDEX(測定結果!$1:$1048576,ROW(),AT$1)))</f>
        <v>-0.95860731484177497</v>
      </c>
      <c r="AU121">
        <f>IF(INDEX(測定結果!$1:$1048576,ROW(),AU$1)=0,"",LOG(INDEX(測定結果!$1:$1048576,ROW(),AU$1)))</f>
        <v>-1.0457574905606752</v>
      </c>
      <c r="AV121">
        <f>IF(INDEX(測定結果!$1:$1048576,ROW(),AV$1)=0,"",LOG(INDEX(測定結果!$1:$1048576,ROW(),AV$1)))</f>
        <v>-0.95860731484177497</v>
      </c>
      <c r="AW121">
        <f>IF(INDEX(測定結果!$1:$1048576,ROW(),AW$1)=0,"",LOG(INDEX(測定結果!$1:$1048576,ROW(),AW$1)))</f>
        <v>-0.92081875395237522</v>
      </c>
      <c r="AX121">
        <f>IF(INDEX(測定結果!$1:$1048576,ROW(),AX$1)=0,"",LOG(INDEX(測定結果!$1:$1048576,ROW(),AX$1)))</f>
        <v>-0.92081875395237522</v>
      </c>
      <c r="AY121">
        <f>IF(INDEX(測定結果!$1:$1048576,ROW(),AY$1)=0,"",LOG(INDEX(測定結果!$1:$1048576,ROW(),AY$1)))</f>
        <v>-1</v>
      </c>
      <c r="AZ121">
        <f>IF(INDEX(測定結果!$1:$1048576,ROW(),AZ$1)=0,"",LOG(INDEX(測定結果!$1:$1048576,ROW(),AZ$1)))</f>
        <v>-0.88605664769316317</v>
      </c>
      <c r="BA121">
        <f>IF(INDEX(測定結果!$1:$1048576,ROW(),BA$1)=0,"",LOG(INDEX(測定結果!$1:$1048576,ROW(),BA$1)))</f>
        <v>-0.95860731484177497</v>
      </c>
      <c r="BB121">
        <f>IF(INDEX(測定結果!$1:$1048576,ROW(),BB$1)=0,"",LOG(INDEX(測定結果!$1:$1048576,ROW(),BB$1)))</f>
        <v>-0.69897000433601875</v>
      </c>
      <c r="BC121">
        <f>IF(INDEX(測定結果!$1:$1048576,ROW(),BC$1)=0,"",LOG(INDEX(測定結果!$1:$1048576,ROW(),BC$1)))</f>
        <v>-0.95860731484177497</v>
      </c>
      <c r="BD121">
        <f>IF(INDEX(測定結果!$1:$1048576,ROW(),BD$1)=0,"",LOG(INDEX(測定結果!$1:$1048576,ROW(),BD$1)))</f>
        <v>-1</v>
      </c>
      <c r="BE121">
        <f>IF(INDEX(測定結果!$1:$1048576,ROW(),BE$1)=0,"",LOG(INDEX(測定結果!$1:$1048576,ROW(),BE$1)))</f>
        <v>-1</v>
      </c>
      <c r="BF121">
        <f>IF(INDEX(測定結果!$1:$1048576,ROW(),BF$1)=0,"",LOG(INDEX(測定結果!$1:$1048576,ROW(),BF$1)))</f>
        <v>-1</v>
      </c>
      <c r="BG121">
        <f>IF(INDEX(測定結果!$1:$1048576,ROW(),BG$1)=0,"",LOG(INDEX(測定結果!$1:$1048576,ROW(),BG$1)))</f>
        <v>-0.95860731484177497</v>
      </c>
      <c r="BH121">
        <f>IF(INDEX(測定結果!$1:$1048576,ROW(),BH$1)=0,"",LOG(INDEX(測定結果!$1:$1048576,ROW(),BH$1)))</f>
        <v>-1</v>
      </c>
      <c r="BI121">
        <f>IF(INDEX(測定結果!$1:$1048576,ROW(),BI$1)=0,"",LOG(INDEX(測定結果!$1:$1048576,ROW(),BI$1)))</f>
        <v>-0.92081875395237522</v>
      </c>
      <c r="BJ121">
        <f>IF(INDEX(測定結果!$1:$1048576,ROW(),BJ$1)=0,"",LOG(INDEX(測定結果!$1:$1048576,ROW(),BJ$1)))</f>
        <v>-0.92081875395237522</v>
      </c>
      <c r="BK121">
        <f>IF(INDEX(測定結果!$1:$1048576,ROW(),BK$1)=0,"",LOG(INDEX(測定結果!$1:$1048576,ROW(),BK$1)))</f>
        <v>-0.95860731484177497</v>
      </c>
      <c r="BL121">
        <f>IF(INDEX(測定結果!$1:$1048576,ROW(),BL$1)=0,"",LOG(INDEX(測定結果!$1:$1048576,ROW(),BL$1)))</f>
        <v>-0.92081875395237522</v>
      </c>
      <c r="BM121">
        <f>IF(INDEX(測定結果!$1:$1048576,ROW(),BM$1)=0,"",LOG(INDEX(測定結果!$1:$1048576,ROW(),BM$1)))</f>
        <v>-1</v>
      </c>
      <c r="BN121">
        <f>IF(INDEX(測定結果!$1:$1048576,ROW(),BN$1)=0,"",LOG(INDEX(測定結果!$1:$1048576,ROW(),BN$1)))</f>
        <v>-1.0457574905606752</v>
      </c>
      <c r="BO121">
        <f>IF(INDEX(測定結果!$1:$1048576,ROW(),BO$1)=0,"",LOG(INDEX(測定結果!$1:$1048576,ROW(),BO$1)))</f>
        <v>-1.0457574905606752</v>
      </c>
      <c r="BP121">
        <f>IF(INDEX(測定結果!$1:$1048576,ROW(),BP$1)=0,"",LOG(INDEX(測定結果!$1:$1048576,ROW(),BP$1)))</f>
        <v>-1</v>
      </c>
      <c r="BQ121">
        <f>IF(INDEX(測定結果!$1:$1048576,ROW(),BQ$1)=0,"",LOG(INDEX(測定結果!$1:$1048576,ROW(),BQ$1)))</f>
        <v>-1</v>
      </c>
      <c r="BR121">
        <f>IF(INDEX(測定結果!$1:$1048576,ROW(),BR$1)=0,"",LOG(INDEX(測定結果!$1:$1048576,ROW(),BR$1)))</f>
        <v>-1.0969100130080565</v>
      </c>
      <c r="BS121">
        <f>IF(INDEX(測定結果!$1:$1048576,ROW(),BS$1)=0,"",LOG(INDEX(測定結果!$1:$1048576,ROW(),BS$1)))</f>
        <v>-1</v>
      </c>
      <c r="BT121">
        <f>IF(INDEX(測定結果!$1:$1048576,ROW(),BT$1)=0,"",LOG(INDEX(測定結果!$1:$1048576,ROW(),BT$1)))</f>
        <v>-1.0457574905606752</v>
      </c>
      <c r="BU121">
        <f>IF(INDEX(測定結果!$1:$1048576,ROW(),BU$1)=0,"",LOG(INDEX(測定結果!$1:$1048576,ROW(),BU$1)))</f>
        <v>-1.0457574905606752</v>
      </c>
      <c r="BV121">
        <f>IF(INDEX(測定結果!$1:$1048576,ROW(),BV$1)=0,"",LOG(INDEX(測定結果!$1:$1048576,ROW(),BV$1)))</f>
        <v>-1.0457574905606752</v>
      </c>
      <c r="BW121">
        <f>IF(INDEX(測定結果!$1:$1048576,ROW(),BW$1)=0,"",LOG(INDEX(測定結果!$1:$1048576,ROW(),BW$1)))</f>
        <v>-1.0969100130080565</v>
      </c>
      <c r="BX121">
        <f>IF(INDEX(測定結果!$1:$1048576,ROW(),BX$1)=0,"",LOG(INDEX(測定結果!$1:$1048576,ROW(),BX$1)))</f>
        <v>-1.0457574905606752</v>
      </c>
      <c r="BY121">
        <f>IF(INDEX(測定結果!$1:$1048576,ROW(),BY$1)=0,"",LOG(INDEX(測定結果!$1:$1048576,ROW(),BY$1)))</f>
        <v>-1</v>
      </c>
      <c r="BZ121">
        <f>IF(INDEX(測定結果!$1:$1048576,ROW(),BZ$1)=0,"",LOG(INDEX(測定結果!$1:$1048576,ROW(),BZ$1)))</f>
        <v>-1.0969100130080565</v>
      </c>
      <c r="CA121">
        <f>IF(INDEX(測定結果!$1:$1048576,ROW(),CA$1)=0,"",LOG(INDEX(測定結果!$1:$1048576,ROW(),CA$1)))</f>
        <v>-1</v>
      </c>
      <c r="CB121">
        <f>IF(INDEX(測定結果!$1:$1048576,ROW(),CB$1)=0,"",LOG(INDEX(測定結果!$1:$1048576,ROW(),CB$1)))</f>
        <v>-1</v>
      </c>
      <c r="CC121">
        <f>IF(INDEX(測定結果!$1:$1048576,ROW(),CC$1)=0,"",LOG(INDEX(測定結果!$1:$1048576,ROW(),CC$1)))</f>
        <v>-1.0969100130080565</v>
      </c>
      <c r="CD121">
        <f>IF(INDEX(測定結果!$1:$1048576,ROW(),CD$1)=0,"",LOG(INDEX(測定結果!$1:$1048576,ROW(),CD$1)))</f>
        <v>-1.0457574905606752</v>
      </c>
      <c r="CE121">
        <f>IF(INDEX(測定結果!$1:$1048576,ROW(),CE$1)=0,"",LOG(INDEX(測定結果!$1:$1048576,ROW(),CE$1)))</f>
        <v>-1.0457574905606752</v>
      </c>
      <c r="CF121">
        <f>IF(INDEX(測定結果!$1:$1048576,ROW(),CF$1)=0,"",LOG(INDEX(測定結果!$1:$1048576,ROW(),CF$1)))</f>
        <v>-1.0969100130080565</v>
      </c>
      <c r="CG121">
        <f>IF(INDEX(測定結果!$1:$1048576,ROW(),CG$1)=0,"",LOG(INDEX(測定結果!$1:$1048576,ROW(),CG$1)))</f>
        <v>-1</v>
      </c>
      <c r="CH121">
        <f>IF(INDEX(測定結果!$1:$1048576,ROW(),CH$1)=0,"",LOG(INDEX(測定結果!$1:$1048576,ROW(),CH$1)))</f>
        <v>-1.0457574905606752</v>
      </c>
      <c r="CI121">
        <f>IF(INDEX(測定結果!$1:$1048576,ROW(),CI$1)=0,"",LOG(INDEX(測定結果!$1:$1048576,ROW(),CI$1)))</f>
        <v>-1.0457574905606752</v>
      </c>
      <c r="CJ121">
        <f>IF(INDEX(測定結果!$1:$1048576,ROW(),CJ$1)=0,"",LOG(INDEX(測定結果!$1:$1048576,ROW(),CJ$1)))</f>
        <v>-1.0457574905606752</v>
      </c>
      <c r="CK121">
        <f>IF(INDEX(測定結果!$1:$1048576,ROW(),CK$1)=0,"",LOG(INDEX(測定結果!$1:$1048576,ROW(),CK$1)))</f>
        <v>-1.0969100130080565</v>
      </c>
      <c r="CL121">
        <f>IF(INDEX(測定結果!$1:$1048576,ROW(),CL$1)=0,"",LOG(INDEX(測定結果!$1:$1048576,ROW(),CL$1)))</f>
        <v>-1.0457574905606752</v>
      </c>
      <c r="CM121">
        <f>IF(INDEX(測定結果!$1:$1048576,ROW(),CM$1)=0,"",LOG(INDEX(測定結果!$1:$1048576,ROW(),CM$1)))</f>
        <v>-1.0457574905606752</v>
      </c>
      <c r="CN121">
        <f>IF(INDEX(測定結果!$1:$1048576,ROW(),CN$1)=0,"",LOG(INDEX(測定結果!$1:$1048576,ROW(),CN$1)))</f>
        <v>-1.0457574905606752</v>
      </c>
      <c r="CO121">
        <f>IF(INDEX(測定結果!$1:$1048576,ROW(),CO$1)=0,"",LOG(INDEX(測定結果!$1:$1048576,ROW(),CO$1)))</f>
        <v>-1.0457574905606752</v>
      </c>
      <c r="CP121">
        <f>IF(INDEX(測定結果!$1:$1048576,ROW(),CP$1)=0,"",LOG(INDEX(測定結果!$1:$1048576,ROW(),CP$1)))</f>
        <v>-1.1549019599857431</v>
      </c>
      <c r="CQ121">
        <f>IF(INDEX(測定結果!$1:$1048576,ROW(),CQ$1)=0,"",LOG(INDEX(測定結果!$1:$1048576,ROW(),CQ$1)))</f>
        <v>-1.0969100130080565</v>
      </c>
      <c r="CR121">
        <f>IF(INDEX(測定結果!$1:$1048576,ROW(),CR$1)=0,"",LOG(INDEX(測定結果!$1:$1048576,ROW(),CR$1)))</f>
        <v>-1.0457574905606752</v>
      </c>
      <c r="CS121">
        <f>IF(INDEX(測定結果!$1:$1048576,ROW(),CS$1)=0,"",LOG(INDEX(測定結果!$1:$1048576,ROW(),CS$1)))</f>
        <v>-1.0969100130080565</v>
      </c>
      <c r="CT121">
        <f>IF(INDEX(測定結果!$1:$1048576,ROW(),CT$1)=0,"",LOG(INDEX(測定結果!$1:$1048576,ROW(),CT$1)))</f>
        <v>-1.0457574905606752</v>
      </c>
      <c r="CU121">
        <f>IF(INDEX(測定結果!$1:$1048576,ROW(),CU$1)=0,"",LOG(INDEX(測定結果!$1:$1048576,ROW(),CU$1)))</f>
        <v>-1.0969100130080565</v>
      </c>
      <c r="CV121">
        <f>IF(INDEX(測定結果!$1:$1048576,ROW(),CV$1)=0,"",LOG(INDEX(測定結果!$1:$1048576,ROW(),CV$1)))</f>
        <v>-1</v>
      </c>
      <c r="CW121">
        <f>IF(INDEX(測定結果!$1:$1048576,ROW(),CW$1)=0,"",LOG(INDEX(測定結果!$1:$1048576,ROW(),CW$1)))</f>
        <v>-1.0457574905606752</v>
      </c>
      <c r="CX121">
        <f>IF(INDEX(測定結果!$1:$1048576,ROW(),CX$1)=0,"",LOG(INDEX(測定結果!$1:$1048576,ROW(),CX$1)))</f>
        <v>-1.0457574905606752</v>
      </c>
      <c r="CY121">
        <f>IF(INDEX(測定結果!$1:$1048576,ROW(),CY$1)=0,"",LOG(INDEX(測定結果!$1:$1048576,ROW(),CY$1)))</f>
        <v>-1.0457574905606752</v>
      </c>
      <c r="CZ121">
        <f>IF(INDEX(測定結果!$1:$1048576,ROW(),CZ$1)=0,"",LOG(INDEX(測定結果!$1:$1048576,ROW(),CZ$1)))</f>
        <v>-1.0457574905606752</v>
      </c>
      <c r="DA121">
        <f>IF(INDEX(測定結果!$1:$1048576,ROW(),DA$1)=0,"",LOG(INDEX(測定結果!$1:$1048576,ROW(),DA$1)))</f>
        <v>-1.0969100130080565</v>
      </c>
      <c r="DB121">
        <f>IF(INDEX(測定結果!$1:$1048576,ROW(),DB$1)=0,"",LOG(INDEX(測定結果!$1:$1048576,ROW(),DB$1)))</f>
        <v>-1.0457574905606752</v>
      </c>
      <c r="DC121">
        <f>IF(INDEX(測定結果!$1:$1048576,ROW(),DC$1)=0,"",LOG(INDEX(測定結果!$1:$1048576,ROW(),DC$1)))</f>
        <v>-1.0969100130080565</v>
      </c>
      <c r="DD121">
        <f>IF(INDEX(測定結果!$1:$1048576,ROW(),DD$1)=0,"",LOG(INDEX(測定結果!$1:$1048576,ROW(),DD$1)))</f>
        <v>-1.0457574905606752</v>
      </c>
      <c r="DE121">
        <f>IF(INDEX(測定結果!$1:$1048576,ROW(),DE$1)=0,"",LOG(INDEX(測定結果!$1:$1048576,ROW(),DE$1)))</f>
        <v>-1.0969100130080565</v>
      </c>
      <c r="DF121">
        <f>IF(INDEX(測定結果!$1:$1048576,ROW(),DF$1)=0,"",LOG(INDEX(測定結果!$1:$1048576,ROW(),DF$1)))</f>
        <v>-1.0969100130080565</v>
      </c>
      <c r="DG121">
        <f>IF(INDEX(測定結果!$1:$1048576,ROW(),DG$1)=0,"",LOG(INDEX(測定結果!$1:$1048576,ROW(),DG$1)))</f>
        <v>-1.0969100130080565</v>
      </c>
      <c r="DH121">
        <f>IF(INDEX(測定結果!$1:$1048576,ROW(),DH$1)=0,"",LOG(INDEX(測定結果!$1:$1048576,ROW(),DH$1)))</f>
        <v>-1.0457574905606752</v>
      </c>
      <c r="DI121">
        <f>IF(INDEX(測定結果!$1:$1048576,ROW(),DI$1)=0,"",LOG(INDEX(測定結果!$1:$1048576,ROW(),DI$1)))</f>
        <v>-1.0457574905606752</v>
      </c>
      <c r="DJ121">
        <f>IF(INDEX(測定結果!$1:$1048576,ROW(),DJ$1)=0,"",LOG(INDEX(測定結果!$1:$1048576,ROW(),DJ$1)))</f>
        <v>-1</v>
      </c>
      <c r="DK121">
        <f>IF(INDEX(測定結果!$1:$1048576,ROW(),DK$1)=0,"",LOG(INDEX(測定結果!$1:$1048576,ROW(),DK$1)))</f>
        <v>-1.0969100130080565</v>
      </c>
      <c r="DL121">
        <f>IF(INDEX(測定結果!$1:$1048576,ROW(),DL$1)=0,"",LOG(INDEX(測定結果!$1:$1048576,ROW(),DL$1)))</f>
        <v>-1.0969100130080565</v>
      </c>
      <c r="DM121">
        <f>IF(INDEX(測定結果!$1:$1048576,ROW(),DM$1)=0,"",LOG(INDEX(測定結果!$1:$1048576,ROW(),DM$1)))</f>
        <v>-1.0969100130080565</v>
      </c>
      <c r="DN121">
        <f>IF(INDEX(測定結果!$1:$1048576,ROW(),DN$1)=0,"",LOG(INDEX(測定結果!$1:$1048576,ROW(),DN$1)))</f>
        <v>-1.0969100130080565</v>
      </c>
      <c r="DO121">
        <f>IF(INDEX(測定結果!$1:$1048576,ROW(),DO$1)=0,"",LOG(INDEX(測定結果!$1:$1048576,ROW(),DO$1)))</f>
        <v>-1.0969100130080565</v>
      </c>
      <c r="DP121">
        <f>IF(OR(INDEX(測定結果!$1:$1048576,ROW(),DP$1)=0,INDEX(測定結果!$1:$1048576,ROW(),DP$1)=""),"",LOG(INDEX(測定結果!$1:$1048576,ROW(),DP$1)))</f>
        <v>-1.080921907623926</v>
      </c>
      <c r="DQ121">
        <f>IF(OR(INDEX(測定結果!$1:$1048576,ROW(),DQ$1)=0,INDEX(測定結果!$1:$1048576,ROW(),DQ$1)=""),"",LOG(INDEX(測定結果!$1:$1048576,ROW(),DQ$1)))</f>
        <v>-1.1307682802690238</v>
      </c>
      <c r="DR121">
        <f>IF(OR(INDEX(測定結果!$1:$1048576,ROW(),DR$1)=0,INDEX(測定結果!$1:$1048576,ROW(),DR$1)=""),"",LOG(INDEX(測定結果!$1:$1048576,ROW(),DR$1)))</f>
        <v>-1.0506099933550872</v>
      </c>
      <c r="DS121">
        <f>IF(OR(INDEX(測定結果!$1:$1048576,ROW(),DS$1)=0,INDEX(測定結果!$1:$1048576,ROW(),DS$1)=""),"",LOG(INDEX(測定結果!$1:$1048576,ROW(),DS$1)))</f>
        <v>-1.0915149811213503</v>
      </c>
      <c r="DT121">
        <f>IF(OR(INDEX(測定結果!$1:$1048576,ROW(),DT$1)=0,INDEX(測定結果!$1:$1048576,ROW(),DT$1)=""),"",LOG(INDEX(測定結果!$1:$1048576,ROW(),DT$1)))</f>
        <v>-1.1674910872937636</v>
      </c>
      <c r="DU121">
        <f>IF(OR(INDEX(測定結果!$1:$1048576,ROW(),DU$1)=0,INDEX(測定結果!$1:$1048576,ROW(),DU$1)=""),"",LOG(INDEX(測定結果!$1:$1048576,ROW(),DU$1)))</f>
        <v>-1.1135092748275182</v>
      </c>
      <c r="DV121">
        <f>IF(OR(INDEX(測定結果!$1:$1048576,ROW(),DV$1)=0,INDEX(測定結果!$1:$1048576,ROW(),DV$1)=""),"",LOG(INDEX(測定結果!$1:$1048576,ROW(),DV$1)))</f>
        <v>-1.1135092748275182</v>
      </c>
      <c r="DW121">
        <f>IF(OR(INDEX(測定結果!$1:$1048576,ROW(),DW$1)=0,INDEX(測定結果!$1:$1048576,ROW(),DW$1)=""),"",LOG(INDEX(測定結果!$1:$1048576,ROW(),DW$1)))</f>
        <v>-1.0222763947111522</v>
      </c>
      <c r="DX121">
        <f>IF(OR(INDEX(測定結果!$1:$1048576,ROW(),DX$1)=0,INDEX(測定結果!$1:$1048576,ROW(),DX$1)=""),"",LOG(INDEX(測定結果!$1:$1048576,ROW(),DX$1)))</f>
        <v>-1.0915149811213503</v>
      </c>
      <c r="DY121">
        <f>IF(OR(INDEX(測定結果!$1:$1048576,ROW(),DY$1)=0,INDEX(測定結果!$1:$1048576,ROW(),DY$1)=""),"",LOG(INDEX(測定結果!$1:$1048576,ROW(),DY$1)))</f>
        <v>-1.080921907623926</v>
      </c>
      <c r="DZ121">
        <f>IF(OR(INDEX(測定結果!$1:$1048576,ROW(),DZ$1)=0,INDEX(測定結果!$1:$1048576,ROW(),DZ$1)=""),"",LOG(INDEX(測定結果!$1:$1048576,ROW(),DZ$1)))</f>
        <v>-1.1611509092627446</v>
      </c>
      <c r="EA121">
        <f>IF(OR(INDEX(測定結果!$1:$1048576,ROW(),EA$1)=0,INDEX(測定結果!$1:$1048576,ROW(),EA$1)=""),"",LOG(INDEX(測定結果!$1:$1048576,ROW(),EA$1)))</f>
        <v>-1.1079053973095196</v>
      </c>
      <c r="EB121">
        <f>IF(OR(INDEX(測定結果!$1:$1048576,ROW(),EB$1)=0,INDEX(測定結果!$1:$1048576,ROW(),EB$1)=""),"",LOG(INDEX(測定結果!$1:$1048576,ROW(),EB$1)))</f>
        <v>-1.1307682802690238</v>
      </c>
      <c r="EC121">
        <f>IF(OR(INDEX(測定結果!$1:$1048576,ROW(),EC$1)=0,INDEX(測定結果!$1:$1048576,ROW(),EC$1)=""),"",LOG(INDEX(測定結果!$1:$1048576,ROW(),EC$1)))</f>
        <v>-1.2596373105057561</v>
      </c>
      <c r="ED121">
        <f>IF(OR(INDEX(測定結果!$1:$1048576,ROW(),ED$1)=0,INDEX(測定結果!$1:$1048576,ROW(),ED$1)=""),"",LOG(INDEX(測定結果!$1:$1048576,ROW(),ED$1)))</f>
        <v>-1.2441251443275085</v>
      </c>
    </row>
    <row r="122" spans="1:134">
      <c r="A122" t="str">
        <f>IF(INDEX(測定結果!$1:$1048576,ROW(),A$1)=0,A121,INDEX(測定結果!$1:$1048576,ROW(),A$1))</f>
        <v>船引町</v>
      </c>
      <c r="B122">
        <f>INDEX(測定結果!$1:$1048576,ROW(),B$1)</f>
        <v>112</v>
      </c>
      <c r="C122" t="str">
        <f>IF(INDEX(測定結果!$1:$1048576,ROW(),C$1)=0,C121,INDEX(測定結果!$1:$1048576,ROW(),C$1))</f>
        <v>上</v>
      </c>
      <c r="D122" t="str">
        <f>IF(INDEX(測定結果!$1:$1048576,ROW(),D$1)=0,"",INDEX(測定結果!$1:$1048576,ROW(),D$1))</f>
        <v>上区公民館</v>
      </c>
      <c r="E122">
        <f>IF(INDEX(測定結果!$1:$1048576,ROW(),E$1)=0,"",LOG(INDEX(測定結果!$1:$1048576,ROW(),E$1)))</f>
        <v>-0.65757731917779372</v>
      </c>
      <c r="F122">
        <f>IF(INDEX(測定結果!$1:$1048576,ROW(),F$1)=0,"",LOG(INDEX(測定結果!$1:$1048576,ROW(),F$1)))</f>
        <v>-0.6777807052660807</v>
      </c>
      <c r="G122">
        <f>IF(INDEX(測定結果!$1:$1048576,ROW(),G$1)=0,"",LOG(INDEX(測定結果!$1:$1048576,ROW(),G$1)))</f>
        <v>-0.72124639904717103</v>
      </c>
      <c r="H122">
        <f>IF(INDEX(測定結果!$1:$1048576,ROW(),H$1)=0,"",LOG(INDEX(測定結果!$1:$1048576,ROW(),H$1)))</f>
        <v>-0.72124639904717103</v>
      </c>
      <c r="I122">
        <f>IF(INDEX(測定結果!$1:$1048576,ROW(),I$1)=0,"",LOG(INDEX(測定結果!$1:$1048576,ROW(),I$1)))</f>
        <v>-0.69897000433601875</v>
      </c>
      <c r="J122">
        <f>IF(INDEX(測定結果!$1:$1048576,ROW(),J$1)=0,"",LOG(INDEX(測定結果!$1:$1048576,ROW(),J$1)))</f>
        <v>-0.69897000433601875</v>
      </c>
      <c r="K122">
        <f>IF(INDEX(測定結果!$1:$1048576,ROW(),K$1)=0,"",LOG(INDEX(測定結果!$1:$1048576,ROW(),K$1)))</f>
        <v>-0.74472749489669399</v>
      </c>
      <c r="L122">
        <f>IF(INDEX(測定結果!$1:$1048576,ROW(),L$1)=0,"",LOG(INDEX(測定結果!$1:$1048576,ROW(),L$1)))</f>
        <v>-0.74472749489669399</v>
      </c>
      <c r="M122">
        <f>IF(INDEX(測定結果!$1:$1048576,ROW(),M$1)=0,"",LOG(INDEX(測定結果!$1:$1048576,ROW(),M$1)))</f>
        <v>-0.72124639904717103</v>
      </c>
      <c r="N122">
        <f>IF(INDEX(測定結果!$1:$1048576,ROW(),N$1)=0,"",LOG(INDEX(測定結果!$1:$1048576,ROW(),N$1)))</f>
        <v>-0.74472749489669399</v>
      </c>
      <c r="O122">
        <f>IF(INDEX(測定結果!$1:$1048576,ROW(),O$1)=0,"",LOG(INDEX(測定結果!$1:$1048576,ROW(),O$1)))</f>
        <v>-0.72124639904717103</v>
      </c>
      <c r="P122">
        <f>IF(INDEX(測定結果!$1:$1048576,ROW(),P$1)=0,"",LOG(INDEX(測定結果!$1:$1048576,ROW(),P$1)))</f>
        <v>-0.74472749489669399</v>
      </c>
      <c r="Q122">
        <f>IF(INDEX(測定結果!$1:$1048576,ROW(),Q$1)=0,"",LOG(INDEX(測定結果!$1:$1048576,ROW(),Q$1)))</f>
        <v>-0.74472749489669399</v>
      </c>
      <c r="R122">
        <f>IF(INDEX(測定結果!$1:$1048576,ROW(),R$1)=0,"",LOG(INDEX(測定結果!$1:$1048576,ROW(),R$1)))</f>
        <v>-0.74472749489669399</v>
      </c>
      <c r="S122">
        <f>IF(INDEX(測定結果!$1:$1048576,ROW(),S$1)=0,"",LOG(INDEX(測定結果!$1:$1048576,ROW(),S$1)))</f>
        <v>-0.79588001734407521</v>
      </c>
      <c r="T122">
        <f>IF(INDEX(測定結果!$1:$1048576,ROW(),T$1)=0,"",LOG(INDEX(測定結果!$1:$1048576,ROW(),T$1)))</f>
        <v>-0.79588001734407521</v>
      </c>
      <c r="U122">
        <f>IF(INDEX(測定結果!$1:$1048576,ROW(),U$1)=0,"",LOG(INDEX(測定結果!$1:$1048576,ROW(),U$1)))</f>
        <v>-0.769551078621726</v>
      </c>
      <c r="V122">
        <f>IF(INDEX(測定結果!$1:$1048576,ROW(),V$1)=0,"",LOG(INDEX(測定結果!$1:$1048576,ROW(),V$1)))</f>
        <v>-0.79588001734407521</v>
      </c>
      <c r="W122">
        <f>IF(INDEX(測定結果!$1:$1048576,ROW(),W$1)=0,"",LOG(INDEX(測定結果!$1:$1048576,ROW(),W$1)))</f>
        <v>-0.769551078621726</v>
      </c>
      <c r="X122">
        <f>IF(INDEX(測定結果!$1:$1048576,ROW(),X$1)=0,"",LOG(INDEX(測定結果!$1:$1048576,ROW(),X$1)))</f>
        <v>-0.769551078621726</v>
      </c>
      <c r="Y122">
        <f>IF(INDEX(測定結果!$1:$1048576,ROW(),Y$1)=0,"",LOG(INDEX(測定結果!$1:$1048576,ROW(),Y$1)))</f>
        <v>-0.82390874094431876</v>
      </c>
      <c r="Z122">
        <f>IF(INDEX(測定結果!$1:$1048576,ROW(),Z$1)=0,"",LOG(INDEX(測定結果!$1:$1048576,ROW(),Z$1)))</f>
        <v>-0.82390874094431876</v>
      </c>
      <c r="AA122">
        <f>IF(INDEX(測定結果!$1:$1048576,ROW(),AA$1)=0,"",LOG(INDEX(測定結果!$1:$1048576,ROW(),AA$1)))</f>
        <v>-0.82390874094431876</v>
      </c>
      <c r="AB122">
        <f>IF(INDEX(測定結果!$1:$1048576,ROW(),AB$1)=0,"",LOG(INDEX(測定結果!$1:$1048576,ROW(),AB$1)))</f>
        <v>-0.82390874094431876</v>
      </c>
      <c r="AC122">
        <f>IF(INDEX(測定結果!$1:$1048576,ROW(),AC$1)=0,"",LOG(INDEX(測定結果!$1:$1048576,ROW(),AC$1)))</f>
        <v>-0.88605664769316317</v>
      </c>
      <c r="AD122">
        <f>IF(INDEX(測定結果!$1:$1048576,ROW(),AD$1)=0,"",LOG(INDEX(測定結果!$1:$1048576,ROW(),AD$1)))</f>
        <v>-0.85387196432176193</v>
      </c>
      <c r="AE122">
        <f>IF(INDEX(測定結果!$1:$1048576,ROW(),AE$1)=0,"",LOG(INDEX(測定結果!$1:$1048576,ROW(),AE$1)))</f>
        <v>-0.88605664769316317</v>
      </c>
      <c r="AF122">
        <f>IF(INDEX(測定結果!$1:$1048576,ROW(),AF$1)=0,"",LOG(INDEX(測定結果!$1:$1048576,ROW(),AF$1)))</f>
        <v>-0.85387196432176193</v>
      </c>
      <c r="AG122">
        <f>IF(INDEX(測定結果!$1:$1048576,ROW(),AG$1)=0,"",LOG(INDEX(測定結果!$1:$1048576,ROW(),AG$1)))</f>
        <v>-0.85387196432176193</v>
      </c>
      <c r="AH122">
        <f>IF(INDEX(測定結果!$1:$1048576,ROW(),AH$1)=0,"",LOG(INDEX(測定結果!$1:$1048576,ROW(),AH$1)))</f>
        <v>-0.82390874094431876</v>
      </c>
      <c r="AI122">
        <f>IF(INDEX(測定結果!$1:$1048576,ROW(),AI$1)=0,"",LOG(INDEX(測定結果!$1:$1048576,ROW(),AI$1)))</f>
        <v>-0.92081875395237522</v>
      </c>
      <c r="AJ122">
        <f>IF(INDEX(測定結果!$1:$1048576,ROW(),AJ$1)=0,"",LOG(INDEX(測定結果!$1:$1048576,ROW(),AJ$1)))</f>
        <v>-0.92081875395237522</v>
      </c>
      <c r="AK122">
        <f>IF(INDEX(測定結果!$1:$1048576,ROW(),AK$1)=0,"",LOG(INDEX(測定結果!$1:$1048576,ROW(),AK$1)))</f>
        <v>-0.95860731484177497</v>
      </c>
      <c r="AL122">
        <f>IF(INDEX(測定結果!$1:$1048576,ROW(),AL$1)=0,"",LOG(INDEX(測定結果!$1:$1048576,ROW(),AL$1)))</f>
        <v>-0.95860731484177497</v>
      </c>
      <c r="AM122">
        <f>IF(INDEX(測定結果!$1:$1048576,ROW(),AM$1)=0,"",LOG(INDEX(測定結果!$1:$1048576,ROW(),AM$1)))</f>
        <v>-0.92081875395237522</v>
      </c>
      <c r="AN122">
        <f>IF(INDEX(測定結果!$1:$1048576,ROW(),AN$1)=0,"",LOG(INDEX(測定結果!$1:$1048576,ROW(),AN$1)))</f>
        <v>-0.95860731484177497</v>
      </c>
      <c r="AO122">
        <f>IF(INDEX(測定結果!$1:$1048576,ROW(),AO$1)=0,"",LOG(INDEX(測定結果!$1:$1048576,ROW(),AO$1)))</f>
        <v>-0.92081875395237522</v>
      </c>
      <c r="AP122">
        <f>IF(INDEX(測定結果!$1:$1048576,ROW(),AP$1)=0,"",LOG(INDEX(測定結果!$1:$1048576,ROW(),AP$1)))</f>
        <v>-1</v>
      </c>
      <c r="AQ122">
        <f>IF(INDEX(測定結果!$1:$1048576,ROW(),AQ$1)=0,"",LOG(INDEX(測定結果!$1:$1048576,ROW(),AQ$1)))</f>
        <v>-0.88605664769316317</v>
      </c>
      <c r="AR122">
        <f>IF(INDEX(測定結果!$1:$1048576,ROW(),AR$1)=0,"",LOG(INDEX(測定結果!$1:$1048576,ROW(),AR$1)))</f>
        <v>-0.88605664769316317</v>
      </c>
      <c r="AS122">
        <f>IF(INDEX(測定結果!$1:$1048576,ROW(),AS$1)=0,"",LOG(INDEX(測定結果!$1:$1048576,ROW(),AS$1)))</f>
        <v>-0.95860731484177497</v>
      </c>
      <c r="AT122">
        <f>IF(INDEX(測定結果!$1:$1048576,ROW(),AT$1)=0,"",LOG(INDEX(測定結果!$1:$1048576,ROW(),AT$1)))</f>
        <v>-0.92081875395237522</v>
      </c>
      <c r="AU122">
        <f>IF(INDEX(測定結果!$1:$1048576,ROW(),AU$1)=0,"",LOG(INDEX(測定結果!$1:$1048576,ROW(),AU$1)))</f>
        <v>-1</v>
      </c>
      <c r="AV122">
        <f>IF(INDEX(測定結果!$1:$1048576,ROW(),AV$1)=0,"",LOG(INDEX(測定結果!$1:$1048576,ROW(),AV$1)))</f>
        <v>-0.95860731484177497</v>
      </c>
      <c r="AW122">
        <f>IF(INDEX(測定結果!$1:$1048576,ROW(),AW$1)=0,"",LOG(INDEX(測定結果!$1:$1048576,ROW(),AW$1)))</f>
        <v>-0.95860731484177497</v>
      </c>
      <c r="AX122">
        <f>IF(INDEX(測定結果!$1:$1048576,ROW(),AX$1)=0,"",LOG(INDEX(測定結果!$1:$1048576,ROW(),AX$1)))</f>
        <v>-0.95860731484177497</v>
      </c>
      <c r="AY122">
        <f>IF(INDEX(測定結果!$1:$1048576,ROW(),AY$1)=0,"",LOG(INDEX(測定結果!$1:$1048576,ROW(),AY$1)))</f>
        <v>-0.95860731484177497</v>
      </c>
      <c r="AZ122">
        <f>IF(INDEX(測定結果!$1:$1048576,ROW(),AZ$1)=0,"",LOG(INDEX(測定結果!$1:$1048576,ROW(),AZ$1)))</f>
        <v>-0.95860731484177497</v>
      </c>
      <c r="BA122">
        <f>IF(INDEX(測定結果!$1:$1048576,ROW(),BA$1)=0,"",LOG(INDEX(測定結果!$1:$1048576,ROW(),BA$1)))</f>
        <v>-1</v>
      </c>
      <c r="BB122">
        <f>IF(INDEX(測定結果!$1:$1048576,ROW(),BB$1)=0,"",LOG(INDEX(測定結果!$1:$1048576,ROW(),BB$1)))</f>
        <v>-0.95860731484177497</v>
      </c>
      <c r="BC122">
        <f>IF(INDEX(測定結果!$1:$1048576,ROW(),BC$1)=0,"",LOG(INDEX(測定結果!$1:$1048576,ROW(),BC$1)))</f>
        <v>-0.95860731484177497</v>
      </c>
      <c r="BD122">
        <f>IF(INDEX(測定結果!$1:$1048576,ROW(),BD$1)=0,"",LOG(INDEX(測定結果!$1:$1048576,ROW(),BD$1)))</f>
        <v>-0.95860731484177497</v>
      </c>
      <c r="BE122">
        <f>IF(INDEX(測定結果!$1:$1048576,ROW(),BE$1)=0,"",LOG(INDEX(測定結果!$1:$1048576,ROW(),BE$1)))</f>
        <v>-0.95860731484177497</v>
      </c>
      <c r="BF122">
        <f>IF(INDEX(測定結果!$1:$1048576,ROW(),BF$1)=0,"",LOG(INDEX(測定結果!$1:$1048576,ROW(),BF$1)))</f>
        <v>-1.0457574905606752</v>
      </c>
      <c r="BG122">
        <f>IF(INDEX(測定結果!$1:$1048576,ROW(),BG$1)=0,"",LOG(INDEX(測定結果!$1:$1048576,ROW(),BG$1)))</f>
        <v>-0.95860731484177497</v>
      </c>
      <c r="BH122">
        <f>IF(INDEX(測定結果!$1:$1048576,ROW(),BH$1)=0,"",LOG(INDEX(測定結果!$1:$1048576,ROW(),BH$1)))</f>
        <v>-0.95860731484177497</v>
      </c>
      <c r="BI122">
        <f>IF(INDEX(測定結果!$1:$1048576,ROW(),BI$1)=0,"",LOG(INDEX(測定結果!$1:$1048576,ROW(),BI$1)))</f>
        <v>-0.95860731484177497</v>
      </c>
      <c r="BJ122">
        <f>IF(INDEX(測定結果!$1:$1048576,ROW(),BJ$1)=0,"",LOG(INDEX(測定結果!$1:$1048576,ROW(),BJ$1)))</f>
        <v>-0.95860731484177497</v>
      </c>
      <c r="BK122">
        <f>IF(INDEX(測定結果!$1:$1048576,ROW(),BK$1)=0,"",LOG(INDEX(測定結果!$1:$1048576,ROW(),BK$1)))</f>
        <v>-1</v>
      </c>
      <c r="BL122">
        <f>IF(INDEX(測定結果!$1:$1048576,ROW(),BL$1)=0,"",LOG(INDEX(測定結果!$1:$1048576,ROW(),BL$1)))</f>
        <v>-1</v>
      </c>
      <c r="BM122">
        <f>IF(INDEX(測定結果!$1:$1048576,ROW(),BM$1)=0,"",LOG(INDEX(測定結果!$1:$1048576,ROW(),BM$1)))</f>
        <v>-1</v>
      </c>
      <c r="BN122">
        <f>IF(INDEX(測定結果!$1:$1048576,ROW(),BN$1)=0,"",LOG(INDEX(測定結果!$1:$1048576,ROW(),BN$1)))</f>
        <v>-1</v>
      </c>
      <c r="BO122">
        <f>IF(INDEX(測定結果!$1:$1048576,ROW(),BO$1)=0,"",LOG(INDEX(測定結果!$1:$1048576,ROW(),BO$1)))</f>
        <v>-1</v>
      </c>
      <c r="BP122">
        <f>IF(INDEX(測定結果!$1:$1048576,ROW(),BP$1)=0,"",LOG(INDEX(測定結果!$1:$1048576,ROW(),BP$1)))</f>
        <v>-0.95860731484177497</v>
      </c>
      <c r="BQ122">
        <f>IF(INDEX(測定結果!$1:$1048576,ROW(),BQ$1)=0,"",LOG(INDEX(測定結果!$1:$1048576,ROW(),BQ$1)))</f>
        <v>-0.95860731484177497</v>
      </c>
      <c r="BR122">
        <f>IF(INDEX(測定結果!$1:$1048576,ROW(),BR$1)=0,"",LOG(INDEX(測定結果!$1:$1048576,ROW(),BR$1)))</f>
        <v>-1</v>
      </c>
      <c r="BS122">
        <f>IF(INDEX(測定結果!$1:$1048576,ROW(),BS$1)=0,"",LOG(INDEX(測定結果!$1:$1048576,ROW(),BS$1)))</f>
        <v>-1</v>
      </c>
      <c r="BT122">
        <f>IF(INDEX(測定結果!$1:$1048576,ROW(),BT$1)=0,"",LOG(INDEX(測定結果!$1:$1048576,ROW(),BT$1)))</f>
        <v>-1</v>
      </c>
      <c r="BU122">
        <f>IF(INDEX(測定結果!$1:$1048576,ROW(),BU$1)=0,"",LOG(INDEX(測定結果!$1:$1048576,ROW(),BU$1)))</f>
        <v>-1</v>
      </c>
      <c r="BV122" t="str">
        <f>IF(INDEX(測定結果!$1:$1048576,ROW(),BV$1)=0,"",LOG(INDEX(測定結果!$1:$1048576,ROW(),BV$1)))</f>
        <v/>
      </c>
      <c r="BW122" t="str">
        <f>IF(INDEX(測定結果!$1:$1048576,ROW(),BW$1)=0,"",LOG(INDEX(測定結果!$1:$1048576,ROW(),BW$1)))</f>
        <v/>
      </c>
      <c r="BX122" t="str">
        <f>IF(INDEX(測定結果!$1:$1048576,ROW(),BX$1)=0,"",LOG(INDEX(測定結果!$1:$1048576,ROW(),BX$1)))</f>
        <v/>
      </c>
      <c r="BY122" t="str">
        <f>IF(INDEX(測定結果!$1:$1048576,ROW(),BY$1)=0,"",LOG(INDEX(測定結果!$1:$1048576,ROW(),BY$1)))</f>
        <v/>
      </c>
      <c r="BZ122" t="str">
        <f>IF(INDEX(測定結果!$1:$1048576,ROW(),BZ$1)=0,"",LOG(INDEX(測定結果!$1:$1048576,ROW(),BZ$1)))</f>
        <v/>
      </c>
      <c r="CA122" t="str">
        <f>IF(INDEX(測定結果!$1:$1048576,ROW(),CA$1)=0,"",LOG(INDEX(測定結果!$1:$1048576,ROW(),CA$1)))</f>
        <v/>
      </c>
      <c r="CB122" t="str">
        <f>IF(INDEX(測定結果!$1:$1048576,ROW(),CB$1)=0,"",LOG(INDEX(測定結果!$1:$1048576,ROW(),CB$1)))</f>
        <v/>
      </c>
      <c r="CC122" t="str">
        <f>IF(INDEX(測定結果!$1:$1048576,ROW(),CC$1)=0,"",LOG(INDEX(測定結果!$1:$1048576,ROW(),CC$1)))</f>
        <v/>
      </c>
      <c r="CD122" t="str">
        <f>IF(INDEX(測定結果!$1:$1048576,ROW(),CD$1)=0,"",LOG(INDEX(測定結果!$1:$1048576,ROW(),CD$1)))</f>
        <v/>
      </c>
      <c r="CE122" t="str">
        <f>IF(INDEX(測定結果!$1:$1048576,ROW(),CE$1)=0,"",LOG(INDEX(測定結果!$1:$1048576,ROW(),CE$1)))</f>
        <v/>
      </c>
      <c r="CF122">
        <f>IF(INDEX(測定結果!$1:$1048576,ROW(),CF$1)=0,"",LOG(INDEX(測定結果!$1:$1048576,ROW(),CF$1)))</f>
        <v>-1</v>
      </c>
      <c r="CG122">
        <f>IF(INDEX(測定結果!$1:$1048576,ROW(),CG$1)=0,"",LOG(INDEX(測定結果!$1:$1048576,ROW(),CG$1)))</f>
        <v>-1</v>
      </c>
      <c r="CH122">
        <f>IF(INDEX(測定結果!$1:$1048576,ROW(),CH$1)=0,"",LOG(INDEX(測定結果!$1:$1048576,ROW(),CH$1)))</f>
        <v>-1</v>
      </c>
      <c r="CI122">
        <f>IF(INDEX(測定結果!$1:$1048576,ROW(),CI$1)=0,"",LOG(INDEX(測定結果!$1:$1048576,ROW(),CI$1)))</f>
        <v>-1.0457574905606752</v>
      </c>
      <c r="CJ122">
        <f>IF(INDEX(測定結果!$1:$1048576,ROW(),CJ$1)=0,"",LOG(INDEX(測定結果!$1:$1048576,ROW(),CJ$1)))</f>
        <v>-1.0457574905606752</v>
      </c>
      <c r="CK122">
        <f>IF(INDEX(測定結果!$1:$1048576,ROW(),CK$1)=0,"",LOG(INDEX(測定結果!$1:$1048576,ROW(),CK$1)))</f>
        <v>-1</v>
      </c>
      <c r="CL122">
        <f>IF(INDEX(測定結果!$1:$1048576,ROW(),CL$1)=0,"",LOG(INDEX(測定結果!$1:$1048576,ROW(),CL$1)))</f>
        <v>-1</v>
      </c>
      <c r="CM122">
        <f>IF(INDEX(測定結果!$1:$1048576,ROW(),CM$1)=0,"",LOG(INDEX(測定結果!$1:$1048576,ROW(),CM$1)))</f>
        <v>-1</v>
      </c>
      <c r="CN122">
        <f>IF(INDEX(測定結果!$1:$1048576,ROW(),CN$1)=0,"",LOG(INDEX(測定結果!$1:$1048576,ROW(),CN$1)))</f>
        <v>-1</v>
      </c>
      <c r="CO122">
        <f>IF(INDEX(測定結果!$1:$1048576,ROW(),CO$1)=0,"",LOG(INDEX(測定結果!$1:$1048576,ROW(),CO$1)))</f>
        <v>-1.0457574905606752</v>
      </c>
      <c r="CP122">
        <f>IF(INDEX(測定結果!$1:$1048576,ROW(),CP$1)=0,"",LOG(INDEX(測定結果!$1:$1048576,ROW(),CP$1)))</f>
        <v>-1.0457574905606752</v>
      </c>
      <c r="CQ122">
        <f>IF(INDEX(測定結果!$1:$1048576,ROW(),CQ$1)=0,"",LOG(INDEX(測定結果!$1:$1048576,ROW(),CQ$1)))</f>
        <v>-1.0457574905606752</v>
      </c>
      <c r="CR122" t="str">
        <f>IF(INDEX(測定結果!$1:$1048576,ROW(),CR$1)=0,"",LOG(INDEX(測定結果!$1:$1048576,ROW(),CR$1)))</f>
        <v/>
      </c>
      <c r="CS122" t="str">
        <f>IF(INDEX(測定結果!$1:$1048576,ROW(),CS$1)=0,"",LOG(INDEX(測定結果!$1:$1048576,ROW(),CS$1)))</f>
        <v/>
      </c>
      <c r="CT122" t="str">
        <f>IF(INDEX(測定結果!$1:$1048576,ROW(),CT$1)=0,"",LOG(INDEX(測定結果!$1:$1048576,ROW(),CT$1)))</f>
        <v/>
      </c>
      <c r="CU122" t="str">
        <f>IF(INDEX(測定結果!$1:$1048576,ROW(),CU$1)=0,"",LOG(INDEX(測定結果!$1:$1048576,ROW(),CU$1)))</f>
        <v/>
      </c>
      <c r="CV122" t="str">
        <f>IF(INDEX(測定結果!$1:$1048576,ROW(),CV$1)=0,"",LOG(INDEX(測定結果!$1:$1048576,ROW(),CV$1)))</f>
        <v/>
      </c>
      <c r="CW122" t="str">
        <f>IF(INDEX(測定結果!$1:$1048576,ROW(),CW$1)=0,"",LOG(INDEX(測定結果!$1:$1048576,ROW(),CW$1)))</f>
        <v/>
      </c>
      <c r="CX122" t="str">
        <f>IF(INDEX(測定結果!$1:$1048576,ROW(),CX$1)=0,"",LOG(INDEX(測定結果!$1:$1048576,ROW(),CX$1)))</f>
        <v/>
      </c>
      <c r="CY122" t="str">
        <f>IF(INDEX(測定結果!$1:$1048576,ROW(),CY$1)=0,"",LOG(INDEX(測定結果!$1:$1048576,ROW(),CY$1)))</f>
        <v/>
      </c>
      <c r="CZ122" t="str">
        <f>IF(INDEX(測定結果!$1:$1048576,ROW(),CZ$1)=0,"",LOG(INDEX(測定結果!$1:$1048576,ROW(),CZ$1)))</f>
        <v/>
      </c>
      <c r="DA122" t="str">
        <f>IF(INDEX(測定結果!$1:$1048576,ROW(),DA$1)=0,"",LOG(INDEX(測定結果!$1:$1048576,ROW(),DA$1)))</f>
        <v/>
      </c>
      <c r="DB122" t="str">
        <f>IF(INDEX(測定結果!$1:$1048576,ROW(),DB$1)=0,"",LOG(INDEX(測定結果!$1:$1048576,ROW(),DB$1)))</f>
        <v/>
      </c>
      <c r="DC122" t="str">
        <f>IF(INDEX(測定結果!$1:$1048576,ROW(),DC$1)=0,"",LOG(INDEX(測定結果!$1:$1048576,ROW(),DC$1)))</f>
        <v/>
      </c>
      <c r="DD122" t="str">
        <f>IF(INDEX(測定結果!$1:$1048576,ROW(),DD$1)=0,"",LOG(INDEX(測定結果!$1:$1048576,ROW(),DD$1)))</f>
        <v/>
      </c>
      <c r="DE122" t="str">
        <f>IF(INDEX(測定結果!$1:$1048576,ROW(),DE$1)=0,"",LOG(INDEX(測定結果!$1:$1048576,ROW(),DE$1)))</f>
        <v/>
      </c>
      <c r="DF122" t="str">
        <f>IF(INDEX(測定結果!$1:$1048576,ROW(),DF$1)=0,"",LOG(INDEX(測定結果!$1:$1048576,ROW(),DF$1)))</f>
        <v/>
      </c>
      <c r="DG122" t="str">
        <f>IF(INDEX(測定結果!$1:$1048576,ROW(),DG$1)=0,"",LOG(INDEX(測定結果!$1:$1048576,ROW(),DG$1)))</f>
        <v/>
      </c>
      <c r="DH122" t="str">
        <f>IF(INDEX(測定結果!$1:$1048576,ROW(),DH$1)=0,"",LOG(INDEX(測定結果!$1:$1048576,ROW(),DH$1)))</f>
        <v/>
      </c>
      <c r="DI122" t="str">
        <f>IF(INDEX(測定結果!$1:$1048576,ROW(),DI$1)=0,"",LOG(INDEX(測定結果!$1:$1048576,ROW(),DI$1)))</f>
        <v/>
      </c>
      <c r="DJ122" t="str">
        <f>IF(INDEX(測定結果!$1:$1048576,ROW(),DJ$1)=0,"",LOG(INDEX(測定結果!$1:$1048576,ROW(),DJ$1)))</f>
        <v/>
      </c>
      <c r="DK122" t="str">
        <f>IF(INDEX(測定結果!$1:$1048576,ROW(),DK$1)=0,"",LOG(INDEX(測定結果!$1:$1048576,ROW(),DK$1)))</f>
        <v/>
      </c>
      <c r="DL122" t="str">
        <f>IF(INDEX(測定結果!$1:$1048576,ROW(),DL$1)=0,"",LOG(INDEX(測定結果!$1:$1048576,ROW(),DL$1)))</f>
        <v/>
      </c>
      <c r="DM122" t="str">
        <f>IF(INDEX(測定結果!$1:$1048576,ROW(),DM$1)=0,"",LOG(INDEX(測定結果!$1:$1048576,ROW(),DM$1)))</f>
        <v/>
      </c>
      <c r="DN122" t="str">
        <f>IF(INDEX(測定結果!$1:$1048576,ROW(),DN$1)=0,"",LOG(INDEX(測定結果!$1:$1048576,ROW(),DN$1)))</f>
        <v/>
      </c>
      <c r="DO122" t="str">
        <f>IF(INDEX(測定結果!$1:$1048576,ROW(),DO$1)=0,"",LOG(INDEX(測定結果!$1:$1048576,ROW(),DO$1)))</f>
        <v/>
      </c>
      <c r="DP122">
        <f>IF(OR(INDEX(測定結果!$1:$1048576,ROW(),DP$1)=0,INDEX(測定結果!$1:$1048576,ROW(),DP$1)=""),"",LOG(INDEX(測定結果!$1:$1048576,ROW(),DP$1)))</f>
        <v>-0.87614835903291421</v>
      </c>
      <c r="DQ122">
        <f>IF(OR(INDEX(測定結果!$1:$1048576,ROW(),DQ$1)=0,INDEX(測定結果!$1:$1048576,ROW(),DQ$1)=""),"",LOG(INDEX(測定結果!$1:$1048576,ROW(),DQ$1)))</f>
        <v>-1.0506099933550872</v>
      </c>
      <c r="DR122">
        <f>IF(OR(INDEX(測定結果!$1:$1048576,ROW(),DR$1)=0,INDEX(測定結果!$1:$1048576,ROW(),DR$1)=""),"",LOG(INDEX(測定結果!$1:$1048576,ROW(),DR$1)))</f>
        <v>-1.0177287669604316</v>
      </c>
      <c r="DS122">
        <f>IF(OR(INDEX(測定結果!$1:$1048576,ROW(),DS$1)=0,INDEX(測定結果!$1:$1048576,ROW(),DS$1)=""),"",LOG(INDEX(測定結果!$1:$1048576,ROW(),DS$1)))</f>
        <v>-1.0043648054024501</v>
      </c>
      <c r="DT122">
        <f>IF(OR(INDEX(測定結果!$1:$1048576,ROW(),DT$1)=0,INDEX(測定結果!$1:$1048576,ROW(),DT$1)=""),"",LOG(INDEX(測定結果!$1:$1048576,ROW(),DT$1)))</f>
        <v>-1.1135092748275182</v>
      </c>
      <c r="DU122">
        <f>IF(OR(INDEX(測定結果!$1:$1048576,ROW(),DU$1)=0,INDEX(測定結果!$1:$1048576,ROW(),DU$1)=""),"",LOG(INDEX(測定結果!$1:$1048576,ROW(),DU$1)))</f>
        <v>-1</v>
      </c>
      <c r="DV122">
        <f>IF(OR(INDEX(測定結果!$1:$1048576,ROW(),DV$1)=0,INDEX(測定結果!$1:$1048576,ROW(),DV$1)=""),"",LOG(INDEX(測定結果!$1:$1048576,ROW(),DV$1)))</f>
        <v>-1.031517051446065</v>
      </c>
      <c r="DW122">
        <f>IF(OR(INDEX(測定結果!$1:$1048576,ROW(),DW$1)=0,INDEX(測定結果!$1:$1048576,ROW(),DW$1)=""),"",LOG(INDEX(測定結果!$1:$1048576,ROW(),DW$1)))</f>
        <v>-1.0457574905606752</v>
      </c>
      <c r="DX122">
        <f>IF(OR(INDEX(測定結果!$1:$1048576,ROW(),DX$1)=0,INDEX(測定結果!$1:$1048576,ROW(),DX$1)=""),"",LOG(INDEX(測定結果!$1:$1048576,ROW(),DX$1)))</f>
        <v>-1.0604807473813815</v>
      </c>
      <c r="DY122">
        <f>IF(OR(INDEX(測定結果!$1:$1048576,ROW(),DY$1)=0,INDEX(測定結果!$1:$1048576,ROW(),DY$1)=""),"",LOG(INDEX(測定結果!$1:$1048576,ROW(),DY$1)))</f>
        <v>-1.0604807473813815</v>
      </c>
      <c r="DZ122">
        <f>IF(OR(INDEX(測定結果!$1:$1048576,ROW(),DZ$1)=0,INDEX(測定結果!$1:$1048576,ROW(),DZ$1)=""),"",LOG(INDEX(測定結果!$1:$1048576,ROW(),DZ$1)))</f>
        <v>-1.0861861476162833</v>
      </c>
      <c r="EA122">
        <f>IF(OR(INDEX(測定結果!$1:$1048576,ROW(),EA$1)=0,INDEX(測定結果!$1:$1048576,ROW(),EA$1)=""),"",LOG(INDEX(測定結果!$1:$1048576,ROW(),EA$1)))</f>
        <v>-1</v>
      </c>
      <c r="EB122" t="str">
        <f>IF(OR(INDEX(測定結果!$1:$1048576,ROW(),EB$1)=0,INDEX(測定結果!$1:$1048576,ROW(),EB$1)=""),"",LOG(INDEX(測定結果!$1:$1048576,ROW(),EB$1)))</f>
        <v/>
      </c>
      <c r="EC122" t="str">
        <f>IF(OR(INDEX(測定結果!$1:$1048576,ROW(),EC$1)=0,INDEX(測定結果!$1:$1048576,ROW(),EC$1)=""),"",LOG(INDEX(測定結果!$1:$1048576,ROW(),EC$1)))</f>
        <v/>
      </c>
      <c r="ED122" t="str">
        <f>IF(OR(INDEX(測定結果!$1:$1048576,ROW(),ED$1)=0,INDEX(測定結果!$1:$1048576,ROW(),ED$1)=""),"",LOG(INDEX(測定結果!$1:$1048576,ROW(),ED$1)))</f>
        <v/>
      </c>
    </row>
    <row r="123" spans="1:134">
      <c r="A123" t="str">
        <f>IF(INDEX(測定結果!$1:$1048576,ROW(),A$1)=0,A122,INDEX(測定結果!$1:$1048576,ROW(),A$1))</f>
        <v>船引町</v>
      </c>
      <c r="B123">
        <f>INDEX(測定結果!$1:$1048576,ROW(),B$1)</f>
        <v>113</v>
      </c>
      <c r="C123" t="str">
        <f>IF(INDEX(測定結果!$1:$1048576,ROW(),C$1)=0,C122,INDEX(測定結果!$1:$1048576,ROW(),C$1))</f>
        <v>大堀</v>
      </c>
      <c r="D123" t="str">
        <f>IF(INDEX(測定結果!$1:$1048576,ROW(),D$1)=0,"",INDEX(測定結果!$1:$1048576,ROW(),D$1))</f>
        <v>大堀公民館</v>
      </c>
      <c r="E123">
        <f>IF(INDEX(測定結果!$1:$1048576,ROW(),E$1)=0,"",LOG(INDEX(測定結果!$1:$1048576,ROW(),E$1)))</f>
        <v>-0.6777807052660807</v>
      </c>
      <c r="F123">
        <f>IF(INDEX(測定結果!$1:$1048576,ROW(),F$1)=0,"",LOG(INDEX(測定結果!$1:$1048576,ROW(),F$1)))</f>
        <v>-0.69897000433601875</v>
      </c>
      <c r="G123">
        <f>IF(INDEX(測定結果!$1:$1048576,ROW(),G$1)=0,"",LOG(INDEX(測定結果!$1:$1048576,ROW(),G$1)))</f>
        <v>-0.72124639904717103</v>
      </c>
      <c r="H123">
        <f>IF(INDEX(測定結果!$1:$1048576,ROW(),H$1)=0,"",LOG(INDEX(測定結果!$1:$1048576,ROW(),H$1)))</f>
        <v>-0.72124639904717103</v>
      </c>
      <c r="I123">
        <f>IF(INDEX(測定結果!$1:$1048576,ROW(),I$1)=0,"",LOG(INDEX(測定結果!$1:$1048576,ROW(),I$1)))</f>
        <v>-0.72124639904717103</v>
      </c>
      <c r="J123">
        <f>IF(INDEX(測定結果!$1:$1048576,ROW(),J$1)=0,"",LOG(INDEX(測定結果!$1:$1048576,ROW(),J$1)))</f>
        <v>-0.69897000433601875</v>
      </c>
      <c r="K123">
        <f>IF(INDEX(測定結果!$1:$1048576,ROW(),K$1)=0,"",LOG(INDEX(測定結果!$1:$1048576,ROW(),K$1)))</f>
        <v>-0.74472749489669399</v>
      </c>
      <c r="L123">
        <f>IF(INDEX(測定結果!$1:$1048576,ROW(),L$1)=0,"",LOG(INDEX(測定結果!$1:$1048576,ROW(),L$1)))</f>
        <v>-0.72124639904717103</v>
      </c>
      <c r="M123">
        <f>IF(INDEX(測定結果!$1:$1048576,ROW(),M$1)=0,"",LOG(INDEX(測定結果!$1:$1048576,ROW(),M$1)))</f>
        <v>-0.72124639904717103</v>
      </c>
      <c r="N123">
        <f>IF(INDEX(測定結果!$1:$1048576,ROW(),N$1)=0,"",LOG(INDEX(測定結果!$1:$1048576,ROW(),N$1)))</f>
        <v>-0.72124639904717103</v>
      </c>
      <c r="O123">
        <f>IF(INDEX(測定結果!$1:$1048576,ROW(),O$1)=0,"",LOG(INDEX(測定結果!$1:$1048576,ROW(),O$1)))</f>
        <v>-0.72124639904717103</v>
      </c>
      <c r="P123">
        <f>IF(INDEX(測定結果!$1:$1048576,ROW(),P$1)=0,"",LOG(INDEX(測定結果!$1:$1048576,ROW(),P$1)))</f>
        <v>-0.74472749489669399</v>
      </c>
      <c r="Q123">
        <f>IF(INDEX(測定結果!$1:$1048576,ROW(),Q$1)=0,"",LOG(INDEX(測定結果!$1:$1048576,ROW(),Q$1)))</f>
        <v>-0.74472749489669399</v>
      </c>
      <c r="R123">
        <f>IF(INDEX(測定結果!$1:$1048576,ROW(),R$1)=0,"",LOG(INDEX(測定結果!$1:$1048576,ROW(),R$1)))</f>
        <v>-0.74472749489669399</v>
      </c>
      <c r="S123">
        <f>IF(INDEX(測定結果!$1:$1048576,ROW(),S$1)=0,"",LOG(INDEX(測定結果!$1:$1048576,ROW(),S$1)))</f>
        <v>-0.72124639904717103</v>
      </c>
      <c r="T123">
        <f>IF(INDEX(測定結果!$1:$1048576,ROW(),T$1)=0,"",LOG(INDEX(測定結果!$1:$1048576,ROW(),T$1)))</f>
        <v>-0.82390874094431876</v>
      </c>
      <c r="U123">
        <f>IF(INDEX(測定結果!$1:$1048576,ROW(),U$1)=0,"",LOG(INDEX(測定結果!$1:$1048576,ROW(),U$1)))</f>
        <v>-0.85387196432176193</v>
      </c>
      <c r="V123">
        <f>IF(INDEX(測定結果!$1:$1048576,ROW(),V$1)=0,"",LOG(INDEX(測定結果!$1:$1048576,ROW(),V$1)))</f>
        <v>-0.79588001734407521</v>
      </c>
      <c r="W123">
        <f>IF(INDEX(測定結果!$1:$1048576,ROW(),W$1)=0,"",LOG(INDEX(測定結果!$1:$1048576,ROW(),W$1)))</f>
        <v>-0.79588001734407521</v>
      </c>
      <c r="X123">
        <f>IF(INDEX(測定結果!$1:$1048576,ROW(),X$1)=0,"",LOG(INDEX(測定結果!$1:$1048576,ROW(),X$1)))</f>
        <v>-0.82390874094431876</v>
      </c>
      <c r="Y123">
        <f>IF(INDEX(測定結果!$1:$1048576,ROW(),Y$1)=0,"",LOG(INDEX(測定結果!$1:$1048576,ROW(),Y$1)))</f>
        <v>-0.82390874094431876</v>
      </c>
      <c r="Z123">
        <f>IF(INDEX(測定結果!$1:$1048576,ROW(),Z$1)=0,"",LOG(INDEX(測定結果!$1:$1048576,ROW(),Z$1)))</f>
        <v>-0.82390874094431876</v>
      </c>
      <c r="AA123">
        <f>IF(INDEX(測定結果!$1:$1048576,ROW(),AA$1)=0,"",LOG(INDEX(測定結果!$1:$1048576,ROW(),AA$1)))</f>
        <v>-0.82390874094431876</v>
      </c>
      <c r="AB123">
        <f>IF(INDEX(測定結果!$1:$1048576,ROW(),AB$1)=0,"",LOG(INDEX(測定結果!$1:$1048576,ROW(),AB$1)))</f>
        <v>-0.79588001734407521</v>
      </c>
      <c r="AC123">
        <f>IF(INDEX(測定結果!$1:$1048576,ROW(),AC$1)=0,"",LOG(INDEX(測定結果!$1:$1048576,ROW(),AC$1)))</f>
        <v>-0.88605664769316317</v>
      </c>
      <c r="AD123">
        <f>IF(INDEX(測定結果!$1:$1048576,ROW(),AD$1)=0,"",LOG(INDEX(測定結果!$1:$1048576,ROW(),AD$1)))</f>
        <v>-0.85387196432176193</v>
      </c>
      <c r="AE123">
        <f>IF(INDEX(測定結果!$1:$1048576,ROW(),AE$1)=0,"",LOG(INDEX(測定結果!$1:$1048576,ROW(),AE$1)))</f>
        <v>-0.88605664769316317</v>
      </c>
      <c r="AF123">
        <f>IF(INDEX(測定結果!$1:$1048576,ROW(),AF$1)=0,"",LOG(INDEX(測定結果!$1:$1048576,ROW(),AF$1)))</f>
        <v>-0.88605664769316317</v>
      </c>
      <c r="AG123">
        <f>IF(INDEX(測定結果!$1:$1048576,ROW(),AG$1)=0,"",LOG(INDEX(測定結果!$1:$1048576,ROW(),AG$1)))</f>
        <v>-0.88605664769316317</v>
      </c>
      <c r="AH123">
        <f>IF(INDEX(測定結果!$1:$1048576,ROW(),AH$1)=0,"",LOG(INDEX(測定結果!$1:$1048576,ROW(),AH$1)))</f>
        <v>-0.92081875395237522</v>
      </c>
      <c r="AI123">
        <f>IF(INDEX(測定結果!$1:$1048576,ROW(),AI$1)=0,"",LOG(INDEX(測定結果!$1:$1048576,ROW(),AI$1)))</f>
        <v>-0.92081875395237522</v>
      </c>
      <c r="AJ123">
        <f>IF(INDEX(測定結果!$1:$1048576,ROW(),AJ$1)=0,"",LOG(INDEX(測定結果!$1:$1048576,ROW(),AJ$1)))</f>
        <v>-0.92081875395237522</v>
      </c>
      <c r="AK123">
        <f>IF(INDEX(測定結果!$1:$1048576,ROW(),AK$1)=0,"",LOG(INDEX(測定結果!$1:$1048576,ROW(),AK$1)))</f>
        <v>-0.95860731484177497</v>
      </c>
      <c r="AL123">
        <f>IF(INDEX(測定結果!$1:$1048576,ROW(),AL$1)=0,"",LOG(INDEX(測定結果!$1:$1048576,ROW(),AL$1)))</f>
        <v>-0.82390874094431876</v>
      </c>
      <c r="AM123">
        <f>IF(INDEX(測定結果!$1:$1048576,ROW(),AM$1)=0,"",LOG(INDEX(測定結果!$1:$1048576,ROW(),AM$1)))</f>
        <v>-0.92081875395237522</v>
      </c>
      <c r="AN123">
        <f>IF(INDEX(測定結果!$1:$1048576,ROW(),AN$1)=0,"",LOG(INDEX(測定結果!$1:$1048576,ROW(),AN$1)))</f>
        <v>-1</v>
      </c>
      <c r="AO123">
        <f>IF(INDEX(測定結果!$1:$1048576,ROW(),AO$1)=0,"",LOG(INDEX(測定結果!$1:$1048576,ROW(),AO$1)))</f>
        <v>-1</v>
      </c>
      <c r="AP123">
        <f>IF(INDEX(測定結果!$1:$1048576,ROW(),AP$1)=0,"",LOG(INDEX(測定結果!$1:$1048576,ROW(),AP$1)))</f>
        <v>-1</v>
      </c>
      <c r="AQ123">
        <f>IF(INDEX(測定結果!$1:$1048576,ROW(),AQ$1)=0,"",LOG(INDEX(測定結果!$1:$1048576,ROW(),AQ$1)))</f>
        <v>-0.95860731484177497</v>
      </c>
      <c r="AR123">
        <f>IF(INDEX(測定結果!$1:$1048576,ROW(),AR$1)=0,"",LOG(INDEX(測定結果!$1:$1048576,ROW(),AR$1)))</f>
        <v>-1</v>
      </c>
      <c r="AS123">
        <f>IF(INDEX(測定結果!$1:$1048576,ROW(),AS$1)=0,"",LOG(INDEX(測定結果!$1:$1048576,ROW(),AS$1)))</f>
        <v>-0.95860731484177497</v>
      </c>
      <c r="AT123">
        <f>IF(INDEX(測定結果!$1:$1048576,ROW(),AT$1)=0,"",LOG(INDEX(測定結果!$1:$1048576,ROW(),AT$1)))</f>
        <v>-1</v>
      </c>
      <c r="AU123">
        <f>IF(INDEX(測定結果!$1:$1048576,ROW(),AU$1)=0,"",LOG(INDEX(測定結果!$1:$1048576,ROW(),AU$1)))</f>
        <v>-1</v>
      </c>
      <c r="AV123">
        <f>IF(INDEX(測定結果!$1:$1048576,ROW(),AV$1)=0,"",LOG(INDEX(測定結果!$1:$1048576,ROW(),AV$1)))</f>
        <v>-1</v>
      </c>
      <c r="AW123">
        <f>IF(INDEX(測定結果!$1:$1048576,ROW(),AW$1)=0,"",LOG(INDEX(測定結果!$1:$1048576,ROW(),AW$1)))</f>
        <v>-1</v>
      </c>
      <c r="AX123">
        <f>IF(INDEX(測定結果!$1:$1048576,ROW(),AX$1)=0,"",LOG(INDEX(測定結果!$1:$1048576,ROW(),AX$1)))</f>
        <v>-1</v>
      </c>
      <c r="AY123">
        <f>IF(INDEX(測定結果!$1:$1048576,ROW(),AY$1)=0,"",LOG(INDEX(測定結果!$1:$1048576,ROW(),AY$1)))</f>
        <v>-1.0457574905606752</v>
      </c>
      <c r="AZ123">
        <f>IF(INDEX(測定結果!$1:$1048576,ROW(),AZ$1)=0,"",LOG(INDEX(測定結果!$1:$1048576,ROW(),AZ$1)))</f>
        <v>-1</v>
      </c>
      <c r="BA123">
        <f>IF(INDEX(測定結果!$1:$1048576,ROW(),BA$1)=0,"",LOG(INDEX(測定結果!$1:$1048576,ROW(),BA$1)))</f>
        <v>-1</v>
      </c>
      <c r="BB123">
        <f>IF(INDEX(測定結果!$1:$1048576,ROW(),BB$1)=0,"",LOG(INDEX(測定結果!$1:$1048576,ROW(),BB$1)))</f>
        <v>-1</v>
      </c>
      <c r="BC123">
        <f>IF(INDEX(測定結果!$1:$1048576,ROW(),BC$1)=0,"",LOG(INDEX(測定結果!$1:$1048576,ROW(),BC$1)))</f>
        <v>-1</v>
      </c>
      <c r="BD123">
        <f>IF(INDEX(測定結果!$1:$1048576,ROW(),BD$1)=0,"",LOG(INDEX(測定結果!$1:$1048576,ROW(),BD$1)))</f>
        <v>-1</v>
      </c>
      <c r="BE123">
        <f>IF(INDEX(測定結果!$1:$1048576,ROW(),BE$1)=0,"",LOG(INDEX(測定結果!$1:$1048576,ROW(),BE$1)))</f>
        <v>-1</v>
      </c>
      <c r="BF123">
        <f>IF(INDEX(測定結果!$1:$1048576,ROW(),BF$1)=0,"",LOG(INDEX(測定結果!$1:$1048576,ROW(),BF$1)))</f>
        <v>-1</v>
      </c>
      <c r="BG123">
        <f>IF(INDEX(測定結果!$1:$1048576,ROW(),BG$1)=0,"",LOG(INDEX(測定結果!$1:$1048576,ROW(),BG$1)))</f>
        <v>-1</v>
      </c>
      <c r="BH123">
        <f>IF(INDEX(測定結果!$1:$1048576,ROW(),BH$1)=0,"",LOG(INDEX(測定結果!$1:$1048576,ROW(),BH$1)))</f>
        <v>-1</v>
      </c>
      <c r="BI123">
        <f>IF(INDEX(測定結果!$1:$1048576,ROW(),BI$1)=0,"",LOG(INDEX(測定結果!$1:$1048576,ROW(),BI$1)))</f>
        <v>-1</v>
      </c>
      <c r="BJ123">
        <f>IF(INDEX(測定結果!$1:$1048576,ROW(),BJ$1)=0,"",LOG(INDEX(測定結果!$1:$1048576,ROW(),BJ$1)))</f>
        <v>-1</v>
      </c>
      <c r="BK123">
        <f>IF(INDEX(測定結果!$1:$1048576,ROW(),BK$1)=0,"",LOG(INDEX(測定結果!$1:$1048576,ROW(),BK$1)))</f>
        <v>-1</v>
      </c>
      <c r="BL123">
        <f>IF(INDEX(測定結果!$1:$1048576,ROW(),BL$1)=0,"",LOG(INDEX(測定結果!$1:$1048576,ROW(),BL$1)))</f>
        <v>-1.0457574905606752</v>
      </c>
      <c r="BM123">
        <f>IF(INDEX(測定結果!$1:$1048576,ROW(),BM$1)=0,"",LOG(INDEX(測定結果!$1:$1048576,ROW(),BM$1)))</f>
        <v>-1</v>
      </c>
      <c r="BN123">
        <f>IF(INDEX(測定結果!$1:$1048576,ROW(),BN$1)=0,"",LOG(INDEX(測定結果!$1:$1048576,ROW(),BN$1)))</f>
        <v>-1</v>
      </c>
      <c r="BO123">
        <f>IF(INDEX(測定結果!$1:$1048576,ROW(),BO$1)=0,"",LOG(INDEX(測定結果!$1:$1048576,ROW(),BO$1)))</f>
        <v>-1</v>
      </c>
      <c r="BP123">
        <f>IF(INDEX(測定結果!$1:$1048576,ROW(),BP$1)=0,"",LOG(INDEX(測定結果!$1:$1048576,ROW(),BP$1)))</f>
        <v>-1</v>
      </c>
      <c r="BQ123">
        <f>IF(INDEX(測定結果!$1:$1048576,ROW(),BQ$1)=0,"",LOG(INDEX(測定結果!$1:$1048576,ROW(),BQ$1)))</f>
        <v>-1</v>
      </c>
      <c r="BR123">
        <f>IF(INDEX(測定結果!$1:$1048576,ROW(),BR$1)=0,"",LOG(INDEX(測定結果!$1:$1048576,ROW(),BR$1)))</f>
        <v>-1</v>
      </c>
      <c r="BS123">
        <f>IF(INDEX(測定結果!$1:$1048576,ROW(),BS$1)=0,"",LOG(INDEX(測定結果!$1:$1048576,ROW(),BS$1)))</f>
        <v>-1.0457574905606752</v>
      </c>
      <c r="BT123">
        <f>IF(INDEX(測定結果!$1:$1048576,ROW(),BT$1)=0,"",LOG(INDEX(測定結果!$1:$1048576,ROW(),BT$1)))</f>
        <v>-1</v>
      </c>
      <c r="BU123">
        <f>IF(INDEX(測定結果!$1:$1048576,ROW(),BU$1)=0,"",LOG(INDEX(測定結果!$1:$1048576,ROW(),BU$1)))</f>
        <v>-1</v>
      </c>
      <c r="BV123" t="str">
        <f>IF(INDEX(測定結果!$1:$1048576,ROW(),BV$1)=0,"",LOG(INDEX(測定結果!$1:$1048576,ROW(),BV$1)))</f>
        <v/>
      </c>
      <c r="BW123" t="str">
        <f>IF(INDEX(測定結果!$1:$1048576,ROW(),BW$1)=0,"",LOG(INDEX(測定結果!$1:$1048576,ROW(),BW$1)))</f>
        <v/>
      </c>
      <c r="BX123" t="str">
        <f>IF(INDEX(測定結果!$1:$1048576,ROW(),BX$1)=0,"",LOG(INDEX(測定結果!$1:$1048576,ROW(),BX$1)))</f>
        <v/>
      </c>
      <c r="BY123" t="str">
        <f>IF(INDEX(測定結果!$1:$1048576,ROW(),BY$1)=0,"",LOG(INDEX(測定結果!$1:$1048576,ROW(),BY$1)))</f>
        <v/>
      </c>
      <c r="BZ123" t="str">
        <f>IF(INDEX(測定結果!$1:$1048576,ROW(),BZ$1)=0,"",LOG(INDEX(測定結果!$1:$1048576,ROW(),BZ$1)))</f>
        <v/>
      </c>
      <c r="CA123" t="str">
        <f>IF(INDEX(測定結果!$1:$1048576,ROW(),CA$1)=0,"",LOG(INDEX(測定結果!$1:$1048576,ROW(),CA$1)))</f>
        <v/>
      </c>
      <c r="CB123" t="str">
        <f>IF(INDEX(測定結果!$1:$1048576,ROW(),CB$1)=0,"",LOG(INDEX(測定結果!$1:$1048576,ROW(),CB$1)))</f>
        <v/>
      </c>
      <c r="CC123" t="str">
        <f>IF(INDEX(測定結果!$1:$1048576,ROW(),CC$1)=0,"",LOG(INDEX(測定結果!$1:$1048576,ROW(),CC$1)))</f>
        <v/>
      </c>
      <c r="CD123" t="str">
        <f>IF(INDEX(測定結果!$1:$1048576,ROW(),CD$1)=0,"",LOG(INDEX(測定結果!$1:$1048576,ROW(),CD$1)))</f>
        <v/>
      </c>
      <c r="CE123" t="str">
        <f>IF(INDEX(測定結果!$1:$1048576,ROW(),CE$1)=0,"",LOG(INDEX(測定結果!$1:$1048576,ROW(),CE$1)))</f>
        <v/>
      </c>
      <c r="CF123">
        <f>IF(INDEX(測定結果!$1:$1048576,ROW(),CF$1)=0,"",LOG(INDEX(測定結果!$1:$1048576,ROW(),CF$1)))</f>
        <v>-1.0457574905606752</v>
      </c>
      <c r="CG123">
        <f>IF(INDEX(測定結果!$1:$1048576,ROW(),CG$1)=0,"",LOG(INDEX(測定結果!$1:$1048576,ROW(),CG$1)))</f>
        <v>-1</v>
      </c>
      <c r="CH123">
        <f>IF(INDEX(測定結果!$1:$1048576,ROW(),CH$1)=0,"",LOG(INDEX(測定結果!$1:$1048576,ROW(),CH$1)))</f>
        <v>-1</v>
      </c>
      <c r="CI123">
        <f>IF(INDEX(測定結果!$1:$1048576,ROW(),CI$1)=0,"",LOG(INDEX(測定結果!$1:$1048576,ROW(),CI$1)))</f>
        <v>-1.0457574905606752</v>
      </c>
      <c r="CJ123">
        <f>IF(INDEX(測定結果!$1:$1048576,ROW(),CJ$1)=0,"",LOG(INDEX(測定結果!$1:$1048576,ROW(),CJ$1)))</f>
        <v>-1.0457574905606752</v>
      </c>
      <c r="CK123">
        <f>IF(INDEX(測定結果!$1:$1048576,ROW(),CK$1)=0,"",LOG(INDEX(測定結果!$1:$1048576,ROW(),CK$1)))</f>
        <v>-1.0457574905606752</v>
      </c>
      <c r="CL123">
        <f>IF(INDEX(測定結果!$1:$1048576,ROW(),CL$1)=0,"",LOG(INDEX(測定結果!$1:$1048576,ROW(),CL$1)))</f>
        <v>-1.0457574905606752</v>
      </c>
      <c r="CM123">
        <f>IF(INDEX(測定結果!$1:$1048576,ROW(),CM$1)=0,"",LOG(INDEX(測定結果!$1:$1048576,ROW(),CM$1)))</f>
        <v>-1.0457574905606752</v>
      </c>
      <c r="CN123">
        <f>IF(INDEX(測定結果!$1:$1048576,ROW(),CN$1)=0,"",LOG(INDEX(測定結果!$1:$1048576,ROW(),CN$1)))</f>
        <v>-1.0457574905606752</v>
      </c>
      <c r="CO123">
        <f>IF(INDEX(測定結果!$1:$1048576,ROW(),CO$1)=0,"",LOG(INDEX(測定結果!$1:$1048576,ROW(),CO$1)))</f>
        <v>-1.0457574905606752</v>
      </c>
      <c r="CP123">
        <f>IF(INDEX(測定結果!$1:$1048576,ROW(),CP$1)=0,"",LOG(INDEX(測定結果!$1:$1048576,ROW(),CP$1)))</f>
        <v>-1.0457574905606752</v>
      </c>
      <c r="CQ123">
        <f>IF(INDEX(測定結果!$1:$1048576,ROW(),CQ$1)=0,"",LOG(INDEX(測定結果!$1:$1048576,ROW(),CQ$1)))</f>
        <v>-1.0457574905606752</v>
      </c>
      <c r="CR123" t="str">
        <f>IF(INDEX(測定結果!$1:$1048576,ROW(),CR$1)=0,"",LOG(INDEX(測定結果!$1:$1048576,ROW(),CR$1)))</f>
        <v/>
      </c>
      <c r="CS123" t="str">
        <f>IF(INDEX(測定結果!$1:$1048576,ROW(),CS$1)=0,"",LOG(INDEX(測定結果!$1:$1048576,ROW(),CS$1)))</f>
        <v/>
      </c>
      <c r="CT123" t="str">
        <f>IF(INDEX(測定結果!$1:$1048576,ROW(),CT$1)=0,"",LOG(INDEX(測定結果!$1:$1048576,ROW(),CT$1)))</f>
        <v/>
      </c>
      <c r="CU123" t="str">
        <f>IF(INDEX(測定結果!$1:$1048576,ROW(),CU$1)=0,"",LOG(INDEX(測定結果!$1:$1048576,ROW(),CU$1)))</f>
        <v/>
      </c>
      <c r="CV123" t="str">
        <f>IF(INDEX(測定結果!$1:$1048576,ROW(),CV$1)=0,"",LOG(INDEX(測定結果!$1:$1048576,ROW(),CV$1)))</f>
        <v/>
      </c>
      <c r="CW123" t="str">
        <f>IF(INDEX(測定結果!$1:$1048576,ROW(),CW$1)=0,"",LOG(INDEX(測定結果!$1:$1048576,ROW(),CW$1)))</f>
        <v/>
      </c>
      <c r="CX123" t="str">
        <f>IF(INDEX(測定結果!$1:$1048576,ROW(),CX$1)=0,"",LOG(INDEX(測定結果!$1:$1048576,ROW(),CX$1)))</f>
        <v/>
      </c>
      <c r="CY123" t="str">
        <f>IF(INDEX(測定結果!$1:$1048576,ROW(),CY$1)=0,"",LOG(INDEX(測定結果!$1:$1048576,ROW(),CY$1)))</f>
        <v/>
      </c>
      <c r="CZ123" t="str">
        <f>IF(INDEX(測定結果!$1:$1048576,ROW(),CZ$1)=0,"",LOG(INDEX(測定結果!$1:$1048576,ROW(),CZ$1)))</f>
        <v/>
      </c>
      <c r="DA123" t="str">
        <f>IF(INDEX(測定結果!$1:$1048576,ROW(),DA$1)=0,"",LOG(INDEX(測定結果!$1:$1048576,ROW(),DA$1)))</f>
        <v/>
      </c>
      <c r="DB123" t="str">
        <f>IF(INDEX(測定結果!$1:$1048576,ROW(),DB$1)=0,"",LOG(INDEX(測定結果!$1:$1048576,ROW(),DB$1)))</f>
        <v/>
      </c>
      <c r="DC123" t="str">
        <f>IF(INDEX(測定結果!$1:$1048576,ROW(),DC$1)=0,"",LOG(INDEX(測定結果!$1:$1048576,ROW(),DC$1)))</f>
        <v/>
      </c>
      <c r="DD123" t="str">
        <f>IF(INDEX(測定結果!$1:$1048576,ROW(),DD$1)=0,"",LOG(INDEX(測定結果!$1:$1048576,ROW(),DD$1)))</f>
        <v/>
      </c>
      <c r="DE123" t="str">
        <f>IF(INDEX(測定結果!$1:$1048576,ROW(),DE$1)=0,"",LOG(INDEX(測定結果!$1:$1048576,ROW(),DE$1)))</f>
        <v/>
      </c>
      <c r="DF123" t="str">
        <f>IF(INDEX(測定結果!$1:$1048576,ROW(),DF$1)=0,"",LOG(INDEX(測定結果!$1:$1048576,ROW(),DF$1)))</f>
        <v/>
      </c>
      <c r="DG123" t="str">
        <f>IF(INDEX(測定結果!$1:$1048576,ROW(),DG$1)=0,"",LOG(INDEX(測定結果!$1:$1048576,ROW(),DG$1)))</f>
        <v/>
      </c>
      <c r="DH123" t="str">
        <f>IF(INDEX(測定結果!$1:$1048576,ROW(),DH$1)=0,"",LOG(INDEX(測定結果!$1:$1048576,ROW(),DH$1)))</f>
        <v/>
      </c>
      <c r="DI123" t="str">
        <f>IF(INDEX(測定結果!$1:$1048576,ROW(),DI$1)=0,"",LOG(INDEX(測定結果!$1:$1048576,ROW(),DI$1)))</f>
        <v/>
      </c>
      <c r="DJ123" t="str">
        <f>IF(INDEX(測定結果!$1:$1048576,ROW(),DJ$1)=0,"",LOG(INDEX(測定結果!$1:$1048576,ROW(),DJ$1)))</f>
        <v/>
      </c>
      <c r="DK123" t="str">
        <f>IF(INDEX(測定結果!$1:$1048576,ROW(),DK$1)=0,"",LOG(INDEX(測定結果!$1:$1048576,ROW(),DK$1)))</f>
        <v/>
      </c>
      <c r="DL123" t="str">
        <f>IF(INDEX(測定結果!$1:$1048576,ROW(),DL$1)=0,"",LOG(INDEX(測定結果!$1:$1048576,ROW(),DL$1)))</f>
        <v/>
      </c>
      <c r="DM123" t="str">
        <f>IF(INDEX(測定結果!$1:$1048576,ROW(),DM$1)=0,"",LOG(INDEX(測定結果!$1:$1048576,ROW(),DM$1)))</f>
        <v/>
      </c>
      <c r="DN123" t="str">
        <f>IF(INDEX(測定結果!$1:$1048576,ROW(),DN$1)=0,"",LOG(INDEX(測定結果!$1:$1048576,ROW(),DN$1)))</f>
        <v/>
      </c>
      <c r="DO123" t="str">
        <f>IF(INDEX(測定結果!$1:$1048576,ROW(),DO$1)=0,"",LOG(INDEX(測定結果!$1:$1048576,ROW(),DO$1)))</f>
        <v/>
      </c>
      <c r="DP123" t="str">
        <f>IF(OR(INDEX(測定結果!$1:$1048576,ROW(),DP$1)=0,INDEX(測定結果!$1:$1048576,ROW(),DP$1)=""),"",LOG(INDEX(測定結果!$1:$1048576,ROW(),DP$1)))</f>
        <v/>
      </c>
      <c r="DQ123" t="str">
        <f>IF(OR(INDEX(測定結果!$1:$1048576,ROW(),DQ$1)=0,INDEX(測定結果!$1:$1048576,ROW(),DQ$1)=""),"",LOG(INDEX(測定結果!$1:$1048576,ROW(),DQ$1)))</f>
        <v/>
      </c>
      <c r="DR123" t="str">
        <f>IF(OR(INDEX(測定結果!$1:$1048576,ROW(),DR$1)=0,INDEX(測定結果!$1:$1048576,ROW(),DR$1)=""),"",LOG(INDEX(測定結果!$1:$1048576,ROW(),DR$1)))</f>
        <v/>
      </c>
      <c r="DS123" t="str">
        <f>IF(OR(INDEX(測定結果!$1:$1048576,ROW(),DS$1)=0,INDEX(測定結果!$1:$1048576,ROW(),DS$1)=""),"",LOG(INDEX(測定結果!$1:$1048576,ROW(),DS$1)))</f>
        <v/>
      </c>
      <c r="DT123" t="str">
        <f>IF(OR(INDEX(測定結果!$1:$1048576,ROW(),DT$1)=0,INDEX(測定結果!$1:$1048576,ROW(),DT$1)=""),"",LOG(INDEX(測定結果!$1:$1048576,ROW(),DT$1)))</f>
        <v/>
      </c>
      <c r="DU123" t="str">
        <f>IF(OR(INDEX(測定結果!$1:$1048576,ROW(),DU$1)=0,INDEX(測定結果!$1:$1048576,ROW(),DU$1)=""),"",LOG(INDEX(測定結果!$1:$1048576,ROW(),DU$1)))</f>
        <v/>
      </c>
      <c r="DV123" t="str">
        <f>IF(OR(INDEX(測定結果!$1:$1048576,ROW(),DV$1)=0,INDEX(測定結果!$1:$1048576,ROW(),DV$1)=""),"",LOG(INDEX(測定結果!$1:$1048576,ROW(),DV$1)))</f>
        <v/>
      </c>
      <c r="DW123" t="str">
        <f>IF(OR(INDEX(測定結果!$1:$1048576,ROW(),DW$1)=0,INDEX(測定結果!$1:$1048576,ROW(),DW$1)=""),"",LOG(INDEX(測定結果!$1:$1048576,ROW(),DW$1)))</f>
        <v/>
      </c>
      <c r="DX123" t="str">
        <f>IF(OR(INDEX(測定結果!$1:$1048576,ROW(),DX$1)=0,INDEX(測定結果!$1:$1048576,ROW(),DX$1)=""),"",LOG(INDEX(測定結果!$1:$1048576,ROW(),DX$1)))</f>
        <v/>
      </c>
      <c r="DY123" t="str">
        <f>IF(OR(INDEX(測定結果!$1:$1048576,ROW(),DY$1)=0,INDEX(測定結果!$1:$1048576,ROW(),DY$1)=""),"",LOG(INDEX(測定結果!$1:$1048576,ROW(),DY$1)))</f>
        <v/>
      </c>
      <c r="DZ123" t="str">
        <f>IF(OR(INDEX(測定結果!$1:$1048576,ROW(),DZ$1)=0,INDEX(測定結果!$1:$1048576,ROW(),DZ$1)=""),"",LOG(INDEX(測定結果!$1:$1048576,ROW(),DZ$1)))</f>
        <v/>
      </c>
      <c r="EA123" t="str">
        <f>IF(OR(INDEX(測定結果!$1:$1048576,ROW(),EA$1)=0,INDEX(測定結果!$1:$1048576,ROW(),EA$1)=""),"",LOG(INDEX(測定結果!$1:$1048576,ROW(),EA$1)))</f>
        <v/>
      </c>
      <c r="EB123" t="str">
        <f>IF(OR(INDEX(測定結果!$1:$1048576,ROW(),EB$1)=0,INDEX(測定結果!$1:$1048576,ROW(),EB$1)=""),"",LOG(INDEX(測定結果!$1:$1048576,ROW(),EB$1)))</f>
        <v/>
      </c>
      <c r="EC123" t="str">
        <f>IF(OR(INDEX(測定結果!$1:$1048576,ROW(),EC$1)=0,INDEX(測定結果!$1:$1048576,ROW(),EC$1)=""),"",LOG(INDEX(測定結果!$1:$1048576,ROW(),EC$1)))</f>
        <v/>
      </c>
      <c r="ED123" t="str">
        <f>IF(OR(INDEX(測定結果!$1:$1048576,ROW(),ED$1)=0,INDEX(測定結果!$1:$1048576,ROW(),ED$1)=""),"",LOG(INDEX(測定結果!$1:$1048576,ROW(),ED$1)))</f>
        <v/>
      </c>
    </row>
    <row r="124" spans="1:134">
      <c r="A124" t="str">
        <f>IF(INDEX(測定結果!$1:$1048576,ROW(),A$1)=0,A123,INDEX(測定結果!$1:$1048576,ROW(),A$1))</f>
        <v>船引町</v>
      </c>
      <c r="B124">
        <f>INDEX(測定結果!$1:$1048576,ROW(),B$1)</f>
        <v>114</v>
      </c>
      <c r="C124" t="str">
        <f>IF(INDEX(測定結果!$1:$1048576,ROW(),C$1)=0,C123,INDEX(測定結果!$1:$1048576,ROW(),C$1))</f>
        <v>要田</v>
      </c>
      <c r="D124" t="str">
        <f>IF(INDEX(測定結果!$1:$1048576,ROW(),D$1)=0,"",INDEX(測定結果!$1:$1048576,ROW(),D$1))</f>
        <v>要田駅</v>
      </c>
      <c r="E124">
        <f>IF(INDEX(測定結果!$1:$1048576,ROW(),E$1)=0,"",LOG(INDEX(測定結果!$1:$1048576,ROW(),E$1)))</f>
        <v>-0.30980391997148632</v>
      </c>
      <c r="F124">
        <f>IF(INDEX(測定結果!$1:$1048576,ROW(),F$1)=0,"",LOG(INDEX(測定結果!$1:$1048576,ROW(),F$1)))</f>
        <v>-0.37675070960209955</v>
      </c>
      <c r="G124">
        <f>IF(INDEX(測定結果!$1:$1048576,ROW(),G$1)=0,"",LOG(INDEX(測定結果!$1:$1048576,ROW(),G$1)))</f>
        <v>-0.48148606012211248</v>
      </c>
      <c r="H124">
        <f>IF(INDEX(測定結果!$1:$1048576,ROW(),H$1)=0,"",LOG(INDEX(測定結果!$1:$1048576,ROW(),H$1)))</f>
        <v>-0.49485002168009401</v>
      </c>
      <c r="I124">
        <f>IF(INDEX(測定結果!$1:$1048576,ROW(),I$1)=0,"",LOG(INDEX(測定結果!$1:$1048576,ROW(),I$1)))</f>
        <v>-0.50863830616572736</v>
      </c>
      <c r="J124">
        <f>IF(INDEX(測定結果!$1:$1048576,ROW(),J$1)=0,"",LOG(INDEX(測定結果!$1:$1048576,ROW(),J$1)))</f>
        <v>-0.50863830616572736</v>
      </c>
      <c r="K124">
        <f>IF(INDEX(測定結果!$1:$1048576,ROW(),K$1)=0,"",LOG(INDEX(測定結果!$1:$1048576,ROW(),K$1)))</f>
        <v>-0.53760200210104392</v>
      </c>
      <c r="L124">
        <f>IF(INDEX(測定結果!$1:$1048576,ROW(),L$1)=0,"",LOG(INDEX(測定結果!$1:$1048576,ROW(),L$1)))</f>
        <v>-0.50863830616572736</v>
      </c>
      <c r="M124">
        <f>IF(INDEX(測定結果!$1:$1048576,ROW(),M$1)=0,"",LOG(INDEX(測定結果!$1:$1048576,ROW(),M$1)))</f>
        <v>-0.58502665202918203</v>
      </c>
      <c r="N124">
        <f>IF(INDEX(測定結果!$1:$1048576,ROW(),N$1)=0,"",LOG(INDEX(測定結果!$1:$1048576,ROW(),N$1)))</f>
        <v>-0.53760200210104392</v>
      </c>
      <c r="O124">
        <f>IF(INDEX(測定結果!$1:$1048576,ROW(),O$1)=0,"",LOG(INDEX(測定結果!$1:$1048576,ROW(),O$1)))</f>
        <v>-0.58502665202918203</v>
      </c>
      <c r="P124">
        <f>IF(INDEX(測定結果!$1:$1048576,ROW(),P$1)=0,"",LOG(INDEX(測定結果!$1:$1048576,ROW(),P$1)))</f>
        <v>-0.50863830616572736</v>
      </c>
      <c r="Q124">
        <f>IF(INDEX(測定結果!$1:$1048576,ROW(),Q$1)=0,"",LOG(INDEX(測定結果!$1:$1048576,ROW(),Q$1)))</f>
        <v>-0.65757731917779372</v>
      </c>
      <c r="R124">
        <f>IF(INDEX(測定結果!$1:$1048576,ROW(),R$1)=0,"",LOG(INDEX(測定結果!$1:$1048576,ROW(),R$1)))</f>
        <v>-0.63827216398240705</v>
      </c>
      <c r="S124">
        <f>IF(INDEX(測定結果!$1:$1048576,ROW(),S$1)=0,"",LOG(INDEX(測定結果!$1:$1048576,ROW(),S$1)))</f>
        <v>-0.65757731917779372</v>
      </c>
      <c r="T124">
        <f>IF(INDEX(測定結果!$1:$1048576,ROW(),T$1)=0,"",LOG(INDEX(測定結果!$1:$1048576,ROW(),T$1)))</f>
        <v>-0.6777807052660807</v>
      </c>
      <c r="U124">
        <f>IF(INDEX(測定結果!$1:$1048576,ROW(),U$1)=0,"",LOG(INDEX(測定結果!$1:$1048576,ROW(),U$1)))</f>
        <v>-0.6777807052660807</v>
      </c>
      <c r="V124">
        <f>IF(INDEX(測定結果!$1:$1048576,ROW(),V$1)=0,"",LOG(INDEX(測定結果!$1:$1048576,ROW(),V$1)))</f>
        <v>-0.69897000433601875</v>
      </c>
      <c r="W124">
        <f>IF(INDEX(測定結果!$1:$1048576,ROW(),W$1)=0,"",LOG(INDEX(測定結果!$1:$1048576,ROW(),W$1)))</f>
        <v>-0.69897000433601875</v>
      </c>
      <c r="X124">
        <f>IF(INDEX(測定結果!$1:$1048576,ROW(),X$1)=0,"",LOG(INDEX(測定結果!$1:$1048576,ROW(),X$1)))</f>
        <v>-0.69897000433601875</v>
      </c>
      <c r="Y124">
        <f>IF(INDEX(測定結果!$1:$1048576,ROW(),Y$1)=0,"",LOG(INDEX(測定結果!$1:$1048576,ROW(),Y$1)))</f>
        <v>-0.74472749489669399</v>
      </c>
      <c r="Z124">
        <f>IF(INDEX(測定結果!$1:$1048576,ROW(),Z$1)=0,"",LOG(INDEX(測定結果!$1:$1048576,ROW(),Z$1)))</f>
        <v>-0.74472749489669399</v>
      </c>
      <c r="AA124">
        <f>IF(INDEX(測定結果!$1:$1048576,ROW(),AA$1)=0,"",LOG(INDEX(測定結果!$1:$1048576,ROW(),AA$1)))</f>
        <v>-0.79588001734407521</v>
      </c>
      <c r="AB124">
        <f>IF(INDEX(測定結果!$1:$1048576,ROW(),AB$1)=0,"",LOG(INDEX(測定結果!$1:$1048576,ROW(),AB$1)))</f>
        <v>-0.74472749489669399</v>
      </c>
      <c r="AC124">
        <f>IF(INDEX(測定結果!$1:$1048576,ROW(),AC$1)=0,"",LOG(INDEX(測定結果!$1:$1048576,ROW(),AC$1)))</f>
        <v>-0.769551078621726</v>
      </c>
      <c r="AD124">
        <f>IF(INDEX(測定結果!$1:$1048576,ROW(),AD$1)=0,"",LOG(INDEX(測定結果!$1:$1048576,ROW(),AD$1)))</f>
        <v>-0.79588001734407521</v>
      </c>
      <c r="AE124">
        <f>IF(INDEX(測定結果!$1:$1048576,ROW(),AE$1)=0,"",LOG(INDEX(測定結果!$1:$1048576,ROW(),AE$1)))</f>
        <v>-0.79588001734407521</v>
      </c>
      <c r="AF124">
        <f>IF(INDEX(測定結果!$1:$1048576,ROW(),AF$1)=0,"",LOG(INDEX(測定結果!$1:$1048576,ROW(),AF$1)))</f>
        <v>-0.79588001734407521</v>
      </c>
      <c r="AG124">
        <f>IF(INDEX(測定結果!$1:$1048576,ROW(),AG$1)=0,"",LOG(INDEX(測定結果!$1:$1048576,ROW(),AG$1)))</f>
        <v>-0.82390874094431876</v>
      </c>
      <c r="AH124">
        <f>IF(INDEX(測定結果!$1:$1048576,ROW(),AH$1)=0,"",LOG(INDEX(測定結果!$1:$1048576,ROW(),AH$1)))</f>
        <v>-0.88605664769316317</v>
      </c>
      <c r="AI124">
        <f>IF(INDEX(測定結果!$1:$1048576,ROW(),AI$1)=0,"",LOG(INDEX(測定結果!$1:$1048576,ROW(),AI$1)))</f>
        <v>-0.85387196432176193</v>
      </c>
      <c r="AJ124">
        <f>IF(INDEX(測定結果!$1:$1048576,ROW(),AJ$1)=0,"",LOG(INDEX(測定結果!$1:$1048576,ROW(),AJ$1)))</f>
        <v>-0.85387196432176193</v>
      </c>
      <c r="AK124">
        <f>IF(INDEX(測定結果!$1:$1048576,ROW(),AK$1)=0,"",LOG(INDEX(測定結果!$1:$1048576,ROW(),AK$1)))</f>
        <v>-0.85387196432176193</v>
      </c>
      <c r="AL124">
        <f>IF(INDEX(測定結果!$1:$1048576,ROW(),AL$1)=0,"",LOG(INDEX(測定結果!$1:$1048576,ROW(),AL$1)))</f>
        <v>-0.95860731484177497</v>
      </c>
      <c r="AM124">
        <f>IF(INDEX(測定結果!$1:$1048576,ROW(),AM$1)=0,"",LOG(INDEX(測定結果!$1:$1048576,ROW(),AM$1)))</f>
        <v>-0.88605664769316317</v>
      </c>
      <c r="AN124">
        <f>IF(INDEX(測定結果!$1:$1048576,ROW(),AN$1)=0,"",LOG(INDEX(測定結果!$1:$1048576,ROW(),AN$1)))</f>
        <v>-0.92081875395237522</v>
      </c>
      <c r="AO124">
        <f>IF(INDEX(測定結果!$1:$1048576,ROW(),AO$1)=0,"",LOG(INDEX(測定結果!$1:$1048576,ROW(),AO$1)))</f>
        <v>-0.88605664769316317</v>
      </c>
      <c r="AP124">
        <f>IF(INDEX(測定結果!$1:$1048576,ROW(),AP$1)=0,"",LOG(INDEX(測定結果!$1:$1048576,ROW(),AP$1)))</f>
        <v>-0.92081875395237522</v>
      </c>
      <c r="AQ124">
        <f>IF(INDEX(測定結果!$1:$1048576,ROW(),AQ$1)=0,"",LOG(INDEX(測定結果!$1:$1048576,ROW(),AQ$1)))</f>
        <v>-0.92081875395237522</v>
      </c>
      <c r="AR124">
        <f>IF(INDEX(測定結果!$1:$1048576,ROW(),AR$1)=0,"",LOG(INDEX(測定結果!$1:$1048576,ROW(),AR$1)))</f>
        <v>-0.92081875395237522</v>
      </c>
      <c r="AS124">
        <f>IF(INDEX(測定結果!$1:$1048576,ROW(),AS$1)=0,"",LOG(INDEX(測定結果!$1:$1048576,ROW(),AS$1)))</f>
        <v>-0.95860731484177497</v>
      </c>
      <c r="AT124">
        <f>IF(INDEX(測定結果!$1:$1048576,ROW(),AT$1)=0,"",LOG(INDEX(測定結果!$1:$1048576,ROW(),AT$1)))</f>
        <v>-0.92081875395237522</v>
      </c>
      <c r="AU124">
        <f>IF(INDEX(測定結果!$1:$1048576,ROW(),AU$1)=0,"",LOG(INDEX(測定結果!$1:$1048576,ROW(),AU$1)))</f>
        <v>-1</v>
      </c>
      <c r="AV124">
        <f>IF(INDEX(測定結果!$1:$1048576,ROW(),AV$1)=0,"",LOG(INDEX(測定結果!$1:$1048576,ROW(),AV$1)))</f>
        <v>-0.92081875395237522</v>
      </c>
      <c r="AW124">
        <f>IF(INDEX(測定結果!$1:$1048576,ROW(),AW$1)=0,"",LOG(INDEX(測定結果!$1:$1048576,ROW(),AW$1)))</f>
        <v>-0.92081875395237522</v>
      </c>
      <c r="AX124">
        <f>IF(INDEX(測定結果!$1:$1048576,ROW(),AX$1)=0,"",LOG(INDEX(測定結果!$1:$1048576,ROW(),AX$1)))</f>
        <v>-0.92081875395237522</v>
      </c>
      <c r="AY124">
        <f>IF(INDEX(測定結果!$1:$1048576,ROW(),AY$1)=0,"",LOG(INDEX(測定結果!$1:$1048576,ROW(),AY$1)))</f>
        <v>-0.88605664769316317</v>
      </c>
      <c r="AZ124">
        <f>IF(INDEX(測定結果!$1:$1048576,ROW(),AZ$1)=0,"",LOG(INDEX(測定結果!$1:$1048576,ROW(),AZ$1)))</f>
        <v>-0.88605664769316317</v>
      </c>
      <c r="BA124">
        <f>IF(INDEX(測定結果!$1:$1048576,ROW(),BA$1)=0,"",LOG(INDEX(測定結果!$1:$1048576,ROW(),BA$1)))</f>
        <v>-0.92081875395237522</v>
      </c>
      <c r="BB124">
        <f>IF(INDEX(測定結果!$1:$1048576,ROW(),BB$1)=0,"",LOG(INDEX(測定結果!$1:$1048576,ROW(),BB$1)))</f>
        <v>-0.95860731484177497</v>
      </c>
      <c r="BC124">
        <f>IF(INDEX(測定結果!$1:$1048576,ROW(),BC$1)=0,"",LOG(INDEX(測定結果!$1:$1048576,ROW(),BC$1)))</f>
        <v>-0.92081875395237522</v>
      </c>
      <c r="BD124">
        <f>IF(INDEX(測定結果!$1:$1048576,ROW(),BD$1)=0,"",LOG(INDEX(測定結果!$1:$1048576,ROW(),BD$1)))</f>
        <v>-0.95860731484177497</v>
      </c>
      <c r="BE124">
        <f>IF(INDEX(測定結果!$1:$1048576,ROW(),BE$1)=0,"",LOG(INDEX(測定結果!$1:$1048576,ROW(),BE$1)))</f>
        <v>-0.95860731484177497</v>
      </c>
      <c r="BF124">
        <f>IF(INDEX(測定結果!$1:$1048576,ROW(),BF$1)=0,"",LOG(INDEX(測定結果!$1:$1048576,ROW(),BF$1)))</f>
        <v>-1.0969100130080565</v>
      </c>
      <c r="BG124">
        <f>IF(INDEX(測定結果!$1:$1048576,ROW(),BG$1)=0,"",LOG(INDEX(測定結果!$1:$1048576,ROW(),BG$1)))</f>
        <v>-0.92081875395237522</v>
      </c>
      <c r="BH124">
        <f>IF(INDEX(測定結果!$1:$1048576,ROW(),BH$1)=0,"",LOG(INDEX(測定結果!$1:$1048576,ROW(),BH$1)))</f>
        <v>-0.92081875395237522</v>
      </c>
      <c r="BI124">
        <f>IF(INDEX(測定結果!$1:$1048576,ROW(),BI$1)=0,"",LOG(INDEX(測定結果!$1:$1048576,ROW(),BI$1)))</f>
        <v>-0.92081875395237522</v>
      </c>
      <c r="BJ124">
        <f>IF(INDEX(測定結果!$1:$1048576,ROW(),BJ$1)=0,"",LOG(INDEX(測定結果!$1:$1048576,ROW(),BJ$1)))</f>
        <v>-0.95860731484177497</v>
      </c>
      <c r="BK124">
        <f>IF(INDEX(測定結果!$1:$1048576,ROW(),BK$1)=0,"",LOG(INDEX(測定結果!$1:$1048576,ROW(),BK$1)))</f>
        <v>-0.92081875395237522</v>
      </c>
      <c r="BL124">
        <f>IF(INDEX(測定結果!$1:$1048576,ROW(),BL$1)=0,"",LOG(INDEX(測定結果!$1:$1048576,ROW(),BL$1)))</f>
        <v>-0.95860731484177497</v>
      </c>
      <c r="BM124">
        <f>IF(INDEX(測定結果!$1:$1048576,ROW(),BM$1)=0,"",LOG(INDEX(測定結果!$1:$1048576,ROW(),BM$1)))</f>
        <v>-0.95860731484177497</v>
      </c>
      <c r="BN124">
        <f>IF(INDEX(測定結果!$1:$1048576,ROW(),BN$1)=0,"",LOG(INDEX(測定結果!$1:$1048576,ROW(),BN$1)))</f>
        <v>-0.95860731484177497</v>
      </c>
      <c r="BO124">
        <f>IF(INDEX(測定結果!$1:$1048576,ROW(),BO$1)=0,"",LOG(INDEX(測定結果!$1:$1048576,ROW(),BO$1)))</f>
        <v>-0.92081875395237522</v>
      </c>
      <c r="BP124">
        <f>IF(INDEX(測定結果!$1:$1048576,ROW(),BP$1)=0,"",LOG(INDEX(測定結果!$1:$1048576,ROW(),BP$1)))</f>
        <v>-0.92081875395237522</v>
      </c>
      <c r="BQ124">
        <f>IF(INDEX(測定結果!$1:$1048576,ROW(),BQ$1)=0,"",LOG(INDEX(測定結果!$1:$1048576,ROW(),BQ$1)))</f>
        <v>-0.92081875395237522</v>
      </c>
      <c r="BR124">
        <f>IF(INDEX(測定結果!$1:$1048576,ROW(),BR$1)=0,"",LOG(INDEX(測定結果!$1:$1048576,ROW(),BR$1)))</f>
        <v>-1.0457574905606752</v>
      </c>
      <c r="BS124">
        <f>IF(INDEX(測定結果!$1:$1048576,ROW(),BS$1)=0,"",LOG(INDEX(測定結果!$1:$1048576,ROW(),BS$1)))</f>
        <v>-0.95860731484177497</v>
      </c>
      <c r="BT124">
        <f>IF(INDEX(測定結果!$1:$1048576,ROW(),BT$1)=0,"",LOG(INDEX(測定結果!$1:$1048576,ROW(),BT$1)))</f>
        <v>-0.95860731484177497</v>
      </c>
      <c r="BU124">
        <f>IF(INDEX(測定結果!$1:$1048576,ROW(),BU$1)=0,"",LOG(INDEX(測定結果!$1:$1048576,ROW(),BU$1)))</f>
        <v>-0.95860731484177497</v>
      </c>
      <c r="BV124">
        <f>IF(INDEX(測定結果!$1:$1048576,ROW(),BV$1)=0,"",LOG(INDEX(測定結果!$1:$1048576,ROW(),BV$1)))</f>
        <v>-1</v>
      </c>
      <c r="BW124">
        <f>IF(INDEX(測定結果!$1:$1048576,ROW(),BW$1)=0,"",LOG(INDEX(測定結果!$1:$1048576,ROW(),BW$1)))</f>
        <v>-0.95860731484177497</v>
      </c>
      <c r="BX124">
        <f>IF(INDEX(測定結果!$1:$1048576,ROW(),BX$1)=0,"",LOG(INDEX(測定結果!$1:$1048576,ROW(),BX$1)))</f>
        <v>-0.95860731484177497</v>
      </c>
      <c r="BY124">
        <f>IF(INDEX(測定結果!$1:$1048576,ROW(),BY$1)=0,"",LOG(INDEX(測定結果!$1:$1048576,ROW(),BY$1)))</f>
        <v>-0.95860731484177497</v>
      </c>
      <c r="BZ124">
        <f>IF(INDEX(測定結果!$1:$1048576,ROW(),BZ$1)=0,"",LOG(INDEX(測定結果!$1:$1048576,ROW(),BZ$1)))</f>
        <v>-1</v>
      </c>
      <c r="CA124">
        <f>IF(INDEX(測定結果!$1:$1048576,ROW(),CA$1)=0,"",LOG(INDEX(測定結果!$1:$1048576,ROW(),CA$1)))</f>
        <v>-1</v>
      </c>
      <c r="CB124">
        <f>IF(INDEX(測定結果!$1:$1048576,ROW(),CB$1)=0,"",LOG(INDEX(測定結果!$1:$1048576,ROW(),CB$1)))</f>
        <v>-1</v>
      </c>
      <c r="CC124">
        <f>IF(INDEX(測定結果!$1:$1048576,ROW(),CC$1)=0,"",LOG(INDEX(測定結果!$1:$1048576,ROW(),CC$1)))</f>
        <v>-1</v>
      </c>
      <c r="CD124">
        <f>IF(INDEX(測定結果!$1:$1048576,ROW(),CD$1)=0,"",LOG(INDEX(測定結果!$1:$1048576,ROW(),CD$1)))</f>
        <v>-1</v>
      </c>
      <c r="CE124">
        <f>IF(INDEX(測定結果!$1:$1048576,ROW(),CE$1)=0,"",LOG(INDEX(測定結果!$1:$1048576,ROW(),CE$1)))</f>
        <v>-1.0457574905606752</v>
      </c>
      <c r="CF124">
        <f>IF(INDEX(測定結果!$1:$1048576,ROW(),CF$1)=0,"",LOG(INDEX(測定結果!$1:$1048576,ROW(),CF$1)))</f>
        <v>-1</v>
      </c>
      <c r="CG124">
        <f>IF(INDEX(測定結果!$1:$1048576,ROW(),CG$1)=0,"",LOG(INDEX(測定結果!$1:$1048576,ROW(),CG$1)))</f>
        <v>-1</v>
      </c>
      <c r="CH124">
        <f>IF(INDEX(測定結果!$1:$1048576,ROW(),CH$1)=0,"",LOG(INDEX(測定結果!$1:$1048576,ROW(),CH$1)))</f>
        <v>-0.95860731484177497</v>
      </c>
      <c r="CI124">
        <f>IF(INDEX(測定結果!$1:$1048576,ROW(),CI$1)=0,"",LOG(INDEX(測定結果!$1:$1048576,ROW(),CI$1)))</f>
        <v>-1</v>
      </c>
      <c r="CJ124">
        <f>IF(INDEX(測定結果!$1:$1048576,ROW(),CJ$1)=0,"",LOG(INDEX(測定結果!$1:$1048576,ROW(),CJ$1)))</f>
        <v>-1</v>
      </c>
      <c r="CK124">
        <f>IF(INDEX(測定結果!$1:$1048576,ROW(),CK$1)=0,"",LOG(INDEX(測定結果!$1:$1048576,ROW(),CK$1)))</f>
        <v>-1</v>
      </c>
      <c r="CL124">
        <f>IF(INDEX(測定結果!$1:$1048576,ROW(),CL$1)=0,"",LOG(INDEX(測定結果!$1:$1048576,ROW(),CL$1)))</f>
        <v>-0.95860731484177497</v>
      </c>
      <c r="CM124">
        <f>IF(INDEX(測定結果!$1:$1048576,ROW(),CM$1)=0,"",LOG(INDEX(測定結果!$1:$1048576,ROW(),CM$1)))</f>
        <v>-1</v>
      </c>
      <c r="CN124">
        <f>IF(INDEX(測定結果!$1:$1048576,ROW(),CN$1)=0,"",LOG(INDEX(測定結果!$1:$1048576,ROW(),CN$1)))</f>
        <v>-1.0457574905606752</v>
      </c>
      <c r="CO124">
        <f>IF(INDEX(測定結果!$1:$1048576,ROW(),CO$1)=0,"",LOG(INDEX(測定結果!$1:$1048576,ROW(),CO$1)))</f>
        <v>-1</v>
      </c>
      <c r="CP124">
        <f>IF(INDEX(測定結果!$1:$1048576,ROW(),CP$1)=0,"",LOG(INDEX(測定結果!$1:$1048576,ROW(),CP$1)))</f>
        <v>-1.0969100130080565</v>
      </c>
      <c r="CQ124">
        <f>IF(INDEX(測定結果!$1:$1048576,ROW(),CQ$1)=0,"",LOG(INDEX(測定結果!$1:$1048576,ROW(),CQ$1)))</f>
        <v>-0.95860731484177497</v>
      </c>
      <c r="CR124">
        <f>IF(INDEX(測定結果!$1:$1048576,ROW(),CR$1)=0,"",LOG(INDEX(測定結果!$1:$1048576,ROW(),CR$1)))</f>
        <v>-1</v>
      </c>
      <c r="CS124">
        <f>IF(INDEX(測定結果!$1:$1048576,ROW(),CS$1)=0,"",LOG(INDEX(測定結果!$1:$1048576,ROW(),CS$1)))</f>
        <v>-0.92081875395237522</v>
      </c>
      <c r="CT124">
        <f>IF(INDEX(測定結果!$1:$1048576,ROW(),CT$1)=0,"",LOG(INDEX(測定結果!$1:$1048576,ROW(),CT$1)))</f>
        <v>-0.95860731484177497</v>
      </c>
      <c r="CU124">
        <f>IF(INDEX(測定結果!$1:$1048576,ROW(),CU$1)=0,"",LOG(INDEX(測定結果!$1:$1048576,ROW(),CU$1)))</f>
        <v>-0.92081875395237522</v>
      </c>
      <c r="CV124">
        <f>IF(INDEX(測定結果!$1:$1048576,ROW(),CV$1)=0,"",LOG(INDEX(測定結果!$1:$1048576,ROW(),CV$1)))</f>
        <v>-1</v>
      </c>
      <c r="CW124">
        <f>IF(INDEX(測定結果!$1:$1048576,ROW(),CW$1)=0,"",LOG(INDEX(測定結果!$1:$1048576,ROW(),CW$1)))</f>
        <v>-1</v>
      </c>
      <c r="CX124">
        <f>IF(INDEX(測定結果!$1:$1048576,ROW(),CX$1)=0,"",LOG(INDEX(測定結果!$1:$1048576,ROW(),CX$1)))</f>
        <v>-1.0457574905606752</v>
      </c>
      <c r="CY124">
        <f>IF(INDEX(測定結果!$1:$1048576,ROW(),CY$1)=0,"",LOG(INDEX(測定結果!$1:$1048576,ROW(),CY$1)))</f>
        <v>-1</v>
      </c>
      <c r="CZ124">
        <f>IF(INDEX(測定結果!$1:$1048576,ROW(),CZ$1)=0,"",LOG(INDEX(測定結果!$1:$1048576,ROW(),CZ$1)))</f>
        <v>-1</v>
      </c>
      <c r="DA124">
        <f>IF(INDEX(測定結果!$1:$1048576,ROW(),DA$1)=0,"",LOG(INDEX(測定結果!$1:$1048576,ROW(),DA$1)))</f>
        <v>-1</v>
      </c>
      <c r="DB124">
        <f>IF(INDEX(測定結果!$1:$1048576,ROW(),DB$1)=0,"",LOG(INDEX(測定結果!$1:$1048576,ROW(),DB$1)))</f>
        <v>-1</v>
      </c>
      <c r="DC124">
        <f>IF(INDEX(測定結果!$1:$1048576,ROW(),DC$1)=0,"",LOG(INDEX(測定結果!$1:$1048576,ROW(),DC$1)))</f>
        <v>-1</v>
      </c>
      <c r="DD124">
        <f>IF(INDEX(測定結果!$1:$1048576,ROW(),DD$1)=0,"",LOG(INDEX(測定結果!$1:$1048576,ROW(),DD$1)))</f>
        <v>-1</v>
      </c>
      <c r="DE124">
        <f>IF(INDEX(測定結果!$1:$1048576,ROW(),DE$1)=0,"",LOG(INDEX(測定結果!$1:$1048576,ROW(),DE$1)))</f>
        <v>-1.0457574905606752</v>
      </c>
      <c r="DF124">
        <f>IF(INDEX(測定結果!$1:$1048576,ROW(),DF$1)=0,"",LOG(INDEX(測定結果!$1:$1048576,ROW(),DF$1)))</f>
        <v>-0.95860731484177497</v>
      </c>
      <c r="DG124">
        <f>IF(INDEX(測定結果!$1:$1048576,ROW(),DG$1)=0,"",LOG(INDEX(測定結果!$1:$1048576,ROW(),DG$1)))</f>
        <v>-1</v>
      </c>
      <c r="DH124">
        <f>IF(INDEX(測定結果!$1:$1048576,ROW(),DH$1)=0,"",LOG(INDEX(測定結果!$1:$1048576,ROW(),DH$1)))</f>
        <v>-1.0457574905606752</v>
      </c>
      <c r="DI124">
        <f>IF(INDEX(測定結果!$1:$1048576,ROW(),DI$1)=0,"",LOG(INDEX(測定結果!$1:$1048576,ROW(),DI$1)))</f>
        <v>-1</v>
      </c>
      <c r="DJ124">
        <f>IF(INDEX(測定結果!$1:$1048576,ROW(),DJ$1)=0,"",LOG(INDEX(測定結果!$1:$1048576,ROW(),DJ$1)))</f>
        <v>-0.95860731484177497</v>
      </c>
      <c r="DK124">
        <f>IF(INDEX(測定結果!$1:$1048576,ROW(),DK$1)=0,"",LOG(INDEX(測定結果!$1:$1048576,ROW(),DK$1)))</f>
        <v>-1.0457574905606752</v>
      </c>
      <c r="DL124">
        <f>IF(INDEX(測定結果!$1:$1048576,ROW(),DL$1)=0,"",LOG(INDEX(測定結果!$1:$1048576,ROW(),DL$1)))</f>
        <v>-1</v>
      </c>
      <c r="DM124">
        <f>IF(INDEX(測定結果!$1:$1048576,ROW(),DM$1)=0,"",LOG(INDEX(測定結果!$1:$1048576,ROW(),DM$1)))</f>
        <v>-1</v>
      </c>
      <c r="DN124">
        <f>IF(INDEX(測定結果!$1:$1048576,ROW(),DN$1)=0,"",LOG(INDEX(測定結果!$1:$1048576,ROW(),DN$1)))</f>
        <v>-1.0457574905606752</v>
      </c>
      <c r="DO124">
        <f>IF(INDEX(測定結果!$1:$1048576,ROW(),DO$1)=0,"",LOG(INDEX(測定結果!$1:$1048576,ROW(),DO$1)))</f>
        <v>-1</v>
      </c>
      <c r="DP124">
        <f>IF(OR(INDEX(測定結果!$1:$1048576,ROW(),DP$1)=0,INDEX(測定結果!$1:$1048576,ROW(),DP$1)=""),"",LOG(INDEX(測定結果!$1:$1048576,ROW(),DP$1)))</f>
        <v>-1.0087739243075051</v>
      </c>
      <c r="DQ124">
        <f>IF(OR(INDEX(測定結果!$1:$1048576,ROW(),DQ$1)=0,INDEX(測定結果!$1:$1048576,ROW(),DQ$1)=""),"",LOG(INDEX(測定結果!$1:$1048576,ROW(),DQ$1)))</f>
        <v>-1.0087739243075051</v>
      </c>
      <c r="DR124">
        <f>IF(OR(INDEX(測定結果!$1:$1048576,ROW(),DR$1)=0,INDEX(測定結果!$1:$1048576,ROW(),DR$1)=""),"",LOG(INDEX(測定結果!$1:$1048576,ROW(),DR$1)))</f>
        <v>-0.98296666070121963</v>
      </c>
      <c r="DS124">
        <f>IF(OR(INDEX(測定結果!$1:$1048576,ROW(),DS$1)=0,INDEX(測定結果!$1:$1048576,ROW(),DS$1)=""),"",LOG(INDEX(測定結果!$1:$1048576,ROW(),DS$1)))</f>
        <v>-1.031517051446065</v>
      </c>
      <c r="DT124">
        <f>IF(OR(INDEX(測定結果!$1:$1048576,ROW(),DT$1)=0,INDEX(測定結果!$1:$1048576,ROW(),DT$1)=""),"",LOG(INDEX(測定結果!$1:$1048576,ROW(),DT$1)))</f>
        <v>-1.0177287669604316</v>
      </c>
      <c r="DU124">
        <f>IF(OR(INDEX(測定結果!$1:$1048576,ROW(),DU$1)=0,INDEX(測定結果!$1:$1048576,ROW(),DU$1)=""),"",LOG(INDEX(測定結果!$1:$1048576,ROW(),DU$1)))</f>
        <v>-1.0177287669604316</v>
      </c>
      <c r="DV124">
        <f>IF(OR(INDEX(測定結果!$1:$1048576,ROW(),DV$1)=0,INDEX(測定結果!$1:$1048576,ROW(),DV$1)=""),"",LOG(INDEX(測定結果!$1:$1048576,ROW(),DV$1)))</f>
        <v>-0.99139982823808248</v>
      </c>
      <c r="DW124">
        <f>IF(OR(INDEX(測定結果!$1:$1048576,ROW(),DW$1)=0,INDEX(測定結果!$1:$1048576,ROW(),DW$1)=""),"",LOG(INDEX(測定結果!$1:$1048576,ROW(),DW$1)))</f>
        <v>-1.0222763947111522</v>
      </c>
      <c r="DX124">
        <f>IF(OR(INDEX(測定結果!$1:$1048576,ROW(),DX$1)=0,INDEX(測定結果!$1:$1048576,ROW(),DX$1)=""),"",LOG(INDEX(測定結果!$1:$1048576,ROW(),DX$1)))</f>
        <v>-1.0087739243075051</v>
      </c>
      <c r="DY124">
        <f>IF(OR(INDEX(測定結果!$1:$1048576,ROW(),DY$1)=0,INDEX(測定結果!$1:$1048576,ROW(),DY$1)=""),"",LOG(INDEX(測定結果!$1:$1048576,ROW(),DY$1)))</f>
        <v>-0.97469413473522981</v>
      </c>
      <c r="DZ124">
        <f>IF(OR(INDEX(測定結果!$1:$1048576,ROW(),DZ$1)=0,INDEX(測定結果!$1:$1048576,ROW(),DZ$1)=""),"",LOG(INDEX(測定結果!$1:$1048576,ROW(),DZ$1)))</f>
        <v>-1.0222763947111522</v>
      </c>
      <c r="EA124">
        <f>IF(OR(INDEX(測定結果!$1:$1048576,ROW(),EA$1)=0,INDEX(測定結果!$1:$1048576,ROW(),EA$1)=""),"",LOG(INDEX(測定結果!$1:$1048576,ROW(),EA$1)))</f>
        <v>-0.99139982823808248</v>
      </c>
      <c r="EB124">
        <f>IF(OR(INDEX(測定結果!$1:$1048576,ROW(),EB$1)=0,INDEX(測定結果!$1:$1048576,ROW(),EB$1)=""),"",LOG(INDEX(測定結果!$1:$1048576,ROW(),EB$1)))</f>
        <v>-1.0457574905606752</v>
      </c>
      <c r="EC124" t="str">
        <f>IF(OR(INDEX(測定結果!$1:$1048576,ROW(),EC$1)=0,INDEX(測定結果!$1:$1048576,ROW(),EC$1)=""),"",LOG(INDEX(測定結果!$1:$1048576,ROW(),EC$1)))</f>
        <v/>
      </c>
      <c r="ED124" t="str">
        <f>IF(OR(INDEX(測定結果!$1:$1048576,ROW(),ED$1)=0,INDEX(測定結果!$1:$1048576,ROW(),ED$1)=""),"",LOG(INDEX(測定結果!$1:$1048576,ROW(),ED$1)))</f>
        <v/>
      </c>
    </row>
    <row r="125" spans="1:134">
      <c r="A125" t="str">
        <f>IF(INDEX(測定結果!$1:$1048576,ROW(),A$1)=0,A124,INDEX(測定結果!$1:$1048576,ROW(),A$1))</f>
        <v>船引町</v>
      </c>
      <c r="B125">
        <f>INDEX(測定結果!$1:$1048576,ROW(),B$1)</f>
        <v>115</v>
      </c>
      <c r="C125" t="str">
        <f>IF(INDEX(測定結果!$1:$1048576,ROW(),C$1)=0,C124,INDEX(測定結果!$1:$1048576,ROW(),C$1))</f>
        <v>笹山</v>
      </c>
      <c r="D125" t="str">
        <f>IF(INDEX(測定結果!$1:$1048576,ROW(),D$1)=0,"",INDEX(測定結果!$1:$1048576,ROW(),D$1))</f>
        <v>要田出張所</v>
      </c>
      <c r="E125">
        <f>IF(INDEX(測定結果!$1:$1048576,ROW(),E$1)=0,"",LOG(INDEX(測定結果!$1:$1048576,ROW(),E$1)))</f>
        <v>-0.32790214206428259</v>
      </c>
      <c r="F125">
        <f>IF(INDEX(測定結果!$1:$1048576,ROW(),F$1)=0,"",LOG(INDEX(測定結果!$1:$1048576,ROW(),F$1)))</f>
        <v>-0.32790214206428259</v>
      </c>
      <c r="G125">
        <f>IF(INDEX(測定結果!$1:$1048576,ROW(),G$1)=0,"",LOG(INDEX(測定結果!$1:$1048576,ROW(),G$1)))</f>
        <v>-0.50863830616572736</v>
      </c>
      <c r="H125">
        <f>IF(INDEX(測定結果!$1:$1048576,ROW(),H$1)=0,"",LOG(INDEX(測定結果!$1:$1048576,ROW(),H$1)))</f>
        <v>-0.46852108295774486</v>
      </c>
      <c r="I125">
        <f>IF(INDEX(測定結果!$1:$1048576,ROW(),I$1)=0,"",LOG(INDEX(測定結果!$1:$1048576,ROW(),I$1)))</f>
        <v>-0.48148606012211248</v>
      </c>
      <c r="J125">
        <f>IF(INDEX(測定結果!$1:$1048576,ROW(),J$1)=0,"",LOG(INDEX(測定結果!$1:$1048576,ROW(),J$1)))</f>
        <v>-0.48148606012211248</v>
      </c>
      <c r="K125">
        <f>IF(INDEX(測定結果!$1:$1048576,ROW(),K$1)=0,"",LOG(INDEX(測定結果!$1:$1048576,ROW(),K$1)))</f>
        <v>-0.49485002168009401</v>
      </c>
      <c r="L125">
        <f>IF(INDEX(測定結果!$1:$1048576,ROW(),L$1)=0,"",LOG(INDEX(測定結果!$1:$1048576,ROW(),L$1)))</f>
        <v>-0.49485002168009401</v>
      </c>
      <c r="M125">
        <f>IF(INDEX(測定結果!$1:$1048576,ROW(),M$1)=0,"",LOG(INDEX(測定結果!$1:$1048576,ROW(),M$1)))</f>
        <v>-0.50863830616572736</v>
      </c>
      <c r="N125">
        <f>IF(INDEX(測定結果!$1:$1048576,ROW(),N$1)=0,"",LOG(INDEX(測定結果!$1:$1048576,ROW(),N$1)))</f>
        <v>-0.50863830616572736</v>
      </c>
      <c r="O125">
        <f>IF(INDEX(測定結果!$1:$1048576,ROW(),O$1)=0,"",LOG(INDEX(測定結果!$1:$1048576,ROW(),O$1)))</f>
        <v>-0.50863830616572736</v>
      </c>
      <c r="P125">
        <f>IF(INDEX(測定結果!$1:$1048576,ROW(),P$1)=0,"",LOG(INDEX(測定結果!$1:$1048576,ROW(),P$1)))</f>
        <v>-0.55284196865778079</v>
      </c>
      <c r="Q125">
        <f>IF(INDEX(測定結果!$1:$1048576,ROW(),Q$1)=0,"",LOG(INDEX(測定結果!$1:$1048576,ROW(),Q$1)))</f>
        <v>-0.45593195564972439</v>
      </c>
      <c r="R125">
        <f>IF(INDEX(測定結果!$1:$1048576,ROW(),R$1)=0,"",LOG(INDEX(測定結果!$1:$1048576,ROW(),R$1)))</f>
        <v>-0.45593195564972439</v>
      </c>
      <c r="S125">
        <f>IF(INDEX(測定結果!$1:$1048576,ROW(),S$1)=0,"",LOG(INDEX(測定結果!$1:$1048576,ROW(),S$1)))</f>
        <v>-0.44369749923271273</v>
      </c>
      <c r="T125">
        <f>IF(INDEX(測定結果!$1:$1048576,ROW(),T$1)=0,"",LOG(INDEX(測定結果!$1:$1048576,ROW(),T$1)))</f>
        <v>-0.49485002168009401</v>
      </c>
      <c r="U125">
        <f>IF(INDEX(測定結果!$1:$1048576,ROW(),U$1)=0,"",LOG(INDEX(測定結果!$1:$1048576,ROW(),U$1)))</f>
        <v>-0.50863830616572736</v>
      </c>
      <c r="V125">
        <f>IF(INDEX(測定結果!$1:$1048576,ROW(),V$1)=0,"",LOG(INDEX(測定結果!$1:$1048576,ROW(),V$1)))</f>
        <v>-0.49485002168009401</v>
      </c>
      <c r="W125">
        <f>IF(INDEX(測定結果!$1:$1048576,ROW(),W$1)=0,"",LOG(INDEX(測定結果!$1:$1048576,ROW(),W$1)))</f>
        <v>-0.53760200210104392</v>
      </c>
      <c r="X125">
        <f>IF(INDEX(測定結果!$1:$1048576,ROW(),X$1)=0,"",LOG(INDEX(測定結果!$1:$1048576,ROW(),X$1)))</f>
        <v>-0.69897000433601875</v>
      </c>
      <c r="Y125">
        <f>IF(INDEX(測定結果!$1:$1048576,ROW(),Y$1)=0,"",LOG(INDEX(測定結果!$1:$1048576,ROW(),Y$1)))</f>
        <v>-0.6777807052660807</v>
      </c>
      <c r="Z125">
        <f>IF(INDEX(測定結果!$1:$1048576,ROW(),Z$1)=0,"",LOG(INDEX(測定結果!$1:$1048576,ROW(),Z$1)))</f>
        <v>-0.72124639904717103</v>
      </c>
      <c r="AA125">
        <f>IF(INDEX(測定結果!$1:$1048576,ROW(),AA$1)=0,"",LOG(INDEX(測定結果!$1:$1048576,ROW(),AA$1)))</f>
        <v>-0.74472749489669399</v>
      </c>
      <c r="AB125">
        <f>IF(INDEX(測定結果!$1:$1048576,ROW(),AB$1)=0,"",LOG(INDEX(測定結果!$1:$1048576,ROW(),AB$1)))</f>
        <v>-0.74472749489669399</v>
      </c>
      <c r="AC125">
        <f>IF(INDEX(測定結果!$1:$1048576,ROW(),AC$1)=0,"",LOG(INDEX(測定結果!$1:$1048576,ROW(),AC$1)))</f>
        <v>-0.72124639904717103</v>
      </c>
      <c r="AD125">
        <f>IF(INDEX(測定結果!$1:$1048576,ROW(),AD$1)=0,"",LOG(INDEX(測定結果!$1:$1048576,ROW(),AD$1)))</f>
        <v>-0.72124639904717103</v>
      </c>
      <c r="AE125">
        <f>IF(INDEX(測定結果!$1:$1048576,ROW(),AE$1)=0,"",LOG(INDEX(測定結果!$1:$1048576,ROW(),AE$1)))</f>
        <v>-0.79588001734407521</v>
      </c>
      <c r="AF125">
        <f>IF(INDEX(測定結果!$1:$1048576,ROW(),AF$1)=0,"",LOG(INDEX(測定結果!$1:$1048576,ROW(),AF$1)))</f>
        <v>-0.769551078621726</v>
      </c>
      <c r="AG125">
        <f>IF(INDEX(測定結果!$1:$1048576,ROW(),AG$1)=0,"",LOG(INDEX(測定結果!$1:$1048576,ROW(),AG$1)))</f>
        <v>-0.79588001734407521</v>
      </c>
      <c r="AH125">
        <f>IF(INDEX(測定結果!$1:$1048576,ROW(),AH$1)=0,"",LOG(INDEX(測定結果!$1:$1048576,ROW(),AH$1)))</f>
        <v>-0.79588001734407521</v>
      </c>
      <c r="AI125">
        <f>IF(INDEX(測定結果!$1:$1048576,ROW(),AI$1)=0,"",LOG(INDEX(測定結果!$1:$1048576,ROW(),AI$1)))</f>
        <v>-0.769551078621726</v>
      </c>
      <c r="AJ125">
        <f>IF(INDEX(測定結果!$1:$1048576,ROW(),AJ$1)=0,"",LOG(INDEX(測定結果!$1:$1048576,ROW(),AJ$1)))</f>
        <v>-0.79588001734407521</v>
      </c>
      <c r="AK125">
        <f>IF(INDEX(測定結果!$1:$1048576,ROW(),AK$1)=0,"",LOG(INDEX(測定結果!$1:$1048576,ROW(),AK$1)))</f>
        <v>-0.769551078621726</v>
      </c>
      <c r="AL125">
        <f>IF(INDEX(測定結果!$1:$1048576,ROW(),AL$1)=0,"",LOG(INDEX(測定結果!$1:$1048576,ROW(),AL$1)))</f>
        <v>-0.79588001734407521</v>
      </c>
      <c r="AM125">
        <f>IF(INDEX(測定結果!$1:$1048576,ROW(),AM$1)=0,"",LOG(INDEX(測定結果!$1:$1048576,ROW(),AM$1)))</f>
        <v>-0.82390874094431876</v>
      </c>
      <c r="AN125">
        <f>IF(INDEX(測定結果!$1:$1048576,ROW(),AN$1)=0,"",LOG(INDEX(測定結果!$1:$1048576,ROW(),AN$1)))</f>
        <v>-0.82390874094431876</v>
      </c>
      <c r="AO125">
        <f>IF(INDEX(測定結果!$1:$1048576,ROW(),AO$1)=0,"",LOG(INDEX(測定結果!$1:$1048576,ROW(),AO$1)))</f>
        <v>-0.85387196432176193</v>
      </c>
      <c r="AP125">
        <f>IF(INDEX(測定結果!$1:$1048576,ROW(),AP$1)=0,"",LOG(INDEX(測定結果!$1:$1048576,ROW(),AP$1)))</f>
        <v>-0.85387196432176193</v>
      </c>
      <c r="AQ125">
        <f>IF(INDEX(測定結果!$1:$1048576,ROW(),AQ$1)=0,"",LOG(INDEX(測定結果!$1:$1048576,ROW(),AQ$1)))</f>
        <v>-0.85387196432176193</v>
      </c>
      <c r="AR125">
        <f>IF(INDEX(測定結果!$1:$1048576,ROW(),AR$1)=0,"",LOG(INDEX(測定結果!$1:$1048576,ROW(),AR$1)))</f>
        <v>-0.85387196432176193</v>
      </c>
      <c r="AS125">
        <f>IF(INDEX(測定結果!$1:$1048576,ROW(),AS$1)=0,"",LOG(INDEX(測定結果!$1:$1048576,ROW(),AS$1)))</f>
        <v>-0.82390874094431876</v>
      </c>
      <c r="AT125">
        <f>IF(INDEX(測定結果!$1:$1048576,ROW(),AT$1)=0,"",LOG(INDEX(測定結果!$1:$1048576,ROW(),AT$1)))</f>
        <v>-0.85387196432176193</v>
      </c>
      <c r="AU125">
        <f>IF(INDEX(測定結果!$1:$1048576,ROW(),AU$1)=0,"",LOG(INDEX(測定結果!$1:$1048576,ROW(),AU$1)))</f>
        <v>-0.95860731484177497</v>
      </c>
      <c r="AV125">
        <f>IF(INDEX(測定結果!$1:$1048576,ROW(),AV$1)=0,"",LOG(INDEX(測定結果!$1:$1048576,ROW(),AV$1)))</f>
        <v>-0.85387196432176193</v>
      </c>
      <c r="AW125">
        <f>IF(INDEX(測定結果!$1:$1048576,ROW(),AW$1)=0,"",LOG(INDEX(測定結果!$1:$1048576,ROW(),AW$1)))</f>
        <v>-0.85387196432176193</v>
      </c>
      <c r="AX125">
        <f>IF(INDEX(測定結果!$1:$1048576,ROW(),AX$1)=0,"",LOG(INDEX(測定結果!$1:$1048576,ROW(),AX$1)))</f>
        <v>-0.82390874094431876</v>
      </c>
      <c r="AY125">
        <f>IF(INDEX(測定結果!$1:$1048576,ROW(),AY$1)=0,"",LOG(INDEX(測定結果!$1:$1048576,ROW(),AY$1)))</f>
        <v>-0.85387196432176193</v>
      </c>
      <c r="AZ125">
        <f>IF(INDEX(測定結果!$1:$1048576,ROW(),AZ$1)=0,"",LOG(INDEX(測定結果!$1:$1048576,ROW(),AZ$1)))</f>
        <v>-0.85387196432176193</v>
      </c>
      <c r="BA125">
        <f>IF(INDEX(測定結果!$1:$1048576,ROW(),BA$1)=0,"",LOG(INDEX(測定結果!$1:$1048576,ROW(),BA$1)))</f>
        <v>-0.92081875395237522</v>
      </c>
      <c r="BB125">
        <f>IF(INDEX(測定結果!$1:$1048576,ROW(),BB$1)=0,"",LOG(INDEX(測定結果!$1:$1048576,ROW(),BB$1)))</f>
        <v>-0.88605664769316317</v>
      </c>
      <c r="BC125">
        <f>IF(INDEX(測定結果!$1:$1048576,ROW(),BC$1)=0,"",LOG(INDEX(測定結果!$1:$1048576,ROW(),BC$1)))</f>
        <v>-0.88605664769316317</v>
      </c>
      <c r="BD125">
        <f>IF(INDEX(測定結果!$1:$1048576,ROW(),BD$1)=0,"",LOG(INDEX(測定結果!$1:$1048576,ROW(),BD$1)))</f>
        <v>-0.92081875395237522</v>
      </c>
      <c r="BE125">
        <f>IF(INDEX(測定結果!$1:$1048576,ROW(),BE$1)=0,"",LOG(INDEX(測定結果!$1:$1048576,ROW(),BE$1)))</f>
        <v>-0.88605664769316317</v>
      </c>
      <c r="BF125">
        <f>IF(INDEX(測定結果!$1:$1048576,ROW(),BF$1)=0,"",LOG(INDEX(測定結果!$1:$1048576,ROW(),BF$1)))</f>
        <v>-0.92081875395237522</v>
      </c>
      <c r="BG125">
        <f>IF(INDEX(測定結果!$1:$1048576,ROW(),BG$1)=0,"",LOG(INDEX(測定結果!$1:$1048576,ROW(),BG$1)))</f>
        <v>-0.95860731484177497</v>
      </c>
      <c r="BH125">
        <f>IF(INDEX(測定結果!$1:$1048576,ROW(),BH$1)=0,"",LOG(INDEX(測定結果!$1:$1048576,ROW(),BH$1)))</f>
        <v>-0.88605664769316317</v>
      </c>
      <c r="BI125">
        <f>IF(INDEX(測定結果!$1:$1048576,ROW(),BI$1)=0,"",LOG(INDEX(測定結果!$1:$1048576,ROW(),BI$1)))</f>
        <v>-0.92081875395237522</v>
      </c>
      <c r="BJ125">
        <f>IF(INDEX(測定結果!$1:$1048576,ROW(),BJ$1)=0,"",LOG(INDEX(測定結果!$1:$1048576,ROW(),BJ$1)))</f>
        <v>-0.95860731484177497</v>
      </c>
      <c r="BK125">
        <f>IF(INDEX(測定結果!$1:$1048576,ROW(),BK$1)=0,"",LOG(INDEX(測定結果!$1:$1048576,ROW(),BK$1)))</f>
        <v>-0.92081875395237522</v>
      </c>
      <c r="BL125">
        <f>IF(INDEX(測定結果!$1:$1048576,ROW(),BL$1)=0,"",LOG(INDEX(測定結果!$1:$1048576,ROW(),BL$1)))</f>
        <v>-0.92081875395237522</v>
      </c>
      <c r="BM125">
        <f>IF(INDEX(測定結果!$1:$1048576,ROW(),BM$1)=0,"",LOG(INDEX(測定結果!$1:$1048576,ROW(),BM$1)))</f>
        <v>-0.95860731484177497</v>
      </c>
      <c r="BN125">
        <f>IF(INDEX(測定結果!$1:$1048576,ROW(),BN$1)=0,"",LOG(INDEX(測定結果!$1:$1048576,ROW(),BN$1)))</f>
        <v>-0.88605664769316317</v>
      </c>
      <c r="BO125">
        <f>IF(INDEX(測定結果!$1:$1048576,ROW(),BO$1)=0,"",LOG(INDEX(測定結果!$1:$1048576,ROW(),BO$1)))</f>
        <v>-0.95860731484177497</v>
      </c>
      <c r="BP125">
        <f>IF(INDEX(測定結果!$1:$1048576,ROW(),BP$1)=0,"",LOG(INDEX(測定結果!$1:$1048576,ROW(),BP$1)))</f>
        <v>-0.92081875395237522</v>
      </c>
      <c r="BQ125">
        <f>IF(INDEX(測定結果!$1:$1048576,ROW(),BQ$1)=0,"",LOG(INDEX(測定結果!$1:$1048576,ROW(),BQ$1)))</f>
        <v>-0.95860731484177497</v>
      </c>
      <c r="BR125">
        <f>IF(INDEX(測定結果!$1:$1048576,ROW(),BR$1)=0,"",LOG(INDEX(測定結果!$1:$1048576,ROW(),BR$1)))</f>
        <v>-0.95860731484177497</v>
      </c>
      <c r="BS125">
        <f>IF(INDEX(測定結果!$1:$1048576,ROW(),BS$1)=0,"",LOG(INDEX(測定結果!$1:$1048576,ROW(),BS$1)))</f>
        <v>-0.92081875395237522</v>
      </c>
      <c r="BT125">
        <f>IF(INDEX(測定結果!$1:$1048576,ROW(),BT$1)=0,"",LOG(INDEX(測定結果!$1:$1048576,ROW(),BT$1)))</f>
        <v>-0.92081875395237522</v>
      </c>
      <c r="BU125">
        <f>IF(INDEX(測定結果!$1:$1048576,ROW(),BU$1)=0,"",LOG(INDEX(測定結果!$1:$1048576,ROW(),BU$1)))</f>
        <v>-0.95860731484177497</v>
      </c>
      <c r="BV125">
        <f>IF(INDEX(測定結果!$1:$1048576,ROW(),BV$1)=0,"",LOG(INDEX(測定結果!$1:$1048576,ROW(),BV$1)))</f>
        <v>-0.92081875395237522</v>
      </c>
      <c r="BW125">
        <f>IF(INDEX(測定結果!$1:$1048576,ROW(),BW$1)=0,"",LOG(INDEX(測定結果!$1:$1048576,ROW(),BW$1)))</f>
        <v>-0.92081875395237522</v>
      </c>
      <c r="BX125">
        <f>IF(INDEX(測定結果!$1:$1048576,ROW(),BX$1)=0,"",LOG(INDEX(測定結果!$1:$1048576,ROW(),BX$1)))</f>
        <v>-0.92081875395237522</v>
      </c>
      <c r="BY125">
        <f>IF(INDEX(測定結果!$1:$1048576,ROW(),BY$1)=0,"",LOG(INDEX(測定結果!$1:$1048576,ROW(),BY$1)))</f>
        <v>-0.95860731484177497</v>
      </c>
      <c r="BZ125">
        <f>IF(INDEX(測定結果!$1:$1048576,ROW(),BZ$1)=0,"",LOG(INDEX(測定結果!$1:$1048576,ROW(),BZ$1)))</f>
        <v>-0.95860731484177497</v>
      </c>
      <c r="CA125">
        <f>IF(INDEX(測定結果!$1:$1048576,ROW(),CA$1)=0,"",LOG(INDEX(測定結果!$1:$1048576,ROW(),CA$1)))</f>
        <v>-0.92081875395237522</v>
      </c>
      <c r="CB125">
        <f>IF(INDEX(測定結果!$1:$1048576,ROW(),CB$1)=0,"",LOG(INDEX(測定結果!$1:$1048576,ROW(),CB$1)))</f>
        <v>-0.95860731484177497</v>
      </c>
      <c r="CC125">
        <f>IF(INDEX(測定結果!$1:$1048576,ROW(),CC$1)=0,"",LOG(INDEX(測定結果!$1:$1048576,ROW(),CC$1)))</f>
        <v>-0.92081875395237522</v>
      </c>
      <c r="CD125">
        <f>IF(INDEX(測定結果!$1:$1048576,ROW(),CD$1)=0,"",LOG(INDEX(測定結果!$1:$1048576,ROW(),CD$1)))</f>
        <v>-0.95860731484177497</v>
      </c>
      <c r="CE125">
        <f>IF(INDEX(測定結果!$1:$1048576,ROW(),CE$1)=0,"",LOG(INDEX(測定結果!$1:$1048576,ROW(),CE$1)))</f>
        <v>-0.92081875395237522</v>
      </c>
      <c r="CF125">
        <f>IF(INDEX(測定結果!$1:$1048576,ROW(),CF$1)=0,"",LOG(INDEX(測定結果!$1:$1048576,ROW(),CF$1)))</f>
        <v>-0.92081875395237522</v>
      </c>
      <c r="CG125">
        <f>IF(INDEX(測定結果!$1:$1048576,ROW(),CG$1)=0,"",LOG(INDEX(測定結果!$1:$1048576,ROW(),CG$1)))</f>
        <v>-0.88605664769316317</v>
      </c>
      <c r="CH125">
        <f>IF(INDEX(測定結果!$1:$1048576,ROW(),CH$1)=0,"",LOG(INDEX(測定結果!$1:$1048576,ROW(),CH$1)))</f>
        <v>-0.95860731484177497</v>
      </c>
      <c r="CI125">
        <f>IF(INDEX(測定結果!$1:$1048576,ROW(),CI$1)=0,"",LOG(INDEX(測定結果!$1:$1048576,ROW(),CI$1)))</f>
        <v>-0.95860731484177497</v>
      </c>
      <c r="CJ125">
        <f>IF(INDEX(測定結果!$1:$1048576,ROW(),CJ$1)=0,"",LOG(INDEX(測定結果!$1:$1048576,ROW(),CJ$1)))</f>
        <v>-0.92081875395237522</v>
      </c>
      <c r="CK125">
        <f>IF(INDEX(測定結果!$1:$1048576,ROW(),CK$1)=0,"",LOG(INDEX(測定結果!$1:$1048576,ROW(),CK$1)))</f>
        <v>-0.92081875395237522</v>
      </c>
      <c r="CL125">
        <f>IF(INDEX(測定結果!$1:$1048576,ROW(),CL$1)=0,"",LOG(INDEX(測定結果!$1:$1048576,ROW(),CL$1)))</f>
        <v>-0.95860731484177497</v>
      </c>
      <c r="CM125">
        <f>IF(INDEX(測定結果!$1:$1048576,ROW(),CM$1)=0,"",LOG(INDEX(測定結果!$1:$1048576,ROW(),CM$1)))</f>
        <v>-0.95860731484177497</v>
      </c>
      <c r="CN125">
        <f>IF(INDEX(測定結果!$1:$1048576,ROW(),CN$1)=0,"",LOG(INDEX(測定結果!$1:$1048576,ROW(),CN$1)))</f>
        <v>-0.92081875395237522</v>
      </c>
      <c r="CO125">
        <f>IF(INDEX(測定結果!$1:$1048576,ROW(),CO$1)=0,"",LOG(INDEX(測定結果!$1:$1048576,ROW(),CO$1)))</f>
        <v>-1</v>
      </c>
      <c r="CP125">
        <f>IF(INDEX(測定結果!$1:$1048576,ROW(),CP$1)=0,"",LOG(INDEX(測定結果!$1:$1048576,ROW(),CP$1)))</f>
        <v>-1</v>
      </c>
      <c r="CQ125">
        <f>IF(INDEX(測定結果!$1:$1048576,ROW(),CQ$1)=0,"",LOG(INDEX(測定結果!$1:$1048576,ROW(),CQ$1)))</f>
        <v>-1</v>
      </c>
      <c r="CR125">
        <f>IF(INDEX(測定結果!$1:$1048576,ROW(),CR$1)=0,"",LOG(INDEX(測定結果!$1:$1048576,ROW(),CR$1)))</f>
        <v>-1</v>
      </c>
      <c r="CS125">
        <f>IF(INDEX(測定結果!$1:$1048576,ROW(),CS$1)=0,"",LOG(INDEX(測定結果!$1:$1048576,ROW(),CS$1)))</f>
        <v>-1</v>
      </c>
      <c r="CT125">
        <f>IF(INDEX(測定結果!$1:$1048576,ROW(),CT$1)=0,"",LOG(INDEX(測定結果!$1:$1048576,ROW(),CT$1)))</f>
        <v>-0.92081875395237522</v>
      </c>
      <c r="CU125">
        <f>IF(INDEX(測定結果!$1:$1048576,ROW(),CU$1)=0,"",LOG(INDEX(測定結果!$1:$1048576,ROW(),CU$1)))</f>
        <v>-1</v>
      </c>
      <c r="CV125">
        <f>IF(INDEX(測定結果!$1:$1048576,ROW(),CV$1)=0,"",LOG(INDEX(測定結果!$1:$1048576,ROW(),CV$1)))</f>
        <v>-1</v>
      </c>
      <c r="CW125">
        <f>IF(INDEX(測定結果!$1:$1048576,ROW(),CW$1)=0,"",LOG(INDEX(測定結果!$1:$1048576,ROW(),CW$1)))</f>
        <v>-0.95860731484177497</v>
      </c>
      <c r="CX125">
        <f>IF(INDEX(測定結果!$1:$1048576,ROW(),CX$1)=0,"",LOG(INDEX(測定結果!$1:$1048576,ROW(),CX$1)))</f>
        <v>-0.95860731484177497</v>
      </c>
      <c r="CY125">
        <f>IF(INDEX(測定結果!$1:$1048576,ROW(),CY$1)=0,"",LOG(INDEX(測定結果!$1:$1048576,ROW(),CY$1)))</f>
        <v>-1</v>
      </c>
      <c r="CZ125">
        <f>IF(INDEX(測定結果!$1:$1048576,ROW(),CZ$1)=0,"",LOG(INDEX(測定結果!$1:$1048576,ROW(),CZ$1)))</f>
        <v>-0.92081875395237522</v>
      </c>
      <c r="DA125">
        <f>IF(INDEX(測定結果!$1:$1048576,ROW(),DA$1)=0,"",LOG(INDEX(測定結果!$1:$1048576,ROW(),DA$1)))</f>
        <v>-0.95860731484177497</v>
      </c>
      <c r="DB125">
        <f>IF(INDEX(測定結果!$1:$1048576,ROW(),DB$1)=0,"",LOG(INDEX(測定結果!$1:$1048576,ROW(),DB$1)))</f>
        <v>-1</v>
      </c>
      <c r="DC125">
        <f>IF(INDEX(測定結果!$1:$1048576,ROW(),DC$1)=0,"",LOG(INDEX(測定結果!$1:$1048576,ROW(),DC$1)))</f>
        <v>-0.95860731484177497</v>
      </c>
      <c r="DD125">
        <f>IF(INDEX(測定結果!$1:$1048576,ROW(),DD$1)=0,"",LOG(INDEX(測定結果!$1:$1048576,ROW(),DD$1)))</f>
        <v>-0.95860731484177497</v>
      </c>
      <c r="DE125">
        <f>IF(INDEX(測定結果!$1:$1048576,ROW(),DE$1)=0,"",LOG(INDEX(測定結果!$1:$1048576,ROW(),DE$1)))</f>
        <v>-0.95860731484177497</v>
      </c>
      <c r="DF125">
        <f>IF(INDEX(測定結果!$1:$1048576,ROW(),DF$1)=0,"",LOG(INDEX(測定結果!$1:$1048576,ROW(),DF$1)))</f>
        <v>-0.92081875395237522</v>
      </c>
      <c r="DG125">
        <f>IF(INDEX(測定結果!$1:$1048576,ROW(),DG$1)=0,"",LOG(INDEX(測定結果!$1:$1048576,ROW(),DG$1)))</f>
        <v>-0.95860731484177497</v>
      </c>
      <c r="DH125">
        <f>IF(INDEX(測定結果!$1:$1048576,ROW(),DH$1)=0,"",LOG(INDEX(測定結果!$1:$1048576,ROW(),DH$1)))</f>
        <v>-0.95860731484177497</v>
      </c>
      <c r="DI125">
        <f>IF(INDEX(測定結果!$1:$1048576,ROW(),DI$1)=0,"",LOG(INDEX(測定結果!$1:$1048576,ROW(),DI$1)))</f>
        <v>-0.95860731484177497</v>
      </c>
      <c r="DJ125">
        <f>IF(INDEX(測定結果!$1:$1048576,ROW(),DJ$1)=0,"",LOG(INDEX(測定結果!$1:$1048576,ROW(),DJ$1)))</f>
        <v>-0.95860731484177497</v>
      </c>
      <c r="DK125">
        <f>IF(INDEX(測定結果!$1:$1048576,ROW(),DK$1)=0,"",LOG(INDEX(測定結果!$1:$1048576,ROW(),DK$1)))</f>
        <v>-1</v>
      </c>
      <c r="DL125">
        <f>IF(INDEX(測定結果!$1:$1048576,ROW(),DL$1)=0,"",LOG(INDEX(測定結果!$1:$1048576,ROW(),DL$1)))</f>
        <v>-0.95860731484177497</v>
      </c>
      <c r="DM125">
        <f>IF(INDEX(測定結果!$1:$1048576,ROW(),DM$1)=0,"",LOG(INDEX(測定結果!$1:$1048576,ROW(),DM$1)))</f>
        <v>-1</v>
      </c>
      <c r="DN125">
        <f>IF(INDEX(測定結果!$1:$1048576,ROW(),DN$1)=0,"",LOG(INDEX(測定結果!$1:$1048576,ROW(),DN$1)))</f>
        <v>-1.0969100130080565</v>
      </c>
      <c r="DO125">
        <f>IF(INDEX(測定結果!$1:$1048576,ROW(),DO$1)=0,"",LOG(INDEX(測定結果!$1:$1048576,ROW(),DO$1)))</f>
        <v>-1</v>
      </c>
      <c r="DP125">
        <f>IF(OR(INDEX(測定結果!$1:$1048576,ROW(),DP$1)=0,INDEX(測定結果!$1:$1048576,ROW(),DP$1)=""),"",LOG(INDEX(測定結果!$1:$1048576,ROW(),DP$1)))</f>
        <v>-1.0087739243075051</v>
      </c>
      <c r="DQ125">
        <f>IF(OR(INDEX(測定結果!$1:$1048576,ROW(),DQ$1)=0,INDEX(測定結果!$1:$1048576,ROW(),DQ$1)=""),"",LOG(INDEX(測定結果!$1:$1048576,ROW(),DQ$1)))</f>
        <v>-0.97881070093006195</v>
      </c>
      <c r="DR125">
        <f>IF(OR(INDEX(測定結果!$1:$1048576,ROW(),DR$1)=0,INDEX(測定結果!$1:$1048576,ROW(),DR$1)=""),"",LOG(INDEX(測定結果!$1:$1048576,ROW(),DR$1)))</f>
        <v>-1.0555173278498313</v>
      </c>
      <c r="DS125">
        <f>IF(OR(INDEX(測定結果!$1:$1048576,ROW(),DS$1)=0,INDEX(測定結果!$1:$1048576,ROW(),DS$1)=""),"",LOG(INDEX(測定結果!$1:$1048576,ROW(),DS$1)))</f>
        <v>-1</v>
      </c>
      <c r="DT125">
        <f>IF(OR(INDEX(測定結果!$1:$1048576,ROW(),DT$1)=0,INDEX(測定結果!$1:$1048576,ROW(),DT$1)=""),"",LOG(INDEX(測定結果!$1:$1048576,ROW(),DT$1)))</f>
        <v>-0.97881070093006195</v>
      </c>
      <c r="DU125">
        <f>IF(OR(INDEX(測定結果!$1:$1048576,ROW(),DU$1)=0,INDEX(測定結果!$1:$1048576,ROW(),DU$1)=""),"",LOG(INDEX(測定結果!$1:$1048576,ROW(),DU$1)))</f>
        <v>-1.0087739243075051</v>
      </c>
      <c r="DV125">
        <f>IF(OR(INDEX(測定結果!$1:$1048576,ROW(),DV$1)=0,INDEX(測定結果!$1:$1048576,ROW(),DV$1)=""),"",LOG(INDEX(測定結果!$1:$1048576,ROW(),DV$1)))</f>
        <v>-1.0222763947111522</v>
      </c>
      <c r="DW125">
        <f>IF(OR(INDEX(測定結果!$1:$1048576,ROW(),DW$1)=0,INDEX(測定結果!$1:$1048576,ROW(),DW$1)=""),"",LOG(INDEX(測定結果!$1:$1048576,ROW(),DW$1)))</f>
        <v>-1.0043648054024501</v>
      </c>
      <c r="DX125">
        <f>IF(OR(INDEX(測定結果!$1:$1048576,ROW(),DX$1)=0,INDEX(測定結果!$1:$1048576,ROW(),DX$1)=""),"",LOG(INDEX(測定結果!$1:$1048576,ROW(),DX$1)))</f>
        <v>-1.0132282657337552</v>
      </c>
      <c r="DY125">
        <f>IF(OR(INDEX(測定結果!$1:$1048576,ROW(),DY$1)=0,INDEX(測定結果!$1:$1048576,ROW(),DY$1)=""),"",LOG(INDEX(測定結果!$1:$1048576,ROW(),DY$1)))</f>
        <v>-1.0087739243075051</v>
      </c>
      <c r="DZ125">
        <f>IF(OR(INDEX(測定結果!$1:$1048576,ROW(),DZ$1)=0,INDEX(測定結果!$1:$1048576,ROW(),DZ$1)=""),"",LOG(INDEX(測定結果!$1:$1048576,ROW(),DZ$1)))</f>
        <v>-1.0409586076789064</v>
      </c>
      <c r="EA125">
        <f>IF(OR(INDEX(測定結果!$1:$1048576,ROW(),EA$1)=0,INDEX(測定結果!$1:$1048576,ROW(),EA$1)=""),"",LOG(INDEX(測定結果!$1:$1048576,ROW(),EA$1)))</f>
        <v>-0.98716277529482777</v>
      </c>
      <c r="EB125">
        <f>IF(OR(INDEX(測定結果!$1:$1048576,ROW(),EB$1)=0,INDEX(測定結果!$1:$1048576,ROW(),EB$1)=""),"",LOG(INDEX(測定結果!$1:$1048576,ROW(),EB$1)))</f>
        <v>-0.99567862621735737</v>
      </c>
      <c r="EC125" t="str">
        <f>IF(OR(INDEX(測定結果!$1:$1048576,ROW(),EC$1)=0,INDEX(測定結果!$1:$1048576,ROW(),EC$1)=""),"",LOG(INDEX(測定結果!$1:$1048576,ROW(),EC$1)))</f>
        <v/>
      </c>
      <c r="ED125" t="str">
        <f>IF(OR(INDEX(測定結果!$1:$1048576,ROW(),ED$1)=0,INDEX(測定結果!$1:$1048576,ROW(),ED$1)=""),"",LOG(INDEX(測定結果!$1:$1048576,ROW(),ED$1)))</f>
        <v/>
      </c>
    </row>
    <row r="126" spans="1:134">
      <c r="A126" t="str">
        <f>IF(INDEX(測定結果!$1:$1048576,ROW(),A$1)=0,A125,INDEX(測定結果!$1:$1048576,ROW(),A$1))</f>
        <v>船引町</v>
      </c>
      <c r="B126">
        <f>INDEX(測定結果!$1:$1048576,ROW(),B$1)</f>
        <v>116</v>
      </c>
      <c r="C126" t="str">
        <f>IF(INDEX(測定結果!$1:$1048576,ROW(),C$1)=0,C125,INDEX(測定結果!$1:$1048576,ROW(),C$1))</f>
        <v>荒和田</v>
      </c>
      <c r="D126" t="str">
        <f>IF(INDEX(測定結果!$1:$1048576,ROW(),D$1)=0,"",INDEX(測定結果!$1:$1048576,ROW(),D$1))</f>
        <v>荒和田区公民館</v>
      </c>
      <c r="E126">
        <f>IF(INDEX(測定結果!$1:$1048576,ROW(),E$1)=0,"",LOG(INDEX(測定結果!$1:$1048576,ROW(),E$1)))</f>
        <v>-0.22914798835785583</v>
      </c>
      <c r="F126">
        <f>IF(INDEX(測定結果!$1:$1048576,ROW(),F$1)=0,"",LOG(INDEX(測定結果!$1:$1048576,ROW(),F$1)))</f>
        <v>-0.29242982390206362</v>
      </c>
      <c r="G126">
        <f>IF(INDEX(測定結果!$1:$1048576,ROW(),G$1)=0,"",LOG(INDEX(測定結果!$1:$1048576,ROW(),G$1)))</f>
        <v>-0.25963731050575611</v>
      </c>
      <c r="H126">
        <f>IF(INDEX(測定結果!$1:$1048576,ROW(),H$1)=0,"",LOG(INDEX(測定結果!$1:$1048576,ROW(),H$1)))</f>
        <v>-0.31875876262441277</v>
      </c>
      <c r="I126">
        <f>IF(INDEX(測定結果!$1:$1048576,ROW(),I$1)=0,"",LOG(INDEX(測定結果!$1:$1048576,ROW(),I$1)))</f>
        <v>-0.35654732351381258</v>
      </c>
      <c r="J126">
        <f>IF(INDEX(測定結果!$1:$1048576,ROW(),J$1)=0,"",LOG(INDEX(測定結果!$1:$1048576,ROW(),J$1)))</f>
        <v>-0.25963731050575611</v>
      </c>
      <c r="K126">
        <f>IF(INDEX(測定結果!$1:$1048576,ROW(),K$1)=0,"",LOG(INDEX(測定結果!$1:$1048576,ROW(),K$1)))</f>
        <v>-0.33724216831842591</v>
      </c>
      <c r="L126">
        <f>IF(INDEX(測定結果!$1:$1048576,ROW(),L$1)=0,"",LOG(INDEX(測定結果!$1:$1048576,ROW(),L$1)))</f>
        <v>-0.3010299956639812</v>
      </c>
      <c r="M126">
        <f>IF(INDEX(測定結果!$1:$1048576,ROW(),M$1)=0,"",LOG(INDEX(測定結果!$1:$1048576,ROW(),M$1)))</f>
        <v>-0.30980391997148632</v>
      </c>
      <c r="N126">
        <f>IF(INDEX(測定結果!$1:$1048576,ROW(),N$1)=0,"",LOG(INDEX(測定結果!$1:$1048576,ROW(),N$1)))</f>
        <v>-0.31875876262441277</v>
      </c>
      <c r="O126">
        <f>IF(INDEX(測定結果!$1:$1048576,ROW(),O$1)=0,"",LOG(INDEX(測定結果!$1:$1048576,ROW(),O$1)))</f>
        <v>-0.34678748622465633</v>
      </c>
      <c r="P126">
        <f>IF(INDEX(測定結果!$1:$1048576,ROW(),P$1)=0,"",LOG(INDEX(測定結果!$1:$1048576,ROW(),P$1)))</f>
        <v>-0.33724216831842591</v>
      </c>
      <c r="Q126">
        <f>IF(INDEX(測定結果!$1:$1048576,ROW(),Q$1)=0,"",LOG(INDEX(測定結果!$1:$1048576,ROW(),Q$1)))</f>
        <v>-0.38721614328026455</v>
      </c>
      <c r="R126">
        <f>IF(INDEX(測定結果!$1:$1048576,ROW(),R$1)=0,"",LOG(INDEX(測定結果!$1:$1048576,ROW(),R$1)))</f>
        <v>-0.37675070960209955</v>
      </c>
      <c r="S126">
        <f>IF(INDEX(測定結果!$1:$1048576,ROW(),S$1)=0,"",LOG(INDEX(測定結果!$1:$1048576,ROW(),S$1)))</f>
        <v>-0.37675070960209955</v>
      </c>
      <c r="T126">
        <f>IF(INDEX(測定結果!$1:$1048576,ROW(),T$1)=0,"",LOG(INDEX(測定結果!$1:$1048576,ROW(),T$1)))</f>
        <v>-0.49485002168009401</v>
      </c>
      <c r="U126">
        <f>IF(INDEX(測定結果!$1:$1048576,ROW(),U$1)=0,"",LOG(INDEX(測定結果!$1:$1048576,ROW(),U$1)))</f>
        <v>-0.43179827593300502</v>
      </c>
      <c r="V126">
        <f>IF(INDEX(測定結果!$1:$1048576,ROW(),V$1)=0,"",LOG(INDEX(測定結果!$1:$1048576,ROW(),V$1)))</f>
        <v>-0.44369749923271273</v>
      </c>
      <c r="W126">
        <f>IF(INDEX(測定結果!$1:$1048576,ROW(),W$1)=0,"",LOG(INDEX(測定結果!$1:$1048576,ROW(),W$1)))</f>
        <v>-0.46852108295774486</v>
      </c>
      <c r="X126">
        <f>IF(INDEX(測定結果!$1:$1048576,ROW(),X$1)=0,"",LOG(INDEX(測定結果!$1:$1048576,ROW(),X$1)))</f>
        <v>-0.45593195564972439</v>
      </c>
      <c r="Y126">
        <f>IF(INDEX(測定結果!$1:$1048576,ROW(),Y$1)=0,"",LOG(INDEX(測定結果!$1:$1048576,ROW(),Y$1)))</f>
        <v>-0.50863830616572736</v>
      </c>
      <c r="Z126">
        <f>IF(INDEX(測定結果!$1:$1048576,ROW(),Z$1)=0,"",LOG(INDEX(測定結果!$1:$1048576,ROW(),Z$1)))</f>
        <v>-0.49485002168009401</v>
      </c>
      <c r="AA126">
        <f>IF(INDEX(測定結果!$1:$1048576,ROW(),AA$1)=0,"",LOG(INDEX(測定結果!$1:$1048576,ROW(),AA$1)))</f>
        <v>-0.50863830616572736</v>
      </c>
      <c r="AB126">
        <f>IF(INDEX(測定結果!$1:$1048576,ROW(),AB$1)=0,"",LOG(INDEX(測定結果!$1:$1048576,ROW(),AB$1)))</f>
        <v>-0.50863830616572736</v>
      </c>
      <c r="AC126">
        <f>IF(INDEX(測定結果!$1:$1048576,ROW(),AC$1)=0,"",LOG(INDEX(測定結果!$1:$1048576,ROW(),AC$1)))</f>
        <v>-0.55284196865778079</v>
      </c>
      <c r="AD126">
        <f>IF(INDEX(測定結果!$1:$1048576,ROW(),AD$1)=0,"",LOG(INDEX(測定結果!$1:$1048576,ROW(),AD$1)))</f>
        <v>-0.58502665202918203</v>
      </c>
      <c r="AE126">
        <f>IF(INDEX(測定結果!$1:$1048576,ROW(),AE$1)=0,"",LOG(INDEX(測定結果!$1:$1048576,ROW(),AE$1)))</f>
        <v>-0.53760200210104392</v>
      </c>
      <c r="AF126">
        <f>IF(INDEX(測定結果!$1:$1048576,ROW(),AF$1)=0,"",LOG(INDEX(測定結果!$1:$1048576,ROW(),AF$1)))</f>
        <v>-0.53760200210104392</v>
      </c>
      <c r="AG126">
        <f>IF(INDEX(測定結果!$1:$1048576,ROW(),AG$1)=0,"",LOG(INDEX(測定結果!$1:$1048576,ROW(),AG$1)))</f>
        <v>-0.56863623584101264</v>
      </c>
      <c r="AH126">
        <f>IF(INDEX(測定結果!$1:$1048576,ROW(),AH$1)=0,"",LOG(INDEX(測定結果!$1:$1048576,ROW(),AH$1)))</f>
        <v>-0.6777807052660807</v>
      </c>
      <c r="AI126">
        <f>IF(INDEX(測定結果!$1:$1048576,ROW(),AI$1)=0,"",LOG(INDEX(測定結果!$1:$1048576,ROW(),AI$1)))</f>
        <v>-0.6020599913279624</v>
      </c>
      <c r="AJ126">
        <f>IF(INDEX(測定結果!$1:$1048576,ROW(),AJ$1)=0,"",LOG(INDEX(測定結果!$1:$1048576,ROW(),AJ$1)))</f>
        <v>-0.61978875828839397</v>
      </c>
      <c r="AK126">
        <f>IF(INDEX(測定結果!$1:$1048576,ROW(),AK$1)=0,"",LOG(INDEX(測定結果!$1:$1048576,ROW(),AK$1)))</f>
        <v>-0.61978875828839397</v>
      </c>
      <c r="AL126">
        <f>IF(INDEX(測定結果!$1:$1048576,ROW(),AL$1)=0,"",LOG(INDEX(測定結果!$1:$1048576,ROW(),AL$1)))</f>
        <v>-0.6777807052660807</v>
      </c>
      <c r="AM126">
        <f>IF(INDEX(測定結果!$1:$1048576,ROW(),AM$1)=0,"",LOG(INDEX(測定結果!$1:$1048576,ROW(),AM$1)))</f>
        <v>-0.6777807052660807</v>
      </c>
      <c r="AN126">
        <f>IF(INDEX(測定結果!$1:$1048576,ROW(),AN$1)=0,"",LOG(INDEX(測定結果!$1:$1048576,ROW(),AN$1)))</f>
        <v>-0.6777807052660807</v>
      </c>
      <c r="AO126">
        <f>IF(INDEX(測定結果!$1:$1048576,ROW(),AO$1)=0,"",LOG(INDEX(測定結果!$1:$1048576,ROW(),AO$1)))</f>
        <v>-0.69897000433601875</v>
      </c>
      <c r="AP126">
        <f>IF(INDEX(測定結果!$1:$1048576,ROW(),AP$1)=0,"",LOG(INDEX(測定結果!$1:$1048576,ROW(),AP$1)))</f>
        <v>-0.69897000433601875</v>
      </c>
      <c r="AQ126">
        <f>IF(INDEX(測定結果!$1:$1048576,ROW(),AQ$1)=0,"",LOG(INDEX(測定結果!$1:$1048576,ROW(),AQ$1)))</f>
        <v>-0.72124639904717103</v>
      </c>
      <c r="AR126">
        <f>IF(INDEX(測定結果!$1:$1048576,ROW(),AR$1)=0,"",LOG(INDEX(測定結果!$1:$1048576,ROW(),AR$1)))</f>
        <v>-0.69897000433601875</v>
      </c>
      <c r="AS126">
        <f>IF(INDEX(測定結果!$1:$1048576,ROW(),AS$1)=0,"",LOG(INDEX(測定結果!$1:$1048576,ROW(),AS$1)))</f>
        <v>-0.72124639904717103</v>
      </c>
      <c r="AT126">
        <f>IF(INDEX(測定結果!$1:$1048576,ROW(),AT$1)=0,"",LOG(INDEX(測定結果!$1:$1048576,ROW(),AT$1)))</f>
        <v>-0.69897000433601875</v>
      </c>
      <c r="AU126">
        <f>IF(INDEX(測定結果!$1:$1048576,ROW(),AU$1)=0,"",LOG(INDEX(測定結果!$1:$1048576,ROW(),AU$1)))</f>
        <v>-0.769551078621726</v>
      </c>
      <c r="AV126">
        <f>IF(INDEX(測定結果!$1:$1048576,ROW(),AV$1)=0,"",LOG(INDEX(測定結果!$1:$1048576,ROW(),AV$1)))</f>
        <v>-0.69897000433601875</v>
      </c>
      <c r="AW126">
        <f>IF(INDEX(測定結果!$1:$1048576,ROW(),AW$1)=0,"",LOG(INDEX(測定結果!$1:$1048576,ROW(),AW$1)))</f>
        <v>-0.69897000433601875</v>
      </c>
      <c r="AX126">
        <f>IF(INDEX(測定結果!$1:$1048576,ROW(),AX$1)=0,"",LOG(INDEX(測定結果!$1:$1048576,ROW(),AX$1)))</f>
        <v>-0.72124639904717103</v>
      </c>
      <c r="AY126">
        <f>IF(INDEX(測定結果!$1:$1048576,ROW(),AY$1)=0,"",LOG(INDEX(測定結果!$1:$1048576,ROW(),AY$1)))</f>
        <v>-0.74472749489669399</v>
      </c>
      <c r="AZ126">
        <f>IF(INDEX(測定結果!$1:$1048576,ROW(),AZ$1)=0,"",LOG(INDEX(測定結果!$1:$1048576,ROW(),AZ$1)))</f>
        <v>-0.69897000433601875</v>
      </c>
      <c r="BA126">
        <f>IF(INDEX(測定結果!$1:$1048576,ROW(),BA$1)=0,"",LOG(INDEX(測定結果!$1:$1048576,ROW(),BA$1)))</f>
        <v>-0.72124639904717103</v>
      </c>
      <c r="BB126">
        <f>IF(INDEX(測定結果!$1:$1048576,ROW(),BB$1)=0,"",LOG(INDEX(測定結果!$1:$1048576,ROW(),BB$1)))</f>
        <v>-0.769551078621726</v>
      </c>
      <c r="BC126">
        <f>IF(INDEX(測定結果!$1:$1048576,ROW(),BC$1)=0,"",LOG(INDEX(測定結果!$1:$1048576,ROW(),BC$1)))</f>
        <v>-0.72124639904717103</v>
      </c>
      <c r="BD126">
        <f>IF(INDEX(測定結果!$1:$1048576,ROW(),BD$1)=0,"",LOG(INDEX(測定結果!$1:$1048576,ROW(),BD$1)))</f>
        <v>-0.79588001734407521</v>
      </c>
      <c r="BE126">
        <f>IF(INDEX(測定結果!$1:$1048576,ROW(),BE$1)=0,"",LOG(INDEX(測定結果!$1:$1048576,ROW(),BE$1)))</f>
        <v>-0.769551078621726</v>
      </c>
      <c r="BF126">
        <f>IF(INDEX(測定結果!$1:$1048576,ROW(),BF$1)=0,"",LOG(INDEX(測定結果!$1:$1048576,ROW(),BF$1)))</f>
        <v>-0.85387196432176193</v>
      </c>
      <c r="BG126">
        <f>IF(INDEX(測定結果!$1:$1048576,ROW(),BG$1)=0,"",LOG(INDEX(測定結果!$1:$1048576,ROW(),BG$1)))</f>
        <v>-0.769551078621726</v>
      </c>
      <c r="BH126">
        <f>IF(INDEX(測定結果!$1:$1048576,ROW(),BH$1)=0,"",LOG(INDEX(測定結果!$1:$1048576,ROW(),BH$1)))</f>
        <v>-0.769551078621726</v>
      </c>
      <c r="BI126">
        <f>IF(INDEX(測定結果!$1:$1048576,ROW(),BI$1)=0,"",LOG(INDEX(測定結果!$1:$1048576,ROW(),BI$1)))</f>
        <v>-0.769551078621726</v>
      </c>
      <c r="BJ126">
        <f>IF(INDEX(測定結果!$1:$1048576,ROW(),BJ$1)=0,"",LOG(INDEX(測定結果!$1:$1048576,ROW(),BJ$1)))</f>
        <v>-0.74472749489669399</v>
      </c>
      <c r="BK126">
        <f>IF(INDEX(測定結果!$1:$1048576,ROW(),BK$1)=0,"",LOG(INDEX(測定結果!$1:$1048576,ROW(),BK$1)))</f>
        <v>-0.82390874094431876</v>
      </c>
      <c r="BL126">
        <f>IF(INDEX(測定結果!$1:$1048576,ROW(),BL$1)=0,"",LOG(INDEX(測定結果!$1:$1048576,ROW(),BL$1)))</f>
        <v>-0.74472749489669399</v>
      </c>
      <c r="BM126">
        <f>IF(INDEX(測定結果!$1:$1048576,ROW(),BM$1)=0,"",LOG(INDEX(測定結果!$1:$1048576,ROW(),BM$1)))</f>
        <v>-0.82390874094431876</v>
      </c>
      <c r="BN126">
        <f>IF(INDEX(測定結果!$1:$1048576,ROW(),BN$1)=0,"",LOG(INDEX(測定結果!$1:$1048576,ROW(),BN$1)))</f>
        <v>-0.769551078621726</v>
      </c>
      <c r="BO126">
        <f>IF(INDEX(測定結果!$1:$1048576,ROW(),BO$1)=0,"",LOG(INDEX(測定結果!$1:$1048576,ROW(),BO$1)))</f>
        <v>-0.769551078621726</v>
      </c>
      <c r="BP126">
        <f>IF(INDEX(測定結果!$1:$1048576,ROW(),BP$1)=0,"",LOG(INDEX(測定結果!$1:$1048576,ROW(),BP$1)))</f>
        <v>-0.85387196432176193</v>
      </c>
      <c r="BQ126">
        <f>IF(INDEX(測定結果!$1:$1048576,ROW(),BQ$1)=0,"",LOG(INDEX(測定結果!$1:$1048576,ROW(),BQ$1)))</f>
        <v>-0.79588001734407521</v>
      </c>
      <c r="BR126">
        <f>IF(INDEX(測定結果!$1:$1048576,ROW(),BR$1)=0,"",LOG(INDEX(測定結果!$1:$1048576,ROW(),BR$1)))</f>
        <v>-0.85387196432176193</v>
      </c>
      <c r="BS126">
        <f>IF(INDEX(測定結果!$1:$1048576,ROW(),BS$1)=0,"",LOG(INDEX(測定結果!$1:$1048576,ROW(),BS$1)))</f>
        <v>-0.82390874094431876</v>
      </c>
      <c r="BT126">
        <f>IF(INDEX(測定結果!$1:$1048576,ROW(),BT$1)=0,"",LOG(INDEX(測定結果!$1:$1048576,ROW(),BT$1)))</f>
        <v>-0.79588001734407521</v>
      </c>
      <c r="BU126">
        <f>IF(INDEX(測定結果!$1:$1048576,ROW(),BU$1)=0,"",LOG(INDEX(測定結果!$1:$1048576,ROW(),BU$1)))</f>
        <v>-0.82390874094431876</v>
      </c>
      <c r="BV126">
        <f>IF(INDEX(測定結果!$1:$1048576,ROW(),BV$1)=0,"",LOG(INDEX(測定結果!$1:$1048576,ROW(),BV$1)))</f>
        <v>-0.82390874094431876</v>
      </c>
      <c r="BW126">
        <f>IF(INDEX(測定結果!$1:$1048576,ROW(),BW$1)=0,"",LOG(INDEX(測定結果!$1:$1048576,ROW(),BW$1)))</f>
        <v>-0.79588001734407521</v>
      </c>
      <c r="BX126">
        <f>IF(INDEX(測定結果!$1:$1048576,ROW(),BX$1)=0,"",LOG(INDEX(測定結果!$1:$1048576,ROW(),BX$1)))</f>
        <v>-0.82390874094431876</v>
      </c>
      <c r="BY126">
        <f>IF(INDEX(測定結果!$1:$1048576,ROW(),BY$1)=0,"",LOG(INDEX(測定結果!$1:$1048576,ROW(),BY$1)))</f>
        <v>-0.85387196432176193</v>
      </c>
      <c r="BZ126">
        <f>IF(INDEX(測定結果!$1:$1048576,ROW(),BZ$1)=0,"",LOG(INDEX(測定結果!$1:$1048576,ROW(),BZ$1)))</f>
        <v>-0.88605664769316317</v>
      </c>
      <c r="CA126">
        <f>IF(INDEX(測定結果!$1:$1048576,ROW(),CA$1)=0,"",LOG(INDEX(測定結果!$1:$1048576,ROW(),CA$1)))</f>
        <v>-0.82390874094431876</v>
      </c>
      <c r="CB126">
        <f>IF(INDEX(測定結果!$1:$1048576,ROW(),CB$1)=0,"",LOG(INDEX(測定結果!$1:$1048576,ROW(),CB$1)))</f>
        <v>-0.88605664769316317</v>
      </c>
      <c r="CC126">
        <f>IF(INDEX(測定結果!$1:$1048576,ROW(),CC$1)=0,"",LOG(INDEX(測定結果!$1:$1048576,ROW(),CC$1)))</f>
        <v>-0.88605664769316317</v>
      </c>
      <c r="CD126">
        <f>IF(INDEX(測定結果!$1:$1048576,ROW(),CD$1)=0,"",LOG(INDEX(測定結果!$1:$1048576,ROW(),CD$1)))</f>
        <v>-0.85387196432176193</v>
      </c>
      <c r="CE126">
        <f>IF(INDEX(測定結果!$1:$1048576,ROW(),CE$1)=0,"",LOG(INDEX(測定結果!$1:$1048576,ROW(),CE$1)))</f>
        <v>-0.88605664769316317</v>
      </c>
      <c r="CF126">
        <f>IF(INDEX(測定結果!$1:$1048576,ROW(),CF$1)=0,"",LOG(INDEX(測定結果!$1:$1048576,ROW(),CF$1)))</f>
        <v>-0.85387196432176193</v>
      </c>
      <c r="CG126">
        <f>IF(INDEX(測定結果!$1:$1048576,ROW(),CG$1)=0,"",LOG(INDEX(測定結果!$1:$1048576,ROW(),CG$1)))</f>
        <v>-0.82390874094431876</v>
      </c>
      <c r="CH126">
        <f>IF(INDEX(測定結果!$1:$1048576,ROW(),CH$1)=0,"",LOG(INDEX(測定結果!$1:$1048576,ROW(),CH$1)))</f>
        <v>-0.85387196432176193</v>
      </c>
      <c r="CI126">
        <f>IF(INDEX(測定結果!$1:$1048576,ROW(),CI$1)=0,"",LOG(INDEX(測定結果!$1:$1048576,ROW(),CI$1)))</f>
        <v>-0.85387196432176193</v>
      </c>
      <c r="CJ126">
        <f>IF(INDEX(測定結果!$1:$1048576,ROW(),CJ$1)=0,"",LOG(INDEX(測定結果!$1:$1048576,ROW(),CJ$1)))</f>
        <v>-0.88605664769316317</v>
      </c>
      <c r="CK126">
        <f>IF(INDEX(測定結果!$1:$1048576,ROW(),CK$1)=0,"",LOG(INDEX(測定結果!$1:$1048576,ROW(),CK$1)))</f>
        <v>-0.88605664769316317</v>
      </c>
      <c r="CL126">
        <f>IF(INDEX(測定結果!$1:$1048576,ROW(),CL$1)=0,"",LOG(INDEX(測定結果!$1:$1048576,ROW(),CL$1)))</f>
        <v>-0.88605664769316317</v>
      </c>
      <c r="CM126">
        <f>IF(INDEX(測定結果!$1:$1048576,ROW(),CM$1)=0,"",LOG(INDEX(測定結果!$1:$1048576,ROW(),CM$1)))</f>
        <v>-0.88605664769316317</v>
      </c>
      <c r="CN126">
        <f>IF(INDEX(測定結果!$1:$1048576,ROW(),CN$1)=0,"",LOG(INDEX(測定結果!$1:$1048576,ROW(),CN$1)))</f>
        <v>-0.92081875395237522</v>
      </c>
      <c r="CO126">
        <f>IF(INDEX(測定結果!$1:$1048576,ROW(),CO$1)=0,"",LOG(INDEX(測定結果!$1:$1048576,ROW(),CO$1)))</f>
        <v>-0.92081875395237522</v>
      </c>
      <c r="CP126">
        <f>IF(INDEX(測定結果!$1:$1048576,ROW(),CP$1)=0,"",LOG(INDEX(測定結果!$1:$1048576,ROW(),CP$1)))</f>
        <v>-1</v>
      </c>
      <c r="CQ126">
        <f>IF(INDEX(測定結果!$1:$1048576,ROW(),CQ$1)=0,"",LOG(INDEX(測定結果!$1:$1048576,ROW(),CQ$1)))</f>
        <v>-0.88605664769316317</v>
      </c>
      <c r="CR126">
        <f>IF(INDEX(測定結果!$1:$1048576,ROW(),CR$1)=0,"",LOG(INDEX(測定結果!$1:$1048576,ROW(),CR$1)))</f>
        <v>-0.92081875395237522</v>
      </c>
      <c r="CS126">
        <f>IF(INDEX(測定結果!$1:$1048576,ROW(),CS$1)=0,"",LOG(INDEX(測定結果!$1:$1048576,ROW(),CS$1)))</f>
        <v>-0.88605664769316317</v>
      </c>
      <c r="CT126">
        <f>IF(INDEX(測定結果!$1:$1048576,ROW(),CT$1)=0,"",LOG(INDEX(測定結果!$1:$1048576,ROW(),CT$1)))</f>
        <v>-0.85387196432176193</v>
      </c>
      <c r="CU126">
        <f>IF(INDEX(測定結果!$1:$1048576,ROW(),CU$1)=0,"",LOG(INDEX(測定結果!$1:$1048576,ROW(),CU$1)))</f>
        <v>-0.88605664769316317</v>
      </c>
      <c r="CV126">
        <f>IF(INDEX(測定結果!$1:$1048576,ROW(),CV$1)=0,"",LOG(INDEX(測定結果!$1:$1048576,ROW(),CV$1)))</f>
        <v>-0.88605664769316317</v>
      </c>
      <c r="CW126">
        <f>IF(INDEX(測定結果!$1:$1048576,ROW(),CW$1)=0,"",LOG(INDEX(測定結果!$1:$1048576,ROW(),CW$1)))</f>
        <v>-0.92081875395237522</v>
      </c>
      <c r="CX126">
        <f>IF(INDEX(測定結果!$1:$1048576,ROW(),CX$1)=0,"",LOG(INDEX(測定結果!$1:$1048576,ROW(),CX$1)))</f>
        <v>-0.88605664769316317</v>
      </c>
      <c r="CY126">
        <f>IF(INDEX(測定結果!$1:$1048576,ROW(),CY$1)=0,"",LOG(INDEX(測定結果!$1:$1048576,ROW(),CY$1)))</f>
        <v>-0.92081875395237522</v>
      </c>
      <c r="CZ126">
        <f>IF(INDEX(測定結果!$1:$1048576,ROW(),CZ$1)=0,"",LOG(INDEX(測定結果!$1:$1048576,ROW(),CZ$1)))</f>
        <v>-0.92081875395237522</v>
      </c>
      <c r="DA126">
        <f>IF(INDEX(測定結果!$1:$1048576,ROW(),DA$1)=0,"",LOG(INDEX(測定結果!$1:$1048576,ROW(),DA$1)))</f>
        <v>-0.85387196432176193</v>
      </c>
      <c r="DB126">
        <f>IF(INDEX(測定結果!$1:$1048576,ROW(),DB$1)=0,"",LOG(INDEX(測定結果!$1:$1048576,ROW(),DB$1)))</f>
        <v>-0.88605664769316317</v>
      </c>
      <c r="DC126">
        <f>IF(INDEX(測定結果!$1:$1048576,ROW(),DC$1)=0,"",LOG(INDEX(測定結果!$1:$1048576,ROW(),DC$1)))</f>
        <v>-0.85387196432176193</v>
      </c>
      <c r="DD126">
        <f>IF(INDEX(測定結果!$1:$1048576,ROW(),DD$1)=0,"",LOG(INDEX(測定結果!$1:$1048576,ROW(),DD$1)))</f>
        <v>-0.88605664769316317</v>
      </c>
      <c r="DE126">
        <f>IF(INDEX(測定結果!$1:$1048576,ROW(),DE$1)=0,"",LOG(INDEX(測定結果!$1:$1048576,ROW(),DE$1)))</f>
        <v>-0.92081875395237522</v>
      </c>
      <c r="DF126">
        <f>IF(INDEX(測定結果!$1:$1048576,ROW(),DF$1)=0,"",LOG(INDEX(測定結果!$1:$1048576,ROW(),DF$1)))</f>
        <v>-0.88605664769316317</v>
      </c>
      <c r="DG126">
        <f>IF(INDEX(測定結果!$1:$1048576,ROW(),DG$1)=0,"",LOG(INDEX(測定結果!$1:$1048576,ROW(),DG$1)))</f>
        <v>-0.92081875395237522</v>
      </c>
      <c r="DH126">
        <f>IF(INDEX(測定結果!$1:$1048576,ROW(),DH$1)=0,"",LOG(INDEX(測定結果!$1:$1048576,ROW(),DH$1)))</f>
        <v>-0.88605664769316317</v>
      </c>
      <c r="DI126">
        <f>IF(INDEX(測定結果!$1:$1048576,ROW(),DI$1)=0,"",LOG(INDEX(測定結果!$1:$1048576,ROW(),DI$1)))</f>
        <v>-0.88605664769316317</v>
      </c>
      <c r="DJ126">
        <f>IF(INDEX(測定結果!$1:$1048576,ROW(),DJ$1)=0,"",LOG(INDEX(測定結果!$1:$1048576,ROW(),DJ$1)))</f>
        <v>-0.85387196432176193</v>
      </c>
      <c r="DK126">
        <f>IF(INDEX(測定結果!$1:$1048576,ROW(),DK$1)=0,"",LOG(INDEX(測定結果!$1:$1048576,ROW(),DK$1)))</f>
        <v>-0.92081875395237522</v>
      </c>
      <c r="DL126">
        <f>IF(INDEX(測定結果!$1:$1048576,ROW(),DL$1)=0,"",LOG(INDEX(測定結果!$1:$1048576,ROW(),DL$1)))</f>
        <v>-0.92081875395237522</v>
      </c>
      <c r="DM126">
        <f>IF(INDEX(測定結果!$1:$1048576,ROW(),DM$1)=0,"",LOG(INDEX(測定結果!$1:$1048576,ROW(),DM$1)))</f>
        <v>-0.92081875395237522</v>
      </c>
      <c r="DN126">
        <f>IF(INDEX(測定結果!$1:$1048576,ROW(),DN$1)=0,"",LOG(INDEX(測定結果!$1:$1048576,ROW(),DN$1)))</f>
        <v>-0.88605664769316317</v>
      </c>
      <c r="DO126">
        <f>IF(INDEX(測定結果!$1:$1048576,ROW(),DO$1)=0,"",LOG(INDEX(測定結果!$1:$1048576,ROW(),DO$1)))</f>
        <v>-0.92081875395237522</v>
      </c>
      <c r="DP126">
        <f>IF(OR(INDEX(測定結果!$1:$1048576,ROW(),DP$1)=0,INDEX(測定結果!$1:$1048576,ROW(),DP$1)=""),"",LOG(INDEX(測定結果!$1:$1048576,ROW(),DP$1)))</f>
        <v>-0.88272870434423567</v>
      </c>
      <c r="DQ126">
        <f>IF(OR(INDEX(測定結果!$1:$1048576,ROW(),DQ$1)=0,INDEX(測定結果!$1:$1048576,ROW(),DQ$1)=""),"",LOG(INDEX(測定結果!$1:$1048576,ROW(),DQ$1)))</f>
        <v>-0.88272870434423567</v>
      </c>
      <c r="DR126">
        <f>IF(OR(INDEX(測定結果!$1:$1048576,ROW(),DR$1)=0,INDEX(測定結果!$1:$1048576,ROW(),DR$1)=""),"",LOG(INDEX(測定結果!$1:$1048576,ROW(),DR$1)))</f>
        <v>-0.89619627904404309</v>
      </c>
      <c r="DS126">
        <f>IF(OR(INDEX(測定結果!$1:$1048576,ROW(),DS$1)=0,INDEX(測定結果!$1:$1048576,ROW(),DS$1)=""),"",LOG(INDEX(測定結果!$1:$1048576,ROW(),DS$1)))</f>
        <v>-0.92081875395237522</v>
      </c>
      <c r="DT126">
        <f>IF(OR(INDEX(測定結果!$1:$1048576,ROW(),DT$1)=0,INDEX(測定結果!$1:$1048576,ROW(),DT$1)=""),"",LOG(INDEX(測定結果!$1:$1048576,ROW(),DT$1)))</f>
        <v>-0.92811799269387463</v>
      </c>
      <c r="DU126">
        <f>IF(OR(INDEX(測定結果!$1:$1048576,ROW(),DU$1)=0,INDEX(測定結果!$1:$1048576,ROW(),DU$1)=""),"",LOG(INDEX(測定結果!$1:$1048576,ROW(),DU$1)))</f>
        <v>-0.9393021596463883</v>
      </c>
      <c r="DV126">
        <f>IF(OR(INDEX(測定結果!$1:$1048576,ROW(),DV$1)=0,INDEX(測定結果!$1:$1048576,ROW(),DV$1)=""),"",LOG(INDEX(測定結果!$1:$1048576,ROW(),DV$1)))</f>
        <v>-0.89619627904404309</v>
      </c>
      <c r="DW126">
        <f>IF(OR(INDEX(測定結果!$1:$1048576,ROW(),DW$1)=0,INDEX(測定結果!$1:$1048576,ROW(),DW$1)=""),"",LOG(INDEX(測定結果!$1:$1048576,ROW(),DW$1)))</f>
        <v>-0.96657624451305035</v>
      </c>
      <c r="DX126">
        <f>IF(OR(INDEX(測定結果!$1:$1048576,ROW(),DX$1)=0,INDEX(測定結果!$1:$1048576,ROW(),DX$1)=""),"",LOG(INDEX(測定結果!$1:$1048576,ROW(),DX$1)))</f>
        <v>-0.94309514866352739</v>
      </c>
      <c r="DY126">
        <f>IF(OR(INDEX(測定結果!$1:$1048576,ROW(),DY$1)=0,INDEX(測定結果!$1:$1048576,ROW(),DY$1)=""),"",LOG(INDEX(測定結果!$1:$1048576,ROW(),DY$1)))</f>
        <v>-0.9318141382538383</v>
      </c>
      <c r="DZ126">
        <f>IF(OR(INDEX(測定結果!$1:$1048576,ROW(),DZ$1)=0,INDEX(測定結果!$1:$1048576,ROW(),DZ$1)=""),"",LOG(INDEX(測定結果!$1:$1048576,ROW(),DZ$1)))</f>
        <v>-0.95860731484177497</v>
      </c>
      <c r="EA126">
        <f>IF(OR(INDEX(測定結果!$1:$1048576,ROW(),EA$1)=0,INDEX(測定結果!$1:$1048576,ROW(),EA$1)=""),"",LOG(INDEX(測定結果!$1:$1048576,ROW(),EA$1)))</f>
        <v>-0.90308998699194354</v>
      </c>
      <c r="EB126">
        <f>IF(OR(INDEX(測定結果!$1:$1048576,ROW(),EB$1)=0,INDEX(測定結果!$1:$1048576,ROW(),EB$1)=""),"",LOG(INDEX(測定結果!$1:$1048576,ROW(),EB$1)))</f>
        <v>-0.96257350205937642</v>
      </c>
      <c r="EC126" t="str">
        <f>IF(OR(INDEX(測定結果!$1:$1048576,ROW(),EC$1)=0,INDEX(測定結果!$1:$1048576,ROW(),EC$1)=""),"",LOG(INDEX(測定結果!$1:$1048576,ROW(),EC$1)))</f>
        <v/>
      </c>
      <c r="ED126" t="str">
        <f>IF(OR(INDEX(測定結果!$1:$1048576,ROW(),ED$1)=0,INDEX(測定結果!$1:$1048576,ROW(),ED$1)=""),"",LOG(INDEX(測定結果!$1:$1048576,ROW(),ED$1)))</f>
        <v/>
      </c>
    </row>
    <row r="127" spans="1:134">
      <c r="A127" t="str">
        <f>IF(INDEX(測定結果!$1:$1048576,ROW(),A$1)=0,A126,INDEX(測定結果!$1:$1048576,ROW(),A$1))</f>
        <v>船引町</v>
      </c>
      <c r="B127">
        <f>INDEX(測定結果!$1:$1048576,ROW(),B$1)</f>
        <v>117</v>
      </c>
      <c r="C127" t="str">
        <f>IF(INDEX(測定結果!$1:$1048576,ROW(),C$1)=0,C126,INDEX(測定結果!$1:$1048576,ROW(),C$1))</f>
        <v>光陽台</v>
      </c>
      <c r="D127" t="str">
        <f>IF(INDEX(測定結果!$1:$1048576,ROW(),D$1)=0,"",INDEX(測定結果!$1:$1048576,ROW(),D$1))</f>
        <v>田村西部工業団地光ヶ丘公園</v>
      </c>
      <c r="E127">
        <f>IF(INDEX(測定結果!$1:$1048576,ROW(),E$1)=0,"",LOG(INDEX(測定結果!$1:$1048576,ROW(),E$1)))</f>
        <v>-0.35654732351381258</v>
      </c>
      <c r="F127">
        <f>IF(INDEX(測定結果!$1:$1048576,ROW(),F$1)=0,"",LOG(INDEX(測定結果!$1:$1048576,ROW(),F$1)))</f>
        <v>-0.45593195564972439</v>
      </c>
      <c r="G127">
        <f>IF(INDEX(測定結果!$1:$1048576,ROW(),G$1)=0,"",LOG(INDEX(測定結果!$1:$1048576,ROW(),G$1)))</f>
        <v>-0.49485002168009401</v>
      </c>
      <c r="H127">
        <f>IF(INDEX(測定結果!$1:$1048576,ROW(),H$1)=0,"",LOG(INDEX(測定結果!$1:$1048576,ROW(),H$1)))</f>
        <v>-0.53760200210104392</v>
      </c>
      <c r="I127">
        <f>IF(INDEX(測定結果!$1:$1048576,ROW(),I$1)=0,"",LOG(INDEX(測定結果!$1:$1048576,ROW(),I$1)))</f>
        <v>-0.58502665202918203</v>
      </c>
      <c r="J127">
        <f>IF(INDEX(測定結果!$1:$1048576,ROW(),J$1)=0,"",LOG(INDEX(測定結果!$1:$1048576,ROW(),J$1)))</f>
        <v>-0.56863623584101264</v>
      </c>
      <c r="K127">
        <f>IF(INDEX(測定結果!$1:$1048576,ROW(),K$1)=0,"",LOG(INDEX(測定結果!$1:$1048576,ROW(),K$1)))</f>
        <v>-0.56863623584101264</v>
      </c>
      <c r="L127">
        <f>IF(INDEX(測定結果!$1:$1048576,ROW(),L$1)=0,"",LOG(INDEX(測定結果!$1:$1048576,ROW(),L$1)))</f>
        <v>-0.56863623584101264</v>
      </c>
      <c r="M127">
        <f>IF(INDEX(測定結果!$1:$1048576,ROW(),M$1)=0,"",LOG(INDEX(測定結果!$1:$1048576,ROW(),M$1)))</f>
        <v>-0.56863623584101264</v>
      </c>
      <c r="N127">
        <f>IF(INDEX(測定結果!$1:$1048576,ROW(),N$1)=0,"",LOG(INDEX(測定結果!$1:$1048576,ROW(),N$1)))</f>
        <v>-0.56863623584101264</v>
      </c>
      <c r="O127">
        <f>IF(INDEX(測定結果!$1:$1048576,ROW(),O$1)=0,"",LOG(INDEX(測定結果!$1:$1048576,ROW(),O$1)))</f>
        <v>-0.63827216398240705</v>
      </c>
      <c r="P127">
        <f>IF(INDEX(測定結果!$1:$1048576,ROW(),P$1)=0,"",LOG(INDEX(測定結果!$1:$1048576,ROW(),P$1)))</f>
        <v>-0.56863623584101264</v>
      </c>
      <c r="Q127">
        <f>IF(INDEX(測定結果!$1:$1048576,ROW(),Q$1)=0,"",LOG(INDEX(測定結果!$1:$1048576,ROW(),Q$1)))</f>
        <v>-0.58502665202918203</v>
      </c>
      <c r="R127">
        <f>IF(INDEX(測定結果!$1:$1048576,ROW(),R$1)=0,"",LOG(INDEX(測定結果!$1:$1048576,ROW(),R$1)))</f>
        <v>-0.6020599913279624</v>
      </c>
      <c r="S127">
        <f>IF(INDEX(測定結果!$1:$1048576,ROW(),S$1)=0,"",LOG(INDEX(測定結果!$1:$1048576,ROW(),S$1)))</f>
        <v>-0.58502665202918203</v>
      </c>
      <c r="T127">
        <f>IF(INDEX(測定結果!$1:$1048576,ROW(),T$1)=0,"",LOG(INDEX(測定結果!$1:$1048576,ROW(),T$1)))</f>
        <v>-0.74472749489669399</v>
      </c>
      <c r="U127">
        <f>IF(INDEX(測定結果!$1:$1048576,ROW(),U$1)=0,"",LOG(INDEX(測定結果!$1:$1048576,ROW(),U$1)))</f>
        <v>-0.63827216398240705</v>
      </c>
      <c r="V127">
        <f>IF(INDEX(測定結果!$1:$1048576,ROW(),V$1)=0,"",LOG(INDEX(測定結果!$1:$1048576,ROW(),V$1)))</f>
        <v>-0.65757731917779372</v>
      </c>
      <c r="W127">
        <f>IF(INDEX(測定結果!$1:$1048576,ROW(),W$1)=0,"",LOG(INDEX(測定結果!$1:$1048576,ROW(),W$1)))</f>
        <v>-0.63827216398240705</v>
      </c>
      <c r="X127">
        <f>IF(INDEX(測定結果!$1:$1048576,ROW(),X$1)=0,"",LOG(INDEX(測定結果!$1:$1048576,ROW(),X$1)))</f>
        <v>-0.63827216398240705</v>
      </c>
      <c r="Y127">
        <f>IF(INDEX(測定結果!$1:$1048576,ROW(),Y$1)=0,"",LOG(INDEX(測定結果!$1:$1048576,ROW(),Y$1)))</f>
        <v>-0.69897000433601875</v>
      </c>
      <c r="Z127">
        <f>IF(INDEX(測定結果!$1:$1048576,ROW(),Z$1)=0,"",LOG(INDEX(測定結果!$1:$1048576,ROW(),Z$1)))</f>
        <v>-0.65757731917779372</v>
      </c>
      <c r="AA127">
        <f>IF(INDEX(測定結果!$1:$1048576,ROW(),AA$1)=0,"",LOG(INDEX(測定結果!$1:$1048576,ROW(),AA$1)))</f>
        <v>-0.69897000433601875</v>
      </c>
      <c r="AB127">
        <f>IF(INDEX(測定結果!$1:$1048576,ROW(),AB$1)=0,"",LOG(INDEX(測定結果!$1:$1048576,ROW(),AB$1)))</f>
        <v>-0.74472749489669399</v>
      </c>
      <c r="AC127">
        <f>IF(INDEX(測定結果!$1:$1048576,ROW(),AC$1)=0,"",LOG(INDEX(測定結果!$1:$1048576,ROW(),AC$1)))</f>
        <v>-0.769551078621726</v>
      </c>
      <c r="AD127">
        <f>IF(INDEX(測定結果!$1:$1048576,ROW(),AD$1)=0,"",LOG(INDEX(測定結果!$1:$1048576,ROW(),AD$1)))</f>
        <v>-0.72124639904717103</v>
      </c>
      <c r="AE127">
        <f>IF(INDEX(測定結果!$1:$1048576,ROW(),AE$1)=0,"",LOG(INDEX(測定結果!$1:$1048576,ROW(),AE$1)))</f>
        <v>-0.72124639904717103</v>
      </c>
      <c r="AF127">
        <f>IF(INDEX(測定結果!$1:$1048576,ROW(),AF$1)=0,"",LOG(INDEX(測定結果!$1:$1048576,ROW(),AF$1)))</f>
        <v>-0.74472749489669399</v>
      </c>
      <c r="AG127">
        <f>IF(INDEX(測定結果!$1:$1048576,ROW(),AG$1)=0,"",LOG(INDEX(測定結果!$1:$1048576,ROW(),AG$1)))</f>
        <v>-0.769551078621726</v>
      </c>
      <c r="AH127">
        <f>IF(INDEX(測定結果!$1:$1048576,ROW(),AH$1)=0,"",LOG(INDEX(測定結果!$1:$1048576,ROW(),AH$1)))</f>
        <v>-0.74472749489669399</v>
      </c>
      <c r="AI127">
        <f>IF(INDEX(測定結果!$1:$1048576,ROW(),AI$1)=0,"",LOG(INDEX(測定結果!$1:$1048576,ROW(),AI$1)))</f>
        <v>-0.769551078621726</v>
      </c>
      <c r="AJ127">
        <f>IF(INDEX(測定結果!$1:$1048576,ROW(),AJ$1)=0,"",LOG(INDEX(測定結果!$1:$1048576,ROW(),AJ$1)))</f>
        <v>-0.82390874094431876</v>
      </c>
      <c r="AK127">
        <f>IF(INDEX(測定結果!$1:$1048576,ROW(),AK$1)=0,"",LOG(INDEX(測定結果!$1:$1048576,ROW(),AK$1)))</f>
        <v>-0.85387196432176193</v>
      </c>
      <c r="AL127">
        <f>IF(INDEX(測定結果!$1:$1048576,ROW(),AL$1)=0,"",LOG(INDEX(測定結果!$1:$1048576,ROW(),AL$1)))</f>
        <v>-0.82390874094431876</v>
      </c>
      <c r="AM127">
        <f>IF(INDEX(測定結果!$1:$1048576,ROW(),AM$1)=0,"",LOG(INDEX(測定結果!$1:$1048576,ROW(),AM$1)))</f>
        <v>-0.82390874094431876</v>
      </c>
      <c r="AN127">
        <f>IF(INDEX(測定結果!$1:$1048576,ROW(),AN$1)=0,"",LOG(INDEX(測定結果!$1:$1048576,ROW(),AN$1)))</f>
        <v>-0.82390874094431876</v>
      </c>
      <c r="AO127">
        <f>IF(INDEX(測定結果!$1:$1048576,ROW(),AO$1)=0,"",LOG(INDEX(測定結果!$1:$1048576,ROW(),AO$1)))</f>
        <v>-0.82390874094431876</v>
      </c>
      <c r="AP127">
        <f>IF(INDEX(測定結果!$1:$1048576,ROW(),AP$1)=0,"",LOG(INDEX(測定結果!$1:$1048576,ROW(),AP$1)))</f>
        <v>-0.85387196432176193</v>
      </c>
      <c r="AQ127">
        <f>IF(INDEX(測定結果!$1:$1048576,ROW(),AQ$1)=0,"",LOG(INDEX(測定結果!$1:$1048576,ROW(),AQ$1)))</f>
        <v>-0.82390874094431876</v>
      </c>
      <c r="AR127">
        <f>IF(INDEX(測定結果!$1:$1048576,ROW(),AR$1)=0,"",LOG(INDEX(測定結果!$1:$1048576,ROW(),AR$1)))</f>
        <v>-0.769551078621726</v>
      </c>
      <c r="AS127">
        <f>IF(INDEX(測定結果!$1:$1048576,ROW(),AS$1)=0,"",LOG(INDEX(測定結果!$1:$1048576,ROW(),AS$1)))</f>
        <v>-0.82390874094431876</v>
      </c>
      <c r="AT127">
        <f>IF(INDEX(測定結果!$1:$1048576,ROW(),AT$1)=0,"",LOG(INDEX(測定結果!$1:$1048576,ROW(),AT$1)))</f>
        <v>-0.79588001734407521</v>
      </c>
      <c r="AU127">
        <f>IF(INDEX(測定結果!$1:$1048576,ROW(),AU$1)=0,"",LOG(INDEX(測定結果!$1:$1048576,ROW(),AU$1)))</f>
        <v>-0.79588001734407521</v>
      </c>
      <c r="AV127">
        <f>IF(INDEX(測定結果!$1:$1048576,ROW(),AV$1)=0,"",LOG(INDEX(測定結果!$1:$1048576,ROW(),AV$1)))</f>
        <v>-0.82390874094431876</v>
      </c>
      <c r="AW127">
        <f>IF(INDEX(測定結果!$1:$1048576,ROW(),AW$1)=0,"",LOG(INDEX(測定結果!$1:$1048576,ROW(),AW$1)))</f>
        <v>-0.85387196432176193</v>
      </c>
      <c r="AX127">
        <f>IF(INDEX(測定結果!$1:$1048576,ROW(),AX$1)=0,"",LOG(INDEX(測定結果!$1:$1048576,ROW(),AX$1)))</f>
        <v>-0.88605664769316317</v>
      </c>
      <c r="AY127">
        <f>IF(INDEX(測定結果!$1:$1048576,ROW(),AY$1)=0,"",LOG(INDEX(測定結果!$1:$1048576,ROW(),AY$1)))</f>
        <v>-0.92081875395237522</v>
      </c>
      <c r="AZ127">
        <f>IF(INDEX(測定結果!$1:$1048576,ROW(),AZ$1)=0,"",LOG(INDEX(測定結果!$1:$1048576,ROW(),AZ$1)))</f>
        <v>-0.88605664769316317</v>
      </c>
      <c r="BA127">
        <f>IF(INDEX(測定結果!$1:$1048576,ROW(),BA$1)=0,"",LOG(INDEX(測定結果!$1:$1048576,ROW(),BA$1)))</f>
        <v>-0.88605664769316317</v>
      </c>
      <c r="BB127">
        <f>IF(INDEX(測定結果!$1:$1048576,ROW(),BB$1)=0,"",LOG(INDEX(測定結果!$1:$1048576,ROW(),BB$1)))</f>
        <v>-0.88605664769316317</v>
      </c>
      <c r="BC127">
        <f>IF(INDEX(測定結果!$1:$1048576,ROW(),BC$1)=0,"",LOG(INDEX(測定結果!$1:$1048576,ROW(),BC$1)))</f>
        <v>-0.88605664769316317</v>
      </c>
      <c r="BD127">
        <f>IF(INDEX(測定結果!$1:$1048576,ROW(),BD$1)=0,"",LOG(INDEX(測定結果!$1:$1048576,ROW(),BD$1)))</f>
        <v>-0.88605664769316317</v>
      </c>
      <c r="BE127">
        <f>IF(INDEX(測定結果!$1:$1048576,ROW(),BE$1)=0,"",LOG(INDEX(測定結果!$1:$1048576,ROW(),BE$1)))</f>
        <v>-0.88605664769316317</v>
      </c>
      <c r="BF127">
        <f>IF(INDEX(測定結果!$1:$1048576,ROW(),BF$1)=0,"",LOG(INDEX(測定結果!$1:$1048576,ROW(),BF$1)))</f>
        <v>-0.92081875395237522</v>
      </c>
      <c r="BG127">
        <f>IF(INDEX(測定結果!$1:$1048576,ROW(),BG$1)=0,"",LOG(INDEX(測定結果!$1:$1048576,ROW(),BG$1)))</f>
        <v>-0.88605664769316317</v>
      </c>
      <c r="BH127">
        <f>IF(INDEX(測定結果!$1:$1048576,ROW(),BH$1)=0,"",LOG(INDEX(測定結果!$1:$1048576,ROW(),BH$1)))</f>
        <v>-0.88605664769316317</v>
      </c>
      <c r="BI127">
        <f>IF(INDEX(測定結果!$1:$1048576,ROW(),BI$1)=0,"",LOG(INDEX(測定結果!$1:$1048576,ROW(),BI$1)))</f>
        <v>-0.85387196432176193</v>
      </c>
      <c r="BJ127">
        <f>IF(INDEX(測定結果!$1:$1048576,ROW(),BJ$1)=0,"",LOG(INDEX(測定結果!$1:$1048576,ROW(),BJ$1)))</f>
        <v>-0.88605664769316317</v>
      </c>
      <c r="BK127">
        <f>IF(INDEX(測定結果!$1:$1048576,ROW(),BK$1)=0,"",LOG(INDEX(測定結果!$1:$1048576,ROW(),BK$1)))</f>
        <v>-0.92081875395237522</v>
      </c>
      <c r="BL127">
        <f>IF(INDEX(測定結果!$1:$1048576,ROW(),BL$1)=0,"",LOG(INDEX(測定結果!$1:$1048576,ROW(),BL$1)))</f>
        <v>-0.92081875395237522</v>
      </c>
      <c r="BM127">
        <f>IF(INDEX(測定結果!$1:$1048576,ROW(),BM$1)=0,"",LOG(INDEX(測定結果!$1:$1048576,ROW(),BM$1)))</f>
        <v>-0.92081875395237522</v>
      </c>
      <c r="BN127">
        <f>IF(INDEX(測定結果!$1:$1048576,ROW(),BN$1)=0,"",LOG(INDEX(測定結果!$1:$1048576,ROW(),BN$1)))</f>
        <v>-0.95860731484177497</v>
      </c>
      <c r="BO127">
        <f>IF(INDEX(測定結果!$1:$1048576,ROW(),BO$1)=0,"",LOG(INDEX(測定結果!$1:$1048576,ROW(),BO$1)))</f>
        <v>-0.95860731484177497</v>
      </c>
      <c r="BP127">
        <f>IF(INDEX(測定結果!$1:$1048576,ROW(),BP$1)=0,"",LOG(INDEX(測定結果!$1:$1048576,ROW(),BP$1)))</f>
        <v>-0.92081875395237522</v>
      </c>
      <c r="BQ127">
        <f>IF(INDEX(測定結果!$1:$1048576,ROW(),BQ$1)=0,"",LOG(INDEX(測定結果!$1:$1048576,ROW(),BQ$1)))</f>
        <v>-0.92081875395237522</v>
      </c>
      <c r="BR127">
        <f>IF(INDEX(測定結果!$1:$1048576,ROW(),BR$1)=0,"",LOG(INDEX(測定結果!$1:$1048576,ROW(),BR$1)))</f>
        <v>-0.95860731484177497</v>
      </c>
      <c r="BS127">
        <f>IF(INDEX(測定結果!$1:$1048576,ROW(),BS$1)=0,"",LOG(INDEX(測定結果!$1:$1048576,ROW(),BS$1)))</f>
        <v>-0.92081875395237522</v>
      </c>
      <c r="BT127">
        <f>IF(INDEX(測定結果!$1:$1048576,ROW(),BT$1)=0,"",LOG(INDEX(測定結果!$1:$1048576,ROW(),BT$1)))</f>
        <v>-0.95860731484177497</v>
      </c>
      <c r="BU127">
        <f>IF(INDEX(測定結果!$1:$1048576,ROW(),BU$1)=0,"",LOG(INDEX(測定結果!$1:$1048576,ROW(),BU$1)))</f>
        <v>-0.95860731484177497</v>
      </c>
      <c r="BV127" t="str">
        <f>IF(INDEX(測定結果!$1:$1048576,ROW(),BV$1)=0,"",LOG(INDEX(測定結果!$1:$1048576,ROW(),BV$1)))</f>
        <v/>
      </c>
      <c r="BW127" t="str">
        <f>IF(INDEX(測定結果!$1:$1048576,ROW(),BW$1)=0,"",LOG(INDEX(測定結果!$1:$1048576,ROW(),BW$1)))</f>
        <v/>
      </c>
      <c r="BX127" t="str">
        <f>IF(INDEX(測定結果!$1:$1048576,ROW(),BX$1)=0,"",LOG(INDEX(測定結果!$1:$1048576,ROW(),BX$1)))</f>
        <v/>
      </c>
      <c r="BY127" t="str">
        <f>IF(INDEX(測定結果!$1:$1048576,ROW(),BY$1)=0,"",LOG(INDEX(測定結果!$1:$1048576,ROW(),BY$1)))</f>
        <v/>
      </c>
      <c r="BZ127" t="str">
        <f>IF(INDEX(測定結果!$1:$1048576,ROW(),BZ$1)=0,"",LOG(INDEX(測定結果!$1:$1048576,ROW(),BZ$1)))</f>
        <v/>
      </c>
      <c r="CA127" t="str">
        <f>IF(INDEX(測定結果!$1:$1048576,ROW(),CA$1)=0,"",LOG(INDEX(測定結果!$1:$1048576,ROW(),CA$1)))</f>
        <v/>
      </c>
      <c r="CB127" t="str">
        <f>IF(INDEX(測定結果!$1:$1048576,ROW(),CB$1)=0,"",LOG(INDEX(測定結果!$1:$1048576,ROW(),CB$1)))</f>
        <v/>
      </c>
      <c r="CC127" t="str">
        <f>IF(INDEX(測定結果!$1:$1048576,ROW(),CC$1)=0,"",LOG(INDEX(測定結果!$1:$1048576,ROW(),CC$1)))</f>
        <v/>
      </c>
      <c r="CD127" t="str">
        <f>IF(INDEX(測定結果!$1:$1048576,ROW(),CD$1)=0,"",LOG(INDEX(測定結果!$1:$1048576,ROW(),CD$1)))</f>
        <v/>
      </c>
      <c r="CE127" t="str">
        <f>IF(INDEX(測定結果!$1:$1048576,ROW(),CE$1)=0,"",LOG(INDEX(測定結果!$1:$1048576,ROW(),CE$1)))</f>
        <v/>
      </c>
      <c r="CF127">
        <f>IF(INDEX(測定結果!$1:$1048576,ROW(),CF$1)=0,"",LOG(INDEX(測定結果!$1:$1048576,ROW(),CF$1)))</f>
        <v>-0.95860731484177497</v>
      </c>
      <c r="CG127">
        <f>IF(INDEX(測定結果!$1:$1048576,ROW(),CG$1)=0,"",LOG(INDEX(測定結果!$1:$1048576,ROW(),CG$1)))</f>
        <v>-0.95860731484177497</v>
      </c>
      <c r="CH127">
        <f>IF(INDEX(測定結果!$1:$1048576,ROW(),CH$1)=0,"",LOG(INDEX(測定結果!$1:$1048576,ROW(),CH$1)))</f>
        <v>-1</v>
      </c>
      <c r="CI127">
        <f>IF(INDEX(測定結果!$1:$1048576,ROW(),CI$1)=0,"",LOG(INDEX(測定結果!$1:$1048576,ROW(),CI$1)))</f>
        <v>-0.95860731484177497</v>
      </c>
      <c r="CJ127">
        <f>IF(INDEX(測定結果!$1:$1048576,ROW(),CJ$1)=0,"",LOG(INDEX(測定結果!$1:$1048576,ROW(),CJ$1)))</f>
        <v>-0.95860731484177497</v>
      </c>
      <c r="CK127">
        <f>IF(INDEX(測定結果!$1:$1048576,ROW(),CK$1)=0,"",LOG(INDEX(測定結果!$1:$1048576,ROW(),CK$1)))</f>
        <v>-1</v>
      </c>
      <c r="CL127">
        <f>IF(INDEX(測定結果!$1:$1048576,ROW(),CL$1)=0,"",LOG(INDEX(測定結果!$1:$1048576,ROW(),CL$1)))</f>
        <v>-1</v>
      </c>
      <c r="CM127">
        <f>IF(INDEX(測定結果!$1:$1048576,ROW(),CM$1)=0,"",LOG(INDEX(測定結果!$1:$1048576,ROW(),CM$1)))</f>
        <v>-1</v>
      </c>
      <c r="CN127">
        <f>IF(INDEX(測定結果!$1:$1048576,ROW(),CN$1)=0,"",LOG(INDEX(測定結果!$1:$1048576,ROW(),CN$1)))</f>
        <v>-0.95860731484177497</v>
      </c>
      <c r="CO127">
        <f>IF(INDEX(測定結果!$1:$1048576,ROW(),CO$1)=0,"",LOG(INDEX(測定結果!$1:$1048576,ROW(),CO$1)))</f>
        <v>-0.95860731484177497</v>
      </c>
      <c r="CP127">
        <f>IF(INDEX(測定結果!$1:$1048576,ROW(),CP$1)=0,"",LOG(INDEX(測定結果!$1:$1048576,ROW(),CP$1)))</f>
        <v>-1</v>
      </c>
      <c r="CQ127">
        <f>IF(INDEX(測定結果!$1:$1048576,ROW(),CQ$1)=0,"",LOG(INDEX(測定結果!$1:$1048576,ROW(),CQ$1)))</f>
        <v>-1</v>
      </c>
      <c r="CR127" t="str">
        <f>IF(INDEX(測定結果!$1:$1048576,ROW(),CR$1)=0,"",LOG(INDEX(測定結果!$1:$1048576,ROW(),CR$1)))</f>
        <v/>
      </c>
      <c r="CS127" t="str">
        <f>IF(INDEX(測定結果!$1:$1048576,ROW(),CS$1)=0,"",LOG(INDEX(測定結果!$1:$1048576,ROW(),CS$1)))</f>
        <v/>
      </c>
      <c r="CT127" t="str">
        <f>IF(INDEX(測定結果!$1:$1048576,ROW(),CT$1)=0,"",LOG(INDEX(測定結果!$1:$1048576,ROW(),CT$1)))</f>
        <v/>
      </c>
      <c r="CU127" t="str">
        <f>IF(INDEX(測定結果!$1:$1048576,ROW(),CU$1)=0,"",LOG(INDEX(測定結果!$1:$1048576,ROW(),CU$1)))</f>
        <v/>
      </c>
      <c r="CV127" t="str">
        <f>IF(INDEX(測定結果!$1:$1048576,ROW(),CV$1)=0,"",LOG(INDEX(測定結果!$1:$1048576,ROW(),CV$1)))</f>
        <v/>
      </c>
      <c r="CW127" t="str">
        <f>IF(INDEX(測定結果!$1:$1048576,ROW(),CW$1)=0,"",LOG(INDEX(測定結果!$1:$1048576,ROW(),CW$1)))</f>
        <v/>
      </c>
      <c r="CX127" t="str">
        <f>IF(INDEX(測定結果!$1:$1048576,ROW(),CX$1)=0,"",LOG(INDEX(測定結果!$1:$1048576,ROW(),CX$1)))</f>
        <v/>
      </c>
      <c r="CY127" t="str">
        <f>IF(INDEX(測定結果!$1:$1048576,ROW(),CY$1)=0,"",LOG(INDEX(測定結果!$1:$1048576,ROW(),CY$1)))</f>
        <v/>
      </c>
      <c r="CZ127" t="str">
        <f>IF(INDEX(測定結果!$1:$1048576,ROW(),CZ$1)=0,"",LOG(INDEX(測定結果!$1:$1048576,ROW(),CZ$1)))</f>
        <v/>
      </c>
      <c r="DA127" t="str">
        <f>IF(INDEX(測定結果!$1:$1048576,ROW(),DA$1)=0,"",LOG(INDEX(測定結果!$1:$1048576,ROW(),DA$1)))</f>
        <v/>
      </c>
      <c r="DB127" t="str">
        <f>IF(INDEX(測定結果!$1:$1048576,ROW(),DB$1)=0,"",LOG(INDEX(測定結果!$1:$1048576,ROW(),DB$1)))</f>
        <v/>
      </c>
      <c r="DC127" t="str">
        <f>IF(INDEX(測定結果!$1:$1048576,ROW(),DC$1)=0,"",LOG(INDEX(測定結果!$1:$1048576,ROW(),DC$1)))</f>
        <v/>
      </c>
      <c r="DD127" t="str">
        <f>IF(INDEX(測定結果!$1:$1048576,ROW(),DD$1)=0,"",LOG(INDEX(測定結果!$1:$1048576,ROW(),DD$1)))</f>
        <v/>
      </c>
      <c r="DE127" t="str">
        <f>IF(INDEX(測定結果!$1:$1048576,ROW(),DE$1)=0,"",LOG(INDEX(測定結果!$1:$1048576,ROW(),DE$1)))</f>
        <v/>
      </c>
      <c r="DF127" t="str">
        <f>IF(INDEX(測定結果!$1:$1048576,ROW(),DF$1)=0,"",LOG(INDEX(測定結果!$1:$1048576,ROW(),DF$1)))</f>
        <v/>
      </c>
      <c r="DG127" t="str">
        <f>IF(INDEX(測定結果!$1:$1048576,ROW(),DG$1)=0,"",LOG(INDEX(測定結果!$1:$1048576,ROW(),DG$1)))</f>
        <v/>
      </c>
      <c r="DH127" t="str">
        <f>IF(INDEX(測定結果!$1:$1048576,ROW(),DH$1)=0,"",LOG(INDEX(測定結果!$1:$1048576,ROW(),DH$1)))</f>
        <v/>
      </c>
      <c r="DI127" t="str">
        <f>IF(INDEX(測定結果!$1:$1048576,ROW(),DI$1)=0,"",LOG(INDEX(測定結果!$1:$1048576,ROW(),DI$1)))</f>
        <v/>
      </c>
      <c r="DJ127" t="str">
        <f>IF(INDEX(測定結果!$1:$1048576,ROW(),DJ$1)=0,"",LOG(INDEX(測定結果!$1:$1048576,ROW(),DJ$1)))</f>
        <v/>
      </c>
      <c r="DK127" t="str">
        <f>IF(INDEX(測定結果!$1:$1048576,ROW(),DK$1)=0,"",LOG(INDEX(測定結果!$1:$1048576,ROW(),DK$1)))</f>
        <v/>
      </c>
      <c r="DL127" t="str">
        <f>IF(INDEX(測定結果!$1:$1048576,ROW(),DL$1)=0,"",LOG(INDEX(測定結果!$1:$1048576,ROW(),DL$1)))</f>
        <v/>
      </c>
      <c r="DM127" t="str">
        <f>IF(INDEX(測定結果!$1:$1048576,ROW(),DM$1)=0,"",LOG(INDEX(測定結果!$1:$1048576,ROW(),DM$1)))</f>
        <v/>
      </c>
      <c r="DN127" t="str">
        <f>IF(INDEX(測定結果!$1:$1048576,ROW(),DN$1)=0,"",LOG(INDEX(測定結果!$1:$1048576,ROW(),DN$1)))</f>
        <v/>
      </c>
      <c r="DO127" t="str">
        <f>IF(INDEX(測定結果!$1:$1048576,ROW(),DO$1)=0,"",LOG(INDEX(測定結果!$1:$1048576,ROW(),DO$1)))</f>
        <v/>
      </c>
      <c r="DP127">
        <f>IF(OR(INDEX(測定結果!$1:$1048576,ROW(),DP$1)=0,INDEX(測定結果!$1:$1048576,ROW(),DP$1)=""),"",LOG(INDEX(測定結果!$1:$1048576,ROW(),DP$1)))</f>
        <v>-0.98716277529482777</v>
      </c>
      <c r="DQ127">
        <f>IF(OR(INDEX(測定結果!$1:$1048576,ROW(),DQ$1)=0,INDEX(測定結果!$1:$1048576,ROW(),DQ$1)=""),"",LOG(INDEX(測定結果!$1:$1048576,ROW(),DQ$1)))</f>
        <v>-0.93554201077308152</v>
      </c>
      <c r="DR127">
        <f>IF(OR(INDEX(測定結果!$1:$1048576,ROW(),DR$1)=0,INDEX(測定結果!$1:$1048576,ROW(),DR$1)=""),"",LOG(INDEX(測定結果!$1:$1048576,ROW(),DR$1)))</f>
        <v>-0.93554201077308152</v>
      </c>
      <c r="DS127">
        <f>IF(OR(INDEX(測定結果!$1:$1048576,ROW(),DS$1)=0,INDEX(測定結果!$1:$1048576,ROW(),DS$1)=""),"",LOG(INDEX(測定結果!$1:$1048576,ROW(),DS$1)))</f>
        <v>-0.9393021596463883</v>
      </c>
      <c r="DT127">
        <f>IF(OR(INDEX(測定結果!$1:$1048576,ROW(),DT$1)=0,INDEX(測定結果!$1:$1048576,ROW(),DT$1)=""),"",LOG(INDEX(測定結果!$1:$1048576,ROW(),DT$1)))</f>
        <v>-0.91721462968354994</v>
      </c>
      <c r="DU127">
        <f>IF(OR(INDEX(測定結果!$1:$1048576,ROW(),DU$1)=0,INDEX(測定結果!$1:$1048576,ROW(),DU$1)=""),"",LOG(INDEX(測定結果!$1:$1048576,ROW(),DU$1)))</f>
        <v>-0.90308998699194354</v>
      </c>
      <c r="DV127">
        <f>IF(OR(INDEX(測定結果!$1:$1048576,ROW(),DV$1)=0,INDEX(測定結果!$1:$1048576,ROW(),DV$1)=""),"",LOG(INDEX(測定結果!$1:$1048576,ROW(),DV$1)))</f>
        <v>-0.92811799269387463</v>
      </c>
      <c r="DW127">
        <f>IF(OR(INDEX(測定結果!$1:$1048576,ROW(),DW$1)=0,INDEX(測定結果!$1:$1048576,ROW(),DW$1)=""),"",LOG(INDEX(測定結果!$1:$1048576,ROW(),DW$1)))</f>
        <v>-0.89619627904404309</v>
      </c>
      <c r="DX127">
        <f>IF(OR(INDEX(測定結果!$1:$1048576,ROW(),DX$1)=0,INDEX(測定結果!$1:$1048576,ROW(),DX$1)=""),"",LOG(INDEX(測定結果!$1:$1048576,ROW(),DX$1)))</f>
        <v>-0.93554201077308152</v>
      </c>
      <c r="DY127">
        <f>IF(OR(INDEX(測定結果!$1:$1048576,ROW(),DY$1)=0,INDEX(測定結果!$1:$1048576,ROW(),DY$1)=""),"",LOG(INDEX(測定結果!$1:$1048576,ROW(),DY$1)))</f>
        <v>-0.97469413473522981</v>
      </c>
      <c r="DZ127">
        <f>IF(OR(INDEX(測定結果!$1:$1048576,ROW(),DZ$1)=0,INDEX(測定結果!$1:$1048576,ROW(),DZ$1)=""),"",LOG(INDEX(測定結果!$1:$1048576,ROW(),DZ$1)))</f>
        <v>-0.9393021596463883</v>
      </c>
      <c r="EA127">
        <f>IF(OR(INDEX(測定結果!$1:$1048576,ROW(),EA$1)=0,INDEX(測定結果!$1:$1048576,ROW(),EA$1)=""),"",LOG(INDEX(測定結果!$1:$1048576,ROW(),EA$1)))</f>
        <v>-0.96257350205937642</v>
      </c>
      <c r="EB127">
        <f>IF(OR(INDEX(測定結果!$1:$1048576,ROW(),EB$1)=0,INDEX(測定結果!$1:$1048576,ROW(),EB$1)=""),"",LOG(INDEX(測定結果!$1:$1048576,ROW(),EB$1)))</f>
        <v>-0.96657624451305035</v>
      </c>
      <c r="EC127" t="str">
        <f>IF(OR(INDEX(測定結果!$1:$1048576,ROW(),EC$1)=0,INDEX(測定結果!$1:$1048576,ROW(),EC$1)=""),"",LOG(INDEX(測定結果!$1:$1048576,ROW(),EC$1)))</f>
        <v/>
      </c>
      <c r="ED127" t="str">
        <f>IF(OR(INDEX(測定結果!$1:$1048576,ROW(),ED$1)=0,INDEX(測定結果!$1:$1048576,ROW(),ED$1)=""),"",LOG(INDEX(測定結果!$1:$1048576,ROW(),ED$1)))</f>
        <v/>
      </c>
    </row>
  </sheetData>
  <phoneticPr fontId="4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EF106"/>
  <sheetViews>
    <sheetView workbookViewId="0">
      <pane xSplit="6" ySplit="10" topLeftCell="DZ11" activePane="bottomRight" state="frozen"/>
      <selection pane="topRight" activeCell="G1" sqref="G1"/>
      <selection pane="bottomLeft" activeCell="A11" sqref="A11"/>
      <selection pane="bottomRight" activeCell="EF9" sqref="EF9"/>
    </sheetView>
  </sheetViews>
  <sheetFormatPr defaultRowHeight="13.5"/>
  <cols>
    <col min="1" max="1" width="4.625" customWidth="1"/>
    <col min="2" max="2" width="6.625" customWidth="1"/>
    <col min="3" max="4" width="4.625" customWidth="1"/>
    <col min="5" max="5" width="8.625" customWidth="1"/>
    <col min="6" max="6" width="26.625" customWidth="1"/>
    <col min="7" max="136" width="10.625" customWidth="1"/>
  </cols>
  <sheetData>
    <row r="1" spans="1:136">
      <c r="B1">
        <v>1</v>
      </c>
      <c r="G1">
        <v>8</v>
      </c>
      <c r="H1">
        <f>G1+1</f>
        <v>9</v>
      </c>
      <c r="I1">
        <f t="shared" ref="I1:X1" si="0">H1+1</f>
        <v>10</v>
      </c>
      <c r="J1">
        <f t="shared" si="0"/>
        <v>11</v>
      </c>
      <c r="K1">
        <f t="shared" si="0"/>
        <v>12</v>
      </c>
      <c r="L1">
        <f t="shared" si="0"/>
        <v>13</v>
      </c>
      <c r="M1">
        <f t="shared" si="0"/>
        <v>14</v>
      </c>
      <c r="N1">
        <f t="shared" si="0"/>
        <v>15</v>
      </c>
      <c r="O1">
        <f t="shared" si="0"/>
        <v>16</v>
      </c>
      <c r="P1">
        <f t="shared" si="0"/>
        <v>17</v>
      </c>
      <c r="Q1">
        <f t="shared" si="0"/>
        <v>18</v>
      </c>
      <c r="R1">
        <f t="shared" si="0"/>
        <v>19</v>
      </c>
      <c r="S1">
        <f t="shared" si="0"/>
        <v>20</v>
      </c>
      <c r="T1">
        <f t="shared" si="0"/>
        <v>21</v>
      </c>
      <c r="U1">
        <f t="shared" si="0"/>
        <v>22</v>
      </c>
      <c r="V1">
        <f t="shared" si="0"/>
        <v>23</v>
      </c>
      <c r="W1">
        <f t="shared" si="0"/>
        <v>24</v>
      </c>
      <c r="X1">
        <f t="shared" si="0"/>
        <v>25</v>
      </c>
      <c r="Y1">
        <f t="shared" ref="Y1:AD1" si="1">X1+1</f>
        <v>26</v>
      </c>
      <c r="Z1">
        <f t="shared" si="1"/>
        <v>27</v>
      </c>
      <c r="AA1">
        <f t="shared" si="1"/>
        <v>28</v>
      </c>
      <c r="AB1">
        <f t="shared" si="1"/>
        <v>29</v>
      </c>
      <c r="AC1">
        <f t="shared" si="1"/>
        <v>30</v>
      </c>
      <c r="AD1">
        <f t="shared" si="1"/>
        <v>31</v>
      </c>
      <c r="AE1">
        <f t="shared" ref="AE1:AK1" si="2">AD1+1</f>
        <v>32</v>
      </c>
      <c r="AF1">
        <f t="shared" si="2"/>
        <v>33</v>
      </c>
      <c r="AG1">
        <f t="shared" si="2"/>
        <v>34</v>
      </c>
      <c r="AH1">
        <f t="shared" si="2"/>
        <v>35</v>
      </c>
      <c r="AI1">
        <f t="shared" si="2"/>
        <v>36</v>
      </c>
      <c r="AJ1">
        <f t="shared" si="2"/>
        <v>37</v>
      </c>
      <c r="AK1">
        <f t="shared" si="2"/>
        <v>38</v>
      </c>
      <c r="AL1">
        <f t="shared" ref="AL1:AT1" si="3">AK1+1</f>
        <v>39</v>
      </c>
      <c r="AM1">
        <f t="shared" si="3"/>
        <v>40</v>
      </c>
      <c r="AN1">
        <f t="shared" si="3"/>
        <v>41</v>
      </c>
      <c r="AO1">
        <f t="shared" si="3"/>
        <v>42</v>
      </c>
      <c r="AP1">
        <f t="shared" si="3"/>
        <v>43</v>
      </c>
      <c r="AQ1">
        <f t="shared" si="3"/>
        <v>44</v>
      </c>
      <c r="AR1">
        <f t="shared" si="3"/>
        <v>45</v>
      </c>
      <c r="AS1">
        <f t="shared" si="3"/>
        <v>46</v>
      </c>
      <c r="AT1">
        <f t="shared" si="3"/>
        <v>47</v>
      </c>
      <c r="AU1">
        <f t="shared" ref="AU1:BA1" si="4">AT1+1</f>
        <v>48</v>
      </c>
      <c r="AV1">
        <f t="shared" si="4"/>
        <v>49</v>
      </c>
      <c r="AW1">
        <f t="shared" si="4"/>
        <v>50</v>
      </c>
      <c r="AX1">
        <f t="shared" si="4"/>
        <v>51</v>
      </c>
      <c r="AY1">
        <f t="shared" si="4"/>
        <v>52</v>
      </c>
      <c r="AZ1">
        <f t="shared" si="4"/>
        <v>53</v>
      </c>
      <c r="BA1">
        <f t="shared" si="4"/>
        <v>54</v>
      </c>
      <c r="BB1">
        <f t="shared" ref="BB1:BG1" si="5">BA1+1</f>
        <v>55</v>
      </c>
      <c r="BC1">
        <f t="shared" si="5"/>
        <v>56</v>
      </c>
      <c r="BD1">
        <f t="shared" si="5"/>
        <v>57</v>
      </c>
      <c r="BE1">
        <f t="shared" si="5"/>
        <v>58</v>
      </c>
      <c r="BF1">
        <f t="shared" si="5"/>
        <v>59</v>
      </c>
      <c r="BG1">
        <f t="shared" si="5"/>
        <v>60</v>
      </c>
      <c r="BH1">
        <f t="shared" ref="BH1:BN1" si="6">BG1+1</f>
        <v>61</v>
      </c>
      <c r="BI1">
        <f t="shared" si="6"/>
        <v>62</v>
      </c>
      <c r="BJ1">
        <f t="shared" si="6"/>
        <v>63</v>
      </c>
      <c r="BK1">
        <f t="shared" si="6"/>
        <v>64</v>
      </c>
      <c r="BL1">
        <f t="shared" si="6"/>
        <v>65</v>
      </c>
      <c r="BM1">
        <f t="shared" si="6"/>
        <v>66</v>
      </c>
      <c r="BN1">
        <f t="shared" si="6"/>
        <v>67</v>
      </c>
      <c r="BO1">
        <f>BN1+1</f>
        <v>68</v>
      </c>
      <c r="BP1">
        <f>BO1+1</f>
        <v>69</v>
      </c>
      <c r="BQ1">
        <f t="shared" ref="BQ1:BW1" si="7">BP1+1</f>
        <v>70</v>
      </c>
      <c r="BR1">
        <f t="shared" si="7"/>
        <v>71</v>
      </c>
      <c r="BS1">
        <f t="shared" si="7"/>
        <v>72</v>
      </c>
      <c r="BT1">
        <f t="shared" si="7"/>
        <v>73</v>
      </c>
      <c r="BU1">
        <f t="shared" si="7"/>
        <v>74</v>
      </c>
      <c r="BV1">
        <f t="shared" si="7"/>
        <v>75</v>
      </c>
      <c r="BW1">
        <f t="shared" si="7"/>
        <v>76</v>
      </c>
      <c r="BX1">
        <f>BW1+1</f>
        <v>77</v>
      </c>
      <c r="BY1">
        <f>BX1+1</f>
        <v>78</v>
      </c>
      <c r="BZ1">
        <f t="shared" ref="BZ1:CK1" si="8">BY1+1</f>
        <v>79</v>
      </c>
      <c r="CA1">
        <f t="shared" si="8"/>
        <v>80</v>
      </c>
      <c r="CB1">
        <f t="shared" si="8"/>
        <v>81</v>
      </c>
      <c r="CC1">
        <f t="shared" si="8"/>
        <v>82</v>
      </c>
      <c r="CD1">
        <f t="shared" si="8"/>
        <v>83</v>
      </c>
      <c r="CE1">
        <f t="shared" si="8"/>
        <v>84</v>
      </c>
      <c r="CF1">
        <f t="shared" si="8"/>
        <v>85</v>
      </c>
      <c r="CG1">
        <f t="shared" si="8"/>
        <v>86</v>
      </c>
      <c r="CH1">
        <f t="shared" si="8"/>
        <v>87</v>
      </c>
      <c r="CI1">
        <f t="shared" si="8"/>
        <v>88</v>
      </c>
      <c r="CJ1">
        <f t="shared" si="8"/>
        <v>89</v>
      </c>
      <c r="CK1">
        <f t="shared" si="8"/>
        <v>90</v>
      </c>
      <c r="CL1">
        <f>CK1+1</f>
        <v>91</v>
      </c>
      <c r="CM1">
        <f>CL1+1</f>
        <v>92</v>
      </c>
      <c r="CN1">
        <f t="shared" ref="CN1:CS1" si="9">CM1+1</f>
        <v>93</v>
      </c>
      <c r="CO1">
        <f t="shared" si="9"/>
        <v>94</v>
      </c>
      <c r="CP1">
        <f t="shared" si="9"/>
        <v>95</v>
      </c>
      <c r="CQ1">
        <f t="shared" si="9"/>
        <v>96</v>
      </c>
      <c r="CR1">
        <f t="shared" si="9"/>
        <v>97</v>
      </c>
      <c r="CS1">
        <f t="shared" si="9"/>
        <v>98</v>
      </c>
      <c r="CT1">
        <f t="shared" ref="CT1:DP1" si="10">CS1+1</f>
        <v>99</v>
      </c>
      <c r="CU1">
        <f t="shared" si="10"/>
        <v>100</v>
      </c>
      <c r="CV1">
        <f t="shared" si="10"/>
        <v>101</v>
      </c>
      <c r="CW1">
        <f t="shared" si="10"/>
        <v>102</v>
      </c>
      <c r="CX1">
        <f t="shared" si="10"/>
        <v>103</v>
      </c>
      <c r="CY1">
        <f t="shared" si="10"/>
        <v>104</v>
      </c>
      <c r="CZ1">
        <f t="shared" si="10"/>
        <v>105</v>
      </c>
      <c r="DA1">
        <f t="shared" si="10"/>
        <v>106</v>
      </c>
      <c r="DB1">
        <f t="shared" si="10"/>
        <v>107</v>
      </c>
      <c r="DC1">
        <f t="shared" si="10"/>
        <v>108</v>
      </c>
      <c r="DD1">
        <f t="shared" si="10"/>
        <v>109</v>
      </c>
      <c r="DE1">
        <f t="shared" si="10"/>
        <v>110</v>
      </c>
      <c r="DF1">
        <f t="shared" si="10"/>
        <v>111</v>
      </c>
      <c r="DG1">
        <f t="shared" si="10"/>
        <v>112</v>
      </c>
      <c r="DH1">
        <f t="shared" si="10"/>
        <v>113</v>
      </c>
      <c r="DI1">
        <f t="shared" si="10"/>
        <v>114</v>
      </c>
      <c r="DJ1">
        <f t="shared" si="10"/>
        <v>115</v>
      </c>
      <c r="DK1">
        <f t="shared" si="10"/>
        <v>116</v>
      </c>
      <c r="DL1">
        <f t="shared" si="10"/>
        <v>117</v>
      </c>
      <c r="DM1">
        <f t="shared" si="10"/>
        <v>118</v>
      </c>
      <c r="DN1">
        <f t="shared" si="10"/>
        <v>119</v>
      </c>
      <c r="DO1">
        <f t="shared" si="10"/>
        <v>120</v>
      </c>
      <c r="DP1">
        <f t="shared" si="10"/>
        <v>121</v>
      </c>
      <c r="DQ1">
        <f>DP1+1</f>
        <v>122</v>
      </c>
      <c r="DR1">
        <f t="shared" ref="DR1:ED1" si="11">DQ1+1</f>
        <v>123</v>
      </c>
      <c r="DS1">
        <f t="shared" si="11"/>
        <v>124</v>
      </c>
      <c r="DT1">
        <f t="shared" si="11"/>
        <v>125</v>
      </c>
      <c r="DU1">
        <f t="shared" si="11"/>
        <v>126</v>
      </c>
      <c r="DV1">
        <f t="shared" si="11"/>
        <v>127</v>
      </c>
      <c r="DW1">
        <f t="shared" si="11"/>
        <v>128</v>
      </c>
      <c r="DX1">
        <f t="shared" si="11"/>
        <v>129</v>
      </c>
      <c r="DY1">
        <f t="shared" si="11"/>
        <v>130</v>
      </c>
      <c r="DZ1">
        <f t="shared" si="11"/>
        <v>131</v>
      </c>
      <c r="EA1">
        <f t="shared" si="11"/>
        <v>132</v>
      </c>
      <c r="EB1">
        <f t="shared" si="11"/>
        <v>133</v>
      </c>
      <c r="EC1">
        <f t="shared" si="11"/>
        <v>134</v>
      </c>
      <c r="ED1">
        <f t="shared" si="11"/>
        <v>135</v>
      </c>
      <c r="EE1">
        <f t="shared" ref="EE1" si="12">ED1+1</f>
        <v>136</v>
      </c>
      <c r="EF1">
        <f t="shared" ref="EF1" si="13">EE1+1</f>
        <v>137</v>
      </c>
    </row>
    <row r="2" spans="1:136">
      <c r="E2" t="s">
        <v>19</v>
      </c>
      <c r="F2" s="17"/>
      <c r="G2" t="str">
        <f>IF(INT((G1-1)/26)=0,"",CHAR(INT((G1-1)/26)+64))&amp;CHAR(IF(MOD(G1,26)=0,26,MOD(G1,26))+64)</f>
        <v>H</v>
      </c>
      <c r="H2" t="str">
        <f t="shared" ref="H2:X2" si="14">IF(INT((H1-1)/26)=0,"",CHAR(INT((H1-1)/26)+64))&amp;CHAR(IF(MOD(H1,26)=0,26,MOD(H1,26))+64)</f>
        <v>I</v>
      </c>
      <c r="I2" t="str">
        <f t="shared" si="14"/>
        <v>J</v>
      </c>
      <c r="J2" t="str">
        <f t="shared" si="14"/>
        <v>K</v>
      </c>
      <c r="K2" t="str">
        <f t="shared" si="14"/>
        <v>L</v>
      </c>
      <c r="L2" t="str">
        <f t="shared" si="14"/>
        <v>M</v>
      </c>
      <c r="M2" t="str">
        <f t="shared" si="14"/>
        <v>N</v>
      </c>
      <c r="N2" t="str">
        <f t="shared" si="14"/>
        <v>O</v>
      </c>
      <c r="O2" t="str">
        <f t="shared" si="14"/>
        <v>P</v>
      </c>
      <c r="P2" t="str">
        <f t="shared" si="14"/>
        <v>Q</v>
      </c>
      <c r="Q2" t="str">
        <f t="shared" si="14"/>
        <v>R</v>
      </c>
      <c r="R2" t="str">
        <f t="shared" si="14"/>
        <v>S</v>
      </c>
      <c r="S2" t="str">
        <f t="shared" si="14"/>
        <v>T</v>
      </c>
      <c r="T2" t="str">
        <f t="shared" si="14"/>
        <v>U</v>
      </c>
      <c r="U2" t="str">
        <f t="shared" si="14"/>
        <v>V</v>
      </c>
      <c r="V2" t="str">
        <f t="shared" si="14"/>
        <v>W</v>
      </c>
      <c r="W2" t="str">
        <f t="shared" si="14"/>
        <v>X</v>
      </c>
      <c r="X2" t="str">
        <f t="shared" si="14"/>
        <v>Y</v>
      </c>
      <c r="Y2" t="str">
        <f t="shared" ref="Y2:AD2" si="15">IF(INT((Y1-1)/26)=0,"",CHAR(INT((Y1-1)/26)+64))&amp;CHAR(IF(MOD(Y1,26)=0,26,MOD(Y1,26))+64)</f>
        <v>Z</v>
      </c>
      <c r="Z2" t="str">
        <f t="shared" si="15"/>
        <v>AA</v>
      </c>
      <c r="AA2" t="str">
        <f t="shared" si="15"/>
        <v>AB</v>
      </c>
      <c r="AB2" t="str">
        <f t="shared" si="15"/>
        <v>AC</v>
      </c>
      <c r="AC2" t="str">
        <f t="shared" si="15"/>
        <v>AD</v>
      </c>
      <c r="AD2" t="str">
        <f t="shared" si="15"/>
        <v>AE</v>
      </c>
      <c r="AE2" t="str">
        <f t="shared" ref="AE2:AK2" si="16">IF(INT((AE1-1)/26)=0,"",CHAR(INT((AE1-1)/26)+64))&amp;CHAR(IF(MOD(AE1,26)=0,26,MOD(AE1,26))+64)</f>
        <v>AF</v>
      </c>
      <c r="AF2" t="str">
        <f t="shared" si="16"/>
        <v>AG</v>
      </c>
      <c r="AG2" t="str">
        <f t="shared" si="16"/>
        <v>AH</v>
      </c>
      <c r="AH2" t="str">
        <f t="shared" si="16"/>
        <v>AI</v>
      </c>
      <c r="AI2" t="str">
        <f t="shared" si="16"/>
        <v>AJ</v>
      </c>
      <c r="AJ2" t="str">
        <f t="shared" si="16"/>
        <v>AK</v>
      </c>
      <c r="AK2" t="str">
        <f t="shared" si="16"/>
        <v>AL</v>
      </c>
      <c r="AL2" t="str">
        <f t="shared" ref="AL2:AT2" si="17">IF(INT((AL1-1)/26)=0,"",CHAR(INT((AL1-1)/26)+64))&amp;CHAR(IF(MOD(AL1,26)=0,26,MOD(AL1,26))+64)</f>
        <v>AM</v>
      </c>
      <c r="AM2" t="str">
        <f t="shared" si="17"/>
        <v>AN</v>
      </c>
      <c r="AN2" t="str">
        <f t="shared" si="17"/>
        <v>AO</v>
      </c>
      <c r="AO2" t="str">
        <f t="shared" si="17"/>
        <v>AP</v>
      </c>
      <c r="AP2" t="str">
        <f t="shared" si="17"/>
        <v>AQ</v>
      </c>
      <c r="AQ2" t="str">
        <f t="shared" si="17"/>
        <v>AR</v>
      </c>
      <c r="AR2" t="str">
        <f t="shared" si="17"/>
        <v>AS</v>
      </c>
      <c r="AS2" t="str">
        <f t="shared" si="17"/>
        <v>AT</v>
      </c>
      <c r="AT2" t="str">
        <f t="shared" si="17"/>
        <v>AU</v>
      </c>
      <c r="AU2" t="str">
        <f t="shared" ref="AU2:BC2" si="18">IF(INT((AU1-1)/26)=0,"",CHAR(INT((AU1-1)/26)+64))&amp;CHAR(IF(MOD(AU1,26)=0,26,MOD(AU1,26))+64)</f>
        <v>AV</v>
      </c>
      <c r="AV2" t="str">
        <f t="shared" si="18"/>
        <v>AW</v>
      </c>
      <c r="AW2" t="str">
        <f t="shared" si="18"/>
        <v>AX</v>
      </c>
      <c r="AX2" t="str">
        <f t="shared" si="18"/>
        <v>AY</v>
      </c>
      <c r="AY2" t="str">
        <f t="shared" si="18"/>
        <v>AZ</v>
      </c>
      <c r="AZ2" t="str">
        <f t="shared" si="18"/>
        <v>BA</v>
      </c>
      <c r="BA2" t="str">
        <f t="shared" si="18"/>
        <v>BB</v>
      </c>
      <c r="BB2" t="str">
        <f t="shared" si="18"/>
        <v>BC</v>
      </c>
      <c r="BC2" t="str">
        <f t="shared" si="18"/>
        <v>BD</v>
      </c>
      <c r="BD2" t="str">
        <f t="shared" ref="BD2:BJ2" si="19">IF(INT((BD1-1)/26)=0,"",CHAR(INT((BD1-1)/26)+64))&amp;CHAR(IF(MOD(BD1,26)=0,26,MOD(BD1,26))+64)</f>
        <v>BE</v>
      </c>
      <c r="BE2" t="str">
        <f t="shared" si="19"/>
        <v>BF</v>
      </c>
      <c r="BF2" t="str">
        <f t="shared" si="19"/>
        <v>BG</v>
      </c>
      <c r="BG2" t="str">
        <f t="shared" si="19"/>
        <v>BH</v>
      </c>
      <c r="BH2" t="str">
        <f t="shared" si="19"/>
        <v>BI</v>
      </c>
      <c r="BI2" t="str">
        <f t="shared" si="19"/>
        <v>BJ</v>
      </c>
      <c r="BJ2" t="str">
        <f t="shared" si="19"/>
        <v>BK</v>
      </c>
      <c r="BK2" t="str">
        <f t="shared" ref="BK2:BP2" si="20">IF(INT((BK1-1)/26)=0,"",CHAR(INT((BK1-1)/26)+64))&amp;CHAR(IF(MOD(BK1,26)=0,26,MOD(BK1,26))+64)</f>
        <v>BL</v>
      </c>
      <c r="BL2" t="str">
        <f t="shared" si="20"/>
        <v>BM</v>
      </c>
      <c r="BM2" t="str">
        <f t="shared" si="20"/>
        <v>BN</v>
      </c>
      <c r="BN2" t="str">
        <f t="shared" si="20"/>
        <v>BO</v>
      </c>
      <c r="BO2" t="str">
        <f t="shared" si="20"/>
        <v>BP</v>
      </c>
      <c r="BP2" t="str">
        <f t="shared" si="20"/>
        <v>BQ</v>
      </c>
      <c r="BQ2" t="str">
        <f t="shared" ref="BQ2:BY2" si="21">IF(INT((BQ1-1)/26)=0,"",CHAR(INT((BQ1-1)/26)+64))&amp;CHAR(IF(MOD(BQ1,26)=0,26,MOD(BQ1,26))+64)</f>
        <v>BR</v>
      </c>
      <c r="BR2" t="str">
        <f t="shared" si="21"/>
        <v>BS</v>
      </c>
      <c r="BS2" t="str">
        <f t="shared" si="21"/>
        <v>BT</v>
      </c>
      <c r="BT2" t="str">
        <f t="shared" si="21"/>
        <v>BU</v>
      </c>
      <c r="BU2" t="str">
        <f t="shared" si="21"/>
        <v>BV</v>
      </c>
      <c r="BV2" t="str">
        <f t="shared" si="21"/>
        <v>BW</v>
      </c>
      <c r="BW2" t="str">
        <f t="shared" si="21"/>
        <v>BX</v>
      </c>
      <c r="BX2" t="str">
        <f t="shared" si="21"/>
        <v>BY</v>
      </c>
      <c r="BY2" t="str">
        <f t="shared" si="21"/>
        <v>BZ</v>
      </c>
      <c r="BZ2" t="str">
        <f t="shared" ref="BZ2:CM2" si="22">IF(INT((BZ1-1)/26)=0,"",CHAR(INT((BZ1-1)/26)+64))&amp;CHAR(IF(MOD(BZ1,26)=0,26,MOD(BZ1,26))+64)</f>
        <v>CA</v>
      </c>
      <c r="CA2" t="str">
        <f t="shared" si="22"/>
        <v>CB</v>
      </c>
      <c r="CB2" t="str">
        <f t="shared" si="22"/>
        <v>CC</v>
      </c>
      <c r="CC2" t="str">
        <f t="shared" si="22"/>
        <v>CD</v>
      </c>
      <c r="CD2" t="str">
        <f t="shared" si="22"/>
        <v>CE</v>
      </c>
      <c r="CE2" t="str">
        <f t="shared" si="22"/>
        <v>CF</v>
      </c>
      <c r="CF2" t="str">
        <f t="shared" si="22"/>
        <v>CG</v>
      </c>
      <c r="CG2" t="str">
        <f t="shared" si="22"/>
        <v>CH</v>
      </c>
      <c r="CH2" t="str">
        <f t="shared" si="22"/>
        <v>CI</v>
      </c>
      <c r="CI2" t="str">
        <f t="shared" si="22"/>
        <v>CJ</v>
      </c>
      <c r="CJ2" t="str">
        <f t="shared" si="22"/>
        <v>CK</v>
      </c>
      <c r="CK2" t="str">
        <f t="shared" si="22"/>
        <v>CL</v>
      </c>
      <c r="CL2" t="str">
        <f t="shared" si="22"/>
        <v>CM</v>
      </c>
      <c r="CM2" t="str">
        <f t="shared" si="22"/>
        <v>CN</v>
      </c>
      <c r="CN2" t="str">
        <f t="shared" ref="CN2:CS2" si="23">IF(INT((CN1-1)/26)=0,"",CHAR(INT((CN1-1)/26)+64))&amp;CHAR(IF(MOD(CN1,26)=0,26,MOD(CN1,26))+64)</f>
        <v>CO</v>
      </c>
      <c r="CO2" t="str">
        <f t="shared" si="23"/>
        <v>CP</v>
      </c>
      <c r="CP2" t="str">
        <f t="shared" si="23"/>
        <v>CQ</v>
      </c>
      <c r="CQ2" t="str">
        <f t="shared" si="23"/>
        <v>CR</v>
      </c>
      <c r="CR2" t="str">
        <f t="shared" si="23"/>
        <v>CS</v>
      </c>
      <c r="CS2" t="str">
        <f t="shared" si="23"/>
        <v>CT</v>
      </c>
      <c r="CT2" t="str">
        <f t="shared" ref="CT2:DQ2" si="24">IF(INT((CT1-1)/26)=0,"",CHAR(INT((CT1-1)/26)+64))&amp;CHAR(IF(MOD(CT1,26)=0,26,MOD(CT1,26))+64)</f>
        <v>CU</v>
      </c>
      <c r="CU2" t="str">
        <f t="shared" si="24"/>
        <v>CV</v>
      </c>
      <c r="CV2" t="str">
        <f t="shared" si="24"/>
        <v>CW</v>
      </c>
      <c r="CW2" t="str">
        <f t="shared" si="24"/>
        <v>CX</v>
      </c>
      <c r="CX2" t="str">
        <f t="shared" si="24"/>
        <v>CY</v>
      </c>
      <c r="CY2" t="str">
        <f t="shared" si="24"/>
        <v>CZ</v>
      </c>
      <c r="CZ2" t="str">
        <f t="shared" si="24"/>
        <v>DA</v>
      </c>
      <c r="DA2" t="str">
        <f t="shared" si="24"/>
        <v>DB</v>
      </c>
      <c r="DB2" t="str">
        <f t="shared" si="24"/>
        <v>DC</v>
      </c>
      <c r="DC2" t="str">
        <f t="shared" si="24"/>
        <v>DD</v>
      </c>
      <c r="DD2" t="str">
        <f t="shared" si="24"/>
        <v>DE</v>
      </c>
      <c r="DE2" t="str">
        <f t="shared" si="24"/>
        <v>DF</v>
      </c>
      <c r="DF2" t="str">
        <f t="shared" si="24"/>
        <v>DG</v>
      </c>
      <c r="DG2" t="str">
        <f t="shared" si="24"/>
        <v>DH</v>
      </c>
      <c r="DH2" t="str">
        <f t="shared" si="24"/>
        <v>DI</v>
      </c>
      <c r="DI2" t="str">
        <f t="shared" si="24"/>
        <v>DJ</v>
      </c>
      <c r="DJ2" t="str">
        <f t="shared" si="24"/>
        <v>DK</v>
      </c>
      <c r="DK2" t="str">
        <f t="shared" si="24"/>
        <v>DL</v>
      </c>
      <c r="DL2" t="str">
        <f t="shared" si="24"/>
        <v>DM</v>
      </c>
      <c r="DM2" t="str">
        <f t="shared" si="24"/>
        <v>DN</v>
      </c>
      <c r="DN2" t="str">
        <f t="shared" si="24"/>
        <v>DO</v>
      </c>
      <c r="DO2" t="str">
        <f t="shared" si="24"/>
        <v>DP</v>
      </c>
      <c r="DP2" t="str">
        <f t="shared" si="24"/>
        <v>DQ</v>
      </c>
      <c r="DQ2" t="str">
        <f t="shared" si="24"/>
        <v>DR</v>
      </c>
      <c r="DR2" t="str">
        <f t="shared" ref="DR2:EC2" si="25">IF(INT((DR1-1)/26)=0,"",CHAR(INT((DR1-1)/26)+64))&amp;CHAR(IF(MOD(DR1,26)=0,26,MOD(DR1,26))+64)</f>
        <v>DS</v>
      </c>
      <c r="DS2" t="str">
        <f t="shared" si="25"/>
        <v>DT</v>
      </c>
      <c r="DT2" t="str">
        <f t="shared" si="25"/>
        <v>DU</v>
      </c>
      <c r="DU2" t="str">
        <f t="shared" si="25"/>
        <v>DV</v>
      </c>
      <c r="DV2" t="str">
        <f t="shared" si="25"/>
        <v>DW</v>
      </c>
      <c r="DW2" t="str">
        <f t="shared" si="25"/>
        <v>DX</v>
      </c>
      <c r="DX2" t="str">
        <f t="shared" si="25"/>
        <v>DY</v>
      </c>
      <c r="DY2" t="str">
        <f t="shared" si="25"/>
        <v>DZ</v>
      </c>
      <c r="DZ2" t="str">
        <f t="shared" si="25"/>
        <v>EA</v>
      </c>
      <c r="EA2" t="str">
        <f t="shared" si="25"/>
        <v>EB</v>
      </c>
      <c r="EB2" t="str">
        <f t="shared" si="25"/>
        <v>EC</v>
      </c>
      <c r="EC2" t="str">
        <f t="shared" si="25"/>
        <v>ED</v>
      </c>
      <c r="ED2" t="str">
        <f t="shared" ref="ED2:EF2" si="26">IF(INT((ED1-1)/26)=0,"",CHAR(INT((ED1-1)/26)+64))&amp;CHAR(IF(MOD(ED1,26)=0,26,MOD(ED1,26))+64)</f>
        <v>EE</v>
      </c>
      <c r="EE2" t="str">
        <f t="shared" si="26"/>
        <v>EF</v>
      </c>
      <c r="EF2" t="str">
        <f t="shared" si="26"/>
        <v>EG</v>
      </c>
    </row>
    <row r="3" spans="1:136">
      <c r="G3">
        <v>5</v>
      </c>
      <c r="H3">
        <f>G3+1</f>
        <v>6</v>
      </c>
      <c r="I3">
        <f t="shared" ref="I3:X3" si="27">H3+1</f>
        <v>7</v>
      </c>
      <c r="J3">
        <f t="shared" si="27"/>
        <v>8</v>
      </c>
      <c r="K3">
        <f t="shared" si="27"/>
        <v>9</v>
      </c>
      <c r="L3">
        <f t="shared" si="27"/>
        <v>10</v>
      </c>
      <c r="M3">
        <f t="shared" si="27"/>
        <v>11</v>
      </c>
      <c r="N3">
        <f t="shared" si="27"/>
        <v>12</v>
      </c>
      <c r="O3">
        <f t="shared" si="27"/>
        <v>13</v>
      </c>
      <c r="P3">
        <f t="shared" si="27"/>
        <v>14</v>
      </c>
      <c r="Q3">
        <f t="shared" si="27"/>
        <v>15</v>
      </c>
      <c r="R3">
        <f t="shared" si="27"/>
        <v>16</v>
      </c>
      <c r="S3">
        <f t="shared" si="27"/>
        <v>17</v>
      </c>
      <c r="T3">
        <f t="shared" si="27"/>
        <v>18</v>
      </c>
      <c r="U3">
        <f t="shared" si="27"/>
        <v>19</v>
      </c>
      <c r="V3">
        <f t="shared" si="27"/>
        <v>20</v>
      </c>
      <c r="W3">
        <f t="shared" si="27"/>
        <v>21</v>
      </c>
      <c r="X3">
        <f t="shared" si="27"/>
        <v>22</v>
      </c>
      <c r="Y3">
        <f t="shared" ref="Y3:AD3" si="28">X3+1</f>
        <v>23</v>
      </c>
      <c r="Z3">
        <f t="shared" si="28"/>
        <v>24</v>
      </c>
      <c r="AA3">
        <f t="shared" si="28"/>
        <v>25</v>
      </c>
      <c r="AB3">
        <f t="shared" si="28"/>
        <v>26</v>
      </c>
      <c r="AC3">
        <f t="shared" si="28"/>
        <v>27</v>
      </c>
      <c r="AD3">
        <f t="shared" si="28"/>
        <v>28</v>
      </c>
      <c r="AE3">
        <f t="shared" ref="AE3:AK3" si="29">AD3+1</f>
        <v>29</v>
      </c>
      <c r="AF3">
        <f t="shared" si="29"/>
        <v>30</v>
      </c>
      <c r="AG3">
        <f t="shared" si="29"/>
        <v>31</v>
      </c>
      <c r="AH3">
        <f t="shared" si="29"/>
        <v>32</v>
      </c>
      <c r="AI3">
        <f t="shared" si="29"/>
        <v>33</v>
      </c>
      <c r="AJ3">
        <f t="shared" si="29"/>
        <v>34</v>
      </c>
      <c r="AK3">
        <f t="shared" si="29"/>
        <v>35</v>
      </c>
      <c r="AL3">
        <f t="shared" ref="AL3:AT3" si="30">AK3+1</f>
        <v>36</v>
      </c>
      <c r="AM3">
        <f t="shared" si="30"/>
        <v>37</v>
      </c>
      <c r="AN3">
        <f t="shared" si="30"/>
        <v>38</v>
      </c>
      <c r="AO3">
        <f t="shared" si="30"/>
        <v>39</v>
      </c>
      <c r="AP3">
        <f t="shared" si="30"/>
        <v>40</v>
      </c>
      <c r="AQ3">
        <f t="shared" si="30"/>
        <v>41</v>
      </c>
      <c r="AR3">
        <f t="shared" si="30"/>
        <v>42</v>
      </c>
      <c r="AS3">
        <f t="shared" si="30"/>
        <v>43</v>
      </c>
      <c r="AT3">
        <f t="shared" si="30"/>
        <v>44</v>
      </c>
      <c r="AU3">
        <f t="shared" ref="AU3:BA3" si="31">AT3+1</f>
        <v>45</v>
      </c>
      <c r="AV3">
        <f t="shared" si="31"/>
        <v>46</v>
      </c>
      <c r="AW3">
        <f t="shared" si="31"/>
        <v>47</v>
      </c>
      <c r="AX3">
        <f t="shared" si="31"/>
        <v>48</v>
      </c>
      <c r="AY3">
        <f t="shared" si="31"/>
        <v>49</v>
      </c>
      <c r="AZ3">
        <f t="shared" si="31"/>
        <v>50</v>
      </c>
      <c r="BA3">
        <f t="shared" si="31"/>
        <v>51</v>
      </c>
      <c r="BB3">
        <f t="shared" ref="BB3:BG3" si="32">BA3+1</f>
        <v>52</v>
      </c>
      <c r="BC3">
        <f t="shared" si="32"/>
        <v>53</v>
      </c>
      <c r="BD3">
        <f t="shared" si="32"/>
        <v>54</v>
      </c>
      <c r="BE3">
        <f t="shared" si="32"/>
        <v>55</v>
      </c>
      <c r="BF3">
        <f t="shared" si="32"/>
        <v>56</v>
      </c>
      <c r="BG3">
        <f t="shared" si="32"/>
        <v>57</v>
      </c>
      <c r="BH3">
        <f t="shared" ref="BH3:BN3" si="33">BG3+1</f>
        <v>58</v>
      </c>
      <c r="BI3">
        <f t="shared" si="33"/>
        <v>59</v>
      </c>
      <c r="BJ3">
        <f t="shared" si="33"/>
        <v>60</v>
      </c>
      <c r="BK3">
        <f t="shared" si="33"/>
        <v>61</v>
      </c>
      <c r="BL3">
        <f t="shared" si="33"/>
        <v>62</v>
      </c>
      <c r="BM3">
        <f t="shared" si="33"/>
        <v>63</v>
      </c>
      <c r="BN3">
        <f t="shared" si="33"/>
        <v>64</v>
      </c>
      <c r="BO3">
        <f>BN3+1</f>
        <v>65</v>
      </c>
      <c r="BP3">
        <f>BO3+1</f>
        <v>66</v>
      </c>
      <c r="BQ3">
        <f t="shared" ref="BQ3:BW3" si="34">BP3+1</f>
        <v>67</v>
      </c>
      <c r="BR3">
        <f t="shared" si="34"/>
        <v>68</v>
      </c>
      <c r="BS3">
        <f t="shared" si="34"/>
        <v>69</v>
      </c>
      <c r="BT3">
        <f t="shared" si="34"/>
        <v>70</v>
      </c>
      <c r="BU3">
        <f t="shared" si="34"/>
        <v>71</v>
      </c>
      <c r="BV3">
        <f t="shared" si="34"/>
        <v>72</v>
      </c>
      <c r="BW3">
        <f t="shared" si="34"/>
        <v>73</v>
      </c>
      <c r="BX3">
        <f>BW3+1</f>
        <v>74</v>
      </c>
      <c r="BY3">
        <f>BX3+1</f>
        <v>75</v>
      </c>
      <c r="BZ3">
        <f t="shared" ref="BZ3:CK3" si="35">BY3+1</f>
        <v>76</v>
      </c>
      <c r="CA3">
        <f t="shared" si="35"/>
        <v>77</v>
      </c>
      <c r="CB3">
        <f t="shared" si="35"/>
        <v>78</v>
      </c>
      <c r="CC3">
        <f t="shared" si="35"/>
        <v>79</v>
      </c>
      <c r="CD3">
        <f t="shared" si="35"/>
        <v>80</v>
      </c>
      <c r="CE3">
        <f t="shared" si="35"/>
        <v>81</v>
      </c>
      <c r="CF3">
        <f t="shared" si="35"/>
        <v>82</v>
      </c>
      <c r="CG3">
        <f t="shared" si="35"/>
        <v>83</v>
      </c>
      <c r="CH3">
        <f t="shared" si="35"/>
        <v>84</v>
      </c>
      <c r="CI3">
        <f t="shared" si="35"/>
        <v>85</v>
      </c>
      <c r="CJ3">
        <f t="shared" si="35"/>
        <v>86</v>
      </c>
      <c r="CK3">
        <f t="shared" si="35"/>
        <v>87</v>
      </c>
      <c r="CL3">
        <f>CK3+1</f>
        <v>88</v>
      </c>
      <c r="CM3">
        <f>CL3+1</f>
        <v>89</v>
      </c>
      <c r="CN3">
        <f t="shared" ref="CN3:CS3" si="36">CM3+1</f>
        <v>90</v>
      </c>
      <c r="CO3">
        <f t="shared" si="36"/>
        <v>91</v>
      </c>
      <c r="CP3">
        <f t="shared" si="36"/>
        <v>92</v>
      </c>
      <c r="CQ3">
        <f t="shared" si="36"/>
        <v>93</v>
      </c>
      <c r="CR3">
        <f t="shared" si="36"/>
        <v>94</v>
      </c>
      <c r="CS3">
        <f t="shared" si="36"/>
        <v>95</v>
      </c>
      <c r="CT3">
        <f t="shared" ref="CT3:DP3" si="37">CS3+1</f>
        <v>96</v>
      </c>
      <c r="CU3">
        <f t="shared" si="37"/>
        <v>97</v>
      </c>
      <c r="CV3">
        <f t="shared" si="37"/>
        <v>98</v>
      </c>
      <c r="CW3">
        <f t="shared" si="37"/>
        <v>99</v>
      </c>
      <c r="CX3">
        <f t="shared" si="37"/>
        <v>100</v>
      </c>
      <c r="CY3">
        <f t="shared" si="37"/>
        <v>101</v>
      </c>
      <c r="CZ3">
        <f t="shared" si="37"/>
        <v>102</v>
      </c>
      <c r="DA3">
        <f t="shared" si="37"/>
        <v>103</v>
      </c>
      <c r="DB3">
        <f t="shared" si="37"/>
        <v>104</v>
      </c>
      <c r="DC3">
        <f t="shared" si="37"/>
        <v>105</v>
      </c>
      <c r="DD3">
        <f t="shared" si="37"/>
        <v>106</v>
      </c>
      <c r="DE3">
        <f t="shared" si="37"/>
        <v>107</v>
      </c>
      <c r="DF3">
        <f t="shared" si="37"/>
        <v>108</v>
      </c>
      <c r="DG3">
        <f t="shared" si="37"/>
        <v>109</v>
      </c>
      <c r="DH3">
        <f t="shared" si="37"/>
        <v>110</v>
      </c>
      <c r="DI3">
        <f t="shared" si="37"/>
        <v>111</v>
      </c>
      <c r="DJ3">
        <f t="shared" si="37"/>
        <v>112</v>
      </c>
      <c r="DK3">
        <f t="shared" si="37"/>
        <v>113</v>
      </c>
      <c r="DL3">
        <f t="shared" si="37"/>
        <v>114</v>
      </c>
      <c r="DM3">
        <f t="shared" si="37"/>
        <v>115</v>
      </c>
      <c r="DN3">
        <f t="shared" si="37"/>
        <v>116</v>
      </c>
      <c r="DO3">
        <f t="shared" si="37"/>
        <v>117</v>
      </c>
      <c r="DP3">
        <f t="shared" si="37"/>
        <v>118</v>
      </c>
      <c r="DQ3">
        <f>DP3+1</f>
        <v>119</v>
      </c>
      <c r="DR3">
        <f t="shared" ref="DR3:ED3" si="38">DQ3+1</f>
        <v>120</v>
      </c>
      <c r="DS3">
        <f t="shared" si="38"/>
        <v>121</v>
      </c>
      <c r="DT3">
        <f t="shared" si="38"/>
        <v>122</v>
      </c>
      <c r="DU3">
        <f t="shared" si="38"/>
        <v>123</v>
      </c>
      <c r="DV3">
        <f t="shared" si="38"/>
        <v>124</v>
      </c>
      <c r="DW3">
        <f t="shared" si="38"/>
        <v>125</v>
      </c>
      <c r="DX3">
        <f t="shared" si="38"/>
        <v>126</v>
      </c>
      <c r="DY3">
        <f t="shared" si="38"/>
        <v>127</v>
      </c>
      <c r="DZ3">
        <f t="shared" si="38"/>
        <v>128</v>
      </c>
      <c r="EA3">
        <f t="shared" si="38"/>
        <v>129</v>
      </c>
      <c r="EB3">
        <f t="shared" si="38"/>
        <v>130</v>
      </c>
      <c r="EC3">
        <f t="shared" si="38"/>
        <v>131</v>
      </c>
      <c r="ED3">
        <f t="shared" si="38"/>
        <v>132</v>
      </c>
      <c r="EE3">
        <f t="shared" ref="EE3" si="39">ED3+1</f>
        <v>133</v>
      </c>
      <c r="EF3">
        <f t="shared" ref="EF3" si="40">EE3+1</f>
        <v>134</v>
      </c>
    </row>
    <row r="4" spans="1:136">
      <c r="E4" t="s">
        <v>48</v>
      </c>
      <c r="G4" t="str">
        <f>IF(INT((G3-1)/26)=0,"",CHAR(INT((G3-1)/26)+64))&amp;CHAR(IF(MOD(G3,26)=0,26,MOD(G3,26))+64)</f>
        <v>E</v>
      </c>
      <c r="H4" t="str">
        <f t="shared" ref="H4:X4" si="41">IF(INT((H3-1)/26)=0,"",CHAR(INT((H3-1)/26)+64))&amp;CHAR(IF(MOD(H3,26)=0,26,MOD(H3,26))+64)</f>
        <v>F</v>
      </c>
      <c r="I4" t="str">
        <f t="shared" si="41"/>
        <v>G</v>
      </c>
      <c r="J4" t="str">
        <f t="shared" si="41"/>
        <v>H</v>
      </c>
      <c r="K4" t="str">
        <f t="shared" si="41"/>
        <v>I</v>
      </c>
      <c r="L4" t="str">
        <f t="shared" si="41"/>
        <v>J</v>
      </c>
      <c r="M4" t="str">
        <f t="shared" si="41"/>
        <v>K</v>
      </c>
      <c r="N4" t="str">
        <f t="shared" si="41"/>
        <v>L</v>
      </c>
      <c r="O4" t="str">
        <f t="shared" si="41"/>
        <v>M</v>
      </c>
      <c r="P4" t="str">
        <f t="shared" si="41"/>
        <v>N</v>
      </c>
      <c r="Q4" t="str">
        <f t="shared" si="41"/>
        <v>O</v>
      </c>
      <c r="R4" t="str">
        <f t="shared" si="41"/>
        <v>P</v>
      </c>
      <c r="S4" t="str">
        <f t="shared" si="41"/>
        <v>Q</v>
      </c>
      <c r="T4" t="str">
        <f t="shared" si="41"/>
        <v>R</v>
      </c>
      <c r="U4" t="str">
        <f t="shared" si="41"/>
        <v>S</v>
      </c>
      <c r="V4" t="str">
        <f t="shared" si="41"/>
        <v>T</v>
      </c>
      <c r="W4" t="str">
        <f t="shared" si="41"/>
        <v>U</v>
      </c>
      <c r="X4" t="str">
        <f t="shared" si="41"/>
        <v>V</v>
      </c>
      <c r="Y4" t="str">
        <f t="shared" ref="Y4:AD4" si="42">IF(INT((Y3-1)/26)=0,"",CHAR(INT((Y3-1)/26)+64))&amp;CHAR(IF(MOD(Y3,26)=0,26,MOD(Y3,26))+64)</f>
        <v>W</v>
      </c>
      <c r="Z4" t="str">
        <f t="shared" si="42"/>
        <v>X</v>
      </c>
      <c r="AA4" t="str">
        <f t="shared" si="42"/>
        <v>Y</v>
      </c>
      <c r="AB4" t="str">
        <f t="shared" si="42"/>
        <v>Z</v>
      </c>
      <c r="AC4" t="str">
        <f t="shared" si="42"/>
        <v>AA</v>
      </c>
      <c r="AD4" t="str">
        <f t="shared" si="42"/>
        <v>AB</v>
      </c>
      <c r="AE4" t="str">
        <f t="shared" ref="AE4:AK4" si="43">IF(INT((AE3-1)/26)=0,"",CHAR(INT((AE3-1)/26)+64))&amp;CHAR(IF(MOD(AE3,26)=0,26,MOD(AE3,26))+64)</f>
        <v>AC</v>
      </c>
      <c r="AF4" t="str">
        <f t="shared" si="43"/>
        <v>AD</v>
      </c>
      <c r="AG4" t="str">
        <f t="shared" si="43"/>
        <v>AE</v>
      </c>
      <c r="AH4" t="str">
        <f t="shared" si="43"/>
        <v>AF</v>
      </c>
      <c r="AI4" t="str">
        <f t="shared" si="43"/>
        <v>AG</v>
      </c>
      <c r="AJ4" t="str">
        <f t="shared" si="43"/>
        <v>AH</v>
      </c>
      <c r="AK4" t="str">
        <f t="shared" si="43"/>
        <v>AI</v>
      </c>
      <c r="AL4" t="str">
        <f t="shared" ref="AL4:AT4" si="44">IF(INT((AL3-1)/26)=0,"",CHAR(INT((AL3-1)/26)+64))&amp;CHAR(IF(MOD(AL3,26)=0,26,MOD(AL3,26))+64)</f>
        <v>AJ</v>
      </c>
      <c r="AM4" t="str">
        <f t="shared" si="44"/>
        <v>AK</v>
      </c>
      <c r="AN4" t="str">
        <f t="shared" si="44"/>
        <v>AL</v>
      </c>
      <c r="AO4" t="str">
        <f t="shared" si="44"/>
        <v>AM</v>
      </c>
      <c r="AP4" t="str">
        <f t="shared" si="44"/>
        <v>AN</v>
      </c>
      <c r="AQ4" t="str">
        <f t="shared" si="44"/>
        <v>AO</v>
      </c>
      <c r="AR4" t="str">
        <f t="shared" si="44"/>
        <v>AP</v>
      </c>
      <c r="AS4" t="str">
        <f t="shared" si="44"/>
        <v>AQ</v>
      </c>
      <c r="AT4" t="str">
        <f t="shared" si="44"/>
        <v>AR</v>
      </c>
      <c r="AU4" t="str">
        <f t="shared" ref="AU4:BC4" si="45">IF(INT((AU3-1)/26)=0,"",CHAR(INT((AU3-1)/26)+64))&amp;CHAR(IF(MOD(AU3,26)=0,26,MOD(AU3,26))+64)</f>
        <v>AS</v>
      </c>
      <c r="AV4" t="str">
        <f t="shared" si="45"/>
        <v>AT</v>
      </c>
      <c r="AW4" t="str">
        <f t="shared" si="45"/>
        <v>AU</v>
      </c>
      <c r="AX4" t="str">
        <f t="shared" si="45"/>
        <v>AV</v>
      </c>
      <c r="AY4" t="str">
        <f t="shared" si="45"/>
        <v>AW</v>
      </c>
      <c r="AZ4" t="str">
        <f t="shared" si="45"/>
        <v>AX</v>
      </c>
      <c r="BA4" t="str">
        <f t="shared" si="45"/>
        <v>AY</v>
      </c>
      <c r="BB4" t="str">
        <f t="shared" si="45"/>
        <v>AZ</v>
      </c>
      <c r="BC4" t="str">
        <f t="shared" si="45"/>
        <v>BA</v>
      </c>
      <c r="BD4" t="str">
        <f t="shared" ref="BD4:BJ4" si="46">IF(INT((BD3-1)/26)=0,"",CHAR(INT((BD3-1)/26)+64))&amp;CHAR(IF(MOD(BD3,26)=0,26,MOD(BD3,26))+64)</f>
        <v>BB</v>
      </c>
      <c r="BE4" t="str">
        <f t="shared" si="46"/>
        <v>BC</v>
      </c>
      <c r="BF4" t="str">
        <f t="shared" si="46"/>
        <v>BD</v>
      </c>
      <c r="BG4" t="str">
        <f t="shared" si="46"/>
        <v>BE</v>
      </c>
      <c r="BH4" t="str">
        <f t="shared" si="46"/>
        <v>BF</v>
      </c>
      <c r="BI4" t="str">
        <f t="shared" si="46"/>
        <v>BG</v>
      </c>
      <c r="BJ4" t="str">
        <f t="shared" si="46"/>
        <v>BH</v>
      </c>
      <c r="BK4" t="str">
        <f t="shared" ref="BK4:BP4" si="47">IF(INT((BK3-1)/26)=0,"",CHAR(INT((BK3-1)/26)+64))&amp;CHAR(IF(MOD(BK3,26)=0,26,MOD(BK3,26))+64)</f>
        <v>BI</v>
      </c>
      <c r="BL4" t="str">
        <f t="shared" si="47"/>
        <v>BJ</v>
      </c>
      <c r="BM4" t="str">
        <f t="shared" si="47"/>
        <v>BK</v>
      </c>
      <c r="BN4" t="str">
        <f t="shared" si="47"/>
        <v>BL</v>
      </c>
      <c r="BO4" t="str">
        <f t="shared" si="47"/>
        <v>BM</v>
      </c>
      <c r="BP4" t="str">
        <f t="shared" si="47"/>
        <v>BN</v>
      </c>
      <c r="BQ4" t="str">
        <f t="shared" ref="BQ4:BY4" si="48">IF(INT((BQ3-1)/26)=0,"",CHAR(INT((BQ3-1)/26)+64))&amp;CHAR(IF(MOD(BQ3,26)=0,26,MOD(BQ3,26))+64)</f>
        <v>BO</v>
      </c>
      <c r="BR4" t="str">
        <f t="shared" si="48"/>
        <v>BP</v>
      </c>
      <c r="BS4" t="str">
        <f t="shared" si="48"/>
        <v>BQ</v>
      </c>
      <c r="BT4" t="str">
        <f t="shared" si="48"/>
        <v>BR</v>
      </c>
      <c r="BU4" t="str">
        <f t="shared" si="48"/>
        <v>BS</v>
      </c>
      <c r="BV4" t="str">
        <f t="shared" si="48"/>
        <v>BT</v>
      </c>
      <c r="BW4" t="str">
        <f t="shared" si="48"/>
        <v>BU</v>
      </c>
      <c r="BX4" t="str">
        <f t="shared" si="48"/>
        <v>BV</v>
      </c>
      <c r="BY4" t="str">
        <f t="shared" si="48"/>
        <v>BW</v>
      </c>
      <c r="BZ4" t="str">
        <f t="shared" ref="BZ4:CM4" si="49">IF(INT((BZ3-1)/26)=0,"",CHAR(INT((BZ3-1)/26)+64))&amp;CHAR(IF(MOD(BZ3,26)=0,26,MOD(BZ3,26))+64)</f>
        <v>BX</v>
      </c>
      <c r="CA4" t="str">
        <f t="shared" si="49"/>
        <v>BY</v>
      </c>
      <c r="CB4" t="str">
        <f t="shared" si="49"/>
        <v>BZ</v>
      </c>
      <c r="CC4" t="str">
        <f t="shared" si="49"/>
        <v>CA</v>
      </c>
      <c r="CD4" t="str">
        <f t="shared" si="49"/>
        <v>CB</v>
      </c>
      <c r="CE4" t="str">
        <f t="shared" si="49"/>
        <v>CC</v>
      </c>
      <c r="CF4" t="str">
        <f t="shared" si="49"/>
        <v>CD</v>
      </c>
      <c r="CG4" t="str">
        <f t="shared" si="49"/>
        <v>CE</v>
      </c>
      <c r="CH4" t="str">
        <f t="shared" si="49"/>
        <v>CF</v>
      </c>
      <c r="CI4" t="str">
        <f t="shared" si="49"/>
        <v>CG</v>
      </c>
      <c r="CJ4" t="str">
        <f t="shared" si="49"/>
        <v>CH</v>
      </c>
      <c r="CK4" t="str">
        <f t="shared" si="49"/>
        <v>CI</v>
      </c>
      <c r="CL4" t="str">
        <f t="shared" si="49"/>
        <v>CJ</v>
      </c>
      <c r="CM4" t="str">
        <f t="shared" si="49"/>
        <v>CK</v>
      </c>
      <c r="CN4" t="str">
        <f t="shared" ref="CN4:CS4" si="50">IF(INT((CN3-1)/26)=0,"",CHAR(INT((CN3-1)/26)+64))&amp;CHAR(IF(MOD(CN3,26)=0,26,MOD(CN3,26))+64)</f>
        <v>CL</v>
      </c>
      <c r="CO4" t="str">
        <f t="shared" si="50"/>
        <v>CM</v>
      </c>
      <c r="CP4" t="str">
        <f t="shared" si="50"/>
        <v>CN</v>
      </c>
      <c r="CQ4" t="str">
        <f t="shared" si="50"/>
        <v>CO</v>
      </c>
      <c r="CR4" t="str">
        <f t="shared" si="50"/>
        <v>CP</v>
      </c>
      <c r="CS4" t="str">
        <f t="shared" si="50"/>
        <v>CQ</v>
      </c>
      <c r="CT4" t="str">
        <f t="shared" ref="CT4:DQ4" si="51">IF(INT((CT3-1)/26)=0,"",CHAR(INT((CT3-1)/26)+64))&amp;CHAR(IF(MOD(CT3,26)=0,26,MOD(CT3,26))+64)</f>
        <v>CR</v>
      </c>
      <c r="CU4" t="str">
        <f t="shared" si="51"/>
        <v>CS</v>
      </c>
      <c r="CV4" t="str">
        <f t="shared" si="51"/>
        <v>CT</v>
      </c>
      <c r="CW4" t="str">
        <f t="shared" si="51"/>
        <v>CU</v>
      </c>
      <c r="CX4" t="str">
        <f t="shared" si="51"/>
        <v>CV</v>
      </c>
      <c r="CY4" t="str">
        <f t="shared" si="51"/>
        <v>CW</v>
      </c>
      <c r="CZ4" t="str">
        <f t="shared" si="51"/>
        <v>CX</v>
      </c>
      <c r="DA4" t="str">
        <f t="shared" si="51"/>
        <v>CY</v>
      </c>
      <c r="DB4" t="str">
        <f t="shared" si="51"/>
        <v>CZ</v>
      </c>
      <c r="DC4" t="str">
        <f t="shared" si="51"/>
        <v>DA</v>
      </c>
      <c r="DD4" t="str">
        <f t="shared" si="51"/>
        <v>DB</v>
      </c>
      <c r="DE4" t="str">
        <f t="shared" si="51"/>
        <v>DC</v>
      </c>
      <c r="DF4" t="str">
        <f t="shared" si="51"/>
        <v>DD</v>
      </c>
      <c r="DG4" t="str">
        <f t="shared" si="51"/>
        <v>DE</v>
      </c>
      <c r="DH4" t="str">
        <f t="shared" si="51"/>
        <v>DF</v>
      </c>
      <c r="DI4" t="str">
        <f t="shared" si="51"/>
        <v>DG</v>
      </c>
      <c r="DJ4" t="str">
        <f t="shared" si="51"/>
        <v>DH</v>
      </c>
      <c r="DK4" t="str">
        <f t="shared" si="51"/>
        <v>DI</v>
      </c>
      <c r="DL4" t="str">
        <f t="shared" si="51"/>
        <v>DJ</v>
      </c>
      <c r="DM4" t="str">
        <f t="shared" si="51"/>
        <v>DK</v>
      </c>
      <c r="DN4" t="str">
        <f t="shared" si="51"/>
        <v>DL</v>
      </c>
      <c r="DO4" t="str">
        <f t="shared" si="51"/>
        <v>DM</v>
      </c>
      <c r="DP4" t="str">
        <f t="shared" si="51"/>
        <v>DN</v>
      </c>
      <c r="DQ4" t="str">
        <f t="shared" si="51"/>
        <v>DO</v>
      </c>
      <c r="DR4" t="str">
        <f t="shared" ref="DR4:EC4" si="52">IF(INT((DR3-1)/26)=0,"",CHAR(INT((DR3-1)/26)+64))&amp;CHAR(IF(MOD(DR3,26)=0,26,MOD(DR3,26))+64)</f>
        <v>DP</v>
      </c>
      <c r="DS4" t="str">
        <f t="shared" si="52"/>
        <v>DQ</v>
      </c>
      <c r="DT4" t="str">
        <f t="shared" si="52"/>
        <v>DR</v>
      </c>
      <c r="DU4" t="str">
        <f t="shared" si="52"/>
        <v>DS</v>
      </c>
      <c r="DV4" t="str">
        <f t="shared" si="52"/>
        <v>DT</v>
      </c>
      <c r="DW4" t="str">
        <f t="shared" si="52"/>
        <v>DU</v>
      </c>
      <c r="DX4" t="str">
        <f t="shared" si="52"/>
        <v>DV</v>
      </c>
      <c r="DY4" t="str">
        <f t="shared" si="52"/>
        <v>DW</v>
      </c>
      <c r="DZ4" t="str">
        <f t="shared" si="52"/>
        <v>DX</v>
      </c>
      <c r="EA4" t="str">
        <f t="shared" si="52"/>
        <v>DY</v>
      </c>
      <c r="EB4" t="str">
        <f t="shared" si="52"/>
        <v>DZ</v>
      </c>
      <c r="EC4" t="str">
        <f t="shared" si="52"/>
        <v>EA</v>
      </c>
      <c r="ED4" t="str">
        <f t="shared" ref="ED4:EF4" si="53">IF(INT((ED3-1)/26)=0,"",CHAR(INT((ED3-1)/26)+64))&amp;CHAR(IF(MOD(ED3,26)=0,26,MOD(ED3,26))+64)</f>
        <v>EB</v>
      </c>
      <c r="EE4" t="str">
        <f t="shared" si="53"/>
        <v>EC</v>
      </c>
      <c r="EF4" t="str">
        <f t="shared" si="53"/>
        <v>ED</v>
      </c>
    </row>
    <row r="5" spans="1:136">
      <c r="G5">
        <v>-0.48537738116254009</v>
      </c>
      <c r="H5">
        <v>-0.48562243600225136</v>
      </c>
      <c r="I5">
        <v>-0.52709173920998964</v>
      </c>
      <c r="J5">
        <v>-0.52264116099232094</v>
      </c>
      <c r="K5">
        <v>-0.54746598208392172</v>
      </c>
      <c r="L5">
        <v>-0.54186477951767176</v>
      </c>
      <c r="M5">
        <v>-0.55804707825793209</v>
      </c>
      <c r="N5">
        <v>-0.56589160089420776</v>
      </c>
      <c r="O5">
        <v>-0.55576343349433488</v>
      </c>
      <c r="P5">
        <v>-0.56515806525710566</v>
      </c>
      <c r="Q5">
        <v>-0.59178390709985285</v>
      </c>
      <c r="R5">
        <v>-0.60186750128912259</v>
      </c>
      <c r="S5">
        <v>-0.59231889130274973</v>
      </c>
      <c r="T5">
        <v>-0.59572843621599281</v>
      </c>
      <c r="U5">
        <v>-0.59859768753620957</v>
      </c>
      <c r="X5">
        <v>-0.64884871958128465</v>
      </c>
      <c r="Y5">
        <v>-0.64884871958128465</v>
      </c>
      <c r="Z5">
        <v>-0.64884871958128465</v>
      </c>
      <c r="AA5">
        <v>-0.64884871958128465</v>
      </c>
      <c r="AB5">
        <v>-0.64884871958128465</v>
      </c>
      <c r="AC5">
        <v>-0.64884871958128465</v>
      </c>
      <c r="AD5">
        <v>-0.64884871958128465</v>
      </c>
      <c r="AE5">
        <v>-0.64884871958128465</v>
      </c>
      <c r="AF5">
        <v>-0.64884871958128465</v>
      </c>
      <c r="AG5">
        <v>-0.64884871958128465</v>
      </c>
      <c r="AH5">
        <v>-0.64884871958128465</v>
      </c>
      <c r="AI5">
        <v>-0.64884871958128465</v>
      </c>
      <c r="AJ5">
        <v>-0.64884871958128465</v>
      </c>
      <c r="AK5">
        <v>-0.64884871958128465</v>
      </c>
      <c r="AL5">
        <v>-0.64884871958128465</v>
      </c>
      <c r="AM5">
        <v>-0.64884871958128465</v>
      </c>
      <c r="AN5">
        <v>-0.64884871958128465</v>
      </c>
      <c r="AO5">
        <v>-0.64884871958128465</v>
      </c>
      <c r="AP5">
        <v>-0.64884871958128465</v>
      </c>
      <c r="AQ5">
        <v>-0.64884871958128465</v>
      </c>
      <c r="AR5">
        <v>-0.64884871958128465</v>
      </c>
      <c r="AS5">
        <v>-0.64884871958128465</v>
      </c>
      <c r="AT5">
        <v>-0.64884871958128465</v>
      </c>
      <c r="AU5">
        <v>-0.64884871958128465</v>
      </c>
      <c r="AV5">
        <v>-0.64884871958128465</v>
      </c>
      <c r="AW5">
        <v>-0.64884871958128465</v>
      </c>
      <c r="AX5">
        <v>-0.64884871958128465</v>
      </c>
      <c r="AY5">
        <v>-0.64884871958128465</v>
      </c>
      <c r="AZ5">
        <v>-0.64884871958128465</v>
      </c>
      <c r="BA5">
        <v>-0.64884871958128465</v>
      </c>
      <c r="BB5">
        <v>-0.64884871958128465</v>
      </c>
      <c r="BC5">
        <v>-0.64884871958128465</v>
      </c>
      <c r="BD5">
        <v>-0.64884871958128465</v>
      </c>
      <c r="BE5">
        <v>-0.64884871958128465</v>
      </c>
      <c r="BF5">
        <v>-0.64884871958128465</v>
      </c>
      <c r="BG5">
        <v>-0.64884871958128465</v>
      </c>
      <c r="BH5">
        <v>-0.64884871958128465</v>
      </c>
      <c r="BI5">
        <v>-0.64884871958128465</v>
      </c>
      <c r="BJ5">
        <v>-0.64884871958128465</v>
      </c>
      <c r="BK5">
        <v>-0.64884871958128465</v>
      </c>
      <c r="BL5">
        <v>-0.64884871958128465</v>
      </c>
      <c r="BM5">
        <v>-0.64884871958128465</v>
      </c>
      <c r="BN5">
        <v>-0.64884871958128465</v>
      </c>
      <c r="BO5">
        <v>-0.64884871958128465</v>
      </c>
      <c r="BP5">
        <v>-0.64884871958128465</v>
      </c>
      <c r="BQ5">
        <v>-0.64884871958128465</v>
      </c>
      <c r="BR5">
        <v>-0.64884871958128465</v>
      </c>
      <c r="BS5">
        <v>-0.64884871958128465</v>
      </c>
      <c r="BT5">
        <v>-0.64884871958128465</v>
      </c>
      <c r="BU5">
        <v>-0.64884871958128465</v>
      </c>
      <c r="BV5">
        <v>-0.64884871958128465</v>
      </c>
      <c r="BW5">
        <v>-0.64884871958128465</v>
      </c>
      <c r="BX5">
        <v>-0.64884871958128465</v>
      </c>
      <c r="BY5">
        <v>-0.64884871958128465</v>
      </c>
      <c r="BZ5">
        <v>-0.64884871958128465</v>
      </c>
      <c r="CA5">
        <v>-0.64884871958128465</v>
      </c>
      <c r="CB5">
        <v>-0.64884871958128465</v>
      </c>
      <c r="CC5">
        <v>-0.64884871958128465</v>
      </c>
      <c r="CD5">
        <v>-0.64884871958128465</v>
      </c>
      <c r="CE5">
        <v>-0.64884871958128465</v>
      </c>
      <c r="CF5">
        <v>-0.64884871958128465</v>
      </c>
      <c r="CG5">
        <v>-0.64884871958128465</v>
      </c>
      <c r="CH5">
        <v>-0.64884871958128465</v>
      </c>
      <c r="CI5">
        <v>-0.64884871958128465</v>
      </c>
      <c r="CJ5">
        <v>-0.64884871958128465</v>
      </c>
      <c r="CK5">
        <v>-0.64884871958128465</v>
      </c>
      <c r="CL5">
        <v>-0.64884871958128465</v>
      </c>
      <c r="CM5">
        <v>-0.64884871958128465</v>
      </c>
      <c r="CN5">
        <v>-0.64884871958128465</v>
      </c>
      <c r="CO5">
        <v>-0.64884871958128465</v>
      </c>
      <c r="CP5">
        <v>-0.64884871958128465</v>
      </c>
      <c r="CQ5">
        <v>-0.64884871958128465</v>
      </c>
      <c r="CR5">
        <v>-0.64884871958128465</v>
      </c>
      <c r="CS5">
        <v>-0.64884871958128465</v>
      </c>
      <c r="CT5">
        <v>-0.64884871958128465</v>
      </c>
      <c r="CU5">
        <v>-0.64884871958128465</v>
      </c>
      <c r="CV5">
        <v>-0.64884871958128465</v>
      </c>
      <c r="CW5">
        <v>-0.64884871958128465</v>
      </c>
      <c r="CX5">
        <v>-0.64884871958128465</v>
      </c>
      <c r="CY5">
        <v>-0.64884871958128465</v>
      </c>
      <c r="CZ5">
        <v>-0.64884871958128465</v>
      </c>
      <c r="DA5">
        <v>-0.64884871958128465</v>
      </c>
      <c r="DB5">
        <v>-0.64884871958128465</v>
      </c>
      <c r="DC5">
        <v>-0.64884871958128465</v>
      </c>
      <c r="DD5">
        <v>-0.64884871958128465</v>
      </c>
      <c r="DE5">
        <v>-0.64884871958128465</v>
      </c>
      <c r="DF5">
        <v>-0.64884871958128465</v>
      </c>
      <c r="DG5">
        <v>-0.64884871958128465</v>
      </c>
      <c r="DH5">
        <v>-0.64884871958128465</v>
      </c>
      <c r="DI5">
        <v>-0.64884871958128465</v>
      </c>
      <c r="DJ5">
        <v>-0.64884871958128465</v>
      </c>
      <c r="DK5">
        <v>-0.64884871958128465</v>
      </c>
      <c r="DL5">
        <v>-0.64884871958128465</v>
      </c>
      <c r="DM5">
        <v>-0.64884871958128465</v>
      </c>
      <c r="DN5">
        <v>-0.64884871958128465</v>
      </c>
      <c r="DO5">
        <v>-0.64884871958128465</v>
      </c>
      <c r="DP5">
        <v>-0.64884871958128465</v>
      </c>
      <c r="DQ5">
        <v>-0.64884871958128465</v>
      </c>
      <c r="DR5">
        <v>-0.64884871958128465</v>
      </c>
      <c r="DS5">
        <v>-0.64884871958128465</v>
      </c>
      <c r="DT5">
        <v>-0.64884871958128465</v>
      </c>
      <c r="DU5">
        <v>-0.64884871958128465</v>
      </c>
      <c r="DV5">
        <v>-0.64884871958128465</v>
      </c>
      <c r="DW5">
        <v>-0.64884871958128465</v>
      </c>
      <c r="DX5">
        <v>-0.64884871958128465</v>
      </c>
      <c r="DY5">
        <v>-0.64884871958128465</v>
      </c>
      <c r="DZ5">
        <v>-0.64884871958128465</v>
      </c>
      <c r="EA5">
        <v>-0.64884871958128465</v>
      </c>
      <c r="EB5">
        <v>-0.64884871958128465</v>
      </c>
      <c r="EC5">
        <v>-0.64884871958128465</v>
      </c>
      <c r="ED5">
        <v>-0.64884871958128465</v>
      </c>
      <c r="EE5">
        <v>-0.64884871958128465</v>
      </c>
      <c r="EF5">
        <v>-0.64884871958128465</v>
      </c>
    </row>
    <row r="6" spans="1:136">
      <c r="F6" s="17" t="s">
        <v>21</v>
      </c>
      <c r="G6">
        <v>0</v>
      </c>
      <c r="H6">
        <f>DATEDIF(LOG_Calc!E10,LOG_Calc!F10,"D")</f>
        <v>14</v>
      </c>
      <c r="I6">
        <f>DATEDIF(LOG_Calc!F10,LOG_Calc!G10,"D")</f>
        <v>14</v>
      </c>
      <c r="J6">
        <f>DATEDIF(LOG_Calc!G10,LOG_Calc!H10,"D")</f>
        <v>15</v>
      </c>
      <c r="K6">
        <f>DATEDIF(LOG_Calc!H10,LOG_Calc!I10,"D")</f>
        <v>14</v>
      </c>
      <c r="L6">
        <f>DATEDIF(LOG_Calc!I10,LOG_Calc!J10,"D")</f>
        <v>17</v>
      </c>
      <c r="M6">
        <f>DATEDIF(LOG_Calc!J10,LOG_Calc!K10,"D")</f>
        <v>14</v>
      </c>
      <c r="N6">
        <f>DATEDIF(LOG_Calc!K10,LOG_Calc!L10,"D")</f>
        <v>18</v>
      </c>
      <c r="O6">
        <f>DATEDIF(LOG_Calc!L10,LOG_Calc!M10,"D")</f>
        <v>10</v>
      </c>
      <c r="P6">
        <f>DATEDIF(LOG_Calc!M10,LOG_Calc!N10,"D")</f>
        <v>18</v>
      </c>
      <c r="Q6">
        <f>DATEDIF(LOG_Calc!N10,LOG_Calc!O10,"D")</f>
        <v>15</v>
      </c>
      <c r="R6">
        <f>DATEDIF(LOG_Calc!O10,LOG_Calc!P10,"D")</f>
        <v>16</v>
      </c>
      <c r="S6">
        <f>DATEDIF(LOG_Calc!P10,LOG_Calc!Q10,"D")</f>
        <v>14</v>
      </c>
      <c r="T6">
        <f>DATEDIF(LOG_Calc!Q10,LOG_Calc!R10,"D")</f>
        <v>12</v>
      </c>
      <c r="U6">
        <f>DATEDIF(LOG_Calc!R10,LOG_Calc!S10,"D")</f>
        <v>16</v>
      </c>
      <c r="V6">
        <f>DATEDIF(LOG_Calc!S10,LOG_Calc!T10,"D")</f>
        <v>19</v>
      </c>
      <c r="W6">
        <f>DATEDIF(LOG_Calc!T10,LOG_Calc!U10,"D")</f>
        <v>15</v>
      </c>
      <c r="X6">
        <f>DATEDIF(LOG_Calc!U10,LOG_Calc!V10,"D")</f>
        <v>15</v>
      </c>
      <c r="Y6">
        <f>DATEDIF(LOG_Calc!V10,LOG_Calc!W10,"D")</f>
        <v>14</v>
      </c>
      <c r="Z6">
        <f>DATEDIF(LOG_Calc!W10,LOG_Calc!X10,"D")</f>
        <v>31</v>
      </c>
      <c r="AA6">
        <f>DATEDIF(LOG_Calc!X10,LOG_Calc!Y10,"D")</f>
        <v>29</v>
      </c>
      <c r="AB6">
        <f>DATEDIF(LOG_Calc!Y10,LOG_Calc!Z10,"D")</f>
        <v>31</v>
      </c>
      <c r="AC6">
        <f>DATEDIF(LOG_Calc!Z10,LOG_Calc!AA10,"D")</f>
        <v>28</v>
      </c>
      <c r="AD6">
        <f>DATEDIF(LOG_Calc!AA10,LOG_Calc!AB10,"D")</f>
        <v>33</v>
      </c>
      <c r="AE6">
        <f>DATEDIF(LOG_Calc!AB10,LOG_Calc!AC10,"D")</f>
        <v>30</v>
      </c>
      <c r="AF6">
        <f>DATEDIF(LOG_Calc!AC10,LOG_Calc!AD10,"D")</f>
        <v>28</v>
      </c>
      <c r="AG6">
        <f>DATEDIF(LOG_Calc!AD10,LOG_Calc!AE10,"D")</f>
        <v>34</v>
      </c>
      <c r="AH6">
        <f>DATEDIF(LOG_Calc!AE10,LOG_Calc!AF10,"D")</f>
        <v>29</v>
      </c>
      <c r="AI6">
        <f>DATEDIF(LOG_Calc!AF10,LOG_Calc!AG10,"D")</f>
        <v>32</v>
      </c>
      <c r="AJ6">
        <f>DATEDIF(LOG_Calc!AG10,LOG_Calc!AH10,"D")</f>
        <v>31</v>
      </c>
      <c r="AK6">
        <f>DATEDIF(LOG_Calc!AH10,LOG_Calc!AI10,"D")</f>
        <v>28</v>
      </c>
      <c r="AL6">
        <f>DATEDIF(LOG_Calc!AI10,LOG_Calc!AJ10,"D")</f>
        <v>32</v>
      </c>
      <c r="AM6">
        <f>DATEDIF(LOG_Calc!AJ10,LOG_Calc!AK10,"D")</f>
        <v>29</v>
      </c>
      <c r="AN6">
        <f>DATEDIF(LOG_Calc!AK10,LOG_Calc!AL10,"D")</f>
        <v>30</v>
      </c>
      <c r="AO6">
        <f>DATEDIF(LOG_Calc!AL10,LOG_Calc!AM10,"D")</f>
        <v>28</v>
      </c>
      <c r="AP6">
        <f>DATEDIF(LOG_Calc!AM10,LOG_Calc!AN10,"D")</f>
        <v>34</v>
      </c>
      <c r="AQ6">
        <f>DATEDIF(LOG_Calc!AN10,LOG_Calc!AO10,"D")</f>
        <v>29</v>
      </c>
      <c r="AR6">
        <f>DATEDIF(LOG_Calc!AO10,LOG_Calc!AP10,"D")</f>
        <v>32</v>
      </c>
      <c r="AS6">
        <f>DATEDIF(LOG_Calc!AP10,LOG_Calc!AQ10,"D")</f>
        <v>31</v>
      </c>
      <c r="AT6">
        <f>DATEDIF(LOG_Calc!AQ10,LOG_Calc!AR10,"D")</f>
        <v>28</v>
      </c>
      <c r="AU6">
        <f>DATEDIF(LOG_Calc!AR10,LOG_Calc!AS10,"D")</f>
        <v>33</v>
      </c>
      <c r="AV6">
        <f>DATEDIF(LOG_Calc!AS10,LOG_Calc!AT10,"D")</f>
        <v>30</v>
      </c>
      <c r="AW6">
        <f>DATEDIF(LOG_Calc!AT10,LOG_Calc!AU10,"D")</f>
        <v>28</v>
      </c>
      <c r="AX6">
        <f>DATEDIF(LOG_Calc!AU10,LOG_Calc!AV10,"D")</f>
        <v>32</v>
      </c>
      <c r="AY6">
        <f>DATEDIF(LOG_Calc!AV10,LOG_Calc!AW10,"D")</f>
        <v>30</v>
      </c>
      <c r="AZ6">
        <f>DATEDIF(LOG_Calc!AW10,LOG_Calc!AX10,"D")</f>
        <v>29</v>
      </c>
      <c r="BA6">
        <f>DATEDIF(LOG_Calc!AX10,LOG_Calc!AY10,"D")</f>
        <v>32</v>
      </c>
      <c r="BB6">
        <f>DATEDIF(LOG_Calc!AY10,LOG_Calc!AZ10,"D")</f>
        <v>31</v>
      </c>
      <c r="BC6">
        <f>DATEDIF(LOG_Calc!AZ10,LOG_Calc!BA10,"D")</f>
        <v>28</v>
      </c>
      <c r="BD6">
        <f>DATEDIF(LOG_Calc!BA10,LOG_Calc!BB10,"D")</f>
        <v>33</v>
      </c>
      <c r="BE6">
        <f>DATEDIF(LOG_Calc!BB10,LOG_Calc!BC10,"D")</f>
        <v>30</v>
      </c>
      <c r="BF6">
        <f>DATEDIF(LOG_Calc!BC10,LOG_Calc!BD10,"D")</f>
        <v>31</v>
      </c>
      <c r="BG6">
        <f>DATEDIF(LOG_Calc!BD10,LOG_Calc!BE10,"D")</f>
        <v>31</v>
      </c>
      <c r="BH6">
        <f>DATEDIF(LOG_Calc!BE10,LOG_Calc!BF10,"D")</f>
        <v>29</v>
      </c>
      <c r="BI6">
        <f>DATEDIF(LOG_Calc!BF10,LOG_Calc!BG10,"D")</f>
        <v>28</v>
      </c>
      <c r="BJ6">
        <f>DATEDIF(LOG_Calc!BG10,LOG_Calc!BH10,"D")</f>
        <v>33</v>
      </c>
      <c r="BK6">
        <f>DATEDIF(LOG_Calc!BH10,LOG_Calc!BI10,"D")</f>
        <v>30</v>
      </c>
      <c r="BL6">
        <f>DATEDIF(LOG_Calc!BI10,LOG_Calc!BJ10,"D")</f>
        <v>31</v>
      </c>
      <c r="BM6">
        <f>DATEDIF(LOG_Calc!BJ10,LOG_Calc!BK10,"D")</f>
        <v>30</v>
      </c>
      <c r="BN6">
        <f>DATEDIF(LOG_Calc!BK10,LOG_Calc!BL10,"D")</f>
        <v>30</v>
      </c>
      <c r="BO6">
        <f>DATEDIF(LOG_Calc!BL10,LOG_Calc!BM10,"D")</f>
        <v>32</v>
      </c>
      <c r="BP6">
        <f>DATEDIF(LOG_Calc!BM10,LOG_Calc!BN10,"D")</f>
        <v>30</v>
      </c>
      <c r="BQ6">
        <f>DATEDIF(LOG_Calc!BN10,LOG_Calc!BO10,"D")</f>
        <v>29</v>
      </c>
      <c r="BR6">
        <f>DATEDIF(LOG_Calc!BO10,LOG_Calc!BP10,"D")</f>
        <v>32</v>
      </c>
      <c r="BS6">
        <f>DATEDIF(LOG_Calc!BP10,LOG_Calc!BQ10,"D")</f>
        <v>31</v>
      </c>
      <c r="BT6">
        <f>DATEDIF(LOG_Calc!BQ10,LOG_Calc!BR10,"D")</f>
        <v>31</v>
      </c>
      <c r="BU6">
        <f>DATEDIF(LOG_Calc!BR10,LOG_Calc!BS10,"D")</f>
        <v>29</v>
      </c>
      <c r="BV6">
        <f>DATEDIF(LOG_Calc!BS10,LOG_Calc!BT10,"D")</f>
        <v>31</v>
      </c>
      <c r="BW6">
        <f>DATEDIF(LOG_Calc!BT10,LOG_Calc!BU10,"D")</f>
        <v>28</v>
      </c>
      <c r="BX6">
        <f>DATEDIF(LOG_Calc!BU10,LOG_Calc!BV10,"D")</f>
        <v>33</v>
      </c>
      <c r="BY6">
        <f>DATEDIF(LOG_Calc!BV10,LOG_Calc!BW10,"D")</f>
        <v>30</v>
      </c>
      <c r="BZ6">
        <f>DATEDIF(LOG_Calc!BW10,LOG_Calc!BX10,"D")</f>
        <v>31</v>
      </c>
      <c r="CA6">
        <f>DATEDIF(LOG_Calc!BX10,LOG_Calc!BY10,"D")</f>
        <v>31</v>
      </c>
      <c r="CB6">
        <f>DATEDIF(LOG_Calc!BY10,LOG_Calc!BZ10,"D")</f>
        <v>29</v>
      </c>
      <c r="CC6">
        <f>DATEDIF(LOG_Calc!BZ10,LOG_Calc!CA10,"D")</f>
        <v>32</v>
      </c>
      <c r="CD6">
        <f>DATEDIF(LOG_Calc!CA10,LOG_Calc!CB10,"D")</f>
        <v>30</v>
      </c>
      <c r="CE6">
        <f>DATEDIF(LOG_Calc!CB10,LOG_Calc!CC10,"D")</f>
        <v>29</v>
      </c>
      <c r="CF6">
        <f>DATEDIF(LOG_Calc!CC10,LOG_Calc!CD10,"D")</f>
        <v>33</v>
      </c>
      <c r="CG6">
        <f>DATEDIF(LOG_Calc!CD10,LOG_Calc!CE10,"D")</f>
        <v>28</v>
      </c>
      <c r="CH6">
        <f>DATEDIF(LOG_Calc!CE10,LOG_Calc!CF10,"D")</f>
        <v>33</v>
      </c>
      <c r="CI6">
        <f>DATEDIF(LOG_Calc!CF10,LOG_Calc!CG10,"D")</f>
        <v>28</v>
      </c>
      <c r="CJ6">
        <f>DATEDIF(LOG_Calc!CG10,LOG_Calc!CH10,"D")</f>
        <v>31</v>
      </c>
      <c r="CK6">
        <f>DATEDIF(LOG_Calc!CH10,LOG_Calc!CI10,"D")</f>
        <v>29</v>
      </c>
      <c r="CL6">
        <f>DATEDIF(LOG_Calc!CI10,LOG_Calc!CJ10,"D")</f>
        <v>32</v>
      </c>
      <c r="CM6">
        <f>DATEDIF(LOG_Calc!CJ10,LOG_Calc!CK10,"D")</f>
        <v>31</v>
      </c>
      <c r="CN6">
        <f>DATEDIF(LOG_Calc!CK10,LOG_Calc!CL10,"D")</f>
        <v>30</v>
      </c>
      <c r="CO6">
        <f>DATEDIF(LOG_Calc!CL10,LOG_Calc!CM10,"D")</f>
        <v>31</v>
      </c>
      <c r="CP6">
        <f>DATEDIF(LOG_Calc!CM10,LOG_Calc!CN10,"D")</f>
        <v>29</v>
      </c>
      <c r="CQ6">
        <f>DATEDIF(LOG_Calc!CN10,LOG_Calc!CO10,"D")</f>
        <v>33</v>
      </c>
      <c r="CR6">
        <f>DATEDIF(LOG_Calc!CO10,LOG_Calc!CP10,"D")</f>
        <v>30</v>
      </c>
      <c r="CS6">
        <f>DATEDIF(LOG_Calc!CP10,LOG_Calc!CQ10,"D")</f>
        <v>28</v>
      </c>
      <c r="CT6">
        <f>DATEDIF(LOG_Calc!CQ10,LOG_Calc!CR10,"D")</f>
        <v>31</v>
      </c>
      <c r="CU6">
        <f>DATEDIF(LOG_Calc!CR10,LOG_Calc!CS10,"D")</f>
        <v>23</v>
      </c>
      <c r="CV6">
        <f>DATEDIF(LOG_Calc!CS10,LOG_Calc!CT10,"D")</f>
        <v>31</v>
      </c>
      <c r="CW6">
        <f>DATEDIF(LOG_Calc!CT10,LOG_Calc!CU10,"D")</f>
        <v>30</v>
      </c>
      <c r="CX6">
        <f>DATEDIF(LOG_Calc!CU10,LOG_Calc!CV10,"D")</f>
        <v>31</v>
      </c>
      <c r="CY6">
        <f>DATEDIF(LOG_Calc!CV10,LOG_Calc!CW10,"D")</f>
        <v>31</v>
      </c>
      <c r="CZ6">
        <f>DATEDIF(LOG_Calc!CW10,LOG_Calc!CX10,"D")</f>
        <v>30</v>
      </c>
      <c r="DA6">
        <f>DATEDIF(LOG_Calc!CX10,LOG_Calc!CY10,"D")</f>
        <v>31</v>
      </c>
      <c r="DB6">
        <f>DATEDIF(LOG_Calc!CY10,LOG_Calc!CZ10,"D")</f>
        <v>30</v>
      </c>
      <c r="DC6">
        <f>DATEDIF(LOG_Calc!CZ10,LOG_Calc!DA10,"D")</f>
        <v>31</v>
      </c>
      <c r="DD6">
        <f>DATEDIF(LOG_Calc!DA10,LOG_Calc!DB10,"D")</f>
        <v>31</v>
      </c>
      <c r="DE6">
        <f>DATEDIF(LOG_Calc!DB10,LOG_Calc!DC10,"D")</f>
        <v>28</v>
      </c>
      <c r="DF6">
        <f>DATEDIF(LOG_Calc!DC10,LOG_Calc!DD10,"D")</f>
        <v>31</v>
      </c>
      <c r="DG6">
        <f>DATEDIF(LOG_Calc!DD10,LOG_Calc!DE10,"D")</f>
        <v>30</v>
      </c>
      <c r="DH6">
        <f>DATEDIF(LOG_Calc!DE10,LOG_Calc!DF10,"D")</f>
        <v>31</v>
      </c>
      <c r="DI6">
        <f>DATEDIF(LOG_Calc!DF10,LOG_Calc!DG10,"D")</f>
        <v>30</v>
      </c>
      <c r="DJ6">
        <f>DATEDIF(LOG_Calc!DG10,LOG_Calc!DH10,"D")</f>
        <v>31</v>
      </c>
      <c r="DK6">
        <f>DATEDIF(LOG_Calc!DH10,LOG_Calc!DI10,"D")</f>
        <v>31</v>
      </c>
      <c r="DL6">
        <f>DATEDIF(LOG_Calc!DI10,LOG_Calc!DJ10,"D")</f>
        <v>30</v>
      </c>
      <c r="DM6">
        <f>DATEDIF(LOG_Calc!DJ10,LOG_Calc!DK10,"D")</f>
        <v>31</v>
      </c>
      <c r="DN6">
        <f>DATEDIF(LOG_Calc!DK10,LOG_Calc!DL10,"D")</f>
        <v>30</v>
      </c>
      <c r="DO6">
        <f>DATEDIF(LOG_Calc!DL10,LOG_Calc!DM10,"D")</f>
        <v>31</v>
      </c>
      <c r="DP6">
        <f>DATEDIF(LOG_Calc!DM10,LOG_Calc!DN10,"D")</f>
        <v>31</v>
      </c>
      <c r="DQ6">
        <f>DATEDIF(LOG_Calc!DN10,LOG_Calc!DO10,"D")</f>
        <v>29</v>
      </c>
      <c r="DR6">
        <f>DATEDIF(LOG_Calc!DO10,LOG_Calc!DP10,"D")</f>
        <v>31</v>
      </c>
      <c r="DS6">
        <f>DATEDIF(LOG_Calc!DP10,LOG_Calc!DQ10,"D")</f>
        <v>30</v>
      </c>
      <c r="DT6">
        <f>DATEDIF(LOG_Calc!DQ10,LOG_Calc!DR10,"D")</f>
        <v>31</v>
      </c>
      <c r="DU6">
        <f>DATEDIF(LOG_Calc!DR10,LOG_Calc!DS10,"D")</f>
        <v>30</v>
      </c>
      <c r="DV6">
        <f>DATEDIF(LOG_Calc!DS10,LOG_Calc!DT10,"D")</f>
        <v>31</v>
      </c>
      <c r="DW6">
        <f>DATEDIF(LOG_Calc!DT10,LOG_Calc!DU10,"D")</f>
        <v>31</v>
      </c>
      <c r="DX6">
        <f>DATEDIF(LOG_Calc!DU10,LOG_Calc!DV10,"D")</f>
        <v>30</v>
      </c>
      <c r="DY6">
        <f>DATEDIF(LOG_Calc!DV10,LOG_Calc!DW10,"D")</f>
        <v>31</v>
      </c>
      <c r="DZ6">
        <f>DATEDIF(LOG_Calc!DW10,LOG_Calc!DX10,"D")</f>
        <v>30</v>
      </c>
      <c r="EA6">
        <f>DATEDIF(LOG_Calc!DX10,LOG_Calc!DY10,"D")</f>
        <v>31</v>
      </c>
      <c r="EB6">
        <f>DATEDIF(LOG_Calc!DY10,LOG_Calc!DZ10,"D")</f>
        <v>31</v>
      </c>
      <c r="EC6">
        <f>DATEDIF(LOG_Calc!DZ10,LOG_Calc!EA10,"D")</f>
        <v>28</v>
      </c>
      <c r="ED6">
        <f>DATEDIF(LOG_Calc!EA10,LOG_Calc!EB10,"D")</f>
        <v>502</v>
      </c>
      <c r="EE6">
        <f>DATEDIF(LOG_Calc!EB10,LOG_Calc!EC10,"D")</f>
        <v>302</v>
      </c>
      <c r="EF6">
        <f>DATEDIF(LOG_Calc!EC10,LOG_Calc!ED10,"D")</f>
        <v>339</v>
      </c>
    </row>
    <row r="7" spans="1:136">
      <c r="F7" s="17" t="s">
        <v>22</v>
      </c>
      <c r="G7">
        <f>SUM(F6)+SUM(G6)</f>
        <v>0</v>
      </c>
      <c r="H7">
        <f t="shared" ref="H7:X7" si="54">SUM(G7)+SUM(H6)</f>
        <v>14</v>
      </c>
      <c r="I7">
        <f t="shared" si="54"/>
        <v>28</v>
      </c>
      <c r="J7">
        <f t="shared" si="54"/>
        <v>43</v>
      </c>
      <c r="K7">
        <f t="shared" si="54"/>
        <v>57</v>
      </c>
      <c r="L7">
        <f t="shared" si="54"/>
        <v>74</v>
      </c>
      <c r="M7">
        <f t="shared" si="54"/>
        <v>88</v>
      </c>
      <c r="N7">
        <f t="shared" si="54"/>
        <v>106</v>
      </c>
      <c r="O7">
        <f t="shared" si="54"/>
        <v>116</v>
      </c>
      <c r="P7">
        <f t="shared" si="54"/>
        <v>134</v>
      </c>
      <c r="Q7">
        <f t="shared" si="54"/>
        <v>149</v>
      </c>
      <c r="R7">
        <f t="shared" si="54"/>
        <v>165</v>
      </c>
      <c r="S7">
        <f t="shared" si="54"/>
        <v>179</v>
      </c>
      <c r="T7">
        <f t="shared" si="54"/>
        <v>191</v>
      </c>
      <c r="U7">
        <f t="shared" si="54"/>
        <v>207</v>
      </c>
      <c r="V7">
        <f t="shared" si="54"/>
        <v>226</v>
      </c>
      <c r="W7">
        <f t="shared" si="54"/>
        <v>241</v>
      </c>
      <c r="X7">
        <f t="shared" si="54"/>
        <v>256</v>
      </c>
      <c r="Y7">
        <f t="shared" ref="Y7:AD7" si="55">SUM(X7)+SUM(Y6)</f>
        <v>270</v>
      </c>
      <c r="Z7">
        <f t="shared" si="55"/>
        <v>301</v>
      </c>
      <c r="AA7">
        <f t="shared" si="55"/>
        <v>330</v>
      </c>
      <c r="AB7">
        <f t="shared" si="55"/>
        <v>361</v>
      </c>
      <c r="AC7">
        <f t="shared" si="55"/>
        <v>389</v>
      </c>
      <c r="AD7">
        <f t="shared" si="55"/>
        <v>422</v>
      </c>
      <c r="AE7">
        <f t="shared" ref="AE7:AK7" si="56">SUM(AD7)+SUM(AE6)</f>
        <v>452</v>
      </c>
      <c r="AF7">
        <f t="shared" si="56"/>
        <v>480</v>
      </c>
      <c r="AG7">
        <f t="shared" si="56"/>
        <v>514</v>
      </c>
      <c r="AH7">
        <f t="shared" si="56"/>
        <v>543</v>
      </c>
      <c r="AI7">
        <f t="shared" si="56"/>
        <v>575</v>
      </c>
      <c r="AJ7">
        <f t="shared" si="56"/>
        <v>606</v>
      </c>
      <c r="AK7">
        <f t="shared" si="56"/>
        <v>634</v>
      </c>
      <c r="AL7">
        <f t="shared" ref="AL7:AT7" si="57">SUM(AK7)+SUM(AL6)</f>
        <v>666</v>
      </c>
      <c r="AM7">
        <f t="shared" si="57"/>
        <v>695</v>
      </c>
      <c r="AN7">
        <f t="shared" si="57"/>
        <v>725</v>
      </c>
      <c r="AO7">
        <f t="shared" si="57"/>
        <v>753</v>
      </c>
      <c r="AP7">
        <f t="shared" si="57"/>
        <v>787</v>
      </c>
      <c r="AQ7">
        <f t="shared" si="57"/>
        <v>816</v>
      </c>
      <c r="AR7">
        <f t="shared" si="57"/>
        <v>848</v>
      </c>
      <c r="AS7">
        <f t="shared" si="57"/>
        <v>879</v>
      </c>
      <c r="AT7">
        <f t="shared" si="57"/>
        <v>907</v>
      </c>
      <c r="AU7">
        <f t="shared" ref="AU7:BC7" si="58">SUM(AT7)+SUM(AU6)</f>
        <v>940</v>
      </c>
      <c r="AV7">
        <f t="shared" si="58"/>
        <v>970</v>
      </c>
      <c r="AW7">
        <f t="shared" si="58"/>
        <v>998</v>
      </c>
      <c r="AX7">
        <f t="shared" si="58"/>
        <v>1030</v>
      </c>
      <c r="AY7">
        <f t="shared" si="58"/>
        <v>1060</v>
      </c>
      <c r="AZ7">
        <f t="shared" si="58"/>
        <v>1089</v>
      </c>
      <c r="BA7">
        <f t="shared" si="58"/>
        <v>1121</v>
      </c>
      <c r="BB7">
        <f t="shared" si="58"/>
        <v>1152</v>
      </c>
      <c r="BC7">
        <f t="shared" si="58"/>
        <v>1180</v>
      </c>
      <c r="BD7">
        <f t="shared" ref="BD7:BJ7" si="59">SUM(BC7)+SUM(BD6)</f>
        <v>1213</v>
      </c>
      <c r="BE7">
        <f t="shared" si="59"/>
        <v>1243</v>
      </c>
      <c r="BF7">
        <f t="shared" si="59"/>
        <v>1274</v>
      </c>
      <c r="BG7">
        <f t="shared" si="59"/>
        <v>1305</v>
      </c>
      <c r="BH7">
        <f t="shared" si="59"/>
        <v>1334</v>
      </c>
      <c r="BI7">
        <f t="shared" si="59"/>
        <v>1362</v>
      </c>
      <c r="BJ7">
        <f t="shared" si="59"/>
        <v>1395</v>
      </c>
      <c r="BK7">
        <f t="shared" ref="BK7:BP7" si="60">SUM(BJ7)+SUM(BK6)</f>
        <v>1425</v>
      </c>
      <c r="BL7">
        <f t="shared" si="60"/>
        <v>1456</v>
      </c>
      <c r="BM7">
        <f t="shared" si="60"/>
        <v>1486</v>
      </c>
      <c r="BN7">
        <f t="shared" si="60"/>
        <v>1516</v>
      </c>
      <c r="BO7">
        <f t="shared" si="60"/>
        <v>1548</v>
      </c>
      <c r="BP7">
        <f t="shared" si="60"/>
        <v>1578</v>
      </c>
      <c r="BQ7">
        <f t="shared" ref="BQ7:BY7" si="61">SUM(BP7)+SUM(BQ6)</f>
        <v>1607</v>
      </c>
      <c r="BR7">
        <f t="shared" si="61"/>
        <v>1639</v>
      </c>
      <c r="BS7">
        <f t="shared" si="61"/>
        <v>1670</v>
      </c>
      <c r="BT7">
        <f t="shared" si="61"/>
        <v>1701</v>
      </c>
      <c r="BU7">
        <f t="shared" si="61"/>
        <v>1730</v>
      </c>
      <c r="BV7">
        <f t="shared" si="61"/>
        <v>1761</v>
      </c>
      <c r="BW7">
        <f t="shared" si="61"/>
        <v>1789</v>
      </c>
      <c r="BX7">
        <f t="shared" si="61"/>
        <v>1822</v>
      </c>
      <c r="BY7">
        <f t="shared" si="61"/>
        <v>1852</v>
      </c>
      <c r="BZ7">
        <f t="shared" ref="BZ7:CM7" si="62">SUM(BY7)+SUM(BZ6)</f>
        <v>1883</v>
      </c>
      <c r="CA7">
        <f t="shared" si="62"/>
        <v>1914</v>
      </c>
      <c r="CB7">
        <f t="shared" si="62"/>
        <v>1943</v>
      </c>
      <c r="CC7">
        <f t="shared" si="62"/>
        <v>1975</v>
      </c>
      <c r="CD7">
        <f t="shared" si="62"/>
        <v>2005</v>
      </c>
      <c r="CE7">
        <f t="shared" si="62"/>
        <v>2034</v>
      </c>
      <c r="CF7">
        <f t="shared" si="62"/>
        <v>2067</v>
      </c>
      <c r="CG7">
        <f t="shared" si="62"/>
        <v>2095</v>
      </c>
      <c r="CH7">
        <f t="shared" si="62"/>
        <v>2128</v>
      </c>
      <c r="CI7">
        <f t="shared" si="62"/>
        <v>2156</v>
      </c>
      <c r="CJ7">
        <f t="shared" si="62"/>
        <v>2187</v>
      </c>
      <c r="CK7">
        <f t="shared" si="62"/>
        <v>2216</v>
      </c>
      <c r="CL7">
        <f t="shared" si="62"/>
        <v>2248</v>
      </c>
      <c r="CM7">
        <f t="shared" si="62"/>
        <v>2279</v>
      </c>
      <c r="CN7">
        <f t="shared" ref="CN7:CS7" si="63">SUM(CM7)+SUM(CN6)</f>
        <v>2309</v>
      </c>
      <c r="CO7">
        <f t="shared" si="63"/>
        <v>2340</v>
      </c>
      <c r="CP7">
        <f t="shared" si="63"/>
        <v>2369</v>
      </c>
      <c r="CQ7">
        <f t="shared" si="63"/>
        <v>2402</v>
      </c>
      <c r="CR7">
        <f t="shared" si="63"/>
        <v>2432</v>
      </c>
      <c r="CS7">
        <f t="shared" si="63"/>
        <v>2460</v>
      </c>
      <c r="CT7">
        <f t="shared" ref="CT7:DQ7" si="64">SUM(CS7)+SUM(CT6)</f>
        <v>2491</v>
      </c>
      <c r="CU7">
        <f t="shared" si="64"/>
        <v>2514</v>
      </c>
      <c r="CV7">
        <f t="shared" si="64"/>
        <v>2545</v>
      </c>
      <c r="CW7">
        <f t="shared" si="64"/>
        <v>2575</v>
      </c>
      <c r="CX7">
        <f t="shared" si="64"/>
        <v>2606</v>
      </c>
      <c r="CY7">
        <f t="shared" si="64"/>
        <v>2637</v>
      </c>
      <c r="CZ7">
        <f t="shared" si="64"/>
        <v>2667</v>
      </c>
      <c r="DA7">
        <f t="shared" si="64"/>
        <v>2698</v>
      </c>
      <c r="DB7">
        <f t="shared" si="64"/>
        <v>2728</v>
      </c>
      <c r="DC7">
        <f t="shared" si="64"/>
        <v>2759</v>
      </c>
      <c r="DD7">
        <f t="shared" si="64"/>
        <v>2790</v>
      </c>
      <c r="DE7">
        <f t="shared" si="64"/>
        <v>2818</v>
      </c>
      <c r="DF7">
        <f t="shared" si="64"/>
        <v>2849</v>
      </c>
      <c r="DG7">
        <f t="shared" si="64"/>
        <v>2879</v>
      </c>
      <c r="DH7">
        <f t="shared" si="64"/>
        <v>2910</v>
      </c>
      <c r="DI7">
        <f t="shared" si="64"/>
        <v>2940</v>
      </c>
      <c r="DJ7">
        <f t="shared" si="64"/>
        <v>2971</v>
      </c>
      <c r="DK7">
        <f t="shared" si="64"/>
        <v>3002</v>
      </c>
      <c r="DL7">
        <f t="shared" si="64"/>
        <v>3032</v>
      </c>
      <c r="DM7">
        <f t="shared" si="64"/>
        <v>3063</v>
      </c>
      <c r="DN7">
        <f t="shared" si="64"/>
        <v>3093</v>
      </c>
      <c r="DO7">
        <f t="shared" si="64"/>
        <v>3124</v>
      </c>
      <c r="DP7">
        <f t="shared" si="64"/>
        <v>3155</v>
      </c>
      <c r="DQ7">
        <f t="shared" si="64"/>
        <v>3184</v>
      </c>
      <c r="DR7">
        <f t="shared" ref="DR7:ED7" si="65">SUM(DQ7)+SUM(DR6)</f>
        <v>3215</v>
      </c>
      <c r="DS7">
        <f t="shared" si="65"/>
        <v>3245</v>
      </c>
      <c r="DT7">
        <f t="shared" si="65"/>
        <v>3276</v>
      </c>
      <c r="DU7">
        <f t="shared" si="65"/>
        <v>3306</v>
      </c>
      <c r="DV7">
        <f t="shared" si="65"/>
        <v>3337</v>
      </c>
      <c r="DW7">
        <f t="shared" si="65"/>
        <v>3368</v>
      </c>
      <c r="DX7">
        <f t="shared" si="65"/>
        <v>3398</v>
      </c>
      <c r="DY7">
        <f t="shared" si="65"/>
        <v>3429</v>
      </c>
      <c r="DZ7">
        <f t="shared" si="65"/>
        <v>3459</v>
      </c>
      <c r="EA7">
        <f t="shared" si="65"/>
        <v>3490</v>
      </c>
      <c r="EB7">
        <f t="shared" si="65"/>
        <v>3521</v>
      </c>
      <c r="EC7">
        <f t="shared" si="65"/>
        <v>3549</v>
      </c>
      <c r="ED7">
        <f t="shared" si="65"/>
        <v>4051</v>
      </c>
      <c r="EE7">
        <f t="shared" ref="EE7" si="66">SUM(ED7)+SUM(EE6)</f>
        <v>4353</v>
      </c>
      <c r="EF7">
        <f t="shared" ref="EF7" si="67">SUM(EE7)+SUM(EF6)</f>
        <v>4692</v>
      </c>
    </row>
    <row r="8" spans="1:136">
      <c r="F8" s="17" t="s">
        <v>46</v>
      </c>
      <c r="G8">
        <f>DATEDIF(DATE(2011,3,11),LOG_Calc!E10,"d")</f>
        <v>94</v>
      </c>
      <c r="H8">
        <f>DATEDIF(DATE(2011,3,11),LOG_Calc!F10,"d")</f>
        <v>108</v>
      </c>
      <c r="I8">
        <f>DATEDIF(DATE(2011,3,11),LOG_Calc!G10,"d")</f>
        <v>122</v>
      </c>
      <c r="J8">
        <f>DATEDIF(DATE(2011,3,11),LOG_Calc!H10,"d")</f>
        <v>137</v>
      </c>
      <c r="K8">
        <f>DATEDIF(DATE(2011,3,11),LOG_Calc!I10,"d")</f>
        <v>151</v>
      </c>
      <c r="L8">
        <f>DATEDIF(DATE(2011,3,11),LOG_Calc!J10,"d")</f>
        <v>168</v>
      </c>
      <c r="M8">
        <f>DATEDIF(DATE(2011,3,11),LOG_Calc!K10,"d")</f>
        <v>182</v>
      </c>
      <c r="N8">
        <f>DATEDIF(DATE(2011,3,11),LOG_Calc!L10,"d")</f>
        <v>200</v>
      </c>
      <c r="O8">
        <f>DATEDIF(DATE(2011,3,11),LOG_Calc!M10,"d")</f>
        <v>210</v>
      </c>
      <c r="P8">
        <f>DATEDIF(DATE(2011,3,11),LOG_Calc!N10,"d")</f>
        <v>228</v>
      </c>
      <c r="Q8">
        <f>DATEDIF(DATE(2011,3,11),LOG_Calc!O10,"d")</f>
        <v>243</v>
      </c>
      <c r="R8">
        <f>DATEDIF(DATE(2011,3,11),LOG_Calc!P10,"d")</f>
        <v>259</v>
      </c>
      <c r="S8">
        <f>DATEDIF(DATE(2011,3,11),LOG_Calc!Q10,"d")</f>
        <v>273</v>
      </c>
      <c r="T8">
        <f>DATEDIF(DATE(2011,3,11),LOG_Calc!R10,"d")</f>
        <v>285</v>
      </c>
      <c r="U8">
        <f>DATEDIF(DATE(2011,3,11),LOG_Calc!S10,"d")</f>
        <v>301</v>
      </c>
      <c r="V8">
        <f>DATEDIF(DATE(2011,3,11),LOG_Calc!T10,"d")</f>
        <v>320</v>
      </c>
      <c r="W8">
        <f>DATEDIF(DATE(2011,3,11),LOG_Calc!U10,"d")</f>
        <v>335</v>
      </c>
      <c r="X8">
        <f>DATEDIF(DATE(2011,3,11),LOG_Calc!V10,"d")</f>
        <v>350</v>
      </c>
      <c r="Y8">
        <f>DATEDIF(DATE(2011,3,11),LOG_Calc!W10,"d")</f>
        <v>364</v>
      </c>
      <c r="Z8">
        <f>DATEDIF(DATE(2011,3,11),LOG_Calc!X10,"d")</f>
        <v>395</v>
      </c>
      <c r="AA8">
        <f>DATEDIF(DATE(2011,3,11),LOG_Calc!Y10,"d")</f>
        <v>424</v>
      </c>
      <c r="AB8">
        <f>DATEDIF(DATE(2011,3,11),LOG_Calc!Z10,"d")</f>
        <v>455</v>
      </c>
      <c r="AC8">
        <f>DATEDIF(DATE(2011,3,11),LOG_Calc!AA10,"d")</f>
        <v>483</v>
      </c>
      <c r="AD8">
        <f>DATEDIF(DATE(2011,3,11),LOG_Calc!AB10,"d")</f>
        <v>516</v>
      </c>
      <c r="AE8">
        <f>DATEDIF(DATE(2011,3,11),LOG_Calc!AC10,"d")</f>
        <v>546</v>
      </c>
      <c r="AF8">
        <f>DATEDIF(DATE(2011,3,11),LOG_Calc!AD10,"d")</f>
        <v>574</v>
      </c>
      <c r="AG8">
        <f>DATEDIF(DATE(2011,3,11),LOG_Calc!AE10,"d")</f>
        <v>608</v>
      </c>
      <c r="AH8">
        <f>DATEDIF(DATE(2011,3,11),LOG_Calc!AF10,"d")</f>
        <v>637</v>
      </c>
      <c r="AI8">
        <f>DATEDIF(DATE(2011,3,11),LOG_Calc!AG10,"d")</f>
        <v>669</v>
      </c>
      <c r="AJ8">
        <f>DATEDIF(DATE(2011,3,11),LOG_Calc!AH10,"d")</f>
        <v>700</v>
      </c>
      <c r="AK8">
        <f>DATEDIF(DATE(2011,3,11),LOG_Calc!AI10,"d")</f>
        <v>728</v>
      </c>
      <c r="AL8">
        <f>DATEDIF(DATE(2011,3,11),LOG_Calc!AJ10,"d")</f>
        <v>760</v>
      </c>
      <c r="AM8">
        <f>DATEDIF(DATE(2011,3,11),LOG_Calc!AK10,"d")</f>
        <v>789</v>
      </c>
      <c r="AN8">
        <f>DATEDIF(DATE(2011,3,11),LOG_Calc!AL10,"d")</f>
        <v>819</v>
      </c>
      <c r="AO8">
        <f>DATEDIF(DATE(2011,3,11),LOG_Calc!AM10,"d")</f>
        <v>847</v>
      </c>
      <c r="AP8">
        <f>DATEDIF(DATE(2011,3,11),LOG_Calc!AN10,"d")</f>
        <v>881</v>
      </c>
      <c r="AQ8">
        <f>DATEDIF(DATE(2011,3,11),LOG_Calc!AO10,"d")</f>
        <v>910</v>
      </c>
      <c r="AR8">
        <f>DATEDIF(DATE(2011,3,11),LOG_Calc!AP10,"d")</f>
        <v>942</v>
      </c>
      <c r="AS8">
        <f>DATEDIF(DATE(2011,3,11),LOG_Calc!AQ10,"d")</f>
        <v>973</v>
      </c>
      <c r="AT8">
        <f>DATEDIF(DATE(2011,3,11),LOG_Calc!AR10,"d")</f>
        <v>1001</v>
      </c>
      <c r="AU8">
        <f>DATEDIF(DATE(2011,3,11),LOG_Calc!AS10,"d")</f>
        <v>1034</v>
      </c>
      <c r="AV8">
        <f>DATEDIF(DATE(2011,3,11),LOG_Calc!AT10,"d")</f>
        <v>1064</v>
      </c>
      <c r="AW8">
        <f>DATEDIF(DATE(2011,3,11),LOG_Calc!AU10,"d")</f>
        <v>1092</v>
      </c>
      <c r="AX8">
        <f>DATEDIF(DATE(2011,3,11),LOG_Calc!AV10,"d")</f>
        <v>1124</v>
      </c>
      <c r="AY8">
        <f>DATEDIF(DATE(2011,3,11),LOG_Calc!AW10,"d")</f>
        <v>1154</v>
      </c>
      <c r="AZ8">
        <f>DATEDIF(DATE(2011,3,11),LOG_Calc!AX10,"d")</f>
        <v>1183</v>
      </c>
      <c r="BA8">
        <f>DATEDIF(DATE(2011,3,11),LOG_Calc!AY10,"d")</f>
        <v>1215</v>
      </c>
      <c r="BB8">
        <f>DATEDIF(DATE(2011,3,11),LOG_Calc!AZ10,"d")</f>
        <v>1246</v>
      </c>
      <c r="BC8">
        <f>DATEDIF(DATE(2011,3,11),LOG_Calc!BA10,"d")</f>
        <v>1274</v>
      </c>
      <c r="BD8">
        <f>DATEDIF(DATE(2011,3,11),LOG_Calc!BB10,"d")</f>
        <v>1307</v>
      </c>
      <c r="BE8">
        <f>DATEDIF(DATE(2011,3,11),LOG_Calc!BC10,"d")</f>
        <v>1337</v>
      </c>
      <c r="BF8">
        <f>DATEDIF(DATE(2011,3,11),LOG_Calc!BD10,"d")</f>
        <v>1368</v>
      </c>
      <c r="BG8">
        <f>DATEDIF(DATE(2011,3,11),LOG_Calc!BE10,"d")</f>
        <v>1399</v>
      </c>
      <c r="BH8">
        <f>DATEDIF(DATE(2011,3,11),LOG_Calc!BF10,"d")</f>
        <v>1428</v>
      </c>
      <c r="BI8">
        <f>DATEDIF(DATE(2011,3,11),LOG_Calc!BG10,"d")</f>
        <v>1456</v>
      </c>
      <c r="BJ8">
        <f>DATEDIF(DATE(2011,3,11),LOG_Calc!BH10,"d")</f>
        <v>1489</v>
      </c>
      <c r="BK8">
        <f>DATEDIF(DATE(2011,3,11),LOG_Calc!BI10,"d")</f>
        <v>1519</v>
      </c>
      <c r="BL8">
        <f>DATEDIF(DATE(2011,3,11),LOG_Calc!BJ10,"d")</f>
        <v>1550</v>
      </c>
      <c r="BM8">
        <f>DATEDIF(DATE(2011,3,11),LOG_Calc!BK10,"d")</f>
        <v>1580</v>
      </c>
      <c r="BN8">
        <f>DATEDIF(DATE(2011,3,11),LOG_Calc!BL10,"d")</f>
        <v>1610</v>
      </c>
      <c r="BO8">
        <f>DATEDIF(DATE(2011,3,11),LOG_Calc!BM10,"d")</f>
        <v>1642</v>
      </c>
      <c r="BP8">
        <f>DATEDIF(DATE(2011,3,11),LOG_Calc!BN10,"d")</f>
        <v>1672</v>
      </c>
      <c r="BQ8">
        <f>DATEDIF(DATE(2011,3,11),LOG_Calc!BO10,"d")</f>
        <v>1701</v>
      </c>
      <c r="BR8">
        <f>DATEDIF(DATE(2011,3,11),LOG_Calc!BP10,"d")</f>
        <v>1733</v>
      </c>
      <c r="BS8">
        <f>DATEDIF(DATE(2011,3,11),LOG_Calc!BQ10,"d")</f>
        <v>1764</v>
      </c>
      <c r="BT8">
        <f>DATEDIF(DATE(2011,3,11),LOG_Calc!BR10,"d")</f>
        <v>1795</v>
      </c>
      <c r="BU8">
        <f>DATEDIF(DATE(2011,3,11),LOG_Calc!BS10,"d")</f>
        <v>1824</v>
      </c>
      <c r="BV8">
        <f>DATEDIF(DATE(2011,3,11),LOG_Calc!BT10,"d")</f>
        <v>1855</v>
      </c>
      <c r="BW8">
        <f>DATEDIF(DATE(2011,3,11),LOG_Calc!BU10,"d")</f>
        <v>1883</v>
      </c>
      <c r="BX8">
        <f>DATEDIF(DATE(2011,3,11),LOG_Calc!BV10,"d")</f>
        <v>1916</v>
      </c>
      <c r="BY8">
        <f>DATEDIF(DATE(2011,3,11),LOG_Calc!BW10,"d")</f>
        <v>1946</v>
      </c>
      <c r="BZ8">
        <f>DATEDIF(DATE(2011,3,11),LOG_Calc!BX10,"d")</f>
        <v>1977</v>
      </c>
      <c r="CA8">
        <f>DATEDIF(DATE(2011,3,11),LOG_Calc!BY10,"d")</f>
        <v>2008</v>
      </c>
      <c r="CB8">
        <f>DATEDIF(DATE(2011,3,11),LOG_Calc!BZ10,"d")</f>
        <v>2037</v>
      </c>
      <c r="CC8">
        <f>DATEDIF(DATE(2011,3,11),LOG_Calc!CA10,"d")</f>
        <v>2069</v>
      </c>
      <c r="CD8">
        <f>DATEDIF(DATE(2011,3,11),LOG_Calc!CB10,"d")</f>
        <v>2099</v>
      </c>
      <c r="CE8">
        <f>DATEDIF(DATE(2011,3,11),LOG_Calc!CC10,"d")</f>
        <v>2128</v>
      </c>
      <c r="CF8">
        <f>DATEDIF(DATE(2011,3,11),LOG_Calc!CD10,"d")</f>
        <v>2161</v>
      </c>
      <c r="CG8">
        <f>DATEDIF(DATE(2011,3,11),LOG_Calc!CE10,"d")</f>
        <v>2189</v>
      </c>
      <c r="CH8">
        <f>DATEDIF(DATE(2011,3,11),LOG_Calc!CF10,"d")</f>
        <v>2222</v>
      </c>
      <c r="CI8">
        <f>DATEDIF(DATE(2011,3,11),LOG_Calc!CG10,"d")</f>
        <v>2250</v>
      </c>
      <c r="CJ8">
        <f>DATEDIF(DATE(2011,3,11),LOG_Calc!CH10,"d")</f>
        <v>2281</v>
      </c>
      <c r="CK8">
        <f>DATEDIF(DATE(2011,3,11),LOG_Calc!CI10,"d")</f>
        <v>2310</v>
      </c>
      <c r="CL8">
        <f>DATEDIF(DATE(2011,3,11),LOG_Calc!CJ10,"d")</f>
        <v>2342</v>
      </c>
      <c r="CM8">
        <f>DATEDIF(DATE(2011,3,11),LOG_Calc!CK10,"d")</f>
        <v>2373</v>
      </c>
      <c r="CN8">
        <f>DATEDIF(DATE(2011,3,11),LOG_Calc!CL10,"d")</f>
        <v>2403</v>
      </c>
      <c r="CO8">
        <f>DATEDIF(DATE(2011,3,11),LOG_Calc!CM10,"d")</f>
        <v>2434</v>
      </c>
      <c r="CP8">
        <f>DATEDIF(DATE(2011,3,11),LOG_Calc!CN10,"d")</f>
        <v>2463</v>
      </c>
      <c r="CQ8">
        <f>DATEDIF(DATE(2011,3,11),LOG_Calc!CO10,"d")</f>
        <v>2496</v>
      </c>
      <c r="CR8">
        <f>DATEDIF(DATE(2011,3,11),LOG_Calc!CP10,"d")</f>
        <v>2526</v>
      </c>
      <c r="CS8">
        <f>DATEDIF(DATE(2011,3,11),LOG_Calc!CQ10,"d")</f>
        <v>2554</v>
      </c>
      <c r="CT8">
        <f>DATEDIF(DATE(2011,3,11),LOG_Calc!CR10,"d")</f>
        <v>2585</v>
      </c>
      <c r="CU8">
        <f>DATEDIF(DATE(2011,3,11),LOG_Calc!CS10,"d")</f>
        <v>2608</v>
      </c>
      <c r="CV8">
        <f>DATEDIF(DATE(2011,3,11),LOG_Calc!CT10,"d")</f>
        <v>2639</v>
      </c>
      <c r="CW8">
        <f>DATEDIF(DATE(2011,3,11),LOG_Calc!CU10,"d")</f>
        <v>2669</v>
      </c>
      <c r="CX8">
        <f>DATEDIF(DATE(2011,3,11),LOG_Calc!CV10,"d")</f>
        <v>2700</v>
      </c>
      <c r="CY8">
        <f>DATEDIF(DATE(2011,3,11),LOG_Calc!CW10,"d")</f>
        <v>2731</v>
      </c>
      <c r="CZ8">
        <f>DATEDIF(DATE(2011,3,11),LOG_Calc!CX10,"d")</f>
        <v>2761</v>
      </c>
      <c r="DA8">
        <f>DATEDIF(DATE(2011,3,11),LOG_Calc!CY10,"d")</f>
        <v>2792</v>
      </c>
      <c r="DB8">
        <f>DATEDIF(DATE(2011,3,11),LOG_Calc!CZ10,"d")</f>
        <v>2822</v>
      </c>
      <c r="DC8">
        <f>DATEDIF(DATE(2011,3,11),LOG_Calc!DA10,"d")</f>
        <v>2853</v>
      </c>
      <c r="DD8">
        <f>DATEDIF(DATE(2011,3,11),LOG_Calc!DB10,"d")</f>
        <v>2884</v>
      </c>
      <c r="DE8">
        <f>DATEDIF(DATE(2011,3,11),LOG_Calc!DC10,"d")</f>
        <v>2912</v>
      </c>
      <c r="DF8">
        <f>DATEDIF(DATE(2011,3,11),LOG_Calc!DD10,"d")</f>
        <v>2943</v>
      </c>
      <c r="DG8">
        <f>DATEDIF(DATE(2011,3,11),LOG_Calc!DE10,"d")</f>
        <v>2973</v>
      </c>
      <c r="DH8">
        <f>DATEDIF(DATE(2011,3,11),LOG_Calc!DF10,"d")</f>
        <v>3004</v>
      </c>
      <c r="DI8">
        <f>DATEDIF(DATE(2011,3,11),LOG_Calc!DG10,"d")</f>
        <v>3034</v>
      </c>
      <c r="DJ8">
        <f>DATEDIF(DATE(2011,3,11),LOG_Calc!DH10,"d")</f>
        <v>3065</v>
      </c>
      <c r="DK8">
        <f>DATEDIF(DATE(2011,3,11),LOG_Calc!DI10,"d")</f>
        <v>3096</v>
      </c>
      <c r="DL8">
        <f>DATEDIF(DATE(2011,3,11),LOG_Calc!DJ10,"d")</f>
        <v>3126</v>
      </c>
      <c r="DM8">
        <f>DATEDIF(DATE(2011,3,11),LOG_Calc!DK10,"d")</f>
        <v>3157</v>
      </c>
      <c r="DN8">
        <f>DATEDIF(DATE(2011,3,11),LOG_Calc!DL10,"d")</f>
        <v>3187</v>
      </c>
      <c r="DO8">
        <f>DATEDIF(DATE(2011,3,11),LOG_Calc!DM10,"d")</f>
        <v>3218</v>
      </c>
      <c r="DP8">
        <f>DATEDIF(DATE(2011,3,11),LOG_Calc!DN10,"d")</f>
        <v>3249</v>
      </c>
      <c r="DQ8">
        <f>DATEDIF(DATE(2011,3,11),LOG_Calc!DO10,"d")</f>
        <v>3278</v>
      </c>
      <c r="DR8">
        <f>DATEDIF(DATE(2011,3,11),LOG_Calc!DP10,"d")</f>
        <v>3309</v>
      </c>
      <c r="DS8">
        <f>DATEDIF(DATE(2011,3,11),LOG_Calc!DQ10,"d")</f>
        <v>3339</v>
      </c>
      <c r="DT8">
        <f>DATEDIF(DATE(2011,3,11),LOG_Calc!DR10,"d")</f>
        <v>3370</v>
      </c>
      <c r="DU8">
        <f>DATEDIF(DATE(2011,3,11),LOG_Calc!DS10,"d")</f>
        <v>3400</v>
      </c>
      <c r="DV8">
        <f>DATEDIF(DATE(2011,3,11),LOG_Calc!DT10,"d")</f>
        <v>3431</v>
      </c>
      <c r="DW8">
        <f>DATEDIF(DATE(2011,3,11),LOG_Calc!DU10,"d")</f>
        <v>3462</v>
      </c>
      <c r="DX8">
        <f>DATEDIF(DATE(2011,3,11),LOG_Calc!DV10,"d")</f>
        <v>3492</v>
      </c>
      <c r="DY8">
        <f>DATEDIF(DATE(2011,3,11),LOG_Calc!DW10,"d")</f>
        <v>3523</v>
      </c>
      <c r="DZ8">
        <f>DATEDIF(DATE(2011,3,11),LOG_Calc!DX10,"d")</f>
        <v>3553</v>
      </c>
      <c r="EA8">
        <f>DATEDIF(DATE(2011,3,11),LOG_Calc!DY10,"d")</f>
        <v>3584</v>
      </c>
      <c r="EB8">
        <f>DATEDIF(DATE(2011,3,11),LOG_Calc!DZ10,"d")</f>
        <v>3615</v>
      </c>
      <c r="EC8">
        <f>DATEDIF(DATE(2011,3,11),LOG_Calc!EA10,"d")</f>
        <v>3643</v>
      </c>
      <c r="ED8">
        <f>DATEDIF(DATE(2011,3,11),LOG_Calc!EB10,"d")</f>
        <v>4145</v>
      </c>
      <c r="EE8">
        <f>DATEDIF(DATE(2011,3,11),LOG_Calc!EC10,"d")</f>
        <v>4447</v>
      </c>
      <c r="EF8">
        <f>DATEDIF(DATE(2011,3,11),LOG_Calc!ED10,"d")</f>
        <v>4786</v>
      </c>
    </row>
    <row r="9" spans="1:136">
      <c r="F9" s="17" t="s">
        <v>18</v>
      </c>
      <c r="G9" s="24">
        <f>INDEX(測定結果!$1:$1048576,10,Ave_Calc!G1)</f>
        <v>40707</v>
      </c>
      <c r="H9" s="24">
        <f>INDEX(測定結果!$1:$1048576,10,Ave_Calc!H1)</f>
        <v>40721</v>
      </c>
      <c r="I9" s="24">
        <f>INDEX(測定結果!$1:$1048576,10,Ave_Calc!I1)</f>
        <v>40735</v>
      </c>
      <c r="J9" s="24">
        <f>INDEX(測定結果!$1:$1048576,10,Ave_Calc!J1)</f>
        <v>40750</v>
      </c>
      <c r="K9" s="24">
        <f>INDEX(測定結果!$1:$1048576,10,Ave_Calc!K1)</f>
        <v>40764</v>
      </c>
      <c r="L9" s="24">
        <f>INDEX(測定結果!$1:$1048576,10,Ave_Calc!L1)</f>
        <v>40781</v>
      </c>
      <c r="M9" s="24">
        <f>INDEX(測定結果!$1:$1048576,10,Ave_Calc!M1)</f>
        <v>40795</v>
      </c>
      <c r="N9" s="24">
        <f>INDEX(測定結果!$1:$1048576,10,Ave_Calc!N1)</f>
        <v>40813</v>
      </c>
      <c r="O9" s="24">
        <f>INDEX(測定結果!$1:$1048576,10,Ave_Calc!O1)</f>
        <v>40823</v>
      </c>
      <c r="P9" s="24">
        <f>INDEX(測定結果!$1:$1048576,10,Ave_Calc!P1)</f>
        <v>40841</v>
      </c>
      <c r="Q9" s="24">
        <f>INDEX(測定結果!$1:$1048576,10,Ave_Calc!Q1)</f>
        <v>40856</v>
      </c>
      <c r="R9" s="24">
        <f>INDEX(測定結果!$1:$1048576,10,Ave_Calc!R1)</f>
        <v>40872</v>
      </c>
      <c r="S9" s="24">
        <f>INDEX(測定結果!$1:$1048576,10,Ave_Calc!S1)</f>
        <v>40886</v>
      </c>
      <c r="T9" s="24">
        <f>INDEX(測定結果!$1:$1048576,10,Ave_Calc!T1)</f>
        <v>40898</v>
      </c>
      <c r="U9" s="24">
        <f>INDEX(測定結果!$1:$1048576,10,Ave_Calc!U1)</f>
        <v>40914</v>
      </c>
      <c r="V9" s="24">
        <f>INDEX(測定結果!$1:$1048576,10,Ave_Calc!V1)</f>
        <v>40933</v>
      </c>
      <c r="W9" s="24">
        <f>INDEX(測定結果!$1:$1048576,10,Ave_Calc!W1)</f>
        <v>40948</v>
      </c>
      <c r="X9" s="24">
        <f>INDEX(測定結果!$1:$1048576,10,Ave_Calc!X1)</f>
        <v>40963</v>
      </c>
      <c r="Y9" s="24">
        <f>INDEX(測定結果!$1:$1048576,10,Ave_Calc!Y1)</f>
        <v>40977</v>
      </c>
      <c r="Z9" s="24">
        <f>INDEX(測定結果!$1:$1048576,10,Ave_Calc!Z1)</f>
        <v>41008</v>
      </c>
      <c r="AA9" s="24">
        <f>INDEX(測定結果!$1:$1048576,10,Ave_Calc!AA1)</f>
        <v>41037</v>
      </c>
      <c r="AB9" s="24">
        <f>INDEX(測定結果!$1:$1048576,10,Ave_Calc!AB1)</f>
        <v>41068</v>
      </c>
      <c r="AC9" s="24">
        <f>INDEX(測定結果!$1:$1048576,10,Ave_Calc!AC1)</f>
        <v>41096</v>
      </c>
      <c r="AD9" s="24">
        <f>INDEX(測定結果!$1:$1048576,10,Ave_Calc!AD1)</f>
        <v>41129</v>
      </c>
      <c r="AE9" s="24">
        <f>INDEX(測定結果!$1:$1048576,10,Ave_Calc!AE1)</f>
        <v>41159</v>
      </c>
      <c r="AF9" s="24">
        <f>INDEX(測定結果!$1:$1048576,10,Ave_Calc!AF1)</f>
        <v>41187</v>
      </c>
      <c r="AG9" s="24">
        <f>INDEX(測定結果!$1:$1048576,10,Ave_Calc!AG1)</f>
        <v>41221</v>
      </c>
      <c r="AH9" s="24">
        <f>INDEX(測定結果!$1:$1048576,10,Ave_Calc!AH1)</f>
        <v>41250</v>
      </c>
      <c r="AI9" s="24">
        <f>INDEX(測定結果!$1:$1048576,10,Ave_Calc!AI1)</f>
        <v>41282</v>
      </c>
      <c r="AJ9" s="24">
        <f>INDEX(測定結果!$1:$1048576,10,Ave_Calc!AJ1)</f>
        <v>41313</v>
      </c>
      <c r="AK9" s="24">
        <f>INDEX(測定結果!$1:$1048576,10,Ave_Calc!AK1)</f>
        <v>41341</v>
      </c>
      <c r="AL9" s="24">
        <f>INDEX(測定結果!$1:$1048576,10,Ave_Calc!AL1)</f>
        <v>41373</v>
      </c>
      <c r="AM9" s="24">
        <f>INDEX(測定結果!$1:$1048576,10,Ave_Calc!AM1)</f>
        <v>41402</v>
      </c>
      <c r="AN9" s="24">
        <f>INDEX(測定結果!$1:$1048576,10,Ave_Calc!AN1)</f>
        <v>41432</v>
      </c>
      <c r="AO9" s="24">
        <f>INDEX(測定結果!$1:$1048576,10,Ave_Calc!AO1)</f>
        <v>41460</v>
      </c>
      <c r="AP9" s="24">
        <f>INDEX(測定結果!$1:$1048576,10,Ave_Calc!AP1)</f>
        <v>41494</v>
      </c>
      <c r="AQ9" s="24">
        <f>INDEX(測定結果!$1:$1048576,10,Ave_Calc!AQ1)</f>
        <v>41523</v>
      </c>
      <c r="AR9" s="24">
        <f>INDEX(測定結果!$1:$1048576,10,Ave_Calc!AR1)</f>
        <v>41555</v>
      </c>
      <c r="AS9" s="24">
        <f>INDEX(測定結果!$1:$1048576,10,Ave_Calc!AS1)</f>
        <v>41586</v>
      </c>
      <c r="AT9" s="24">
        <f>INDEX(測定結果!$1:$1048576,10,Ave_Calc!AT1)</f>
        <v>41614</v>
      </c>
      <c r="AU9" s="24">
        <f>INDEX(測定結果!$1:$1048576,10,Ave_Calc!AU1)</f>
        <v>41647</v>
      </c>
      <c r="AV9" s="24">
        <f>INDEX(測定結果!$1:$1048576,10,Ave_Calc!AV1)</f>
        <v>41677</v>
      </c>
      <c r="AW9" s="24">
        <f>INDEX(測定結果!$1:$1048576,10,Ave_Calc!AW1)</f>
        <v>41705</v>
      </c>
      <c r="AX9" s="24">
        <f>INDEX(測定結果!$1:$1048576,10,Ave_Calc!AX1)</f>
        <v>41737</v>
      </c>
      <c r="AY9" s="24">
        <f>INDEX(測定結果!$1:$1048576,10,Ave_Calc!AY1)</f>
        <v>41767</v>
      </c>
      <c r="AZ9" s="24">
        <f>INDEX(測定結果!$1:$1048576,10,Ave_Calc!AZ1)</f>
        <v>41796</v>
      </c>
      <c r="BA9" s="24">
        <f>INDEX(測定結果!$1:$1048576,10,Ave_Calc!BA1)</f>
        <v>41828</v>
      </c>
      <c r="BB9" s="24">
        <f>INDEX(測定結果!$1:$1048576,10,Ave_Calc!BB1)</f>
        <v>41859</v>
      </c>
      <c r="BC9" s="24">
        <f>INDEX(測定結果!$1:$1048576,10,Ave_Calc!BC1)</f>
        <v>41887</v>
      </c>
      <c r="BD9" s="24">
        <f>INDEX(測定結果!$1:$1048576,10,Ave_Calc!BD1)</f>
        <v>41920</v>
      </c>
      <c r="BE9" s="24">
        <f>INDEX(測定結果!$1:$1048576,10,Ave_Calc!BE1)</f>
        <v>41950</v>
      </c>
      <c r="BF9" s="24">
        <f>INDEX(測定結果!$1:$1048576,10,Ave_Calc!BF1)</f>
        <v>41981</v>
      </c>
      <c r="BG9" s="24">
        <f>INDEX(測定結果!$1:$1048576,10,Ave_Calc!BG1)</f>
        <v>42012</v>
      </c>
      <c r="BH9" s="24">
        <f>INDEX(測定結果!$1:$1048576,10,Ave_Calc!BH1)</f>
        <v>42041</v>
      </c>
      <c r="BI9" s="24">
        <f>INDEX(測定結果!$1:$1048576,10,Ave_Calc!BI1)</f>
        <v>42069</v>
      </c>
      <c r="BJ9" s="24">
        <f>INDEX(測定結果!$1:$1048576,10,Ave_Calc!BJ1)</f>
        <v>42102</v>
      </c>
      <c r="BK9" s="24">
        <f>INDEX(測定結果!$1:$1048576,10,Ave_Calc!BK1)</f>
        <v>42132</v>
      </c>
      <c r="BL9" s="24">
        <f>INDEX(測定結果!$1:$1048576,10,Ave_Calc!BL1)</f>
        <v>42163</v>
      </c>
      <c r="BM9" s="24">
        <f>INDEX(測定結果!$1:$1048576,10,Ave_Calc!BM1)</f>
        <v>42193</v>
      </c>
      <c r="BN9" s="24">
        <f>INDEX(測定結果!$1:$1048576,10,Ave_Calc!BN1)</f>
        <v>42223</v>
      </c>
      <c r="BO9" s="24">
        <f>INDEX(測定結果!$1:$1048576,10,Ave_Calc!BO1)</f>
        <v>42255</v>
      </c>
      <c r="BP9" s="24">
        <f>INDEX(測定結果!$1:$1048576,10,Ave_Calc!BP1)</f>
        <v>42285</v>
      </c>
      <c r="BQ9" s="24">
        <f>INDEX(測定結果!$1:$1048576,10,Ave_Calc!BQ1)</f>
        <v>42314</v>
      </c>
      <c r="BR9" s="24">
        <f>INDEX(測定結果!$1:$1048576,10,Ave_Calc!BR1)</f>
        <v>42346</v>
      </c>
      <c r="BS9" s="24">
        <f>INDEX(測定結果!$1:$1048576,10,Ave_Calc!BS1)</f>
        <v>42377</v>
      </c>
      <c r="BT9" s="24">
        <f>INDEX(測定結果!$1:$1048576,10,Ave_Calc!BT1)</f>
        <v>42408</v>
      </c>
      <c r="BU9" s="24">
        <f>INDEX(測定結果!$1:$1048576,10,Ave_Calc!BU1)</f>
        <v>42437</v>
      </c>
      <c r="BV9" s="24">
        <f>INDEX(測定結果!$1:$1048576,10,Ave_Calc!BV1)</f>
        <v>42468</v>
      </c>
      <c r="BW9" s="24">
        <f>INDEX(測定結果!$1:$1048576,10,Ave_Calc!BW1)</f>
        <v>42496</v>
      </c>
      <c r="BX9" s="24">
        <f>INDEX(測定結果!$1:$1048576,10,Ave_Calc!BX1)</f>
        <v>42529</v>
      </c>
      <c r="BY9" s="24">
        <f>INDEX(測定結果!$1:$1048576,10,Ave_Calc!BY1)</f>
        <v>42559</v>
      </c>
      <c r="BZ9" s="24">
        <f>INDEX(測定結果!$1:$1048576,10,Ave_Calc!BZ1)</f>
        <v>42590</v>
      </c>
      <c r="CA9" s="24">
        <f>INDEX(測定結果!$1:$1048576,10,Ave_Calc!CA1)</f>
        <v>42621</v>
      </c>
      <c r="CB9" s="24">
        <f>INDEX(測定結果!$1:$1048576,10,Ave_Calc!CB1)</f>
        <v>42650</v>
      </c>
      <c r="CC9" s="24">
        <f>INDEX(測定結果!$1:$1048576,10,Ave_Calc!CC1)</f>
        <v>42682</v>
      </c>
      <c r="CD9" s="24">
        <f>INDEX(測定結果!$1:$1048576,10,Ave_Calc!CD1)</f>
        <v>42712</v>
      </c>
      <c r="CE9" s="24">
        <f>INDEX(測定結果!$1:$1048576,10,Ave_Calc!CE1)</f>
        <v>42741</v>
      </c>
      <c r="CF9" s="24">
        <f>INDEX(測定結果!$1:$1048576,10,Ave_Calc!CF1)</f>
        <v>42774</v>
      </c>
      <c r="CG9" s="24">
        <f>INDEX(測定結果!$1:$1048576,10,Ave_Calc!CG1)</f>
        <v>42802</v>
      </c>
      <c r="CH9" s="24">
        <f>INDEX(測定結果!$1:$1048576,10,Ave_Calc!CH1)</f>
        <v>42835</v>
      </c>
      <c r="CI9" s="24">
        <f>INDEX(測定結果!$1:$1048576,10,Ave_Calc!CI1)</f>
        <v>42863</v>
      </c>
      <c r="CJ9" s="24">
        <f>INDEX(測定結果!$1:$1048576,10,Ave_Calc!CJ1)</f>
        <v>42894</v>
      </c>
      <c r="CK9" s="24">
        <f>INDEX(測定結果!$1:$1048576,10,Ave_Calc!CK1)</f>
        <v>42923</v>
      </c>
      <c r="CL9" s="24">
        <f>INDEX(測定結果!$1:$1048576,10,Ave_Calc!CL1)</f>
        <v>42955</v>
      </c>
      <c r="CM9" s="24">
        <f>INDEX(測定結果!$1:$1048576,10,Ave_Calc!CM1)</f>
        <v>42986</v>
      </c>
      <c r="CN9" s="24">
        <f>INDEX(測定結果!$1:$1048576,10,Ave_Calc!CN1)</f>
        <v>43016</v>
      </c>
      <c r="CO9" s="24">
        <f>INDEX(測定結果!$1:$1048576,10,Ave_Calc!CO1)</f>
        <v>43047</v>
      </c>
      <c r="CP9" s="24">
        <f>INDEX(測定結果!$1:$1048576,10,Ave_Calc!CP1)</f>
        <v>43076</v>
      </c>
      <c r="CQ9" s="24">
        <f>INDEX(測定結果!$1:$1048576,10,Ave_Calc!CQ1)</f>
        <v>43109</v>
      </c>
      <c r="CR9" s="24">
        <f>INDEX(測定結果!$1:$1048576,10,Ave_Calc!CR1)</f>
        <v>43139</v>
      </c>
      <c r="CS9" s="24">
        <f>INDEX(測定結果!$1:$1048576,10,Ave_Calc!CS1)</f>
        <v>43167</v>
      </c>
      <c r="CT9" s="24">
        <f>INDEX(測定結果!$1:$1048576,10,Ave_Calc!CT1)</f>
        <v>43198</v>
      </c>
      <c r="CU9" s="24">
        <f>INDEX(測定結果!$1:$1048576,10,Ave_Calc!CU1)</f>
        <v>43221</v>
      </c>
      <c r="CV9" s="24">
        <f>INDEX(測定結果!$1:$1048576,10,Ave_Calc!CV1)</f>
        <v>43252</v>
      </c>
      <c r="CW9" s="24">
        <f>INDEX(測定結果!$1:$1048576,10,Ave_Calc!CW1)</f>
        <v>43282</v>
      </c>
      <c r="CX9" s="24">
        <f>INDEX(測定結果!$1:$1048576,10,Ave_Calc!CX1)</f>
        <v>43313</v>
      </c>
      <c r="CY9" s="24">
        <f>INDEX(測定結果!$1:$1048576,10,Ave_Calc!CY1)</f>
        <v>43344</v>
      </c>
      <c r="CZ9" s="24">
        <f>INDEX(測定結果!$1:$1048576,10,Ave_Calc!CZ1)</f>
        <v>43374</v>
      </c>
      <c r="DA9" s="24">
        <f>INDEX(測定結果!$1:$1048576,10,Ave_Calc!DA1)</f>
        <v>43405</v>
      </c>
      <c r="DB9" s="24">
        <f>INDEX(測定結果!$1:$1048576,10,Ave_Calc!DB1)</f>
        <v>43435</v>
      </c>
      <c r="DC9" s="24">
        <f>INDEX(測定結果!$1:$1048576,10,Ave_Calc!DC1)</f>
        <v>43466</v>
      </c>
      <c r="DD9" s="24">
        <f>INDEX(測定結果!$1:$1048576,10,Ave_Calc!DD1)</f>
        <v>43497</v>
      </c>
      <c r="DE9" s="24">
        <f>INDEX(測定結果!$1:$1048576,10,Ave_Calc!DE1)</f>
        <v>43525</v>
      </c>
      <c r="DF9" s="24">
        <f>INDEX(測定結果!$1:$1048576,10,Ave_Calc!DF1)</f>
        <v>43556</v>
      </c>
      <c r="DG9" s="24">
        <f>INDEX(測定結果!$1:$1048576,10,Ave_Calc!DG1)</f>
        <v>43586</v>
      </c>
      <c r="DH9" s="24">
        <f>INDEX(測定結果!$1:$1048576,10,Ave_Calc!DH1)</f>
        <v>43617</v>
      </c>
      <c r="DI9" s="24">
        <f>INDEX(測定結果!$1:$1048576,10,Ave_Calc!DI1)</f>
        <v>43647</v>
      </c>
      <c r="DJ9" s="24">
        <f>INDEX(測定結果!$1:$1048576,10,Ave_Calc!DJ1)</f>
        <v>43678</v>
      </c>
      <c r="DK9" s="24">
        <f>INDEX(測定結果!$1:$1048576,10,Ave_Calc!DK1)</f>
        <v>43709</v>
      </c>
      <c r="DL9" s="24">
        <f>INDEX(測定結果!$1:$1048576,10,Ave_Calc!DL1)</f>
        <v>43739</v>
      </c>
      <c r="DM9" s="24">
        <f>INDEX(測定結果!$1:$1048576,10,Ave_Calc!DM1)</f>
        <v>43770</v>
      </c>
      <c r="DN9" s="24">
        <f>INDEX(測定結果!$1:$1048576,10,Ave_Calc!DN1)</f>
        <v>43800</v>
      </c>
      <c r="DO9" s="24">
        <f>INDEX(測定結果!$1:$1048576,10,Ave_Calc!DO1)</f>
        <v>43831</v>
      </c>
      <c r="DP9" s="24">
        <f>INDEX(測定結果!$1:$1048576,10,Ave_Calc!DP1)</f>
        <v>43862</v>
      </c>
      <c r="DQ9" s="24">
        <f>INDEX(測定結果!$1:$1048576,10,Ave_Calc!DQ1)</f>
        <v>43891</v>
      </c>
      <c r="DR9" s="24">
        <f>INDEX(測定結果!$1:$1048576,10,Ave_Calc!DR1)</f>
        <v>43922.5</v>
      </c>
      <c r="DS9" s="24">
        <f>INDEX(測定結果!$1:$1048576,10,Ave_Calc!DS1)</f>
        <v>43952</v>
      </c>
      <c r="DT9" s="24">
        <f>INDEX(測定結果!$1:$1048576,10,Ave_Calc!DT1)</f>
        <v>43983</v>
      </c>
      <c r="DU9" s="24">
        <f>INDEX(測定結果!$1:$1048576,10,Ave_Calc!DU1)</f>
        <v>44013</v>
      </c>
      <c r="DV9" s="24">
        <f>INDEX(測定結果!$1:$1048576,10,Ave_Calc!DV1)</f>
        <v>44044</v>
      </c>
      <c r="DW9" s="24">
        <f>INDEX(測定結果!$1:$1048576,10,Ave_Calc!DW1)</f>
        <v>44075</v>
      </c>
      <c r="DX9" s="24">
        <f>INDEX(測定結果!$1:$1048576,10,Ave_Calc!DX1)</f>
        <v>44105</v>
      </c>
      <c r="DY9" s="24">
        <f>INDEX(測定結果!$1:$1048576,10,Ave_Calc!DY1)</f>
        <v>44136</v>
      </c>
      <c r="DZ9" s="24">
        <f>INDEX(測定結果!$1:$1048576,10,Ave_Calc!DZ1)</f>
        <v>44166</v>
      </c>
      <c r="EA9" s="24">
        <f>INDEX(測定結果!$1:$1048576,10,Ave_Calc!EA1)</f>
        <v>44197</v>
      </c>
      <c r="EB9" s="24">
        <f>INDEX(測定結果!$1:$1048576,10,Ave_Calc!EB1)</f>
        <v>44228</v>
      </c>
      <c r="EC9" s="24">
        <f>INDEX(測定結果!$1:$1048576,10,Ave_Calc!EC1)</f>
        <v>44256</v>
      </c>
      <c r="ED9" s="24">
        <f>INDEX(測定結果!$1:$1048576,10,Ave_Calc!ED1)</f>
        <v>44758.618055555555</v>
      </c>
      <c r="EE9" s="24">
        <f>INDEX(測定結果!$1:$1048576,10,Ave_Calc!EE1)</f>
        <v>45060.763888888891</v>
      </c>
      <c r="EF9" s="24">
        <f>INDEX(測定結果!$1:$1048576,10,Ave_Calc!EF1)</f>
        <v>45399.618055555598</v>
      </c>
    </row>
    <row r="10" spans="1:136">
      <c r="A10" t="s">
        <v>39</v>
      </c>
      <c r="B10" t="s">
        <v>40</v>
      </c>
      <c r="C10" t="s">
        <v>41</v>
      </c>
      <c r="D10" t="s">
        <v>42</v>
      </c>
      <c r="E10" t="s">
        <v>47</v>
      </c>
      <c r="F10" s="17" t="s">
        <v>43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 t="s">
        <v>44</v>
      </c>
      <c r="W10" s="23" t="s">
        <v>44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 t="s">
        <v>44</v>
      </c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 t="s">
        <v>44</v>
      </c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</row>
    <row r="11" spans="1:136">
      <c r="A11">
        <v>11</v>
      </c>
      <c r="B11" t="str">
        <f>IF(INDEX(LOG_Calc!$1:$1048576,$A11,B$1)="","",INDEX(LOG_Calc!$1:$1048576,$A11,B$1))</f>
        <v>滝根町</v>
      </c>
      <c r="C11">
        <f>IF($B11="","",COUNTIF(LOG_Calc!$A:$A,$B11))</f>
        <v>21</v>
      </c>
      <c r="D11">
        <f>IF($B11="","",A11+C11-1)</f>
        <v>31</v>
      </c>
      <c r="E11" t="s">
        <v>19</v>
      </c>
      <c r="G11" t="str">
        <f>$E11&amp;"!"&amp;G$2&amp;$A11&amp;":"&amp;G$2&amp;$D11</f>
        <v>測定結果!H11:H31</v>
      </c>
      <c r="H11" t="str">
        <f t="shared" ref="H11:BS11" si="68">$E11&amp;"!"&amp;H$2&amp;$A11&amp;":"&amp;H$2&amp;$D11</f>
        <v>測定結果!I11:I31</v>
      </c>
      <c r="I11" t="str">
        <f t="shared" si="68"/>
        <v>測定結果!J11:J31</v>
      </c>
      <c r="J11" t="str">
        <f t="shared" si="68"/>
        <v>測定結果!K11:K31</v>
      </c>
      <c r="K11" t="str">
        <f t="shared" si="68"/>
        <v>測定結果!L11:L31</v>
      </c>
      <c r="L11" t="str">
        <f t="shared" si="68"/>
        <v>測定結果!M11:M31</v>
      </c>
      <c r="M11" t="str">
        <f t="shared" si="68"/>
        <v>測定結果!N11:N31</v>
      </c>
      <c r="N11" t="str">
        <f t="shared" si="68"/>
        <v>測定結果!O11:O31</v>
      </c>
      <c r="O11" t="str">
        <f t="shared" si="68"/>
        <v>測定結果!P11:P31</v>
      </c>
      <c r="P11" t="str">
        <f t="shared" si="68"/>
        <v>測定結果!Q11:Q31</v>
      </c>
      <c r="Q11" t="str">
        <f t="shared" si="68"/>
        <v>測定結果!R11:R31</v>
      </c>
      <c r="R11" t="str">
        <f t="shared" si="68"/>
        <v>測定結果!S11:S31</v>
      </c>
      <c r="S11" t="str">
        <f t="shared" si="68"/>
        <v>測定結果!T11:T31</v>
      </c>
      <c r="T11" t="str">
        <f t="shared" si="68"/>
        <v>測定結果!U11:U31</v>
      </c>
      <c r="U11" t="str">
        <f t="shared" si="68"/>
        <v>測定結果!V11:V31</v>
      </c>
      <c r="V11" t="str">
        <f t="shared" si="68"/>
        <v>測定結果!W11:W31</v>
      </c>
      <c r="W11" t="str">
        <f t="shared" si="68"/>
        <v>測定結果!X11:X31</v>
      </c>
      <c r="X11" t="str">
        <f t="shared" si="68"/>
        <v>測定結果!Y11:Y31</v>
      </c>
      <c r="Y11" t="str">
        <f t="shared" si="68"/>
        <v>測定結果!Z11:Z31</v>
      </c>
      <c r="Z11" t="str">
        <f t="shared" si="68"/>
        <v>測定結果!AA11:AA31</v>
      </c>
      <c r="AA11" t="str">
        <f t="shared" si="68"/>
        <v>測定結果!AB11:AB31</v>
      </c>
      <c r="AB11" t="str">
        <f t="shared" si="68"/>
        <v>測定結果!AC11:AC31</v>
      </c>
      <c r="AC11" t="str">
        <f t="shared" si="68"/>
        <v>測定結果!AD11:AD31</v>
      </c>
      <c r="AD11" t="str">
        <f t="shared" si="68"/>
        <v>測定結果!AE11:AE31</v>
      </c>
      <c r="AE11" t="str">
        <f t="shared" si="68"/>
        <v>測定結果!AF11:AF31</v>
      </c>
      <c r="AF11" t="str">
        <f t="shared" si="68"/>
        <v>測定結果!AG11:AG31</v>
      </c>
      <c r="AG11" t="str">
        <f t="shared" si="68"/>
        <v>測定結果!AH11:AH31</v>
      </c>
      <c r="AH11" t="str">
        <f t="shared" si="68"/>
        <v>測定結果!AI11:AI31</v>
      </c>
      <c r="AI11" t="str">
        <f t="shared" si="68"/>
        <v>測定結果!AJ11:AJ31</v>
      </c>
      <c r="AJ11" t="str">
        <f t="shared" si="68"/>
        <v>測定結果!AK11:AK31</v>
      </c>
      <c r="AK11" t="str">
        <f t="shared" si="68"/>
        <v>測定結果!AL11:AL31</v>
      </c>
      <c r="AL11" t="str">
        <f t="shared" si="68"/>
        <v>測定結果!AM11:AM31</v>
      </c>
      <c r="AM11" t="str">
        <f t="shared" si="68"/>
        <v>測定結果!AN11:AN31</v>
      </c>
      <c r="AN11" t="str">
        <f t="shared" si="68"/>
        <v>測定結果!AO11:AO31</v>
      </c>
      <c r="AO11" t="str">
        <f t="shared" si="68"/>
        <v>測定結果!AP11:AP31</v>
      </c>
      <c r="AP11" t="str">
        <f t="shared" si="68"/>
        <v>測定結果!AQ11:AQ31</v>
      </c>
      <c r="AQ11" t="str">
        <f t="shared" si="68"/>
        <v>測定結果!AR11:AR31</v>
      </c>
      <c r="AR11" t="str">
        <f t="shared" si="68"/>
        <v>測定結果!AS11:AS31</v>
      </c>
      <c r="AS11" t="str">
        <f t="shared" si="68"/>
        <v>測定結果!AT11:AT31</v>
      </c>
      <c r="AT11" t="str">
        <f t="shared" si="68"/>
        <v>測定結果!AU11:AU31</v>
      </c>
      <c r="AU11" t="str">
        <f t="shared" si="68"/>
        <v>測定結果!AV11:AV31</v>
      </c>
      <c r="AV11" t="str">
        <f t="shared" si="68"/>
        <v>測定結果!AW11:AW31</v>
      </c>
      <c r="AW11" t="str">
        <f t="shared" si="68"/>
        <v>測定結果!AX11:AX31</v>
      </c>
      <c r="AX11" t="str">
        <f t="shared" si="68"/>
        <v>測定結果!AY11:AY31</v>
      </c>
      <c r="AY11" t="str">
        <f t="shared" si="68"/>
        <v>測定結果!AZ11:AZ31</v>
      </c>
      <c r="AZ11" t="str">
        <f t="shared" si="68"/>
        <v>測定結果!BA11:BA31</v>
      </c>
      <c r="BA11" t="str">
        <f t="shared" si="68"/>
        <v>測定結果!BB11:BB31</v>
      </c>
      <c r="BB11" t="str">
        <f t="shared" si="68"/>
        <v>測定結果!BC11:BC31</v>
      </c>
      <c r="BC11" t="str">
        <f t="shared" si="68"/>
        <v>測定結果!BD11:BD31</v>
      </c>
      <c r="BD11" t="str">
        <f t="shared" si="68"/>
        <v>測定結果!BE11:BE31</v>
      </c>
      <c r="BE11" t="str">
        <f t="shared" si="68"/>
        <v>測定結果!BF11:BF31</v>
      </c>
      <c r="BF11" t="str">
        <f t="shared" si="68"/>
        <v>測定結果!BG11:BG31</v>
      </c>
      <c r="BG11" t="str">
        <f t="shared" si="68"/>
        <v>測定結果!BH11:BH31</v>
      </c>
      <c r="BH11" t="str">
        <f t="shared" si="68"/>
        <v>測定結果!BI11:BI31</v>
      </c>
      <c r="BI11" t="str">
        <f t="shared" si="68"/>
        <v>測定結果!BJ11:BJ31</v>
      </c>
      <c r="BJ11" t="str">
        <f t="shared" si="68"/>
        <v>測定結果!BK11:BK31</v>
      </c>
      <c r="BK11" t="str">
        <f t="shared" si="68"/>
        <v>測定結果!BL11:BL31</v>
      </c>
      <c r="BL11" t="str">
        <f t="shared" si="68"/>
        <v>測定結果!BM11:BM31</v>
      </c>
      <c r="BM11" t="str">
        <f t="shared" si="68"/>
        <v>測定結果!BN11:BN31</v>
      </c>
      <c r="BN11" t="str">
        <f t="shared" si="68"/>
        <v>測定結果!BO11:BO31</v>
      </c>
      <c r="BO11" t="str">
        <f t="shared" si="68"/>
        <v>測定結果!BP11:BP31</v>
      </c>
      <c r="BP11" t="str">
        <f t="shared" si="68"/>
        <v>測定結果!BQ11:BQ31</v>
      </c>
      <c r="BQ11" t="str">
        <f t="shared" si="68"/>
        <v>測定結果!BR11:BR31</v>
      </c>
      <c r="BR11" t="str">
        <f t="shared" si="68"/>
        <v>測定結果!BS11:BS31</v>
      </c>
      <c r="BS11" t="str">
        <f t="shared" si="68"/>
        <v>測定結果!BT11:BT31</v>
      </c>
      <c r="BT11" t="str">
        <f t="shared" ref="BT11:EE11" si="69">$E11&amp;"!"&amp;BT$2&amp;$A11&amp;":"&amp;BT$2&amp;$D11</f>
        <v>測定結果!BU11:BU31</v>
      </c>
      <c r="BU11" t="str">
        <f t="shared" si="69"/>
        <v>測定結果!BV11:BV31</v>
      </c>
      <c r="BV11" t="str">
        <f t="shared" si="69"/>
        <v>測定結果!BW11:BW31</v>
      </c>
      <c r="BW11" t="str">
        <f t="shared" si="69"/>
        <v>測定結果!BX11:BX31</v>
      </c>
      <c r="BX11" t="str">
        <f t="shared" si="69"/>
        <v>測定結果!BY11:BY31</v>
      </c>
      <c r="BY11" t="str">
        <f t="shared" si="69"/>
        <v>測定結果!BZ11:BZ31</v>
      </c>
      <c r="BZ11" t="str">
        <f t="shared" si="69"/>
        <v>測定結果!CA11:CA31</v>
      </c>
      <c r="CA11" t="str">
        <f t="shared" si="69"/>
        <v>測定結果!CB11:CB31</v>
      </c>
      <c r="CB11" t="str">
        <f t="shared" si="69"/>
        <v>測定結果!CC11:CC31</v>
      </c>
      <c r="CC11" t="str">
        <f t="shared" si="69"/>
        <v>測定結果!CD11:CD31</v>
      </c>
      <c r="CD11" t="str">
        <f t="shared" si="69"/>
        <v>測定結果!CE11:CE31</v>
      </c>
      <c r="CE11" t="str">
        <f t="shared" si="69"/>
        <v>測定結果!CF11:CF31</v>
      </c>
      <c r="CF11" t="str">
        <f t="shared" si="69"/>
        <v>測定結果!CG11:CG31</v>
      </c>
      <c r="CG11" t="str">
        <f t="shared" si="69"/>
        <v>測定結果!CH11:CH31</v>
      </c>
      <c r="CH11" t="str">
        <f t="shared" si="69"/>
        <v>測定結果!CI11:CI31</v>
      </c>
      <c r="CI11" t="str">
        <f t="shared" si="69"/>
        <v>測定結果!CJ11:CJ31</v>
      </c>
      <c r="CJ11" t="str">
        <f t="shared" si="69"/>
        <v>測定結果!CK11:CK31</v>
      </c>
      <c r="CK11" t="str">
        <f t="shared" si="69"/>
        <v>測定結果!CL11:CL31</v>
      </c>
      <c r="CL11" t="str">
        <f t="shared" si="69"/>
        <v>測定結果!CM11:CM31</v>
      </c>
      <c r="CM11" t="str">
        <f t="shared" si="69"/>
        <v>測定結果!CN11:CN31</v>
      </c>
      <c r="CN11" t="str">
        <f t="shared" si="69"/>
        <v>測定結果!CO11:CO31</v>
      </c>
      <c r="CO11" t="str">
        <f t="shared" si="69"/>
        <v>測定結果!CP11:CP31</v>
      </c>
      <c r="CP11" t="str">
        <f t="shared" si="69"/>
        <v>測定結果!CQ11:CQ31</v>
      </c>
      <c r="CQ11" t="str">
        <f t="shared" si="69"/>
        <v>測定結果!CR11:CR31</v>
      </c>
      <c r="CR11" t="str">
        <f t="shared" si="69"/>
        <v>測定結果!CS11:CS31</v>
      </c>
      <c r="CS11" t="str">
        <f t="shared" si="69"/>
        <v>測定結果!CT11:CT31</v>
      </c>
      <c r="CT11" t="str">
        <f t="shared" si="69"/>
        <v>測定結果!CU11:CU31</v>
      </c>
      <c r="CU11" t="str">
        <f t="shared" si="69"/>
        <v>測定結果!CV11:CV31</v>
      </c>
      <c r="CV11" t="str">
        <f t="shared" si="69"/>
        <v>測定結果!CW11:CW31</v>
      </c>
      <c r="CW11" t="str">
        <f t="shared" si="69"/>
        <v>測定結果!CX11:CX31</v>
      </c>
      <c r="CX11" t="str">
        <f t="shared" si="69"/>
        <v>測定結果!CY11:CY31</v>
      </c>
      <c r="CY11" t="str">
        <f t="shared" si="69"/>
        <v>測定結果!CZ11:CZ31</v>
      </c>
      <c r="CZ11" t="str">
        <f t="shared" si="69"/>
        <v>測定結果!DA11:DA31</v>
      </c>
      <c r="DA11" t="str">
        <f t="shared" si="69"/>
        <v>測定結果!DB11:DB31</v>
      </c>
      <c r="DB11" t="str">
        <f t="shared" si="69"/>
        <v>測定結果!DC11:DC31</v>
      </c>
      <c r="DC11" t="str">
        <f t="shared" si="69"/>
        <v>測定結果!DD11:DD31</v>
      </c>
      <c r="DD11" t="str">
        <f t="shared" si="69"/>
        <v>測定結果!DE11:DE31</v>
      </c>
      <c r="DE11" t="str">
        <f t="shared" si="69"/>
        <v>測定結果!DF11:DF31</v>
      </c>
      <c r="DF11" t="str">
        <f t="shared" si="69"/>
        <v>測定結果!DG11:DG31</v>
      </c>
      <c r="DG11" t="str">
        <f t="shared" si="69"/>
        <v>測定結果!DH11:DH31</v>
      </c>
      <c r="DH11" t="str">
        <f t="shared" si="69"/>
        <v>測定結果!DI11:DI31</v>
      </c>
      <c r="DI11" t="str">
        <f t="shared" si="69"/>
        <v>測定結果!DJ11:DJ31</v>
      </c>
      <c r="DJ11" t="str">
        <f t="shared" si="69"/>
        <v>測定結果!DK11:DK31</v>
      </c>
      <c r="DK11" t="str">
        <f t="shared" si="69"/>
        <v>測定結果!DL11:DL31</v>
      </c>
      <c r="DL11" t="str">
        <f t="shared" si="69"/>
        <v>測定結果!DM11:DM31</v>
      </c>
      <c r="DM11" t="str">
        <f t="shared" si="69"/>
        <v>測定結果!DN11:DN31</v>
      </c>
      <c r="DN11" t="str">
        <f t="shared" si="69"/>
        <v>測定結果!DO11:DO31</v>
      </c>
      <c r="DO11" t="str">
        <f t="shared" si="69"/>
        <v>測定結果!DP11:DP31</v>
      </c>
      <c r="DP11" t="str">
        <f t="shared" si="69"/>
        <v>測定結果!DQ11:DQ31</v>
      </c>
      <c r="DQ11" t="str">
        <f t="shared" si="69"/>
        <v>測定結果!DR11:DR31</v>
      </c>
      <c r="DR11" t="str">
        <f t="shared" si="69"/>
        <v>測定結果!DS11:DS31</v>
      </c>
      <c r="DS11" t="str">
        <f t="shared" si="69"/>
        <v>測定結果!DT11:DT31</v>
      </c>
      <c r="DT11" t="str">
        <f t="shared" si="69"/>
        <v>測定結果!DU11:DU31</v>
      </c>
      <c r="DU11" t="str">
        <f t="shared" si="69"/>
        <v>測定結果!DV11:DV31</v>
      </c>
      <c r="DV11" t="str">
        <f t="shared" si="69"/>
        <v>測定結果!DW11:DW31</v>
      </c>
      <c r="DW11" t="str">
        <f t="shared" si="69"/>
        <v>測定結果!DX11:DX31</v>
      </c>
      <c r="DX11" t="str">
        <f t="shared" si="69"/>
        <v>測定結果!DY11:DY31</v>
      </c>
      <c r="DY11" t="str">
        <f t="shared" si="69"/>
        <v>測定結果!DZ11:DZ31</v>
      </c>
      <c r="DZ11" t="str">
        <f t="shared" si="69"/>
        <v>測定結果!EA11:EA31</v>
      </c>
      <c r="EA11" t="str">
        <f t="shared" si="69"/>
        <v>測定結果!EB11:EB31</v>
      </c>
      <c r="EB11" t="str">
        <f t="shared" si="69"/>
        <v>測定結果!EC11:EC31</v>
      </c>
      <c r="EC11" t="str">
        <f t="shared" si="69"/>
        <v>測定結果!ED11:ED31</v>
      </c>
      <c r="ED11" t="str">
        <f t="shared" si="69"/>
        <v>測定結果!EE11:EE31</v>
      </c>
      <c r="EE11" t="str">
        <f t="shared" si="69"/>
        <v>測定結果!EF11:EF31</v>
      </c>
      <c r="EF11" t="str">
        <f t="shared" ref="EF11" si="70">$E11&amp;"!"&amp;EF$2&amp;$A11&amp;":"&amp;EF$2&amp;$D11</f>
        <v>測定結果!EG11:EG31</v>
      </c>
    </row>
    <row r="12" spans="1:136">
      <c r="E12" t="s">
        <v>49</v>
      </c>
      <c r="G12" t="str">
        <f>$E12&amp;"!"&amp;G$4&amp;$A11&amp;":"&amp;G$4&amp;$D11</f>
        <v>LOG_Calc!E11:E31</v>
      </c>
      <c r="H12" t="str">
        <f t="shared" ref="H12:BS12" si="71">$E12&amp;"!"&amp;H$4&amp;$A11&amp;":"&amp;H$4&amp;$D11</f>
        <v>LOG_Calc!F11:F31</v>
      </c>
      <c r="I12" t="str">
        <f t="shared" si="71"/>
        <v>LOG_Calc!G11:G31</v>
      </c>
      <c r="J12" t="str">
        <f t="shared" si="71"/>
        <v>LOG_Calc!H11:H31</v>
      </c>
      <c r="K12" t="str">
        <f t="shared" si="71"/>
        <v>LOG_Calc!I11:I31</v>
      </c>
      <c r="L12" t="str">
        <f t="shared" si="71"/>
        <v>LOG_Calc!J11:J31</v>
      </c>
      <c r="M12" t="str">
        <f t="shared" si="71"/>
        <v>LOG_Calc!K11:K31</v>
      </c>
      <c r="N12" t="str">
        <f t="shared" si="71"/>
        <v>LOG_Calc!L11:L31</v>
      </c>
      <c r="O12" t="str">
        <f t="shared" si="71"/>
        <v>LOG_Calc!M11:M31</v>
      </c>
      <c r="P12" t="str">
        <f t="shared" si="71"/>
        <v>LOG_Calc!N11:N31</v>
      </c>
      <c r="Q12" t="str">
        <f t="shared" si="71"/>
        <v>LOG_Calc!O11:O31</v>
      </c>
      <c r="R12" t="str">
        <f t="shared" si="71"/>
        <v>LOG_Calc!P11:P31</v>
      </c>
      <c r="S12" t="str">
        <f t="shared" si="71"/>
        <v>LOG_Calc!Q11:Q31</v>
      </c>
      <c r="T12" t="str">
        <f t="shared" si="71"/>
        <v>LOG_Calc!R11:R31</v>
      </c>
      <c r="U12" t="str">
        <f t="shared" si="71"/>
        <v>LOG_Calc!S11:S31</v>
      </c>
      <c r="V12" t="str">
        <f t="shared" si="71"/>
        <v>LOG_Calc!T11:T31</v>
      </c>
      <c r="W12" t="str">
        <f t="shared" si="71"/>
        <v>LOG_Calc!U11:U31</v>
      </c>
      <c r="X12" t="str">
        <f t="shared" si="71"/>
        <v>LOG_Calc!V11:V31</v>
      </c>
      <c r="Y12" t="str">
        <f t="shared" si="71"/>
        <v>LOG_Calc!W11:W31</v>
      </c>
      <c r="Z12" t="str">
        <f t="shared" si="71"/>
        <v>LOG_Calc!X11:X31</v>
      </c>
      <c r="AA12" t="str">
        <f t="shared" si="71"/>
        <v>LOG_Calc!Y11:Y31</v>
      </c>
      <c r="AB12" t="str">
        <f t="shared" si="71"/>
        <v>LOG_Calc!Z11:Z31</v>
      </c>
      <c r="AC12" t="str">
        <f t="shared" si="71"/>
        <v>LOG_Calc!AA11:AA31</v>
      </c>
      <c r="AD12" t="str">
        <f t="shared" si="71"/>
        <v>LOG_Calc!AB11:AB31</v>
      </c>
      <c r="AE12" t="str">
        <f t="shared" si="71"/>
        <v>LOG_Calc!AC11:AC31</v>
      </c>
      <c r="AF12" t="str">
        <f t="shared" si="71"/>
        <v>LOG_Calc!AD11:AD31</v>
      </c>
      <c r="AG12" t="str">
        <f t="shared" si="71"/>
        <v>LOG_Calc!AE11:AE31</v>
      </c>
      <c r="AH12" t="str">
        <f t="shared" si="71"/>
        <v>LOG_Calc!AF11:AF31</v>
      </c>
      <c r="AI12" t="str">
        <f t="shared" si="71"/>
        <v>LOG_Calc!AG11:AG31</v>
      </c>
      <c r="AJ12" t="str">
        <f t="shared" si="71"/>
        <v>LOG_Calc!AH11:AH31</v>
      </c>
      <c r="AK12" t="str">
        <f t="shared" si="71"/>
        <v>LOG_Calc!AI11:AI31</v>
      </c>
      <c r="AL12" t="str">
        <f t="shared" si="71"/>
        <v>LOG_Calc!AJ11:AJ31</v>
      </c>
      <c r="AM12" t="str">
        <f t="shared" si="71"/>
        <v>LOG_Calc!AK11:AK31</v>
      </c>
      <c r="AN12" t="str">
        <f t="shared" si="71"/>
        <v>LOG_Calc!AL11:AL31</v>
      </c>
      <c r="AO12" t="str">
        <f t="shared" si="71"/>
        <v>LOG_Calc!AM11:AM31</v>
      </c>
      <c r="AP12" t="str">
        <f t="shared" si="71"/>
        <v>LOG_Calc!AN11:AN31</v>
      </c>
      <c r="AQ12" t="str">
        <f t="shared" si="71"/>
        <v>LOG_Calc!AO11:AO31</v>
      </c>
      <c r="AR12" t="str">
        <f t="shared" si="71"/>
        <v>LOG_Calc!AP11:AP31</v>
      </c>
      <c r="AS12" t="str">
        <f t="shared" si="71"/>
        <v>LOG_Calc!AQ11:AQ31</v>
      </c>
      <c r="AT12" t="str">
        <f t="shared" si="71"/>
        <v>LOG_Calc!AR11:AR31</v>
      </c>
      <c r="AU12" t="str">
        <f t="shared" si="71"/>
        <v>LOG_Calc!AS11:AS31</v>
      </c>
      <c r="AV12" t="str">
        <f t="shared" si="71"/>
        <v>LOG_Calc!AT11:AT31</v>
      </c>
      <c r="AW12" t="str">
        <f t="shared" si="71"/>
        <v>LOG_Calc!AU11:AU31</v>
      </c>
      <c r="AX12" t="str">
        <f t="shared" si="71"/>
        <v>LOG_Calc!AV11:AV31</v>
      </c>
      <c r="AY12" t="str">
        <f t="shared" si="71"/>
        <v>LOG_Calc!AW11:AW31</v>
      </c>
      <c r="AZ12" t="str">
        <f t="shared" si="71"/>
        <v>LOG_Calc!AX11:AX31</v>
      </c>
      <c r="BA12" t="str">
        <f t="shared" si="71"/>
        <v>LOG_Calc!AY11:AY31</v>
      </c>
      <c r="BB12" t="str">
        <f t="shared" si="71"/>
        <v>LOG_Calc!AZ11:AZ31</v>
      </c>
      <c r="BC12" t="str">
        <f t="shared" si="71"/>
        <v>LOG_Calc!BA11:BA31</v>
      </c>
      <c r="BD12" t="str">
        <f t="shared" si="71"/>
        <v>LOG_Calc!BB11:BB31</v>
      </c>
      <c r="BE12" t="str">
        <f t="shared" si="71"/>
        <v>LOG_Calc!BC11:BC31</v>
      </c>
      <c r="BF12" t="str">
        <f t="shared" si="71"/>
        <v>LOG_Calc!BD11:BD31</v>
      </c>
      <c r="BG12" t="str">
        <f t="shared" si="71"/>
        <v>LOG_Calc!BE11:BE31</v>
      </c>
      <c r="BH12" t="str">
        <f t="shared" si="71"/>
        <v>LOG_Calc!BF11:BF31</v>
      </c>
      <c r="BI12" t="str">
        <f t="shared" si="71"/>
        <v>LOG_Calc!BG11:BG31</v>
      </c>
      <c r="BJ12" t="str">
        <f t="shared" si="71"/>
        <v>LOG_Calc!BH11:BH31</v>
      </c>
      <c r="BK12" t="str">
        <f t="shared" si="71"/>
        <v>LOG_Calc!BI11:BI31</v>
      </c>
      <c r="BL12" t="str">
        <f t="shared" si="71"/>
        <v>LOG_Calc!BJ11:BJ31</v>
      </c>
      <c r="BM12" t="str">
        <f t="shared" si="71"/>
        <v>LOG_Calc!BK11:BK31</v>
      </c>
      <c r="BN12" t="str">
        <f t="shared" si="71"/>
        <v>LOG_Calc!BL11:BL31</v>
      </c>
      <c r="BO12" t="str">
        <f t="shared" si="71"/>
        <v>LOG_Calc!BM11:BM31</v>
      </c>
      <c r="BP12" t="str">
        <f t="shared" si="71"/>
        <v>LOG_Calc!BN11:BN31</v>
      </c>
      <c r="BQ12" t="str">
        <f t="shared" si="71"/>
        <v>LOG_Calc!BO11:BO31</v>
      </c>
      <c r="BR12" t="str">
        <f t="shared" si="71"/>
        <v>LOG_Calc!BP11:BP31</v>
      </c>
      <c r="BS12" t="str">
        <f t="shared" si="71"/>
        <v>LOG_Calc!BQ11:BQ31</v>
      </c>
      <c r="BT12" t="str">
        <f t="shared" ref="BT12:DQ12" si="72">$E12&amp;"!"&amp;BT$4&amp;$A11&amp;":"&amp;BT$4&amp;$D11</f>
        <v>LOG_Calc!BR11:BR31</v>
      </c>
      <c r="BU12" t="str">
        <f t="shared" si="72"/>
        <v>LOG_Calc!BS11:BS31</v>
      </c>
      <c r="BV12" t="str">
        <f t="shared" si="72"/>
        <v>LOG_Calc!BT11:BT31</v>
      </c>
      <c r="BW12" t="str">
        <f t="shared" si="72"/>
        <v>LOG_Calc!BU11:BU31</v>
      </c>
      <c r="BX12" t="str">
        <f t="shared" si="72"/>
        <v>LOG_Calc!BV11:BV31</v>
      </c>
      <c r="BY12" t="str">
        <f t="shared" si="72"/>
        <v>LOG_Calc!BW11:BW31</v>
      </c>
      <c r="BZ12" t="str">
        <f t="shared" si="72"/>
        <v>LOG_Calc!BX11:BX31</v>
      </c>
      <c r="CA12" t="str">
        <f t="shared" si="72"/>
        <v>LOG_Calc!BY11:BY31</v>
      </c>
      <c r="CB12" t="str">
        <f t="shared" si="72"/>
        <v>LOG_Calc!BZ11:BZ31</v>
      </c>
      <c r="CC12" t="str">
        <f t="shared" si="72"/>
        <v>LOG_Calc!CA11:CA31</v>
      </c>
      <c r="CD12" t="str">
        <f t="shared" si="72"/>
        <v>LOG_Calc!CB11:CB31</v>
      </c>
      <c r="CE12" t="str">
        <f t="shared" si="72"/>
        <v>LOG_Calc!CC11:CC31</v>
      </c>
      <c r="CF12" t="str">
        <f t="shared" si="72"/>
        <v>LOG_Calc!CD11:CD31</v>
      </c>
      <c r="CG12" t="str">
        <f t="shared" si="72"/>
        <v>LOG_Calc!CE11:CE31</v>
      </c>
      <c r="CH12" t="str">
        <f t="shared" si="72"/>
        <v>LOG_Calc!CF11:CF31</v>
      </c>
      <c r="CI12" t="str">
        <f t="shared" si="72"/>
        <v>LOG_Calc!CG11:CG31</v>
      </c>
      <c r="CJ12" t="str">
        <f t="shared" si="72"/>
        <v>LOG_Calc!CH11:CH31</v>
      </c>
      <c r="CK12" t="str">
        <f t="shared" si="72"/>
        <v>LOG_Calc!CI11:CI31</v>
      </c>
      <c r="CL12" t="str">
        <f t="shared" si="72"/>
        <v>LOG_Calc!CJ11:CJ31</v>
      </c>
      <c r="CM12" t="str">
        <f t="shared" si="72"/>
        <v>LOG_Calc!CK11:CK31</v>
      </c>
      <c r="CN12" t="str">
        <f t="shared" si="72"/>
        <v>LOG_Calc!CL11:CL31</v>
      </c>
      <c r="CO12" t="str">
        <f t="shared" si="72"/>
        <v>LOG_Calc!CM11:CM31</v>
      </c>
      <c r="CP12" t="str">
        <f t="shared" si="72"/>
        <v>LOG_Calc!CN11:CN31</v>
      </c>
      <c r="CQ12" t="str">
        <f t="shared" si="72"/>
        <v>LOG_Calc!CO11:CO31</v>
      </c>
      <c r="CR12" t="str">
        <f t="shared" si="72"/>
        <v>LOG_Calc!CP11:CP31</v>
      </c>
      <c r="CS12" t="str">
        <f t="shared" si="72"/>
        <v>LOG_Calc!CQ11:CQ31</v>
      </c>
      <c r="CT12" t="str">
        <f t="shared" si="72"/>
        <v>LOG_Calc!CR11:CR31</v>
      </c>
      <c r="CU12" t="str">
        <f t="shared" si="72"/>
        <v>LOG_Calc!CS11:CS31</v>
      </c>
      <c r="CV12" t="str">
        <f t="shared" si="72"/>
        <v>LOG_Calc!CT11:CT31</v>
      </c>
      <c r="CW12" t="str">
        <f t="shared" si="72"/>
        <v>LOG_Calc!CU11:CU31</v>
      </c>
      <c r="CX12" t="str">
        <f t="shared" si="72"/>
        <v>LOG_Calc!CV11:CV31</v>
      </c>
      <c r="CY12" t="str">
        <f t="shared" si="72"/>
        <v>LOG_Calc!CW11:CW31</v>
      </c>
      <c r="CZ12" t="str">
        <f t="shared" si="72"/>
        <v>LOG_Calc!CX11:CX31</v>
      </c>
      <c r="DA12" t="str">
        <f t="shared" si="72"/>
        <v>LOG_Calc!CY11:CY31</v>
      </c>
      <c r="DB12" t="str">
        <f t="shared" si="72"/>
        <v>LOG_Calc!CZ11:CZ31</v>
      </c>
      <c r="DC12" t="str">
        <f t="shared" si="72"/>
        <v>LOG_Calc!DA11:DA31</v>
      </c>
      <c r="DD12" t="str">
        <f t="shared" si="72"/>
        <v>LOG_Calc!DB11:DB31</v>
      </c>
      <c r="DE12" t="str">
        <f t="shared" si="72"/>
        <v>LOG_Calc!DC11:DC31</v>
      </c>
      <c r="DF12" t="str">
        <f t="shared" si="72"/>
        <v>LOG_Calc!DD11:DD31</v>
      </c>
      <c r="DG12" t="str">
        <f t="shared" si="72"/>
        <v>LOG_Calc!DE11:DE31</v>
      </c>
      <c r="DH12" t="str">
        <f t="shared" si="72"/>
        <v>LOG_Calc!DF11:DF31</v>
      </c>
      <c r="DI12" t="str">
        <f t="shared" si="72"/>
        <v>LOG_Calc!DG11:DG31</v>
      </c>
      <c r="DJ12" t="str">
        <f t="shared" si="72"/>
        <v>LOG_Calc!DH11:DH31</v>
      </c>
      <c r="DK12" t="str">
        <f t="shared" si="72"/>
        <v>LOG_Calc!DI11:DI31</v>
      </c>
      <c r="DL12" t="str">
        <f t="shared" si="72"/>
        <v>LOG_Calc!DJ11:DJ31</v>
      </c>
      <c r="DM12" t="str">
        <f t="shared" si="72"/>
        <v>LOG_Calc!DK11:DK31</v>
      </c>
      <c r="DN12" t="str">
        <f t="shared" si="72"/>
        <v>LOG_Calc!DL11:DL31</v>
      </c>
      <c r="DO12" t="str">
        <f t="shared" si="72"/>
        <v>LOG_Calc!DM11:DM31</v>
      </c>
      <c r="DP12" t="str">
        <f t="shared" si="72"/>
        <v>LOG_Calc!DN11:DN31</v>
      </c>
      <c r="DQ12" t="str">
        <f t="shared" si="72"/>
        <v>LOG_Calc!DO11:DO31</v>
      </c>
      <c r="DR12" t="str">
        <f t="shared" ref="DR12:EC12" si="73">$E12&amp;"!"&amp;DR$4&amp;$A11&amp;":"&amp;DR$4&amp;$D11</f>
        <v>LOG_Calc!DP11:DP31</v>
      </c>
      <c r="DS12" t="str">
        <f t="shared" si="73"/>
        <v>LOG_Calc!DQ11:DQ31</v>
      </c>
      <c r="DT12" t="str">
        <f t="shared" si="73"/>
        <v>LOG_Calc!DR11:DR31</v>
      </c>
      <c r="DU12" t="str">
        <f t="shared" si="73"/>
        <v>LOG_Calc!DS11:DS31</v>
      </c>
      <c r="DV12" t="str">
        <f t="shared" si="73"/>
        <v>LOG_Calc!DT11:DT31</v>
      </c>
      <c r="DW12" t="str">
        <f t="shared" si="73"/>
        <v>LOG_Calc!DU11:DU31</v>
      </c>
      <c r="DX12" t="str">
        <f t="shared" si="73"/>
        <v>LOG_Calc!DV11:DV31</v>
      </c>
      <c r="DY12" t="str">
        <f t="shared" si="73"/>
        <v>LOG_Calc!DW11:DW31</v>
      </c>
      <c r="DZ12" t="str">
        <f t="shared" si="73"/>
        <v>LOG_Calc!DX11:DX31</v>
      </c>
      <c r="EA12" t="str">
        <f t="shared" si="73"/>
        <v>LOG_Calc!DY11:DY31</v>
      </c>
      <c r="EB12" t="str">
        <f t="shared" si="73"/>
        <v>LOG_Calc!DZ11:DZ31</v>
      </c>
      <c r="EC12" t="str">
        <f t="shared" si="73"/>
        <v>LOG_Calc!EA11:EA31</v>
      </c>
      <c r="ED12" t="str">
        <f t="shared" ref="ED12:EF12" si="74">$E12&amp;"!"&amp;ED$4&amp;$A11&amp;":"&amp;ED$4&amp;$D11</f>
        <v>LOG_Calc!EB11:EB31</v>
      </c>
      <c r="EE12" t="str">
        <f t="shared" si="74"/>
        <v>LOG_Calc!EC11:EC31</v>
      </c>
      <c r="EF12" t="str">
        <f t="shared" si="74"/>
        <v>LOG_Calc!ED11:ED31</v>
      </c>
    </row>
    <row r="13" spans="1:136">
      <c r="F13" s="17" t="s">
        <v>25</v>
      </c>
      <c r="G13">
        <f ca="1">MAX(INDIRECT(G11))</f>
        <v>0.28999999999999998</v>
      </c>
      <c r="H13">
        <f t="shared" ref="H13:X13" ca="1" si="75">MAX(INDIRECT(H11))</f>
        <v>0.28000000000000003</v>
      </c>
      <c r="I13">
        <f t="shared" ca="1" si="75"/>
        <v>0.24</v>
      </c>
      <c r="J13">
        <f t="shared" ca="1" si="75"/>
        <v>0.28000000000000003</v>
      </c>
      <c r="K13">
        <f t="shared" ca="1" si="75"/>
        <v>0.25</v>
      </c>
      <c r="L13">
        <f t="shared" ca="1" si="75"/>
        <v>0.27</v>
      </c>
      <c r="M13">
        <f t="shared" ca="1" si="75"/>
        <v>0.24</v>
      </c>
      <c r="N13">
        <f t="shared" ca="1" si="75"/>
        <v>0.25</v>
      </c>
      <c r="O13">
        <f t="shared" ca="1" si="75"/>
        <v>0.25</v>
      </c>
      <c r="P13">
        <f t="shared" ca="1" si="75"/>
        <v>0.27</v>
      </c>
      <c r="Q13">
        <f t="shared" ca="1" si="75"/>
        <v>0.2</v>
      </c>
      <c r="R13">
        <f t="shared" ca="1" si="75"/>
        <v>0.17</v>
      </c>
      <c r="S13">
        <f t="shared" ca="1" si="75"/>
        <v>0.23</v>
      </c>
      <c r="T13">
        <f t="shared" ca="1" si="75"/>
        <v>0.23</v>
      </c>
      <c r="U13">
        <f t="shared" ca="1" si="75"/>
        <v>0.21</v>
      </c>
      <c r="V13">
        <f t="shared" ca="1" si="75"/>
        <v>0.17</v>
      </c>
      <c r="W13">
        <f t="shared" ca="1" si="75"/>
        <v>0.2</v>
      </c>
      <c r="X13">
        <f t="shared" ca="1" si="75"/>
        <v>0.19</v>
      </c>
      <c r="Y13">
        <f t="shared" ref="Y13:AD13" ca="1" si="76">MAX(INDIRECT(Y11))</f>
        <v>0.21</v>
      </c>
      <c r="Z13">
        <f t="shared" ca="1" si="76"/>
        <v>0.2</v>
      </c>
      <c r="AA13">
        <f t="shared" ca="1" si="76"/>
        <v>0.19</v>
      </c>
      <c r="AB13">
        <f t="shared" ca="1" si="76"/>
        <v>0.2</v>
      </c>
      <c r="AC13">
        <f t="shared" ca="1" si="76"/>
        <v>0.19</v>
      </c>
      <c r="AD13">
        <f t="shared" ca="1" si="76"/>
        <v>0.5</v>
      </c>
      <c r="AE13">
        <f t="shared" ref="AE13:AK13" ca="1" si="77">MAX(INDIRECT(AE11))</f>
        <v>0.18</v>
      </c>
      <c r="AF13">
        <f t="shared" ca="1" si="77"/>
        <v>0.17</v>
      </c>
      <c r="AG13">
        <f t="shared" ca="1" si="77"/>
        <v>0.16</v>
      </c>
      <c r="AH13">
        <f t="shared" ca="1" si="77"/>
        <v>0.16</v>
      </c>
      <c r="AI13">
        <f t="shared" ca="1" si="77"/>
        <v>0.17</v>
      </c>
      <c r="AJ13">
        <f t="shared" ca="1" si="77"/>
        <v>0.14000000000000001</v>
      </c>
      <c r="AK13">
        <f t="shared" ca="1" si="77"/>
        <v>0.16</v>
      </c>
      <c r="AL13">
        <f t="shared" ref="AL13:AT13" ca="1" si="78">MAX(INDIRECT(AL11))</f>
        <v>0.18</v>
      </c>
      <c r="AM13">
        <f t="shared" ca="1" si="78"/>
        <v>0.15</v>
      </c>
      <c r="AN13">
        <f t="shared" ca="1" si="78"/>
        <v>0.16</v>
      </c>
      <c r="AO13">
        <f t="shared" ca="1" si="78"/>
        <v>0.15</v>
      </c>
      <c r="AP13">
        <f t="shared" ca="1" si="78"/>
        <v>0.15</v>
      </c>
      <c r="AQ13">
        <f t="shared" ca="1" si="78"/>
        <v>0.16</v>
      </c>
      <c r="AR13">
        <f t="shared" ca="1" si="78"/>
        <v>0.17</v>
      </c>
      <c r="AS13">
        <f t="shared" ca="1" si="78"/>
        <v>0.14000000000000001</v>
      </c>
      <c r="AT13">
        <f t="shared" ca="1" si="78"/>
        <v>0.14000000000000001</v>
      </c>
      <c r="AU13">
        <f t="shared" ref="AU13:BA13" ca="1" si="79">MAX(INDIRECT(AU11))</f>
        <v>0.16</v>
      </c>
      <c r="AV13">
        <f t="shared" ca="1" si="79"/>
        <v>0.14000000000000001</v>
      </c>
      <c r="AW13">
        <f t="shared" ca="1" si="79"/>
        <v>0.11</v>
      </c>
      <c r="AX13">
        <f t="shared" ca="1" si="79"/>
        <v>0.14000000000000001</v>
      </c>
      <c r="AY13">
        <f t="shared" ca="1" si="79"/>
        <v>0.14000000000000001</v>
      </c>
      <c r="AZ13">
        <f t="shared" ca="1" si="79"/>
        <v>0.14000000000000001</v>
      </c>
      <c r="BA13">
        <f t="shared" ca="1" si="79"/>
        <v>0.14000000000000001</v>
      </c>
      <c r="BB13">
        <f t="shared" ref="BB13:BG13" ca="1" si="80">MAX(INDIRECT(BB11))</f>
        <v>0.13</v>
      </c>
      <c r="BC13">
        <f t="shared" ca="1" si="80"/>
        <v>0.15</v>
      </c>
      <c r="BD13">
        <f t="shared" ca="1" si="80"/>
        <v>0.14000000000000001</v>
      </c>
      <c r="BE13">
        <f t="shared" ca="1" si="80"/>
        <v>0.14000000000000001</v>
      </c>
      <c r="BF13">
        <f t="shared" ca="1" si="80"/>
        <v>0.13</v>
      </c>
      <c r="BG13">
        <f t="shared" ca="1" si="80"/>
        <v>0.11</v>
      </c>
      <c r="BH13">
        <f t="shared" ref="BH13:BN13" ca="1" si="81">MAX(INDIRECT(BH11))</f>
        <v>0.11</v>
      </c>
      <c r="BI13">
        <f t="shared" ca="1" si="81"/>
        <v>0.11</v>
      </c>
      <c r="BJ13">
        <f t="shared" ca="1" si="81"/>
        <v>0.12</v>
      </c>
      <c r="BK13">
        <f t="shared" ca="1" si="81"/>
        <v>0.13</v>
      </c>
      <c r="BL13">
        <f t="shared" ca="1" si="81"/>
        <v>0.13</v>
      </c>
      <c r="BM13">
        <f t="shared" ca="1" si="81"/>
        <v>0.12</v>
      </c>
      <c r="BN13">
        <f t="shared" ca="1" si="81"/>
        <v>0.12</v>
      </c>
      <c r="BO13">
        <f ca="1">MAX(INDIRECT(BO11))</f>
        <v>0.12</v>
      </c>
      <c r="BP13">
        <f ca="1">MAX(INDIRECT(BP11))</f>
        <v>0.14000000000000001</v>
      </c>
      <c r="BQ13">
        <f t="shared" ref="BQ13:BW13" ca="1" si="82">MAX(INDIRECT(BQ11))</f>
        <v>0.12</v>
      </c>
      <c r="BR13">
        <f t="shared" ca="1" si="82"/>
        <v>0.12</v>
      </c>
      <c r="BS13">
        <f t="shared" ca="1" si="82"/>
        <v>0.12</v>
      </c>
      <c r="BT13">
        <f t="shared" ca="1" si="82"/>
        <v>0.1</v>
      </c>
      <c r="BU13">
        <f t="shared" ca="1" si="82"/>
        <v>0.11</v>
      </c>
      <c r="BV13">
        <f t="shared" ca="1" si="82"/>
        <v>0.11</v>
      </c>
      <c r="BW13">
        <f t="shared" ca="1" si="82"/>
        <v>0.12</v>
      </c>
      <c r="BX13">
        <f ca="1">MAX(INDIRECT(BX11))</f>
        <v>0.1</v>
      </c>
      <c r="BY13">
        <f ca="1">MAX(INDIRECT(BY11))</f>
        <v>0.09</v>
      </c>
      <c r="BZ13">
        <f t="shared" ref="BZ13:CK13" ca="1" si="83">MAX(INDIRECT(BZ11))</f>
        <v>0.09</v>
      </c>
      <c r="CA13">
        <f t="shared" ca="1" si="83"/>
        <v>0.09</v>
      </c>
      <c r="CB13">
        <f t="shared" ca="1" si="83"/>
        <v>0.1</v>
      </c>
      <c r="CC13">
        <f t="shared" ca="1" si="83"/>
        <v>0.1</v>
      </c>
      <c r="CD13">
        <f t="shared" ca="1" si="83"/>
        <v>0.1</v>
      </c>
      <c r="CE13">
        <f t="shared" ca="1" si="83"/>
        <v>0.1</v>
      </c>
      <c r="CF13">
        <f t="shared" ca="1" si="83"/>
        <v>0.09</v>
      </c>
      <c r="CG13">
        <f t="shared" ca="1" si="83"/>
        <v>0.1</v>
      </c>
      <c r="CH13">
        <f t="shared" ca="1" si="83"/>
        <v>0.11</v>
      </c>
      <c r="CI13">
        <f t="shared" ca="1" si="83"/>
        <v>0.12</v>
      </c>
      <c r="CJ13">
        <f t="shared" ca="1" si="83"/>
        <v>0.11</v>
      </c>
      <c r="CK13">
        <f t="shared" ca="1" si="83"/>
        <v>0.12</v>
      </c>
      <c r="CL13">
        <f ca="1">MAX(INDIRECT(CL11))</f>
        <v>0.11</v>
      </c>
      <c r="CM13">
        <f ca="1">MAX(INDIRECT(CM11))</f>
        <v>0.11</v>
      </c>
      <c r="CN13">
        <f t="shared" ref="CN13:CS13" ca="1" si="84">MAX(INDIRECT(CN11))</f>
        <v>0.11</v>
      </c>
      <c r="CO13">
        <f t="shared" ca="1" si="84"/>
        <v>0.11</v>
      </c>
      <c r="CP13">
        <f t="shared" ca="1" si="84"/>
        <v>0.1</v>
      </c>
      <c r="CQ13">
        <f t="shared" ca="1" si="84"/>
        <v>0.1</v>
      </c>
      <c r="CR13">
        <f t="shared" ca="1" si="84"/>
        <v>0.1</v>
      </c>
      <c r="CS13">
        <f t="shared" ca="1" si="84"/>
        <v>0.1</v>
      </c>
      <c r="CT13">
        <f t="shared" ref="CT13:DP13" ca="1" si="85">MAX(INDIRECT(CT11))</f>
        <v>0.1</v>
      </c>
      <c r="CU13">
        <f t="shared" ca="1" si="85"/>
        <v>0.11</v>
      </c>
      <c r="CV13">
        <f t="shared" ca="1" si="85"/>
        <v>0.09</v>
      </c>
      <c r="CW13">
        <f t="shared" ca="1" si="85"/>
        <v>0.11</v>
      </c>
      <c r="CX13">
        <f t="shared" ca="1" si="85"/>
        <v>0.11</v>
      </c>
      <c r="CY13">
        <f t="shared" ca="1" si="85"/>
        <v>0.1</v>
      </c>
      <c r="CZ13">
        <f t="shared" ca="1" si="85"/>
        <v>0.1</v>
      </c>
      <c r="DA13">
        <f t="shared" ca="1" si="85"/>
        <v>0.09</v>
      </c>
      <c r="DB13">
        <f t="shared" ca="1" si="85"/>
        <v>0.09</v>
      </c>
      <c r="DC13">
        <f t="shared" ca="1" si="85"/>
        <v>0.11</v>
      </c>
      <c r="DD13">
        <f t="shared" ca="1" si="85"/>
        <v>0.09</v>
      </c>
      <c r="DE13">
        <f t="shared" ca="1" si="85"/>
        <v>0.09</v>
      </c>
      <c r="DF13">
        <f t="shared" ca="1" si="85"/>
        <v>0.11</v>
      </c>
      <c r="DG13">
        <f t="shared" ca="1" si="85"/>
        <v>0.1</v>
      </c>
      <c r="DH13">
        <f t="shared" ca="1" si="85"/>
        <v>0.1</v>
      </c>
      <c r="DI13">
        <f t="shared" ca="1" si="85"/>
        <v>0.09</v>
      </c>
      <c r="DJ13">
        <f t="shared" ca="1" si="85"/>
        <v>0.11</v>
      </c>
      <c r="DK13">
        <f t="shared" ca="1" si="85"/>
        <v>0.1</v>
      </c>
      <c r="DL13">
        <f t="shared" ca="1" si="85"/>
        <v>0.1</v>
      </c>
      <c r="DM13">
        <f t="shared" ca="1" si="85"/>
        <v>0.1</v>
      </c>
      <c r="DN13">
        <f t="shared" ca="1" si="85"/>
        <v>0.09</v>
      </c>
      <c r="DO13">
        <f t="shared" ca="1" si="85"/>
        <v>0.1</v>
      </c>
      <c r="DP13">
        <f t="shared" ca="1" si="85"/>
        <v>0.09</v>
      </c>
      <c r="DQ13">
        <f ca="1">MAX(INDIRECT(DQ11))</f>
        <v>0.1</v>
      </c>
      <c r="DR13">
        <f t="shared" ref="DR13:EC13" ca="1" si="86">MAX(INDIRECT(DR11))</f>
        <v>8.8999999999999996E-2</v>
      </c>
      <c r="DS13">
        <f t="shared" ca="1" si="86"/>
        <v>9.2999999999999999E-2</v>
      </c>
      <c r="DT13">
        <f t="shared" ca="1" si="86"/>
        <v>9.5000000000000001E-2</v>
      </c>
      <c r="DU13">
        <f t="shared" ca="1" si="86"/>
        <v>9.7000000000000003E-2</v>
      </c>
      <c r="DV13">
        <f t="shared" ca="1" si="86"/>
        <v>9.5000000000000001E-2</v>
      </c>
      <c r="DW13">
        <f t="shared" ca="1" si="86"/>
        <v>9.2999999999999999E-2</v>
      </c>
      <c r="DX13">
        <f t="shared" ca="1" si="86"/>
        <v>9.2999999999999999E-2</v>
      </c>
      <c r="DY13">
        <f t="shared" ca="1" si="86"/>
        <v>0.1</v>
      </c>
      <c r="DZ13">
        <f t="shared" ca="1" si="86"/>
        <v>9.4E-2</v>
      </c>
      <c r="EA13">
        <f t="shared" ca="1" si="86"/>
        <v>8.6999999999999994E-2</v>
      </c>
      <c r="EB13">
        <f t="shared" ca="1" si="86"/>
        <v>8.5999999999999993E-2</v>
      </c>
      <c r="EC13">
        <f t="shared" ca="1" si="86"/>
        <v>8.7999999999999995E-2</v>
      </c>
      <c r="ED13">
        <f t="shared" ref="ED13:EF13" ca="1" si="87">MAX(INDIRECT(ED11))</f>
        <v>9.0999999999999998E-2</v>
      </c>
      <c r="EE13">
        <f t="shared" ca="1" si="87"/>
        <v>8.7999999999999995E-2</v>
      </c>
      <c r="EF13">
        <f t="shared" ca="1" si="87"/>
        <v>0.109</v>
      </c>
    </row>
    <row r="14" spans="1:136">
      <c r="F14" s="17" t="s">
        <v>26</v>
      </c>
      <c r="G14">
        <f ca="1">MIN(INDIRECT(G11))</f>
        <v>0.13</v>
      </c>
      <c r="H14">
        <f t="shared" ref="H14:X14" ca="1" si="88">MIN(INDIRECT(H11))</f>
        <v>0.13</v>
      </c>
      <c r="I14">
        <f t="shared" ca="1" si="88"/>
        <v>0.11</v>
      </c>
      <c r="J14">
        <f t="shared" ca="1" si="88"/>
        <v>0.1</v>
      </c>
      <c r="K14">
        <f t="shared" ca="1" si="88"/>
        <v>0.12</v>
      </c>
      <c r="L14">
        <f t="shared" ca="1" si="88"/>
        <v>0.13</v>
      </c>
      <c r="M14">
        <f t="shared" ca="1" si="88"/>
        <v>0.14000000000000001</v>
      </c>
      <c r="N14">
        <f t="shared" ca="1" si="88"/>
        <v>0.13</v>
      </c>
      <c r="O14">
        <f t="shared" ca="1" si="88"/>
        <v>0.13</v>
      </c>
      <c r="P14">
        <f t="shared" ca="1" si="88"/>
        <v>0.13</v>
      </c>
      <c r="Q14">
        <f t="shared" ca="1" si="88"/>
        <v>0.1</v>
      </c>
      <c r="R14">
        <f t="shared" ca="1" si="88"/>
        <v>0.09</v>
      </c>
      <c r="S14">
        <f t="shared" ca="1" si="88"/>
        <v>0.12</v>
      </c>
      <c r="T14">
        <f t="shared" ca="1" si="88"/>
        <v>0.12</v>
      </c>
      <c r="U14">
        <f t="shared" ca="1" si="88"/>
        <v>0.12</v>
      </c>
      <c r="V14">
        <f t="shared" ca="1" si="88"/>
        <v>0.11</v>
      </c>
      <c r="W14">
        <f t="shared" ca="1" si="88"/>
        <v>0.11</v>
      </c>
      <c r="X14">
        <f t="shared" ca="1" si="88"/>
        <v>0.11</v>
      </c>
      <c r="Y14">
        <f t="shared" ref="Y14:AD14" ca="1" si="89">MIN(INDIRECT(Y11))</f>
        <v>0.11</v>
      </c>
      <c r="Z14">
        <f t="shared" ca="1" si="89"/>
        <v>0.09</v>
      </c>
      <c r="AA14">
        <f t="shared" ca="1" si="89"/>
        <v>0.09</v>
      </c>
      <c r="AB14">
        <f t="shared" ca="1" si="89"/>
        <v>0.09</v>
      </c>
      <c r="AC14">
        <f t="shared" ca="1" si="89"/>
        <v>0.1</v>
      </c>
      <c r="AD14">
        <f t="shared" ca="1" si="89"/>
        <v>0.09</v>
      </c>
      <c r="AE14">
        <f t="shared" ref="AE14:AK14" ca="1" si="90">MIN(INDIRECT(AE11))</f>
        <v>0.09</v>
      </c>
      <c r="AF14">
        <f t="shared" ca="1" si="90"/>
        <v>0.09</v>
      </c>
      <c r="AG14">
        <f t="shared" ca="1" si="90"/>
        <v>0.09</v>
      </c>
      <c r="AH14">
        <f t="shared" ca="1" si="90"/>
        <v>0.08</v>
      </c>
      <c r="AI14">
        <f t="shared" ca="1" si="90"/>
        <v>0.09</v>
      </c>
      <c r="AJ14">
        <f t="shared" ca="1" si="90"/>
        <v>0.06</v>
      </c>
      <c r="AK14">
        <f t="shared" ca="1" si="90"/>
        <v>0.08</v>
      </c>
      <c r="AL14">
        <f t="shared" ref="AL14:AT14" ca="1" si="91">MIN(INDIRECT(AL11))</f>
        <v>0.09</v>
      </c>
      <c r="AM14">
        <f t="shared" ca="1" si="91"/>
        <v>0.09</v>
      </c>
      <c r="AN14">
        <f t="shared" ca="1" si="91"/>
        <v>0.08</v>
      </c>
      <c r="AO14">
        <f t="shared" ca="1" si="91"/>
        <v>0.08</v>
      </c>
      <c r="AP14">
        <f t="shared" ca="1" si="91"/>
        <v>0.08</v>
      </c>
      <c r="AQ14">
        <f t="shared" ca="1" si="91"/>
        <v>7.0000000000000007E-2</v>
      </c>
      <c r="AR14">
        <f t="shared" ca="1" si="91"/>
        <v>0.08</v>
      </c>
      <c r="AS14">
        <f t="shared" ca="1" si="91"/>
        <v>7.0000000000000007E-2</v>
      </c>
      <c r="AT14">
        <f t="shared" ca="1" si="91"/>
        <v>0.08</v>
      </c>
      <c r="AU14">
        <f t="shared" ref="AU14:BA14" ca="1" si="92">MIN(INDIRECT(AU11))</f>
        <v>0.08</v>
      </c>
      <c r="AV14">
        <f t="shared" ca="1" si="92"/>
        <v>7.0000000000000007E-2</v>
      </c>
      <c r="AW14">
        <f t="shared" ca="1" si="92"/>
        <v>0.05</v>
      </c>
      <c r="AX14">
        <f t="shared" ca="1" si="92"/>
        <v>7.0000000000000007E-2</v>
      </c>
      <c r="AY14">
        <f t="shared" ca="1" si="92"/>
        <v>7.0000000000000007E-2</v>
      </c>
      <c r="AZ14">
        <f t="shared" ca="1" si="92"/>
        <v>7.0000000000000007E-2</v>
      </c>
      <c r="BA14">
        <f t="shared" ca="1" si="92"/>
        <v>7.0000000000000007E-2</v>
      </c>
      <c r="BB14">
        <f t="shared" ref="BB14:BG14" ca="1" si="93">MIN(INDIRECT(BB11))</f>
        <v>7.0000000000000007E-2</v>
      </c>
      <c r="BC14">
        <f t="shared" ca="1" si="93"/>
        <v>7.0000000000000007E-2</v>
      </c>
      <c r="BD14">
        <f t="shared" ca="1" si="93"/>
        <v>7.0000000000000007E-2</v>
      </c>
      <c r="BE14">
        <f t="shared" ca="1" si="93"/>
        <v>7.0000000000000007E-2</v>
      </c>
      <c r="BF14">
        <f t="shared" ca="1" si="93"/>
        <v>7.0000000000000007E-2</v>
      </c>
      <c r="BG14">
        <f t="shared" ca="1" si="93"/>
        <v>0.06</v>
      </c>
      <c r="BH14">
        <f t="shared" ref="BH14:BN14" ca="1" si="94">MIN(INDIRECT(BH11))</f>
        <v>0.05</v>
      </c>
      <c r="BI14">
        <f t="shared" ca="1" si="94"/>
        <v>7.0000000000000007E-2</v>
      </c>
      <c r="BJ14">
        <f t="shared" ca="1" si="94"/>
        <v>0.06</v>
      </c>
      <c r="BK14">
        <f t="shared" ca="1" si="94"/>
        <v>7.0000000000000007E-2</v>
      </c>
      <c r="BL14">
        <f t="shared" ca="1" si="94"/>
        <v>7.0000000000000007E-2</v>
      </c>
      <c r="BM14">
        <f t="shared" ca="1" si="94"/>
        <v>7.0000000000000007E-2</v>
      </c>
      <c r="BN14">
        <f t="shared" ca="1" si="94"/>
        <v>7.0000000000000007E-2</v>
      </c>
      <c r="BO14">
        <f ca="1">MIN(INDIRECT(BO11))</f>
        <v>0.06</v>
      </c>
      <c r="BP14">
        <f ca="1">MIN(INDIRECT(BP11))</f>
        <v>7.0000000000000007E-2</v>
      </c>
      <c r="BQ14">
        <f t="shared" ref="BQ14:BW14" ca="1" si="95">MIN(INDIRECT(BQ11))</f>
        <v>7.0000000000000007E-2</v>
      </c>
      <c r="BR14">
        <f t="shared" ca="1" si="95"/>
        <v>0.06</v>
      </c>
      <c r="BS14">
        <f t="shared" ca="1" si="95"/>
        <v>0.06</v>
      </c>
      <c r="BT14">
        <f t="shared" ca="1" si="95"/>
        <v>0.05</v>
      </c>
      <c r="BU14">
        <f t="shared" ca="1" si="95"/>
        <v>0.06</v>
      </c>
      <c r="BV14">
        <f t="shared" ca="1" si="95"/>
        <v>0.06</v>
      </c>
      <c r="BW14">
        <f t="shared" ca="1" si="95"/>
        <v>0.06</v>
      </c>
      <c r="BX14">
        <f ca="1">MIN(INDIRECT(BX11))</f>
        <v>0.09</v>
      </c>
      <c r="BY14">
        <f ca="1">MIN(INDIRECT(BY11))</f>
        <v>0.08</v>
      </c>
      <c r="BZ14">
        <f t="shared" ref="BZ14:CK14" ca="1" si="96">MIN(INDIRECT(BZ11))</f>
        <v>7.0000000000000007E-2</v>
      </c>
      <c r="CA14">
        <f t="shared" ca="1" si="96"/>
        <v>0.08</v>
      </c>
      <c r="CB14">
        <f t="shared" ca="1" si="96"/>
        <v>7.0000000000000007E-2</v>
      </c>
      <c r="CC14">
        <f t="shared" ca="1" si="96"/>
        <v>0.08</v>
      </c>
      <c r="CD14">
        <f t="shared" ca="1" si="96"/>
        <v>0.08</v>
      </c>
      <c r="CE14">
        <f t="shared" ca="1" si="96"/>
        <v>0.08</v>
      </c>
      <c r="CF14">
        <f t="shared" ca="1" si="96"/>
        <v>0.08</v>
      </c>
      <c r="CG14">
        <f t="shared" ca="1" si="96"/>
        <v>0.08</v>
      </c>
      <c r="CH14">
        <f t="shared" ca="1" si="96"/>
        <v>0.06</v>
      </c>
      <c r="CI14">
        <f t="shared" ca="1" si="96"/>
        <v>0.06</v>
      </c>
      <c r="CJ14">
        <f t="shared" ca="1" si="96"/>
        <v>0.05</v>
      </c>
      <c r="CK14">
        <f t="shared" ca="1" si="96"/>
        <v>0.06</v>
      </c>
      <c r="CL14">
        <f ca="1">MIN(INDIRECT(CL11))</f>
        <v>0.06</v>
      </c>
      <c r="CM14">
        <f ca="1">MIN(INDIRECT(CM11))</f>
        <v>0.06</v>
      </c>
      <c r="CN14">
        <f t="shared" ref="CN14:CS14" ca="1" si="97">MIN(INDIRECT(CN11))</f>
        <v>0.06</v>
      </c>
      <c r="CO14">
        <f t="shared" ca="1" si="97"/>
        <v>0.06</v>
      </c>
      <c r="CP14">
        <f t="shared" ca="1" si="97"/>
        <v>0.05</v>
      </c>
      <c r="CQ14">
        <f t="shared" ca="1" si="97"/>
        <v>0.05</v>
      </c>
      <c r="CR14">
        <f t="shared" ca="1" si="97"/>
        <v>0.05</v>
      </c>
      <c r="CS14">
        <f t="shared" ca="1" si="97"/>
        <v>0.06</v>
      </c>
      <c r="CT14">
        <f t="shared" ref="CT14:DP14" ca="1" si="98">MIN(INDIRECT(CT11))</f>
        <v>0.06</v>
      </c>
      <c r="CU14">
        <f t="shared" ca="1" si="98"/>
        <v>0.06</v>
      </c>
      <c r="CV14">
        <f t="shared" ca="1" si="98"/>
        <v>0.06</v>
      </c>
      <c r="CW14">
        <f t="shared" ca="1" si="98"/>
        <v>0.06</v>
      </c>
      <c r="CX14">
        <f t="shared" ca="1" si="98"/>
        <v>0.06</v>
      </c>
      <c r="CY14">
        <f t="shared" ca="1" si="98"/>
        <v>0.05</v>
      </c>
      <c r="CZ14">
        <f t="shared" ca="1" si="98"/>
        <v>0.05</v>
      </c>
      <c r="DA14">
        <f t="shared" ca="1" si="98"/>
        <v>0.06</v>
      </c>
      <c r="DB14">
        <f t="shared" ca="1" si="98"/>
        <v>0.06</v>
      </c>
      <c r="DC14">
        <f t="shared" ca="1" si="98"/>
        <v>0.05</v>
      </c>
      <c r="DD14">
        <f t="shared" ca="1" si="98"/>
        <v>0.05</v>
      </c>
      <c r="DE14">
        <f t="shared" ca="1" si="98"/>
        <v>0.05</v>
      </c>
      <c r="DF14">
        <f t="shared" ca="1" si="98"/>
        <v>0.05</v>
      </c>
      <c r="DG14">
        <f t="shared" ca="1" si="98"/>
        <v>0.05</v>
      </c>
      <c r="DH14">
        <f t="shared" ca="1" si="98"/>
        <v>0.06</v>
      </c>
      <c r="DI14">
        <f t="shared" ca="1" si="98"/>
        <v>0.05</v>
      </c>
      <c r="DJ14">
        <f t="shared" ca="1" si="98"/>
        <v>0.05</v>
      </c>
      <c r="DK14">
        <f t="shared" ca="1" si="98"/>
        <v>0.05</v>
      </c>
      <c r="DL14">
        <f t="shared" ca="1" si="98"/>
        <v>0.06</v>
      </c>
      <c r="DM14">
        <f t="shared" ca="1" si="98"/>
        <v>0.05</v>
      </c>
      <c r="DN14">
        <f t="shared" ca="1" si="98"/>
        <v>0.05</v>
      </c>
      <c r="DO14">
        <f t="shared" ca="1" si="98"/>
        <v>0.05</v>
      </c>
      <c r="DP14">
        <f t="shared" ca="1" si="98"/>
        <v>0.05</v>
      </c>
      <c r="DQ14">
        <f ca="1">MIN(INDIRECT(DQ11))</f>
        <v>0.05</v>
      </c>
      <c r="DR14">
        <f t="shared" ref="DR14:EC14" ca="1" si="99">MIN(INDIRECT(DR11))</f>
        <v>5.1999999999999998E-2</v>
      </c>
      <c r="DS14">
        <f t="shared" ca="1" si="99"/>
        <v>5.2999999999999999E-2</v>
      </c>
      <c r="DT14">
        <f t="shared" ca="1" si="99"/>
        <v>5.1999999999999998E-2</v>
      </c>
      <c r="DU14">
        <f t="shared" ca="1" si="99"/>
        <v>5.8000000000000003E-2</v>
      </c>
      <c r="DV14">
        <f t="shared" ca="1" si="99"/>
        <v>5.0999999999999997E-2</v>
      </c>
      <c r="DW14">
        <f t="shared" ca="1" si="99"/>
        <v>5.0999999999999997E-2</v>
      </c>
      <c r="DX14">
        <f t="shared" ca="1" si="99"/>
        <v>5.2999999999999999E-2</v>
      </c>
      <c r="DY14">
        <f t="shared" ca="1" si="99"/>
        <v>5.0999999999999997E-2</v>
      </c>
      <c r="DZ14">
        <f t="shared" ca="1" si="99"/>
        <v>5.1999999999999998E-2</v>
      </c>
      <c r="EA14">
        <f t="shared" ca="1" si="99"/>
        <v>4.8000000000000001E-2</v>
      </c>
      <c r="EB14">
        <f t="shared" ca="1" si="99"/>
        <v>4.8000000000000001E-2</v>
      </c>
      <c r="EC14">
        <f t="shared" ca="1" si="99"/>
        <v>4.9000000000000002E-2</v>
      </c>
      <c r="ED14">
        <f t="shared" ref="ED14:EF14" ca="1" si="100">MIN(INDIRECT(ED11))</f>
        <v>0.05</v>
      </c>
      <c r="EE14">
        <f t="shared" ca="1" si="100"/>
        <v>0.05</v>
      </c>
      <c r="EF14">
        <f t="shared" ca="1" si="100"/>
        <v>0</v>
      </c>
    </row>
    <row r="15" spans="1:136">
      <c r="F15" s="17" t="s">
        <v>23</v>
      </c>
      <c r="G15">
        <f ca="1">AVERAGE(INDIRECT(G11))</f>
        <v>0.19714285714285718</v>
      </c>
      <c r="H15">
        <f t="shared" ref="H15:X15" ca="1" si="101">AVERAGE(INDIRECT(H11))</f>
        <v>0.19952380952380958</v>
      </c>
      <c r="I15">
        <f t="shared" ca="1" si="101"/>
        <v>0.17666666666666669</v>
      </c>
      <c r="J15">
        <f t="shared" ca="1" si="101"/>
        <v>0.19714285714285718</v>
      </c>
      <c r="K15">
        <f t="shared" ca="1" si="101"/>
        <v>0.18428571428571433</v>
      </c>
      <c r="L15">
        <f t="shared" ca="1" si="101"/>
        <v>0.19190476190476191</v>
      </c>
      <c r="M15">
        <f t="shared" ca="1" si="101"/>
        <v>0.17523809523809525</v>
      </c>
      <c r="N15">
        <f t="shared" ca="1" si="101"/>
        <v>0.17904761904761901</v>
      </c>
      <c r="O15">
        <f t="shared" ca="1" si="101"/>
        <v>0.18380952380952384</v>
      </c>
      <c r="P15">
        <f t="shared" ca="1" si="101"/>
        <v>0.18719047619047621</v>
      </c>
      <c r="Q15">
        <f t="shared" ca="1" si="101"/>
        <v>0.13571428571428573</v>
      </c>
      <c r="R15">
        <f t="shared" ca="1" si="101"/>
        <v>0.13142857142857145</v>
      </c>
      <c r="S15">
        <f t="shared" ca="1" si="101"/>
        <v>0.17047619047619053</v>
      </c>
      <c r="T15">
        <f t="shared" ca="1" si="101"/>
        <v>0.16523809523809524</v>
      </c>
      <c r="U15">
        <f t="shared" ca="1" si="101"/>
        <v>0.16095238095238099</v>
      </c>
      <c r="V15">
        <f t="shared" ca="1" si="101"/>
        <v>0.14380952380952386</v>
      </c>
      <c r="W15">
        <f t="shared" ca="1" si="101"/>
        <v>0.15333333333333332</v>
      </c>
      <c r="X15">
        <f t="shared" ca="1" si="101"/>
        <v>0.15666666666666668</v>
      </c>
      <c r="Y15">
        <f t="shared" ref="Y15:AD15" ca="1" si="102">AVERAGE(INDIRECT(Y11))</f>
        <v>0.15904761904761905</v>
      </c>
      <c r="Z15">
        <f t="shared" ca="1" si="102"/>
        <v>0.14571428571428571</v>
      </c>
      <c r="AA15">
        <f t="shared" ca="1" si="102"/>
        <v>0.14428571428571429</v>
      </c>
      <c r="AB15">
        <f t="shared" ca="1" si="102"/>
        <v>0.1380952380952381</v>
      </c>
      <c r="AC15">
        <f t="shared" ca="1" si="102"/>
        <v>0.14238095238095236</v>
      </c>
      <c r="AD15">
        <f t="shared" ca="1" si="102"/>
        <v>0.15666666666666662</v>
      </c>
      <c r="AE15">
        <f t="shared" ref="AE15:AK15" ca="1" si="103">AVERAGE(INDIRECT(AE11))</f>
        <v>0.13523809523809527</v>
      </c>
      <c r="AF15">
        <f t="shared" ca="1" si="103"/>
        <v>0.13428571428571429</v>
      </c>
      <c r="AG15">
        <f t="shared" ca="1" si="103"/>
        <v>0.1380952380952381</v>
      </c>
      <c r="AH15">
        <f t="shared" ca="1" si="103"/>
        <v>0.13000000000000003</v>
      </c>
      <c r="AI15">
        <f t="shared" ca="1" si="103"/>
        <v>0.13000000000000003</v>
      </c>
      <c r="AJ15">
        <f t="shared" ca="1" si="103"/>
        <v>0.11333333333333336</v>
      </c>
      <c r="AK15">
        <f t="shared" ca="1" si="103"/>
        <v>0.11904761904761904</v>
      </c>
      <c r="AL15">
        <f t="shared" ref="AL15:AT15" ca="1" si="104">AVERAGE(INDIRECT(AL11))</f>
        <v>0.12142857142857144</v>
      </c>
      <c r="AM15">
        <f t="shared" ca="1" si="104"/>
        <v>0.11714285714285715</v>
      </c>
      <c r="AN15">
        <f t="shared" ca="1" si="104"/>
        <v>0.11666666666666667</v>
      </c>
      <c r="AO15">
        <f t="shared" ca="1" si="104"/>
        <v>0.11761904761904762</v>
      </c>
      <c r="AP15">
        <f t="shared" ca="1" si="104"/>
        <v>0.11047619047619051</v>
      </c>
      <c r="AQ15">
        <f t="shared" ca="1" si="104"/>
        <v>0.10952380952380955</v>
      </c>
      <c r="AR15">
        <f t="shared" ca="1" si="104"/>
        <v>0.10523809523809528</v>
      </c>
      <c r="AS15">
        <f t="shared" ca="1" si="104"/>
        <v>0.11000000000000004</v>
      </c>
      <c r="AT15">
        <f t="shared" ca="1" si="104"/>
        <v>0.10857142857142861</v>
      </c>
      <c r="AU15">
        <f t="shared" ref="AU15:BA15" ca="1" si="105">AVERAGE(INDIRECT(AU11))</f>
        <v>0.10523809523809526</v>
      </c>
      <c r="AV15">
        <f t="shared" ca="1" si="105"/>
        <v>0.10333333333333337</v>
      </c>
      <c r="AW15">
        <f t="shared" ca="1" si="105"/>
        <v>9.0476190476190502E-2</v>
      </c>
      <c r="AX15">
        <f t="shared" ca="1" si="105"/>
        <v>0.10380952380952384</v>
      </c>
      <c r="AY15">
        <f t="shared" ca="1" si="105"/>
        <v>0.10476190476190479</v>
      </c>
      <c r="AZ15">
        <f t="shared" ca="1" si="105"/>
        <v>0.10238095238095242</v>
      </c>
      <c r="BA15">
        <f t="shared" ca="1" si="105"/>
        <v>0.10238095238095242</v>
      </c>
      <c r="BB15">
        <f t="shared" ref="BB15:BG15" ca="1" si="106">AVERAGE(INDIRECT(BB11))</f>
        <v>0.10238095238095242</v>
      </c>
      <c r="BC15">
        <f t="shared" ca="1" si="106"/>
        <v>0.10285714285714288</v>
      </c>
      <c r="BD15">
        <f t="shared" ca="1" si="106"/>
        <v>0.10285714285714288</v>
      </c>
      <c r="BE15">
        <f t="shared" ca="1" si="106"/>
        <v>0.10047619047619051</v>
      </c>
      <c r="BF15">
        <f t="shared" ca="1" si="106"/>
        <v>0.10190476190476193</v>
      </c>
      <c r="BG15">
        <f t="shared" ca="1" si="106"/>
        <v>9.5714285714285752E-2</v>
      </c>
      <c r="BH15">
        <f t="shared" ref="BH15:BN15" ca="1" si="107">AVERAGE(INDIRECT(BH11))</f>
        <v>9.0476190476190516E-2</v>
      </c>
      <c r="BI15">
        <f t="shared" ca="1" si="107"/>
        <v>9.6666666666666706E-2</v>
      </c>
      <c r="BJ15">
        <f t="shared" ca="1" si="107"/>
        <v>9.8571428571428601E-2</v>
      </c>
      <c r="BK15">
        <f t="shared" ca="1" si="107"/>
        <v>9.8571428571428601E-2</v>
      </c>
      <c r="BL15">
        <f t="shared" ca="1" si="107"/>
        <v>9.5238095238095261E-2</v>
      </c>
      <c r="BM15">
        <f t="shared" ca="1" si="107"/>
        <v>9.4761904761904783E-2</v>
      </c>
      <c r="BN15">
        <f t="shared" ca="1" si="107"/>
        <v>9.5714285714285752E-2</v>
      </c>
      <c r="BO15">
        <f ca="1">AVERAGE(INDIRECT(BO11))</f>
        <v>9.2857142857142902E-2</v>
      </c>
      <c r="BP15">
        <f ca="1">AVERAGE(INDIRECT(BP11))</f>
        <v>9.8095238095238138E-2</v>
      </c>
      <c r="BQ15">
        <f t="shared" ref="BQ15:BW15" ca="1" si="108">AVERAGE(INDIRECT(BQ11))</f>
        <v>9.428571428571432E-2</v>
      </c>
      <c r="BR15">
        <f t="shared" ca="1" si="108"/>
        <v>9.3809523809523829E-2</v>
      </c>
      <c r="BS15">
        <f t="shared" ca="1" si="108"/>
        <v>9.3333333333333379E-2</v>
      </c>
      <c r="BT15">
        <f t="shared" ca="1" si="108"/>
        <v>8.4285714285714311E-2</v>
      </c>
      <c r="BU15">
        <f t="shared" ca="1" si="108"/>
        <v>9.0000000000000024E-2</v>
      </c>
      <c r="BV15">
        <f t="shared" ca="1" si="108"/>
        <v>9.0000000000000038E-2</v>
      </c>
      <c r="BW15">
        <f t="shared" ca="1" si="108"/>
        <v>8.9047619047619084E-2</v>
      </c>
      <c r="BX15">
        <f ca="1">AVERAGE(INDIRECT(BX11))</f>
        <v>9.2499999999999999E-2</v>
      </c>
      <c r="BY15">
        <f ca="1">AVERAGE(INDIRECT(BY11))</f>
        <v>8.7499999999999994E-2</v>
      </c>
      <c r="BZ15">
        <f t="shared" ref="BZ15:CK15" ca="1" si="109">AVERAGE(INDIRECT(BZ11))</f>
        <v>8.2500000000000004E-2</v>
      </c>
      <c r="CA15">
        <f t="shared" ca="1" si="109"/>
        <v>8.5000000000000006E-2</v>
      </c>
      <c r="CB15">
        <f t="shared" ca="1" si="109"/>
        <v>8.7500000000000008E-2</v>
      </c>
      <c r="CC15">
        <f t="shared" ca="1" si="109"/>
        <v>8.7500000000000008E-2</v>
      </c>
      <c r="CD15">
        <f t="shared" ca="1" si="109"/>
        <v>0.09</v>
      </c>
      <c r="CE15">
        <f t="shared" ca="1" si="109"/>
        <v>8.7500000000000008E-2</v>
      </c>
      <c r="CF15">
        <f t="shared" ca="1" si="109"/>
        <v>8.2500000000000004E-2</v>
      </c>
      <c r="CG15">
        <f t="shared" ca="1" si="109"/>
        <v>8.5000000000000006E-2</v>
      </c>
      <c r="CH15">
        <f t="shared" ca="1" si="109"/>
        <v>8.619047619047622E-2</v>
      </c>
      <c r="CI15">
        <f t="shared" ca="1" si="109"/>
        <v>9.0000000000000024E-2</v>
      </c>
      <c r="CJ15">
        <f t="shared" ca="1" si="109"/>
        <v>8.7142857142857161E-2</v>
      </c>
      <c r="CK15">
        <f t="shared" ca="1" si="109"/>
        <v>8.8095238095238115E-2</v>
      </c>
      <c r="CL15">
        <f ca="1">AVERAGE(INDIRECT(CL11))</f>
        <v>8.6666666666666697E-2</v>
      </c>
      <c r="CM15">
        <f ca="1">AVERAGE(INDIRECT(CM11))</f>
        <v>8.4761904761904788E-2</v>
      </c>
      <c r="CN15">
        <f t="shared" ref="CN15:CS15" ca="1" si="110">AVERAGE(INDIRECT(CN11))</f>
        <v>8.1904761904761952E-2</v>
      </c>
      <c r="CO15">
        <f t="shared" ca="1" si="110"/>
        <v>8.5238095238095266E-2</v>
      </c>
      <c r="CP15">
        <f t="shared" ca="1" si="110"/>
        <v>8.4285714285714325E-2</v>
      </c>
      <c r="CQ15">
        <f t="shared" ca="1" si="110"/>
        <v>8.4761904761904788E-2</v>
      </c>
      <c r="CR15">
        <f t="shared" ca="1" si="110"/>
        <v>8.095238095238097E-2</v>
      </c>
      <c r="CS15">
        <f t="shared" ca="1" si="110"/>
        <v>8.4285714285714311E-2</v>
      </c>
      <c r="CT15">
        <f t="shared" ref="CT15:DP15" ca="1" si="111">AVERAGE(INDIRECT(CT11))</f>
        <v>7.888888888888887E-2</v>
      </c>
      <c r="CU15">
        <f t="shared" ca="1" si="111"/>
        <v>8.1111111111111092E-2</v>
      </c>
      <c r="CV15">
        <f t="shared" ca="1" si="111"/>
        <v>7.7777777777777765E-2</v>
      </c>
      <c r="CW15">
        <f t="shared" ca="1" si="111"/>
        <v>8.1111111111111092E-2</v>
      </c>
      <c r="CX15">
        <f t="shared" ca="1" si="111"/>
        <v>8.1111111111111092E-2</v>
      </c>
      <c r="CY15">
        <f t="shared" ca="1" si="111"/>
        <v>7.6666666666666647E-2</v>
      </c>
      <c r="CZ15">
        <f t="shared" ca="1" si="111"/>
        <v>7.7777777777777765E-2</v>
      </c>
      <c r="DA15">
        <f t="shared" ca="1" si="111"/>
        <v>7.888888888888887E-2</v>
      </c>
      <c r="DB15">
        <f t="shared" ca="1" si="111"/>
        <v>7.6666666666666661E-2</v>
      </c>
      <c r="DC15">
        <f t="shared" ca="1" si="111"/>
        <v>7.4444444444444466E-2</v>
      </c>
      <c r="DD15">
        <f t="shared" ca="1" si="111"/>
        <v>7.7777777777777765E-2</v>
      </c>
      <c r="DE15">
        <f t="shared" ca="1" si="111"/>
        <v>7.5555555555555556E-2</v>
      </c>
      <c r="DF15">
        <f t="shared" ca="1" si="111"/>
        <v>7.7777777777777779E-2</v>
      </c>
      <c r="DG15">
        <f t="shared" ca="1" si="111"/>
        <v>7.888888888888887E-2</v>
      </c>
      <c r="DH15">
        <f t="shared" ca="1" si="111"/>
        <v>7.7777777777777779E-2</v>
      </c>
      <c r="DI15">
        <f t="shared" ca="1" si="111"/>
        <v>7.888888888888887E-2</v>
      </c>
      <c r="DJ15">
        <f t="shared" ca="1" si="111"/>
        <v>8.1111111111111092E-2</v>
      </c>
      <c r="DK15">
        <f t="shared" ca="1" si="111"/>
        <v>7.9999999999999988E-2</v>
      </c>
      <c r="DL15">
        <f t="shared" ca="1" si="111"/>
        <v>7.6666666666666689E-2</v>
      </c>
      <c r="DM15">
        <f t="shared" ca="1" si="111"/>
        <v>7.6250000000000012E-2</v>
      </c>
      <c r="DN15">
        <f t="shared" ca="1" si="111"/>
        <v>7.4999999999999983E-2</v>
      </c>
      <c r="DO15">
        <f t="shared" ca="1" si="111"/>
        <v>7.5000000000000011E-2</v>
      </c>
      <c r="DP15">
        <f t="shared" ca="1" si="111"/>
        <v>7.571428571428572E-2</v>
      </c>
      <c r="DQ15">
        <f ca="1">AVERAGE(INDIRECT(DQ11))</f>
        <v>7.7499999999999999E-2</v>
      </c>
      <c r="DR15">
        <f t="shared" ref="DR15:EC15" ca="1" si="112">AVERAGE(INDIRECT(DR11))</f>
        <v>7.4124999999999983E-2</v>
      </c>
      <c r="DS15">
        <f t="shared" ca="1" si="112"/>
        <v>7.5749999999999984E-2</v>
      </c>
      <c r="DT15">
        <f t="shared" ca="1" si="112"/>
        <v>7.6124999999999998E-2</v>
      </c>
      <c r="DU15">
        <f t="shared" ca="1" si="112"/>
        <v>8.249999999999999E-2</v>
      </c>
      <c r="DV15">
        <f t="shared" ca="1" si="112"/>
        <v>7.5374999999999998E-2</v>
      </c>
      <c r="DW15">
        <f t="shared" ca="1" si="112"/>
        <v>7.4624999999999997E-2</v>
      </c>
      <c r="DX15">
        <f t="shared" ca="1" si="112"/>
        <v>7.8374999999999986E-2</v>
      </c>
      <c r="DY15">
        <f t="shared" ca="1" si="112"/>
        <v>7.7124999999999985E-2</v>
      </c>
      <c r="DZ15">
        <f t="shared" ca="1" si="112"/>
        <v>7.7124999999999985E-2</v>
      </c>
      <c r="EA15">
        <f t="shared" ca="1" si="112"/>
        <v>7.6249999999999998E-2</v>
      </c>
      <c r="EB15">
        <f t="shared" ca="1" si="112"/>
        <v>7.3749999999999982E-2</v>
      </c>
      <c r="EC15">
        <f t="shared" ca="1" si="112"/>
        <v>7.4249999999999983E-2</v>
      </c>
      <c r="ED15">
        <f t="shared" ref="ED15:EF15" ca="1" si="113">AVERAGE(INDIRECT(ED11))</f>
        <v>7.3999999999999996E-2</v>
      </c>
      <c r="EE15">
        <f t="shared" ca="1" si="113"/>
        <v>7.325000000000001E-2</v>
      </c>
      <c r="EF15">
        <f t="shared" ca="1" si="113"/>
        <v>7.0090909090909079E-2</v>
      </c>
    </row>
    <row r="16" spans="1:136">
      <c r="F16" s="17" t="s">
        <v>27</v>
      </c>
      <c r="G16">
        <f ca="1">IF(G$10="有",#N/A,AVERAGE(INDIRECT(G11)))</f>
        <v>0.19714285714285718</v>
      </c>
      <c r="H16">
        <f t="shared" ref="H16:X16" ca="1" si="114">IF(H$10="有",#N/A,AVERAGE(INDIRECT(H11)))</f>
        <v>0.19952380952380958</v>
      </c>
      <c r="I16">
        <f t="shared" ca="1" si="114"/>
        <v>0.17666666666666669</v>
      </c>
      <c r="J16">
        <f t="shared" ca="1" si="114"/>
        <v>0.19714285714285718</v>
      </c>
      <c r="K16">
        <f t="shared" ca="1" si="114"/>
        <v>0.18428571428571433</v>
      </c>
      <c r="L16">
        <f t="shared" ca="1" si="114"/>
        <v>0.19190476190476191</v>
      </c>
      <c r="M16">
        <f t="shared" ca="1" si="114"/>
        <v>0.17523809523809525</v>
      </c>
      <c r="N16">
        <f t="shared" ca="1" si="114"/>
        <v>0.17904761904761901</v>
      </c>
      <c r="O16">
        <f t="shared" ca="1" si="114"/>
        <v>0.18380952380952384</v>
      </c>
      <c r="P16">
        <f t="shared" ca="1" si="114"/>
        <v>0.18719047619047621</v>
      </c>
      <c r="Q16">
        <f t="shared" ca="1" si="114"/>
        <v>0.13571428571428573</v>
      </c>
      <c r="R16">
        <f t="shared" ca="1" si="114"/>
        <v>0.13142857142857145</v>
      </c>
      <c r="S16">
        <f t="shared" ca="1" si="114"/>
        <v>0.17047619047619053</v>
      </c>
      <c r="T16">
        <f t="shared" ca="1" si="114"/>
        <v>0.16523809523809524</v>
      </c>
      <c r="U16">
        <f t="shared" ca="1" si="114"/>
        <v>0.16095238095238099</v>
      </c>
      <c r="V16" t="e">
        <f t="shared" ca="1" si="114"/>
        <v>#N/A</v>
      </c>
      <c r="W16" t="e">
        <f t="shared" ca="1" si="114"/>
        <v>#N/A</v>
      </c>
      <c r="X16">
        <f t="shared" ca="1" si="114"/>
        <v>0.15666666666666668</v>
      </c>
      <c r="Y16">
        <f t="shared" ref="Y16:AD16" ca="1" si="115">IF(Y$10="有",#N/A,AVERAGE(INDIRECT(Y11)))</f>
        <v>0.15904761904761905</v>
      </c>
      <c r="Z16">
        <f t="shared" ca="1" si="115"/>
        <v>0.14571428571428571</v>
      </c>
      <c r="AA16">
        <f t="shared" ca="1" si="115"/>
        <v>0.14428571428571429</v>
      </c>
      <c r="AB16">
        <f t="shared" ca="1" si="115"/>
        <v>0.1380952380952381</v>
      </c>
      <c r="AC16">
        <f t="shared" ca="1" si="115"/>
        <v>0.14238095238095236</v>
      </c>
      <c r="AD16">
        <f t="shared" ca="1" si="115"/>
        <v>0.15666666666666662</v>
      </c>
      <c r="AE16">
        <f t="shared" ref="AE16:AK16" ca="1" si="116">IF(AE$10="有",#N/A,AVERAGE(INDIRECT(AE11)))</f>
        <v>0.13523809523809527</v>
      </c>
      <c r="AF16">
        <f t="shared" ca="1" si="116"/>
        <v>0.13428571428571429</v>
      </c>
      <c r="AG16">
        <f t="shared" ca="1" si="116"/>
        <v>0.1380952380952381</v>
      </c>
      <c r="AH16">
        <f t="shared" ca="1" si="116"/>
        <v>0.13000000000000003</v>
      </c>
      <c r="AI16">
        <f t="shared" ca="1" si="116"/>
        <v>0.13000000000000003</v>
      </c>
      <c r="AJ16" t="e">
        <f t="shared" ca="1" si="116"/>
        <v>#N/A</v>
      </c>
      <c r="AK16">
        <f t="shared" ca="1" si="116"/>
        <v>0.11904761904761904</v>
      </c>
      <c r="AL16">
        <f t="shared" ref="AL16:AT16" ca="1" si="117">IF(AL$10="有",#N/A,AVERAGE(INDIRECT(AL11)))</f>
        <v>0.12142857142857144</v>
      </c>
      <c r="AM16">
        <f t="shared" ca="1" si="117"/>
        <v>0.11714285714285715</v>
      </c>
      <c r="AN16">
        <f t="shared" ca="1" si="117"/>
        <v>0.11666666666666667</v>
      </c>
      <c r="AO16">
        <f t="shared" ca="1" si="117"/>
        <v>0.11761904761904762</v>
      </c>
      <c r="AP16">
        <f t="shared" ca="1" si="117"/>
        <v>0.11047619047619051</v>
      </c>
      <c r="AQ16">
        <f t="shared" ca="1" si="117"/>
        <v>0.10952380952380955</v>
      </c>
      <c r="AR16">
        <f t="shared" ca="1" si="117"/>
        <v>0.10523809523809528</v>
      </c>
      <c r="AS16">
        <f t="shared" ca="1" si="117"/>
        <v>0.11000000000000004</v>
      </c>
      <c r="AT16">
        <f t="shared" ca="1" si="117"/>
        <v>0.10857142857142861</v>
      </c>
      <c r="AU16">
        <f t="shared" ref="AU16:BA16" ca="1" si="118">IF(AU$10="有",#N/A,AVERAGE(INDIRECT(AU11)))</f>
        <v>0.10523809523809526</v>
      </c>
      <c r="AV16">
        <f t="shared" ca="1" si="118"/>
        <v>0.10333333333333337</v>
      </c>
      <c r="AW16" t="e">
        <f t="shared" ca="1" si="118"/>
        <v>#N/A</v>
      </c>
      <c r="AX16">
        <f t="shared" ca="1" si="118"/>
        <v>0.10380952380952384</v>
      </c>
      <c r="AY16">
        <f t="shared" ca="1" si="118"/>
        <v>0.10476190476190479</v>
      </c>
      <c r="AZ16">
        <f t="shared" ca="1" si="118"/>
        <v>0.10238095238095242</v>
      </c>
      <c r="BA16">
        <f t="shared" ca="1" si="118"/>
        <v>0.10238095238095242</v>
      </c>
      <c r="BB16">
        <f t="shared" ref="BB16:BG16" ca="1" si="119">IF(BB$10="有",#N/A,AVERAGE(INDIRECT(BB11)))</f>
        <v>0.10238095238095242</v>
      </c>
      <c r="BC16">
        <f t="shared" ca="1" si="119"/>
        <v>0.10285714285714288</v>
      </c>
      <c r="BD16">
        <f t="shared" ca="1" si="119"/>
        <v>0.10285714285714288</v>
      </c>
      <c r="BE16">
        <f t="shared" ca="1" si="119"/>
        <v>0.10047619047619051</v>
      </c>
      <c r="BF16">
        <f t="shared" ca="1" si="119"/>
        <v>0.10190476190476193</v>
      </c>
      <c r="BG16">
        <f t="shared" ca="1" si="119"/>
        <v>9.5714285714285752E-2</v>
      </c>
      <c r="BH16">
        <f t="shared" ref="BH16:BN16" ca="1" si="120">IF(BH$10="有",#N/A,AVERAGE(INDIRECT(BH11)))</f>
        <v>9.0476190476190516E-2</v>
      </c>
      <c r="BI16">
        <f t="shared" ca="1" si="120"/>
        <v>9.6666666666666706E-2</v>
      </c>
      <c r="BJ16">
        <f t="shared" ca="1" si="120"/>
        <v>9.8571428571428601E-2</v>
      </c>
      <c r="BK16">
        <f t="shared" ca="1" si="120"/>
        <v>9.8571428571428601E-2</v>
      </c>
      <c r="BL16">
        <f t="shared" ca="1" si="120"/>
        <v>9.5238095238095261E-2</v>
      </c>
      <c r="BM16">
        <f t="shared" ca="1" si="120"/>
        <v>9.4761904761904783E-2</v>
      </c>
      <c r="BN16">
        <f t="shared" ca="1" si="120"/>
        <v>9.5714285714285752E-2</v>
      </c>
      <c r="BO16">
        <f ca="1">IF(BO$10="有",#N/A,AVERAGE(INDIRECT(BO11)))</f>
        <v>9.2857142857142902E-2</v>
      </c>
      <c r="BP16">
        <f ca="1">IF(BP$10="有",#N/A,AVERAGE(INDIRECT(BP11)))</f>
        <v>9.8095238095238138E-2</v>
      </c>
      <c r="BQ16">
        <f t="shared" ref="BQ16:BW16" ca="1" si="121">IF(BQ$10="有",#N/A,AVERAGE(INDIRECT(BQ11)))</f>
        <v>9.428571428571432E-2</v>
      </c>
      <c r="BR16">
        <f t="shared" ca="1" si="121"/>
        <v>9.3809523809523829E-2</v>
      </c>
      <c r="BS16">
        <f t="shared" ca="1" si="121"/>
        <v>9.3333333333333379E-2</v>
      </c>
      <c r="BT16">
        <f t="shared" ca="1" si="121"/>
        <v>8.4285714285714311E-2</v>
      </c>
      <c r="BU16">
        <f t="shared" ca="1" si="121"/>
        <v>9.0000000000000024E-2</v>
      </c>
      <c r="BV16">
        <f t="shared" ca="1" si="121"/>
        <v>9.0000000000000038E-2</v>
      </c>
      <c r="BW16">
        <f t="shared" ca="1" si="121"/>
        <v>8.9047619047619084E-2</v>
      </c>
      <c r="BX16">
        <f ca="1">IF(BX$10="有",#N/A,AVERAGE(INDIRECT(BX11)))</f>
        <v>9.2499999999999999E-2</v>
      </c>
      <c r="BY16">
        <f ca="1">IF(BY$10="有",#N/A,AVERAGE(INDIRECT(BY11)))</f>
        <v>8.7499999999999994E-2</v>
      </c>
      <c r="BZ16">
        <f t="shared" ref="BZ16:CK16" ca="1" si="122">IF(BZ$10="有",#N/A,AVERAGE(INDIRECT(BZ11)))</f>
        <v>8.2500000000000004E-2</v>
      </c>
      <c r="CA16">
        <f t="shared" ca="1" si="122"/>
        <v>8.5000000000000006E-2</v>
      </c>
      <c r="CB16">
        <f t="shared" ca="1" si="122"/>
        <v>8.7500000000000008E-2</v>
      </c>
      <c r="CC16">
        <f t="shared" ca="1" si="122"/>
        <v>8.7500000000000008E-2</v>
      </c>
      <c r="CD16">
        <f t="shared" ca="1" si="122"/>
        <v>0.09</v>
      </c>
      <c r="CE16">
        <f t="shared" ca="1" si="122"/>
        <v>8.7500000000000008E-2</v>
      </c>
      <c r="CF16">
        <f t="shared" ca="1" si="122"/>
        <v>8.2500000000000004E-2</v>
      </c>
      <c r="CG16">
        <f t="shared" ca="1" si="122"/>
        <v>8.5000000000000006E-2</v>
      </c>
      <c r="CH16">
        <f t="shared" ca="1" si="122"/>
        <v>8.619047619047622E-2</v>
      </c>
      <c r="CI16">
        <f t="shared" ca="1" si="122"/>
        <v>9.0000000000000024E-2</v>
      </c>
      <c r="CJ16">
        <f t="shared" ca="1" si="122"/>
        <v>8.7142857142857161E-2</v>
      </c>
      <c r="CK16">
        <f t="shared" ca="1" si="122"/>
        <v>8.8095238095238115E-2</v>
      </c>
      <c r="CL16">
        <f ca="1">IF(CL$10="有",#N/A,AVERAGE(INDIRECT(CL11)))</f>
        <v>8.6666666666666697E-2</v>
      </c>
      <c r="CM16">
        <f ca="1">IF(CM$10="有",#N/A,AVERAGE(INDIRECT(CM11)))</f>
        <v>8.4761904761904788E-2</v>
      </c>
      <c r="CN16">
        <f t="shared" ref="CN16:CS16" ca="1" si="123">IF(CN$10="有",#N/A,AVERAGE(INDIRECT(CN11)))</f>
        <v>8.1904761904761952E-2</v>
      </c>
      <c r="CO16">
        <f t="shared" ca="1" si="123"/>
        <v>8.5238095238095266E-2</v>
      </c>
      <c r="CP16">
        <f t="shared" ca="1" si="123"/>
        <v>8.4285714285714325E-2</v>
      </c>
      <c r="CQ16">
        <f t="shared" ca="1" si="123"/>
        <v>8.4761904761904788E-2</v>
      </c>
      <c r="CR16">
        <f t="shared" ca="1" si="123"/>
        <v>8.095238095238097E-2</v>
      </c>
      <c r="CS16">
        <f t="shared" ca="1" si="123"/>
        <v>8.4285714285714311E-2</v>
      </c>
      <c r="CT16">
        <f t="shared" ref="CT16:DP16" ca="1" si="124">IF(CT$10="有",#N/A,AVERAGE(INDIRECT(CT11)))</f>
        <v>7.888888888888887E-2</v>
      </c>
      <c r="CU16">
        <f t="shared" ca="1" si="124"/>
        <v>8.1111111111111092E-2</v>
      </c>
      <c r="CV16">
        <f t="shared" ca="1" si="124"/>
        <v>7.7777777777777765E-2</v>
      </c>
      <c r="CW16">
        <f t="shared" ca="1" si="124"/>
        <v>8.1111111111111092E-2</v>
      </c>
      <c r="CX16">
        <f t="shared" ca="1" si="124"/>
        <v>8.1111111111111092E-2</v>
      </c>
      <c r="CY16">
        <f t="shared" ca="1" si="124"/>
        <v>7.6666666666666647E-2</v>
      </c>
      <c r="CZ16">
        <f t="shared" ca="1" si="124"/>
        <v>7.7777777777777765E-2</v>
      </c>
      <c r="DA16">
        <f t="shared" ca="1" si="124"/>
        <v>7.888888888888887E-2</v>
      </c>
      <c r="DB16">
        <f t="shared" ca="1" si="124"/>
        <v>7.6666666666666661E-2</v>
      </c>
      <c r="DC16">
        <f t="shared" ca="1" si="124"/>
        <v>7.4444444444444466E-2</v>
      </c>
      <c r="DD16">
        <f t="shared" ca="1" si="124"/>
        <v>7.7777777777777765E-2</v>
      </c>
      <c r="DE16">
        <f t="shared" ca="1" si="124"/>
        <v>7.5555555555555556E-2</v>
      </c>
      <c r="DF16">
        <f t="shared" ca="1" si="124"/>
        <v>7.7777777777777779E-2</v>
      </c>
      <c r="DG16">
        <f t="shared" ca="1" si="124"/>
        <v>7.888888888888887E-2</v>
      </c>
      <c r="DH16">
        <f t="shared" ca="1" si="124"/>
        <v>7.7777777777777779E-2</v>
      </c>
      <c r="DI16">
        <f t="shared" ca="1" si="124"/>
        <v>7.888888888888887E-2</v>
      </c>
      <c r="DJ16">
        <f t="shared" ca="1" si="124"/>
        <v>8.1111111111111092E-2</v>
      </c>
      <c r="DK16">
        <f t="shared" ca="1" si="124"/>
        <v>7.9999999999999988E-2</v>
      </c>
      <c r="DL16">
        <f t="shared" ca="1" si="124"/>
        <v>7.6666666666666689E-2</v>
      </c>
      <c r="DM16">
        <f t="shared" ca="1" si="124"/>
        <v>7.6250000000000012E-2</v>
      </c>
      <c r="DN16">
        <f t="shared" ca="1" si="124"/>
        <v>7.4999999999999983E-2</v>
      </c>
      <c r="DO16">
        <f t="shared" ca="1" si="124"/>
        <v>7.5000000000000011E-2</v>
      </c>
      <c r="DP16">
        <f t="shared" ca="1" si="124"/>
        <v>7.571428571428572E-2</v>
      </c>
      <c r="DQ16">
        <f ca="1">IF(DQ$10="有",#N/A,AVERAGE(INDIRECT(DQ11)))</f>
        <v>7.7499999999999999E-2</v>
      </c>
      <c r="DR16">
        <f t="shared" ref="DR16:EC16" ca="1" si="125">IF(DR$10="有",#N/A,AVERAGE(INDIRECT(DR11)))</f>
        <v>7.4124999999999983E-2</v>
      </c>
      <c r="DS16">
        <f t="shared" ca="1" si="125"/>
        <v>7.5749999999999984E-2</v>
      </c>
      <c r="DT16">
        <f t="shared" ca="1" si="125"/>
        <v>7.6124999999999998E-2</v>
      </c>
      <c r="DU16">
        <f t="shared" ca="1" si="125"/>
        <v>8.249999999999999E-2</v>
      </c>
      <c r="DV16">
        <f t="shared" ca="1" si="125"/>
        <v>7.5374999999999998E-2</v>
      </c>
      <c r="DW16">
        <f t="shared" ca="1" si="125"/>
        <v>7.4624999999999997E-2</v>
      </c>
      <c r="DX16">
        <f t="shared" ca="1" si="125"/>
        <v>7.8374999999999986E-2</v>
      </c>
      <c r="DY16">
        <f t="shared" ca="1" si="125"/>
        <v>7.7124999999999985E-2</v>
      </c>
      <c r="DZ16">
        <f t="shared" ca="1" si="125"/>
        <v>7.7124999999999985E-2</v>
      </c>
      <c r="EA16">
        <f t="shared" ca="1" si="125"/>
        <v>7.6249999999999998E-2</v>
      </c>
      <c r="EB16">
        <f t="shared" ca="1" si="125"/>
        <v>7.3749999999999982E-2</v>
      </c>
      <c r="EC16">
        <f t="shared" ca="1" si="125"/>
        <v>7.4249999999999983E-2</v>
      </c>
      <c r="ED16">
        <f t="shared" ref="ED16:EF16" ca="1" si="126">IF(ED$10="有",#N/A,AVERAGE(INDIRECT(ED11)))</f>
        <v>7.3999999999999996E-2</v>
      </c>
      <c r="EE16">
        <f t="shared" ca="1" si="126"/>
        <v>7.325000000000001E-2</v>
      </c>
      <c r="EF16">
        <f t="shared" ca="1" si="126"/>
        <v>7.0090909090909079E-2</v>
      </c>
    </row>
    <row r="17" spans="1:136">
      <c r="F17" s="17" t="s">
        <v>24</v>
      </c>
      <c r="G17">
        <f ca="1">STDEV(INDIRECT(G11))</f>
        <v>3.5797046965197581E-2</v>
      </c>
      <c r="H17">
        <f t="shared" ref="H17:X17" ca="1" si="127">STDEV(INDIRECT(H11))</f>
        <v>3.338805032885088E-2</v>
      </c>
      <c r="I17">
        <f t="shared" ca="1" si="127"/>
        <v>2.9888682361946643E-2</v>
      </c>
      <c r="J17">
        <f t="shared" ca="1" si="127"/>
        <v>3.6075318036416122E-2</v>
      </c>
      <c r="K17">
        <f t="shared" ca="1" si="127"/>
        <v>2.9252594512526171E-2</v>
      </c>
      <c r="L17">
        <f t="shared" ca="1" si="127"/>
        <v>3.4441116070627976E-2</v>
      </c>
      <c r="M17">
        <f t="shared" ca="1" si="127"/>
        <v>2.83934935538139E-2</v>
      </c>
      <c r="N17">
        <f t="shared" ca="1" si="127"/>
        <v>2.6815063286288202E-2</v>
      </c>
      <c r="O17">
        <f t="shared" ca="1" si="127"/>
        <v>3.1380916251153156E-2</v>
      </c>
      <c r="P17">
        <f t="shared" ca="1" si="127"/>
        <v>2.955946387812031E-2</v>
      </c>
      <c r="Q17">
        <f t="shared" ca="1" si="127"/>
        <v>2.3573592974222082E-2</v>
      </c>
      <c r="R17">
        <f t="shared" ca="1" si="127"/>
        <v>2.1745278633697639E-2</v>
      </c>
      <c r="S17">
        <f t="shared" ca="1" si="127"/>
        <v>2.8544034486419134E-2</v>
      </c>
      <c r="T17">
        <f t="shared" ca="1" si="127"/>
        <v>2.6574244602443321E-2</v>
      </c>
      <c r="U17">
        <f t="shared" ca="1" si="127"/>
        <v>2.2562083659263588E-2</v>
      </c>
      <c r="V17">
        <f t="shared" ca="1" si="127"/>
        <v>1.5961262630565895E-2</v>
      </c>
      <c r="W17">
        <f t="shared" ca="1" si="127"/>
        <v>1.9578900207451417E-2</v>
      </c>
      <c r="X17">
        <f t="shared" ca="1" si="127"/>
        <v>2.1291625896894824E-2</v>
      </c>
      <c r="Y17">
        <f t="shared" ref="Y17:AD17" ca="1" si="128">STDEV(INDIRECT(Y11))</f>
        <v>2.2339373738930454E-2</v>
      </c>
      <c r="Z17">
        <f t="shared" ca="1" si="128"/>
        <v>2.2264642052238201E-2</v>
      </c>
      <c r="AA17">
        <f t="shared" ca="1" si="128"/>
        <v>2.1111946516470026E-2</v>
      </c>
      <c r="AB17">
        <f t="shared" ca="1" si="128"/>
        <v>2.2938842084780132E-2</v>
      </c>
      <c r="AC17">
        <f t="shared" ca="1" si="128"/>
        <v>1.9469145308606283E-2</v>
      </c>
      <c r="AD17">
        <f t="shared" ca="1" si="128"/>
        <v>8.1812794435426495E-2</v>
      </c>
      <c r="AE17">
        <f t="shared" ref="AE17:AK17" ca="1" si="129">STDEV(INDIRECT(AE11))</f>
        <v>1.9395630337539216E-2</v>
      </c>
      <c r="AF17">
        <f t="shared" ca="1" si="129"/>
        <v>1.9892568605242647E-2</v>
      </c>
      <c r="AG17">
        <f t="shared" ca="1" si="129"/>
        <v>1.9136103997169286E-2</v>
      </c>
      <c r="AH17">
        <f t="shared" ca="1" si="129"/>
        <v>1.8165902124584868E-2</v>
      </c>
      <c r="AI17">
        <f t="shared" ca="1" si="129"/>
        <v>1.8973665961010255E-2</v>
      </c>
      <c r="AJ17">
        <f t="shared" ca="1" si="129"/>
        <v>1.7981471945681504E-2</v>
      </c>
      <c r="AK17">
        <f t="shared" ca="1" si="129"/>
        <v>1.7292993351286059E-2</v>
      </c>
      <c r="AL17">
        <f t="shared" ref="AL17:AT17" ca="1" si="130">STDEV(INDIRECT(AL11))</f>
        <v>1.9820624179302276E-2</v>
      </c>
      <c r="AM17">
        <f t="shared" ca="1" si="130"/>
        <v>1.4192553379451207E-2</v>
      </c>
      <c r="AN17">
        <f t="shared" ca="1" si="130"/>
        <v>1.8257418583505595E-2</v>
      </c>
      <c r="AO17">
        <f t="shared" ca="1" si="130"/>
        <v>1.8682816143387362E-2</v>
      </c>
      <c r="AP17">
        <f t="shared" ca="1" si="130"/>
        <v>1.5644868320375777E-2</v>
      </c>
      <c r="AQ17">
        <f t="shared" ca="1" si="130"/>
        <v>1.8296499795367856E-2</v>
      </c>
      <c r="AR17">
        <f t="shared" ca="1" si="130"/>
        <v>1.9651729597937918E-2</v>
      </c>
      <c r="AS17">
        <f t="shared" ca="1" si="130"/>
        <v>1.5811388300841552E-2</v>
      </c>
      <c r="AT17">
        <f t="shared" ca="1" si="130"/>
        <v>1.4589624493356027E-2</v>
      </c>
      <c r="AU17">
        <f t="shared" ref="AU17:BA17" ca="1" si="131">STDEV(INDIRECT(AU11))</f>
        <v>1.8335497707738214E-2</v>
      </c>
      <c r="AV17">
        <f t="shared" ca="1" si="131"/>
        <v>1.5275252316519217E-2</v>
      </c>
      <c r="AW17">
        <f t="shared" ca="1" si="131"/>
        <v>1.2031704150364583E-2</v>
      </c>
      <c r="AX17">
        <f t="shared" ca="1" si="131"/>
        <v>1.3592715135759305E-2</v>
      </c>
      <c r="AY17">
        <f t="shared" ca="1" si="131"/>
        <v>1.3273676061682064E-2</v>
      </c>
      <c r="AZ17">
        <f t="shared" ca="1" si="131"/>
        <v>1.3749458863810324E-2</v>
      </c>
      <c r="BA17">
        <f t="shared" ca="1" si="131"/>
        <v>1.3380867649282389E-2</v>
      </c>
      <c r="BB17">
        <f t="shared" ref="BB17:BG17" ca="1" si="132">STDEV(INDIRECT(BB11))</f>
        <v>1.2611408289624631E-2</v>
      </c>
      <c r="BC17">
        <f t="shared" ca="1" si="132"/>
        <v>1.454058359999923E-2</v>
      </c>
      <c r="BD17">
        <f t="shared" ca="1" si="132"/>
        <v>1.454058359999923E-2</v>
      </c>
      <c r="BE17">
        <f t="shared" ca="1" si="132"/>
        <v>1.3955712262794006E-2</v>
      </c>
      <c r="BF17">
        <f t="shared" ca="1" si="132"/>
        <v>1.3273676061682012E-2</v>
      </c>
      <c r="BG17">
        <f t="shared" ca="1" si="132"/>
        <v>1.0281745265969255E-2</v>
      </c>
      <c r="BH17">
        <f t="shared" ref="BH17:BN17" ca="1" si="133">STDEV(INDIRECT(BH11))</f>
        <v>1.3592715135759202E-2</v>
      </c>
      <c r="BI17">
        <f t="shared" ca="1" si="133"/>
        <v>8.5634883857767519E-3</v>
      </c>
      <c r="BJ17">
        <f t="shared" ca="1" si="133"/>
        <v>1.3522468075656114E-2</v>
      </c>
      <c r="BK17">
        <f t="shared" ca="1" si="133"/>
        <v>1.4242792663559276E-2</v>
      </c>
      <c r="BL17">
        <f t="shared" ca="1" si="133"/>
        <v>1.2891488517253363E-2</v>
      </c>
      <c r="BM17">
        <f t="shared" ca="1" si="133"/>
        <v>1.5039630187955849E-2</v>
      </c>
      <c r="BN17">
        <f t="shared" ca="1" si="133"/>
        <v>1.247855302966974E-2</v>
      </c>
      <c r="BO17">
        <f ca="1">STDEV(INDIRECT(BO11))</f>
        <v>1.4880476182856654E-2</v>
      </c>
      <c r="BP17">
        <f ca="1">STDEV(INDIRECT(BP11))</f>
        <v>1.435933411375565E-2</v>
      </c>
      <c r="BQ17">
        <f t="shared" ref="BQ17:BW17" ca="1" si="134">STDEV(INDIRECT(BQ11))</f>
        <v>1.0757057484009347E-2</v>
      </c>
      <c r="BR17">
        <f t="shared" ca="1" si="134"/>
        <v>1.4992061391346461E-2</v>
      </c>
      <c r="BS17">
        <f t="shared" ca="1" si="134"/>
        <v>1.3540064007726367E-2</v>
      </c>
      <c r="BT17">
        <f t="shared" ca="1" si="134"/>
        <v>1.1212238211627586E-2</v>
      </c>
      <c r="BU17">
        <f t="shared" ca="1" si="134"/>
        <v>1.2247448713915783E-2</v>
      </c>
      <c r="BV17">
        <f t="shared" ca="1" si="134"/>
        <v>1.2247448713915669E-2</v>
      </c>
      <c r="BW17">
        <f t="shared" ca="1" si="134"/>
        <v>1.3001831372834049E-2</v>
      </c>
      <c r="BX17">
        <f ca="1">STDEV(INDIRECT(BX11))</f>
        <v>5.0000000000000044E-3</v>
      </c>
      <c r="BY17">
        <f ca="1">STDEV(INDIRECT(BY11))</f>
        <v>4.9999999999999984E-3</v>
      </c>
      <c r="BZ17">
        <f t="shared" ref="BZ17:CK17" ca="1" si="135">STDEV(INDIRECT(BZ11))</f>
        <v>9.5742710775633764E-3</v>
      </c>
      <c r="CA17">
        <f t="shared" ca="1" si="135"/>
        <v>5.7735026918962545E-3</v>
      </c>
      <c r="CB17">
        <f t="shared" ca="1" si="135"/>
        <v>1.2583057392117866E-2</v>
      </c>
      <c r="CC17">
        <f t="shared" ca="1" si="135"/>
        <v>9.5742710775633833E-3</v>
      </c>
      <c r="CD17">
        <f t="shared" ca="1" si="135"/>
        <v>8.164965809277263E-3</v>
      </c>
      <c r="CE17">
        <f t="shared" ca="1" si="135"/>
        <v>9.5742710775633833E-3</v>
      </c>
      <c r="CF17">
        <f t="shared" ca="1" si="135"/>
        <v>4.9999999999999975E-3</v>
      </c>
      <c r="CG17">
        <f t="shared" ca="1" si="135"/>
        <v>9.9999999999999117E-3</v>
      </c>
      <c r="CH17">
        <f t="shared" ca="1" si="135"/>
        <v>1.1608699529314273E-2</v>
      </c>
      <c r="CI17">
        <f t="shared" ca="1" si="135"/>
        <v>1.2247448713915726E-2</v>
      </c>
      <c r="CJ17">
        <f t="shared" ca="1" si="135"/>
        <v>1.2305631695633061E-2</v>
      </c>
      <c r="CK17">
        <f t="shared" ca="1" si="135"/>
        <v>1.2497618820818318E-2</v>
      </c>
      <c r="CL17">
        <f ca="1">STDEV(INDIRECT(CL11))</f>
        <v>1.2382783747337573E-2</v>
      </c>
      <c r="CM17">
        <f ca="1">STDEV(INDIRECT(CM11))</f>
        <v>1.1233453440081229E-2</v>
      </c>
      <c r="CN17">
        <f t="shared" ref="CN17:CS17" ca="1" si="136">STDEV(INDIRECT(CN11))</f>
        <v>1.2090925365350214E-2</v>
      </c>
      <c r="CO17">
        <f t="shared" ca="1" si="136"/>
        <v>1.3273676061682064E-2</v>
      </c>
      <c r="CP17">
        <f t="shared" ca="1" si="136"/>
        <v>1.2071217242444093E-2</v>
      </c>
      <c r="CQ17">
        <f t="shared" ca="1" si="136"/>
        <v>1.1670067531530041E-2</v>
      </c>
      <c r="CR17">
        <f t="shared" ca="1" si="136"/>
        <v>1.044258679866323E-2</v>
      </c>
      <c r="CS17">
        <f t="shared" ca="1" si="136"/>
        <v>9.7833678104362887E-3</v>
      </c>
      <c r="CT17">
        <f t="shared" ref="CT17:DP17" ca="1" si="137">STDEV(INDIRECT(CT11))</f>
        <v>1.269295517643998E-2</v>
      </c>
      <c r="CU17">
        <f t="shared" ca="1" si="137"/>
        <v>1.6158932858054489E-2</v>
      </c>
      <c r="CV17">
        <f t="shared" ca="1" si="137"/>
        <v>1.2018504251546739E-2</v>
      </c>
      <c r="CW17">
        <f t="shared" ca="1" si="137"/>
        <v>1.6158932858054489E-2</v>
      </c>
      <c r="CX17">
        <f t="shared" ca="1" si="137"/>
        <v>1.3642254619787535E-2</v>
      </c>
      <c r="CY17">
        <f t="shared" ca="1" si="137"/>
        <v>1.5000000000000128E-2</v>
      </c>
      <c r="CZ17">
        <f t="shared" ca="1" si="137"/>
        <v>1.7159383568311794E-2</v>
      </c>
      <c r="DA17">
        <f t="shared" ca="1" si="137"/>
        <v>9.279607271383529E-3</v>
      </c>
      <c r="DB17">
        <f t="shared" ca="1" si="137"/>
        <v>1.2247448713915924E-2</v>
      </c>
      <c r="DC17">
        <f t="shared" ca="1" si="137"/>
        <v>1.6666666666666618E-2</v>
      </c>
      <c r="DD17">
        <f t="shared" ca="1" si="137"/>
        <v>1.394433377556807E-2</v>
      </c>
      <c r="DE17">
        <f t="shared" ca="1" si="137"/>
        <v>1.3333333333333293E-2</v>
      </c>
      <c r="DF17">
        <f t="shared" ca="1" si="137"/>
        <v>1.7159383568311717E-2</v>
      </c>
      <c r="DG17">
        <f t="shared" ca="1" si="137"/>
        <v>1.69148192751538E-2</v>
      </c>
      <c r="DH17">
        <f t="shared" ca="1" si="137"/>
        <v>1.2018504251546595E-2</v>
      </c>
      <c r="DI17">
        <f t="shared" ca="1" si="137"/>
        <v>1.3642254619787502E-2</v>
      </c>
      <c r="DJ17">
        <f t="shared" ca="1" si="137"/>
        <v>1.6158932858054489E-2</v>
      </c>
      <c r="DK17">
        <f t="shared" ca="1" si="137"/>
        <v>1.3228756555323143E-2</v>
      </c>
      <c r="DL17">
        <f t="shared" ca="1" si="137"/>
        <v>1.2247448713915783E-2</v>
      </c>
      <c r="DM17">
        <f t="shared" ca="1" si="137"/>
        <v>1.7677669529663667E-2</v>
      </c>
      <c r="DN17">
        <f t="shared" ca="1" si="137"/>
        <v>1.5118578920369174E-2</v>
      </c>
      <c r="DO17">
        <f t="shared" ca="1" si="137"/>
        <v>1.6903085094570308E-2</v>
      </c>
      <c r="DP17">
        <f t="shared" ca="1" si="137"/>
        <v>1.3972762620115407E-2</v>
      </c>
      <c r="DQ17">
        <f ca="1">STDEV(INDIRECT(DQ11))</f>
        <v>1.6690459207925636E-2</v>
      </c>
      <c r="DR17">
        <f t="shared" ref="DR17:EC17" ca="1" si="138">STDEV(INDIRECT(DR11))</f>
        <v>1.1837440601751835E-2</v>
      </c>
      <c r="DS17">
        <f t="shared" ca="1" si="138"/>
        <v>1.4250313279764464E-2</v>
      </c>
      <c r="DT17">
        <f t="shared" ca="1" si="138"/>
        <v>1.3141401316885095E-2</v>
      </c>
      <c r="DU17">
        <f t="shared" ca="1" si="138"/>
        <v>1.2035661297043258E-2</v>
      </c>
      <c r="DV17">
        <f t="shared" ca="1" si="138"/>
        <v>1.3255052944874619E-2</v>
      </c>
      <c r="DW17">
        <f t="shared" ca="1" si="138"/>
        <v>1.3308831654206134E-2</v>
      </c>
      <c r="DX17">
        <f t="shared" ca="1" si="138"/>
        <v>1.2105931249952387E-2</v>
      </c>
      <c r="DY17">
        <f t="shared" ca="1" si="138"/>
        <v>1.4836610124957909E-2</v>
      </c>
      <c r="DZ17">
        <f t="shared" ca="1" si="138"/>
        <v>1.3357047364059085E-2</v>
      </c>
      <c r="EA17">
        <f t="shared" ca="1" si="138"/>
        <v>1.4048385774071836E-2</v>
      </c>
      <c r="EB17">
        <f t="shared" ca="1" si="138"/>
        <v>1.2325930854445626E-2</v>
      </c>
      <c r="EC17">
        <f t="shared" ca="1" si="138"/>
        <v>1.2349089035228585E-2</v>
      </c>
      <c r="ED17">
        <f t="shared" ref="ED17:EF17" ca="1" si="139">STDEV(INDIRECT(ED11))</f>
        <v>1.4451890632617712E-2</v>
      </c>
      <c r="EE17">
        <f t="shared" ca="1" si="139"/>
        <v>1.249857134692939E-2</v>
      </c>
      <c r="EF17">
        <f t="shared" ca="1" si="139"/>
        <v>2.7768523711045792E-2</v>
      </c>
    </row>
    <row r="18" spans="1:136">
      <c r="F18" s="17" t="s">
        <v>28</v>
      </c>
      <c r="G18">
        <f ca="1">MAX(INDIRECT(G12))</f>
        <v>-0.53760200210104392</v>
      </c>
      <c r="H18">
        <f t="shared" ref="H18:X18" ca="1" si="140">MAX(INDIRECT(H12))</f>
        <v>-0.55284196865778079</v>
      </c>
      <c r="I18">
        <f t="shared" ca="1" si="140"/>
        <v>-0.61978875828839397</v>
      </c>
      <c r="J18">
        <f t="shared" ca="1" si="140"/>
        <v>-0.55284196865778079</v>
      </c>
      <c r="K18">
        <f t="shared" ca="1" si="140"/>
        <v>-0.6020599913279624</v>
      </c>
      <c r="L18">
        <f t="shared" ca="1" si="140"/>
        <v>-0.56863623584101264</v>
      </c>
      <c r="M18">
        <f t="shared" ca="1" si="140"/>
        <v>-0.61978875828839397</v>
      </c>
      <c r="N18">
        <f t="shared" ca="1" si="140"/>
        <v>-0.6020599913279624</v>
      </c>
      <c r="O18">
        <f t="shared" ca="1" si="140"/>
        <v>-0.6020599913279624</v>
      </c>
      <c r="P18">
        <f t="shared" ca="1" si="140"/>
        <v>-0.56863623584101264</v>
      </c>
      <c r="Q18">
        <f t="shared" ca="1" si="140"/>
        <v>-0.69897000433601875</v>
      </c>
      <c r="R18">
        <f t="shared" ca="1" si="140"/>
        <v>-0.769551078621726</v>
      </c>
      <c r="S18">
        <f t="shared" ca="1" si="140"/>
        <v>-0.63827216398240705</v>
      </c>
      <c r="T18">
        <f t="shared" ca="1" si="140"/>
        <v>-0.63827216398240705</v>
      </c>
      <c r="U18">
        <f t="shared" ca="1" si="140"/>
        <v>-0.6777807052660807</v>
      </c>
      <c r="V18">
        <f t="shared" ca="1" si="140"/>
        <v>-0.769551078621726</v>
      </c>
      <c r="W18">
        <f t="shared" ca="1" si="140"/>
        <v>-0.69897000433601875</v>
      </c>
      <c r="X18">
        <f t="shared" ca="1" si="140"/>
        <v>-0.72124639904717103</v>
      </c>
      <c r="Y18">
        <f t="shared" ref="Y18:AD18" ca="1" si="141">MAX(INDIRECT(Y12))</f>
        <v>-0.6777807052660807</v>
      </c>
      <c r="Z18">
        <f t="shared" ca="1" si="141"/>
        <v>-0.69897000433601875</v>
      </c>
      <c r="AA18">
        <f t="shared" ca="1" si="141"/>
        <v>-0.72124639904717103</v>
      </c>
      <c r="AB18">
        <f t="shared" ca="1" si="141"/>
        <v>-0.69897000433601875</v>
      </c>
      <c r="AC18">
        <f t="shared" ca="1" si="141"/>
        <v>-0.72124639904717103</v>
      </c>
      <c r="AD18">
        <f t="shared" ca="1" si="141"/>
        <v>-0.3010299956639812</v>
      </c>
      <c r="AE18">
        <f t="shared" ref="AE18:AK18" ca="1" si="142">MAX(INDIRECT(AE12))</f>
        <v>-0.74472749489669399</v>
      </c>
      <c r="AF18">
        <f t="shared" ca="1" si="142"/>
        <v>-0.769551078621726</v>
      </c>
      <c r="AG18">
        <f t="shared" ca="1" si="142"/>
        <v>-0.79588001734407521</v>
      </c>
      <c r="AH18">
        <f t="shared" ca="1" si="142"/>
        <v>-0.79588001734407521</v>
      </c>
      <c r="AI18">
        <f t="shared" ca="1" si="142"/>
        <v>-0.769551078621726</v>
      </c>
      <c r="AJ18">
        <f t="shared" ca="1" si="142"/>
        <v>-0.85387196432176193</v>
      </c>
      <c r="AK18">
        <f t="shared" ca="1" si="142"/>
        <v>-0.79588001734407521</v>
      </c>
      <c r="AL18">
        <f t="shared" ref="AL18:AT18" ca="1" si="143">MAX(INDIRECT(AL12))</f>
        <v>-0.74472749489669399</v>
      </c>
      <c r="AM18">
        <f t="shared" ca="1" si="143"/>
        <v>-0.82390874094431876</v>
      </c>
      <c r="AN18">
        <f t="shared" ca="1" si="143"/>
        <v>-0.79588001734407521</v>
      </c>
      <c r="AO18">
        <f t="shared" ca="1" si="143"/>
        <v>-0.82390874094431876</v>
      </c>
      <c r="AP18">
        <f t="shared" ca="1" si="143"/>
        <v>-0.82390874094431876</v>
      </c>
      <c r="AQ18">
        <f t="shared" ca="1" si="143"/>
        <v>-0.79588001734407521</v>
      </c>
      <c r="AR18">
        <f t="shared" ca="1" si="143"/>
        <v>-0.769551078621726</v>
      </c>
      <c r="AS18">
        <f t="shared" ca="1" si="143"/>
        <v>-0.85387196432176193</v>
      </c>
      <c r="AT18">
        <f t="shared" ca="1" si="143"/>
        <v>-0.85387196432176193</v>
      </c>
      <c r="AU18">
        <f t="shared" ref="AU18:BA18" ca="1" si="144">MAX(INDIRECT(AU12))</f>
        <v>-0.79588001734407521</v>
      </c>
      <c r="AV18">
        <f t="shared" ca="1" si="144"/>
        <v>-0.85387196432176193</v>
      </c>
      <c r="AW18">
        <f t="shared" ca="1" si="144"/>
        <v>-0.95860731484177497</v>
      </c>
      <c r="AX18">
        <f t="shared" ca="1" si="144"/>
        <v>-0.85387196432176193</v>
      </c>
      <c r="AY18">
        <f t="shared" ca="1" si="144"/>
        <v>-0.85387196432176193</v>
      </c>
      <c r="AZ18">
        <f t="shared" ca="1" si="144"/>
        <v>-0.85387196432176193</v>
      </c>
      <c r="BA18">
        <f t="shared" ca="1" si="144"/>
        <v>-0.85387196432176193</v>
      </c>
      <c r="BB18">
        <f t="shared" ref="BB18:BG18" ca="1" si="145">MAX(INDIRECT(BB12))</f>
        <v>-0.88605664769316317</v>
      </c>
      <c r="BC18">
        <f t="shared" ca="1" si="145"/>
        <v>-0.82390874094431876</v>
      </c>
      <c r="BD18">
        <f t="shared" ca="1" si="145"/>
        <v>-0.85387196432176193</v>
      </c>
      <c r="BE18">
        <f t="shared" ca="1" si="145"/>
        <v>-0.85387196432176193</v>
      </c>
      <c r="BF18">
        <f t="shared" ca="1" si="145"/>
        <v>-0.88605664769316317</v>
      </c>
      <c r="BG18">
        <f t="shared" ca="1" si="145"/>
        <v>-0.95860731484177497</v>
      </c>
      <c r="BH18">
        <f t="shared" ref="BH18:BN18" ca="1" si="146">MAX(INDIRECT(BH12))</f>
        <v>-0.95860731484177497</v>
      </c>
      <c r="BI18">
        <f t="shared" ca="1" si="146"/>
        <v>-0.95860731484177497</v>
      </c>
      <c r="BJ18">
        <f t="shared" ca="1" si="146"/>
        <v>-0.92081875395237522</v>
      </c>
      <c r="BK18">
        <f t="shared" ca="1" si="146"/>
        <v>-0.88605664769316317</v>
      </c>
      <c r="BL18">
        <f t="shared" ca="1" si="146"/>
        <v>-0.88605664769316317</v>
      </c>
      <c r="BM18">
        <f t="shared" ca="1" si="146"/>
        <v>-0.92081875395237522</v>
      </c>
      <c r="BN18">
        <f t="shared" ca="1" si="146"/>
        <v>-0.92081875395237522</v>
      </c>
      <c r="BO18">
        <f ca="1">MAX(INDIRECT(BO12))</f>
        <v>-0.92081875395237522</v>
      </c>
      <c r="BP18">
        <f ca="1">MAX(INDIRECT(BP12))</f>
        <v>-0.85387196432176193</v>
      </c>
      <c r="BQ18">
        <f t="shared" ref="BQ18:BW18" ca="1" si="147">MAX(INDIRECT(BQ12))</f>
        <v>-0.92081875395237522</v>
      </c>
      <c r="BR18">
        <f t="shared" ca="1" si="147"/>
        <v>-0.92081875395237522</v>
      </c>
      <c r="BS18">
        <f t="shared" ca="1" si="147"/>
        <v>-0.92081875395237522</v>
      </c>
      <c r="BT18">
        <f t="shared" ca="1" si="147"/>
        <v>-1</v>
      </c>
      <c r="BU18">
        <f t="shared" ca="1" si="147"/>
        <v>-0.95860731484177497</v>
      </c>
      <c r="BV18">
        <f t="shared" ca="1" si="147"/>
        <v>-0.95860731484177497</v>
      </c>
      <c r="BW18">
        <f t="shared" ca="1" si="147"/>
        <v>-0.92081875395237522</v>
      </c>
      <c r="BX18">
        <f ca="1">MAX(INDIRECT(BX12))</f>
        <v>-1</v>
      </c>
      <c r="BY18">
        <f ca="1">MAX(INDIRECT(BY12))</f>
        <v>-1.0457574905606752</v>
      </c>
      <c r="BZ18">
        <f t="shared" ref="BZ18:CK18" ca="1" si="148">MAX(INDIRECT(BZ12))</f>
        <v>-1.0457574905606752</v>
      </c>
      <c r="CA18">
        <f t="shared" ca="1" si="148"/>
        <v>-1.0457574905606752</v>
      </c>
      <c r="CB18">
        <f t="shared" ca="1" si="148"/>
        <v>-1</v>
      </c>
      <c r="CC18">
        <f t="shared" ca="1" si="148"/>
        <v>-1</v>
      </c>
      <c r="CD18">
        <f t="shared" ca="1" si="148"/>
        <v>-1</v>
      </c>
      <c r="CE18">
        <f t="shared" ca="1" si="148"/>
        <v>-1</v>
      </c>
      <c r="CF18">
        <f t="shared" ca="1" si="148"/>
        <v>-1.0457574905606752</v>
      </c>
      <c r="CG18">
        <f t="shared" ca="1" si="148"/>
        <v>-1</v>
      </c>
      <c r="CH18">
        <f t="shared" ca="1" si="148"/>
        <v>-0.95860731484177497</v>
      </c>
      <c r="CI18">
        <f t="shared" ca="1" si="148"/>
        <v>-0.92081875395237522</v>
      </c>
      <c r="CJ18">
        <f t="shared" ca="1" si="148"/>
        <v>-0.95860731484177497</v>
      </c>
      <c r="CK18">
        <f t="shared" ca="1" si="148"/>
        <v>-0.92081875395237522</v>
      </c>
      <c r="CL18">
        <f ca="1">MAX(INDIRECT(CL12))</f>
        <v>-0.95860731484177497</v>
      </c>
      <c r="CM18">
        <f ca="1">MAX(INDIRECT(CM12))</f>
        <v>-0.95860731484177497</v>
      </c>
      <c r="CN18">
        <f t="shared" ref="CN18:CS18" ca="1" si="149">MAX(INDIRECT(CN12))</f>
        <v>-0.95860731484177497</v>
      </c>
      <c r="CO18">
        <f t="shared" ca="1" si="149"/>
        <v>-0.95860731484177497</v>
      </c>
      <c r="CP18">
        <f t="shared" ca="1" si="149"/>
        <v>-1</v>
      </c>
      <c r="CQ18">
        <f t="shared" ca="1" si="149"/>
        <v>-1</v>
      </c>
      <c r="CR18">
        <f t="shared" ca="1" si="149"/>
        <v>-1</v>
      </c>
      <c r="CS18">
        <f t="shared" ca="1" si="149"/>
        <v>-1</v>
      </c>
      <c r="CT18">
        <f t="shared" ref="CT18:DP18" ca="1" si="150">MAX(INDIRECT(CT12))</f>
        <v>-1</v>
      </c>
      <c r="CU18">
        <f t="shared" ca="1" si="150"/>
        <v>-0.95860731484177497</v>
      </c>
      <c r="CV18">
        <f t="shared" ca="1" si="150"/>
        <v>-1.0457574905606752</v>
      </c>
      <c r="CW18">
        <f t="shared" ca="1" si="150"/>
        <v>-0.95860731484177497</v>
      </c>
      <c r="CX18">
        <f t="shared" ca="1" si="150"/>
        <v>-0.95860731484177497</v>
      </c>
      <c r="CY18">
        <f t="shared" ca="1" si="150"/>
        <v>-1</v>
      </c>
      <c r="CZ18">
        <f t="shared" ca="1" si="150"/>
        <v>-1</v>
      </c>
      <c r="DA18">
        <f t="shared" ca="1" si="150"/>
        <v>-1.0457574905606752</v>
      </c>
      <c r="DB18">
        <f t="shared" ca="1" si="150"/>
        <v>-1.0457574905606752</v>
      </c>
      <c r="DC18">
        <f t="shared" ca="1" si="150"/>
        <v>-0.95860731484177497</v>
      </c>
      <c r="DD18">
        <f t="shared" ca="1" si="150"/>
        <v>-1.0457574905606752</v>
      </c>
      <c r="DE18">
        <f t="shared" ca="1" si="150"/>
        <v>-1.0457574905606752</v>
      </c>
      <c r="DF18">
        <f t="shared" ca="1" si="150"/>
        <v>-0.95860731484177497</v>
      </c>
      <c r="DG18">
        <f t="shared" ca="1" si="150"/>
        <v>-1</v>
      </c>
      <c r="DH18">
        <f t="shared" ca="1" si="150"/>
        <v>-1</v>
      </c>
      <c r="DI18">
        <f t="shared" ca="1" si="150"/>
        <v>-1.0457574905606752</v>
      </c>
      <c r="DJ18">
        <f t="shared" ca="1" si="150"/>
        <v>-0.95860731484177497</v>
      </c>
      <c r="DK18">
        <f t="shared" ca="1" si="150"/>
        <v>-1</v>
      </c>
      <c r="DL18">
        <f t="shared" ca="1" si="150"/>
        <v>-1</v>
      </c>
      <c r="DM18">
        <f t="shared" ca="1" si="150"/>
        <v>-1</v>
      </c>
      <c r="DN18">
        <f t="shared" ca="1" si="150"/>
        <v>-1.0457574905606752</v>
      </c>
      <c r="DO18">
        <f t="shared" ca="1" si="150"/>
        <v>-1</v>
      </c>
      <c r="DP18">
        <f t="shared" ca="1" si="150"/>
        <v>-1.0457574905606752</v>
      </c>
      <c r="DQ18">
        <f ca="1">MAX(INDIRECT(DQ12))</f>
        <v>-1</v>
      </c>
      <c r="DR18">
        <f t="shared" ref="DR18:EC18" ca="1" si="151">MAX(INDIRECT(DR12))</f>
        <v>-1.0506099933550872</v>
      </c>
      <c r="DS18">
        <f t="shared" ca="1" si="151"/>
        <v>-1.031517051446065</v>
      </c>
      <c r="DT18">
        <f t="shared" ca="1" si="151"/>
        <v>-1.0222763947111522</v>
      </c>
      <c r="DU18">
        <f t="shared" ca="1" si="151"/>
        <v>-1.0132282657337552</v>
      </c>
      <c r="DV18">
        <f t="shared" ca="1" si="151"/>
        <v>-1.0222763947111522</v>
      </c>
      <c r="DW18">
        <f t="shared" ca="1" si="151"/>
        <v>-1.031517051446065</v>
      </c>
      <c r="DX18">
        <f t="shared" ca="1" si="151"/>
        <v>-1.031517051446065</v>
      </c>
      <c r="DY18">
        <f t="shared" ca="1" si="151"/>
        <v>-1</v>
      </c>
      <c r="DZ18">
        <f t="shared" ca="1" si="151"/>
        <v>-1.0268721464003014</v>
      </c>
      <c r="EA18">
        <f t="shared" ca="1" si="151"/>
        <v>-1.0604807473813815</v>
      </c>
      <c r="EB18">
        <f t="shared" ca="1" si="151"/>
        <v>-1.0655015487564323</v>
      </c>
      <c r="EC18">
        <f t="shared" ca="1" si="151"/>
        <v>-1.0555173278498313</v>
      </c>
      <c r="ED18">
        <f t="shared" ref="ED18:EF18" ca="1" si="152">MAX(INDIRECT(ED12))</f>
        <v>-1.0409586076789064</v>
      </c>
      <c r="EE18">
        <f t="shared" ca="1" si="152"/>
        <v>-1.0555173278498313</v>
      </c>
      <c r="EF18">
        <f t="shared" ca="1" si="152"/>
        <v>-0.96257350205937642</v>
      </c>
    </row>
    <row r="19" spans="1:136">
      <c r="F19" s="17" t="s">
        <v>29</v>
      </c>
      <c r="G19">
        <f ca="1">MIN(INDIRECT(G12))</f>
        <v>-0.88605664769316317</v>
      </c>
      <c r="H19">
        <f t="shared" ref="H19:X19" ca="1" si="153">MIN(INDIRECT(H12))</f>
        <v>-0.88605664769316317</v>
      </c>
      <c r="I19">
        <f t="shared" ca="1" si="153"/>
        <v>-0.95860731484177497</v>
      </c>
      <c r="J19">
        <f t="shared" ca="1" si="153"/>
        <v>-1</v>
      </c>
      <c r="K19">
        <f t="shared" ca="1" si="153"/>
        <v>-0.92081875395237522</v>
      </c>
      <c r="L19">
        <f t="shared" ca="1" si="153"/>
        <v>-0.88605664769316317</v>
      </c>
      <c r="M19">
        <f t="shared" ca="1" si="153"/>
        <v>-0.85387196432176193</v>
      </c>
      <c r="N19">
        <f t="shared" ca="1" si="153"/>
        <v>-0.88605664769316317</v>
      </c>
      <c r="O19">
        <f t="shared" ca="1" si="153"/>
        <v>-0.88605664769316317</v>
      </c>
      <c r="P19">
        <f t="shared" ca="1" si="153"/>
        <v>-0.88605664769316317</v>
      </c>
      <c r="Q19">
        <f t="shared" ca="1" si="153"/>
        <v>-1</v>
      </c>
      <c r="R19">
        <f t="shared" ca="1" si="153"/>
        <v>-1.0457574905606752</v>
      </c>
      <c r="S19">
        <f t="shared" ca="1" si="153"/>
        <v>-0.92081875395237522</v>
      </c>
      <c r="T19">
        <f t="shared" ca="1" si="153"/>
        <v>-0.92081875395237522</v>
      </c>
      <c r="U19">
        <f t="shared" ca="1" si="153"/>
        <v>-0.92081875395237522</v>
      </c>
      <c r="V19">
        <f t="shared" ca="1" si="153"/>
        <v>-0.95860731484177497</v>
      </c>
      <c r="W19">
        <f t="shared" ca="1" si="153"/>
        <v>-0.95860731484177497</v>
      </c>
      <c r="X19">
        <f t="shared" ca="1" si="153"/>
        <v>-0.95860731484177497</v>
      </c>
      <c r="Y19">
        <f t="shared" ref="Y19:AD19" ca="1" si="154">MIN(INDIRECT(Y12))</f>
        <v>-0.95860731484177497</v>
      </c>
      <c r="Z19">
        <f t="shared" ca="1" si="154"/>
        <v>-1.0457574905606752</v>
      </c>
      <c r="AA19">
        <f t="shared" ca="1" si="154"/>
        <v>-1.0457574905606752</v>
      </c>
      <c r="AB19">
        <f t="shared" ca="1" si="154"/>
        <v>-1.0457574905606752</v>
      </c>
      <c r="AC19">
        <f t="shared" ca="1" si="154"/>
        <v>-1</v>
      </c>
      <c r="AD19">
        <f t="shared" ca="1" si="154"/>
        <v>-1.0457574905606752</v>
      </c>
      <c r="AE19">
        <f t="shared" ref="AE19:AK19" ca="1" si="155">MIN(INDIRECT(AE12))</f>
        <v>-1.0457574905606752</v>
      </c>
      <c r="AF19">
        <f t="shared" ca="1" si="155"/>
        <v>-1.0457574905606752</v>
      </c>
      <c r="AG19">
        <f t="shared" ca="1" si="155"/>
        <v>-1.0457574905606752</v>
      </c>
      <c r="AH19">
        <f t="shared" ca="1" si="155"/>
        <v>-1.0969100130080565</v>
      </c>
      <c r="AI19">
        <f t="shared" ca="1" si="155"/>
        <v>-1.0457574905606752</v>
      </c>
      <c r="AJ19">
        <f t="shared" ca="1" si="155"/>
        <v>-1.2218487496163564</v>
      </c>
      <c r="AK19">
        <f t="shared" ca="1" si="155"/>
        <v>-1.0969100130080565</v>
      </c>
      <c r="AL19">
        <f t="shared" ref="AL19:AT19" ca="1" si="156">MIN(INDIRECT(AL12))</f>
        <v>-1.0457574905606752</v>
      </c>
      <c r="AM19">
        <f t="shared" ca="1" si="156"/>
        <v>-1.0457574905606752</v>
      </c>
      <c r="AN19">
        <f t="shared" ca="1" si="156"/>
        <v>-1.0969100130080565</v>
      </c>
      <c r="AO19">
        <f t="shared" ca="1" si="156"/>
        <v>-1.0969100130080565</v>
      </c>
      <c r="AP19">
        <f t="shared" ca="1" si="156"/>
        <v>-1.0969100130080565</v>
      </c>
      <c r="AQ19">
        <f t="shared" ca="1" si="156"/>
        <v>-1.1549019599857431</v>
      </c>
      <c r="AR19">
        <f t="shared" ca="1" si="156"/>
        <v>-1.0969100130080565</v>
      </c>
      <c r="AS19">
        <f t="shared" ca="1" si="156"/>
        <v>-1.1549019599857431</v>
      </c>
      <c r="AT19">
        <f t="shared" ca="1" si="156"/>
        <v>-1.0969100130080565</v>
      </c>
      <c r="AU19">
        <f t="shared" ref="AU19:BA19" ca="1" si="157">MIN(INDIRECT(AU12))</f>
        <v>-1.0969100130080565</v>
      </c>
      <c r="AV19">
        <f t="shared" ca="1" si="157"/>
        <v>-1.1549019599857431</v>
      </c>
      <c r="AW19">
        <f t="shared" ca="1" si="157"/>
        <v>-1.3010299956639813</v>
      </c>
      <c r="AX19">
        <f t="shared" ca="1" si="157"/>
        <v>-1.1549019599857431</v>
      </c>
      <c r="AY19">
        <f t="shared" ca="1" si="157"/>
        <v>-1.1549019599857431</v>
      </c>
      <c r="AZ19">
        <f t="shared" ca="1" si="157"/>
        <v>-1.1549019599857431</v>
      </c>
      <c r="BA19">
        <f t="shared" ca="1" si="157"/>
        <v>-1.1549019599857431</v>
      </c>
      <c r="BB19">
        <f t="shared" ref="BB19:BG19" ca="1" si="158">MIN(INDIRECT(BB12))</f>
        <v>-1.1549019599857431</v>
      </c>
      <c r="BC19">
        <f t="shared" ca="1" si="158"/>
        <v>-1.1549019599857431</v>
      </c>
      <c r="BD19">
        <f t="shared" ca="1" si="158"/>
        <v>-1.1549019599857431</v>
      </c>
      <c r="BE19">
        <f t="shared" ca="1" si="158"/>
        <v>-1.1549019599857431</v>
      </c>
      <c r="BF19">
        <f t="shared" ca="1" si="158"/>
        <v>-1.1549019599857431</v>
      </c>
      <c r="BG19">
        <f t="shared" ca="1" si="158"/>
        <v>-1.2218487496163564</v>
      </c>
      <c r="BH19">
        <f t="shared" ref="BH19:BN19" ca="1" si="159">MIN(INDIRECT(BH12))</f>
        <v>-1.3010299956639813</v>
      </c>
      <c r="BI19">
        <f t="shared" ca="1" si="159"/>
        <v>-1.1549019599857431</v>
      </c>
      <c r="BJ19">
        <f t="shared" ca="1" si="159"/>
        <v>-1.2218487496163564</v>
      </c>
      <c r="BK19">
        <f t="shared" ca="1" si="159"/>
        <v>-1.1549019599857431</v>
      </c>
      <c r="BL19">
        <f t="shared" ca="1" si="159"/>
        <v>-1.1549019599857431</v>
      </c>
      <c r="BM19">
        <f t="shared" ca="1" si="159"/>
        <v>-1.1549019599857431</v>
      </c>
      <c r="BN19">
        <f t="shared" ca="1" si="159"/>
        <v>-1.1549019599857431</v>
      </c>
      <c r="BO19">
        <f ca="1">MIN(INDIRECT(BO12))</f>
        <v>-1.2218487496163564</v>
      </c>
      <c r="BP19">
        <f ca="1">MIN(INDIRECT(BP12))</f>
        <v>-1.1549019599857431</v>
      </c>
      <c r="BQ19">
        <f t="shared" ref="BQ19:BW19" ca="1" si="160">MIN(INDIRECT(BQ12))</f>
        <v>-1.1549019599857431</v>
      </c>
      <c r="BR19">
        <f t="shared" ca="1" si="160"/>
        <v>-1.2218487496163564</v>
      </c>
      <c r="BS19">
        <f t="shared" ca="1" si="160"/>
        <v>-1.2218487496163564</v>
      </c>
      <c r="BT19">
        <f t="shared" ca="1" si="160"/>
        <v>-1.3010299956639813</v>
      </c>
      <c r="BU19">
        <f t="shared" ca="1" si="160"/>
        <v>-1.2218487496163564</v>
      </c>
      <c r="BV19">
        <f t="shared" ca="1" si="160"/>
        <v>-1.2218487496163564</v>
      </c>
      <c r="BW19">
        <f t="shared" ca="1" si="160"/>
        <v>-1.2218487496163564</v>
      </c>
      <c r="BX19">
        <f ca="1">MIN(INDIRECT(BX12))</f>
        <v>-1.0457574905606752</v>
      </c>
      <c r="BY19">
        <f ca="1">MIN(INDIRECT(BY12))</f>
        <v>-1.0969100130080565</v>
      </c>
      <c r="BZ19">
        <f t="shared" ref="BZ19:CK19" ca="1" si="161">MIN(INDIRECT(BZ12))</f>
        <v>-1.1549019599857431</v>
      </c>
      <c r="CA19">
        <f t="shared" ca="1" si="161"/>
        <v>-1.0969100130080565</v>
      </c>
      <c r="CB19">
        <f t="shared" ca="1" si="161"/>
        <v>-1.1549019599857431</v>
      </c>
      <c r="CC19">
        <f t="shared" ca="1" si="161"/>
        <v>-1.0969100130080565</v>
      </c>
      <c r="CD19">
        <f t="shared" ca="1" si="161"/>
        <v>-1.0969100130080565</v>
      </c>
      <c r="CE19">
        <f t="shared" ca="1" si="161"/>
        <v>-1.0969100130080565</v>
      </c>
      <c r="CF19">
        <f t="shared" ca="1" si="161"/>
        <v>-1.0969100130080565</v>
      </c>
      <c r="CG19">
        <f t="shared" ca="1" si="161"/>
        <v>-1.0969100130080565</v>
      </c>
      <c r="CH19">
        <f t="shared" ca="1" si="161"/>
        <v>-1.2218487496163564</v>
      </c>
      <c r="CI19">
        <f t="shared" ca="1" si="161"/>
        <v>-1.2218487496163564</v>
      </c>
      <c r="CJ19">
        <f t="shared" ca="1" si="161"/>
        <v>-1.3010299956639813</v>
      </c>
      <c r="CK19">
        <f t="shared" ca="1" si="161"/>
        <v>-1.2218487496163564</v>
      </c>
      <c r="CL19">
        <f ca="1">MIN(INDIRECT(CL12))</f>
        <v>-1.2218487496163564</v>
      </c>
      <c r="CM19">
        <f ca="1">MIN(INDIRECT(CM12))</f>
        <v>-1.2218487496163564</v>
      </c>
      <c r="CN19">
        <f t="shared" ref="CN19:CS19" ca="1" si="162">MIN(INDIRECT(CN12))</f>
        <v>-1.2218487496163564</v>
      </c>
      <c r="CO19">
        <f t="shared" ca="1" si="162"/>
        <v>-1.2218487496163564</v>
      </c>
      <c r="CP19">
        <f t="shared" ca="1" si="162"/>
        <v>-1.3010299956639813</v>
      </c>
      <c r="CQ19">
        <f t="shared" ca="1" si="162"/>
        <v>-1.3010299956639813</v>
      </c>
      <c r="CR19">
        <f t="shared" ca="1" si="162"/>
        <v>-1.3010299956639813</v>
      </c>
      <c r="CS19">
        <f t="shared" ca="1" si="162"/>
        <v>-1.2218487496163564</v>
      </c>
      <c r="CT19">
        <f t="shared" ref="CT19:DP19" ca="1" si="163">MIN(INDIRECT(CT12))</f>
        <v>-1.2218487496163564</v>
      </c>
      <c r="CU19">
        <f t="shared" ca="1" si="163"/>
        <v>-1.2218487496163564</v>
      </c>
      <c r="CV19">
        <f t="shared" ca="1" si="163"/>
        <v>-1.2218487496163564</v>
      </c>
      <c r="CW19">
        <f t="shared" ca="1" si="163"/>
        <v>-1.2218487496163564</v>
      </c>
      <c r="CX19">
        <f t="shared" ca="1" si="163"/>
        <v>-1.2218487496163564</v>
      </c>
      <c r="CY19">
        <f t="shared" ca="1" si="163"/>
        <v>-1.3010299956639813</v>
      </c>
      <c r="CZ19">
        <f t="shared" ca="1" si="163"/>
        <v>-1.3010299956639813</v>
      </c>
      <c r="DA19">
        <f t="shared" ca="1" si="163"/>
        <v>-1.2218487496163564</v>
      </c>
      <c r="DB19">
        <f t="shared" ca="1" si="163"/>
        <v>-1.2218487496163564</v>
      </c>
      <c r="DC19">
        <f t="shared" ca="1" si="163"/>
        <v>-1.3010299956639813</v>
      </c>
      <c r="DD19">
        <f t="shared" ca="1" si="163"/>
        <v>-1.3010299956639813</v>
      </c>
      <c r="DE19">
        <f t="shared" ca="1" si="163"/>
        <v>-1.3010299956639813</v>
      </c>
      <c r="DF19">
        <f t="shared" ca="1" si="163"/>
        <v>-1.3010299956639813</v>
      </c>
      <c r="DG19">
        <f t="shared" ca="1" si="163"/>
        <v>-1.3010299956639813</v>
      </c>
      <c r="DH19">
        <f t="shared" ca="1" si="163"/>
        <v>-1.2218487496163564</v>
      </c>
      <c r="DI19">
        <f t="shared" ca="1" si="163"/>
        <v>-1.3010299956639813</v>
      </c>
      <c r="DJ19">
        <f t="shared" ca="1" si="163"/>
        <v>-1.3010299956639813</v>
      </c>
      <c r="DK19">
        <f t="shared" ca="1" si="163"/>
        <v>-1.3010299956639813</v>
      </c>
      <c r="DL19">
        <f t="shared" ca="1" si="163"/>
        <v>-1.2218487496163564</v>
      </c>
      <c r="DM19">
        <f t="shared" ca="1" si="163"/>
        <v>-1.3010299956639813</v>
      </c>
      <c r="DN19">
        <f t="shared" ca="1" si="163"/>
        <v>-1.3010299956639813</v>
      </c>
      <c r="DO19">
        <f t="shared" ca="1" si="163"/>
        <v>-1.3010299956639813</v>
      </c>
      <c r="DP19">
        <f t="shared" ca="1" si="163"/>
        <v>-1.3010299956639813</v>
      </c>
      <c r="DQ19">
        <f ca="1">MIN(INDIRECT(DQ12))</f>
        <v>-1.3010299956639813</v>
      </c>
      <c r="DR19">
        <f t="shared" ref="DR19:EC19" ca="1" si="164">MIN(INDIRECT(DR12))</f>
        <v>-1.2839966563652008</v>
      </c>
      <c r="DS19">
        <f t="shared" ca="1" si="164"/>
        <v>-1.2757241303992111</v>
      </c>
      <c r="DT19">
        <f t="shared" ca="1" si="164"/>
        <v>-1.2839966563652008</v>
      </c>
      <c r="DU19">
        <f t="shared" ca="1" si="164"/>
        <v>-1.2365720064370627</v>
      </c>
      <c r="DV19">
        <f t="shared" ca="1" si="164"/>
        <v>-1.2924298239020637</v>
      </c>
      <c r="DW19">
        <f t="shared" ca="1" si="164"/>
        <v>-1.2924298239020637</v>
      </c>
      <c r="DX19">
        <f t="shared" ca="1" si="164"/>
        <v>-1.2757241303992111</v>
      </c>
      <c r="DY19">
        <f t="shared" ca="1" si="164"/>
        <v>-1.2924298239020637</v>
      </c>
      <c r="DZ19">
        <f t="shared" ca="1" si="164"/>
        <v>-1.2839966563652008</v>
      </c>
      <c r="EA19">
        <f t="shared" ca="1" si="164"/>
        <v>-1.3187587626244128</v>
      </c>
      <c r="EB19">
        <f t="shared" ca="1" si="164"/>
        <v>-1.3187587626244128</v>
      </c>
      <c r="EC19">
        <f t="shared" ca="1" si="164"/>
        <v>-1.3098039199714864</v>
      </c>
      <c r="ED19">
        <f t="shared" ref="ED19:EF19" ca="1" si="165">MIN(INDIRECT(ED12))</f>
        <v>-1.3010299956639813</v>
      </c>
      <c r="EE19">
        <f t="shared" ca="1" si="165"/>
        <v>-1.3010299956639813</v>
      </c>
      <c r="EF19">
        <f t="shared" ca="1" si="165"/>
        <v>-1.3098039199714864</v>
      </c>
    </row>
    <row r="20" spans="1:136">
      <c r="F20" s="17" t="s">
        <v>30</v>
      </c>
      <c r="G20">
        <f ca="1">AVERAGE(INDIRECT(G12))</f>
        <v>-0.71216691285759803</v>
      </c>
      <c r="H20">
        <f t="shared" ref="H20:X20" ca="1" si="166">AVERAGE(INDIRECT(H12))</f>
        <v>-0.70605833512486915</v>
      </c>
      <c r="I20">
        <f t="shared" ca="1" si="166"/>
        <v>-0.75925039349626555</v>
      </c>
      <c r="J20">
        <f t="shared" ca="1" si="166"/>
        <v>-0.7131435103062802</v>
      </c>
      <c r="K20">
        <f t="shared" ca="1" si="166"/>
        <v>-0.74006237686840337</v>
      </c>
      <c r="L20">
        <f t="shared" ca="1" si="166"/>
        <v>-0.72358647440581092</v>
      </c>
      <c r="M20">
        <f t="shared" ca="1" si="166"/>
        <v>-0.76162079666718974</v>
      </c>
      <c r="N20">
        <f t="shared" ca="1" si="166"/>
        <v>-0.75167730498639429</v>
      </c>
      <c r="O20">
        <f t="shared" ca="1" si="166"/>
        <v>-0.74160328915533269</v>
      </c>
      <c r="P20">
        <f t="shared" ca="1" si="166"/>
        <v>-0.732811038238385</v>
      </c>
      <c r="Q20">
        <f t="shared" ca="1" si="166"/>
        <v>-0.87336907411790188</v>
      </c>
      <c r="R20">
        <f t="shared" ca="1" si="166"/>
        <v>-0.88724397707670088</v>
      </c>
      <c r="S20">
        <f t="shared" ca="1" si="166"/>
        <v>-0.77416392316422511</v>
      </c>
      <c r="T20">
        <f t="shared" ca="1" si="166"/>
        <v>-0.78722600207029902</v>
      </c>
      <c r="U20">
        <f t="shared" ca="1" si="166"/>
        <v>-0.79745969152272012</v>
      </c>
      <c r="V20">
        <f t="shared" ca="1" si="166"/>
        <v>-0.84492806895379735</v>
      </c>
      <c r="W20">
        <f t="shared" ca="1" si="166"/>
        <v>-0.8178549181532353</v>
      </c>
      <c r="X20">
        <f t="shared" ca="1" si="166"/>
        <v>-0.80918863056676549</v>
      </c>
      <c r="Y20">
        <f t="shared" ref="Y20:AD20" ca="1" si="167">AVERAGE(INDIRECT(Y12))</f>
        <v>-0.80271048476805296</v>
      </c>
      <c r="Z20">
        <f t="shared" ca="1" si="167"/>
        <v>-0.84173240889873868</v>
      </c>
      <c r="AA20">
        <f t="shared" ca="1" si="167"/>
        <v>-0.84567167159312462</v>
      </c>
      <c r="AB20">
        <f t="shared" ca="1" si="167"/>
        <v>-0.86568066186077397</v>
      </c>
      <c r="AC20">
        <f t="shared" ca="1" si="167"/>
        <v>-0.8506525642444196</v>
      </c>
      <c r="AD20">
        <f t="shared" ca="1" si="167"/>
        <v>-0.83448585310371381</v>
      </c>
      <c r="AE20">
        <f t="shared" ref="AE20:AK20" ca="1" si="168">AVERAGE(INDIRECT(AE12))</f>
        <v>-0.87343641851110809</v>
      </c>
      <c r="AF20">
        <f t="shared" ca="1" si="168"/>
        <v>-0.87696220929183255</v>
      </c>
      <c r="AG20">
        <f t="shared" ca="1" si="168"/>
        <v>-0.86429396288681049</v>
      </c>
      <c r="AH20">
        <f t="shared" ca="1" si="168"/>
        <v>-0.89061977091813338</v>
      </c>
      <c r="AI20">
        <f t="shared" ca="1" si="168"/>
        <v>-0.89063487189922985</v>
      </c>
      <c r="AJ20">
        <f t="shared" ca="1" si="168"/>
        <v>-0.95193314864213485</v>
      </c>
      <c r="AK20">
        <f t="shared" ca="1" si="168"/>
        <v>-0.9287667777547457</v>
      </c>
      <c r="AL20">
        <f t="shared" ref="AL20:AT20" ca="1" si="169">AVERAGE(INDIRECT(AL12))</f>
        <v>-0.92087668138526202</v>
      </c>
      <c r="AM20">
        <f t="shared" ca="1" si="169"/>
        <v>-0.93439349396649451</v>
      </c>
      <c r="AN20">
        <f t="shared" ca="1" si="169"/>
        <v>-0.9382836566076117</v>
      </c>
      <c r="AO20">
        <f t="shared" ca="1" si="169"/>
        <v>-0.93497608712920932</v>
      </c>
      <c r="AP20">
        <f t="shared" ca="1" si="169"/>
        <v>-0.96103238943765512</v>
      </c>
      <c r="AQ20">
        <f t="shared" ca="1" si="169"/>
        <v>-0.96643759300087007</v>
      </c>
      <c r="AR20">
        <f t="shared" ca="1" si="169"/>
        <v>-0.98414913317558694</v>
      </c>
      <c r="AS20">
        <f t="shared" ca="1" si="169"/>
        <v>-0.96339376752465944</v>
      </c>
      <c r="AT20">
        <f t="shared" ca="1" si="169"/>
        <v>-0.96823704828131785</v>
      </c>
      <c r="AU20">
        <f t="shared" ref="AU20:BA20" ca="1" si="170">AVERAGE(INDIRECT(AU12))</f>
        <v>-0.98368871819705517</v>
      </c>
      <c r="AV20">
        <f t="shared" ca="1" si="170"/>
        <v>-0.99052384922929004</v>
      </c>
      <c r="AW20">
        <f t="shared" ca="1" si="170"/>
        <v>-1.0479972502446036</v>
      </c>
      <c r="AX20">
        <f t="shared" ca="1" si="170"/>
        <v>-0.98741541279410028</v>
      </c>
      <c r="AY20">
        <f t="shared" ca="1" si="170"/>
        <v>-0.98326540442653354</v>
      </c>
      <c r="AZ20">
        <f t="shared" ca="1" si="170"/>
        <v>-0.99350027849617162</v>
      </c>
      <c r="BA20">
        <f t="shared" ca="1" si="170"/>
        <v>-0.99336487644211435</v>
      </c>
      <c r="BB20">
        <f t="shared" ref="BB20:BG20" ca="1" si="171">AVERAGE(INDIRECT(BB12))</f>
        <v>-0.99318330644687081</v>
      </c>
      <c r="BC20">
        <f t="shared" ca="1" si="171"/>
        <v>-0.99173020840497661</v>
      </c>
      <c r="BD20">
        <f t="shared" ca="1" si="171"/>
        <v>-0.99203017531829341</v>
      </c>
      <c r="BE20">
        <f t="shared" ca="1" si="171"/>
        <v>-1.0019217994575671</v>
      </c>
      <c r="BF20">
        <f t="shared" ca="1" si="171"/>
        <v>-0.99553385953398987</v>
      </c>
      <c r="BG20">
        <f t="shared" ca="1" si="171"/>
        <v>-1.021874562534506</v>
      </c>
      <c r="BH20">
        <f t="shared" ref="BH20:BN20" ca="1" si="172">AVERAGE(INDIRECT(BH12))</f>
        <v>-1.0490445975639449</v>
      </c>
      <c r="BI20">
        <f t="shared" ca="1" si="172"/>
        <v>-1.0165076920492067</v>
      </c>
      <c r="BJ20">
        <f t="shared" ca="1" si="172"/>
        <v>-1.0107335185865485</v>
      </c>
      <c r="BK20">
        <f t="shared" ca="1" si="172"/>
        <v>-1.0106766253192656</v>
      </c>
      <c r="BL20">
        <f t="shared" ca="1" si="172"/>
        <v>-1.0249261057024133</v>
      </c>
      <c r="BM20">
        <f t="shared" ca="1" si="172"/>
        <v>-1.0286808662894731</v>
      </c>
      <c r="BN20">
        <f t="shared" ca="1" si="172"/>
        <v>-1.0226392836044493</v>
      </c>
      <c r="BO20">
        <f ca="1">AVERAGE(INDIRECT(BO12))</f>
        <v>-1.037782049389725</v>
      </c>
      <c r="BP20">
        <f ca="1">AVERAGE(INDIRECT(BP12))</f>
        <v>-1.0126576505949569</v>
      </c>
      <c r="BQ20">
        <f t="shared" ref="BQ20:BW20" ca="1" si="173">AVERAGE(INDIRECT(BQ12))</f>
        <v>-1.0283446764650315</v>
      </c>
      <c r="BR20">
        <f t="shared" ca="1" si="173"/>
        <v>-1.0334604160569762</v>
      </c>
      <c r="BS20">
        <f t="shared" ca="1" si="173"/>
        <v>-1.0347098358656599</v>
      </c>
      <c r="BT20">
        <f t="shared" ca="1" si="173"/>
        <v>-1.0784964050784265</v>
      </c>
      <c r="BU20">
        <f t="shared" ca="1" si="173"/>
        <v>-1.0498888245620608</v>
      </c>
      <c r="BV20">
        <f t="shared" ca="1" si="173"/>
        <v>-1.0500066635681491</v>
      </c>
      <c r="BW20">
        <f t="shared" ca="1" si="173"/>
        <v>-1.0550008989338315</v>
      </c>
      <c r="BX20">
        <f ca="1">AVERAGE(INDIRECT(BX12))</f>
        <v>-1.0343181179205065</v>
      </c>
      <c r="BY20">
        <f ca="1">AVERAGE(INDIRECT(BY12))</f>
        <v>-1.0585456211725206</v>
      </c>
      <c r="BZ20">
        <f t="shared" ref="BZ20:CK20" ca="1" si="174">AVERAGE(INDIRECT(BZ12))</f>
        <v>-1.0858317385287877</v>
      </c>
      <c r="CA20">
        <f t="shared" ca="1" si="174"/>
        <v>-1.0713337517843657</v>
      </c>
      <c r="CB20">
        <f t="shared" ca="1" si="174"/>
        <v>-1.0616042352767734</v>
      </c>
      <c r="CC20">
        <f t="shared" ca="1" si="174"/>
        <v>-1.059894379144197</v>
      </c>
      <c r="CD20">
        <f t="shared" ca="1" si="174"/>
        <v>-1.0471062485323519</v>
      </c>
      <c r="CE20">
        <f t="shared" ca="1" si="174"/>
        <v>-1.059894379144197</v>
      </c>
      <c r="CF20">
        <f t="shared" ca="1" si="174"/>
        <v>-1.0841218823962111</v>
      </c>
      <c r="CG20">
        <f t="shared" ca="1" si="174"/>
        <v>-1.0726825097560424</v>
      </c>
      <c r="CH20">
        <f t="shared" ca="1" si="174"/>
        <v>-1.0684657136649218</v>
      </c>
      <c r="CI20">
        <f t="shared" ca="1" si="174"/>
        <v>-1.0498035432469235</v>
      </c>
      <c r="CJ20">
        <f t="shared" ca="1" si="174"/>
        <v>-1.0645342784997587</v>
      </c>
      <c r="CK20">
        <f t="shared" ca="1" si="174"/>
        <v>-1.0592899745756292</v>
      </c>
      <c r="CL20">
        <f ca="1">AVERAGE(INDIRECT(CL12))</f>
        <v>-1.0664946334192917</v>
      </c>
      <c r="CM20">
        <f ca="1">AVERAGE(INDIRECT(CM12))</f>
        <v>-1.075516310591371</v>
      </c>
      <c r="CN20">
        <f t="shared" ref="CN20:CS20" ca="1" si="175">AVERAGE(INDIRECT(CN12))</f>
        <v>-1.0911083776520951</v>
      </c>
      <c r="CO20">
        <f t="shared" ca="1" si="175"/>
        <v>-1.0743847297887754</v>
      </c>
      <c r="CP20">
        <f t="shared" ca="1" si="175"/>
        <v>-1.0790789982411415</v>
      </c>
      <c r="CQ20">
        <f t="shared" ca="1" si="175"/>
        <v>-1.0763174769564894</v>
      </c>
      <c r="CR20">
        <f t="shared" ca="1" si="175"/>
        <v>-1.0956848070983727</v>
      </c>
      <c r="CS20">
        <f t="shared" ca="1" si="175"/>
        <v>-1.0772304845566814</v>
      </c>
      <c r="CT20">
        <f t="shared" ref="CT20:DP20" ca="1" si="176">AVERAGE(INDIRECT(CT12))</f>
        <v>-1.1079877374123388</v>
      </c>
      <c r="CU20">
        <f t="shared" ca="1" si="176"/>
        <v>-1.0986999190842632</v>
      </c>
      <c r="CV20">
        <f t="shared" ca="1" si="176"/>
        <v>-1.1140668855471834</v>
      </c>
      <c r="CW20">
        <f t="shared" ca="1" si="176"/>
        <v>-1.0986999190842632</v>
      </c>
      <c r="CX20">
        <f t="shared" ca="1" si="176"/>
        <v>-1.0961850644494255</v>
      </c>
      <c r="CY20">
        <f t="shared" ca="1" si="176"/>
        <v>-1.123464249762109</v>
      </c>
      <c r="CZ20">
        <f t="shared" ca="1" si="176"/>
        <v>-1.1191400202031792</v>
      </c>
      <c r="DA20">
        <f t="shared" ca="1" si="176"/>
        <v>-1.1058684173070814</v>
      </c>
      <c r="DB20">
        <f t="shared" ca="1" si="176"/>
        <v>-1.1205104352113708</v>
      </c>
      <c r="DC20">
        <f t="shared" ca="1" si="176"/>
        <v>-1.1374357754559457</v>
      </c>
      <c r="DD20">
        <f t="shared" ca="1" si="176"/>
        <v>-1.1164212521105099</v>
      </c>
      <c r="DE20">
        <f t="shared" ca="1" si="176"/>
        <v>-1.1283133689218927</v>
      </c>
      <c r="DF20">
        <f t="shared" ca="1" si="176"/>
        <v>-1.1186300160642373</v>
      </c>
      <c r="DG20">
        <f t="shared" ca="1" si="176"/>
        <v>-1.1126964705389915</v>
      </c>
      <c r="DH20">
        <f t="shared" ca="1" si="176"/>
        <v>-1.1136713510176033</v>
      </c>
      <c r="DI20">
        <f t="shared" ca="1" si="176"/>
        <v>-1.1097426559882535</v>
      </c>
      <c r="DJ20">
        <f t="shared" ca="1" si="176"/>
        <v>-1.0992993670716751</v>
      </c>
      <c r="DK20">
        <f t="shared" ca="1" si="176"/>
        <v>-1.1031386182525551</v>
      </c>
      <c r="DL20">
        <f t="shared" ca="1" si="176"/>
        <v>-1.1201149006817908</v>
      </c>
      <c r="DM20">
        <f t="shared" ca="1" si="176"/>
        <v>-1.128312836408492</v>
      </c>
      <c r="DN20">
        <f t="shared" ca="1" si="176"/>
        <v>-1.1333581437427382</v>
      </c>
      <c r="DO20">
        <f t="shared" ca="1" si="176"/>
        <v>-1.1348874507948645</v>
      </c>
      <c r="DP20">
        <f t="shared" ca="1" si="176"/>
        <v>-1.1280241318247042</v>
      </c>
      <c r="DQ20">
        <f ca="1">AVERAGE(INDIRECT(DQ12))</f>
        <v>-1.120389464050443</v>
      </c>
      <c r="DR20">
        <f t="shared" ref="DR20:EC20" ca="1" si="177">AVERAGE(INDIRECT(DR12))</f>
        <v>-1.1354039402214355</v>
      </c>
      <c r="DS20">
        <f t="shared" ca="1" si="177"/>
        <v>-1.1279214509342179</v>
      </c>
      <c r="DT20">
        <f t="shared" ca="1" si="177"/>
        <v>-1.1246749126572346</v>
      </c>
      <c r="DU20">
        <f t="shared" ca="1" si="177"/>
        <v>-1.0880966220025665</v>
      </c>
      <c r="DV20">
        <f t="shared" ca="1" si="177"/>
        <v>-1.1291441144597347</v>
      </c>
      <c r="DW20">
        <f t="shared" ca="1" si="177"/>
        <v>-1.1336131645423286</v>
      </c>
      <c r="DX20">
        <f t="shared" ca="1" si="177"/>
        <v>-1.111015671833415</v>
      </c>
      <c r="DY20">
        <f t="shared" ca="1" si="177"/>
        <v>-1.1203067938227353</v>
      </c>
      <c r="DZ20">
        <f t="shared" ca="1" si="177"/>
        <v>-1.1190491189571468</v>
      </c>
      <c r="EA20">
        <f t="shared" ca="1" si="177"/>
        <v>-1.1255535233970331</v>
      </c>
      <c r="EB20">
        <f t="shared" ca="1" si="177"/>
        <v>-1.1384944340279661</v>
      </c>
      <c r="EC20">
        <f t="shared" ca="1" si="177"/>
        <v>-1.1353692948620171</v>
      </c>
      <c r="ED20">
        <f t="shared" ref="ED20:EF20" ca="1" si="178">AVERAGE(INDIRECT(ED12))</f>
        <v>-1.1387981587075569</v>
      </c>
      <c r="EE20">
        <f t="shared" ca="1" si="178"/>
        <v>-1.1413552410965377</v>
      </c>
      <c r="EF20">
        <f t="shared" ca="1" si="178"/>
        <v>-1.1216588274357844</v>
      </c>
    </row>
    <row r="21" spans="1:136">
      <c r="F21" s="17" t="s">
        <v>31</v>
      </c>
      <c r="G21">
        <f t="shared" ref="G21:U21" ca="1" si="179">IF(G$10="有","",AVERAGE(INDIRECT(G12)))</f>
        <v>-0.71216691285759803</v>
      </c>
      <c r="H21">
        <f t="shared" ca="1" si="179"/>
        <v>-0.70605833512486915</v>
      </c>
      <c r="I21">
        <f t="shared" ca="1" si="179"/>
        <v>-0.75925039349626555</v>
      </c>
      <c r="J21">
        <f t="shared" ca="1" si="179"/>
        <v>-0.7131435103062802</v>
      </c>
      <c r="K21">
        <f t="shared" ca="1" si="179"/>
        <v>-0.74006237686840337</v>
      </c>
      <c r="L21">
        <f t="shared" ca="1" si="179"/>
        <v>-0.72358647440581092</v>
      </c>
      <c r="M21">
        <f t="shared" ca="1" si="179"/>
        <v>-0.76162079666718974</v>
      </c>
      <c r="N21">
        <f t="shared" ca="1" si="179"/>
        <v>-0.75167730498639429</v>
      </c>
      <c r="O21">
        <f t="shared" ca="1" si="179"/>
        <v>-0.74160328915533269</v>
      </c>
      <c r="P21">
        <f t="shared" ca="1" si="179"/>
        <v>-0.732811038238385</v>
      </c>
      <c r="Q21">
        <f t="shared" ca="1" si="179"/>
        <v>-0.87336907411790188</v>
      </c>
      <c r="R21">
        <f t="shared" ca="1" si="179"/>
        <v>-0.88724397707670088</v>
      </c>
      <c r="S21">
        <f t="shared" ca="1" si="179"/>
        <v>-0.77416392316422511</v>
      </c>
      <c r="T21">
        <f t="shared" ca="1" si="179"/>
        <v>-0.78722600207029902</v>
      </c>
      <c r="U21">
        <f t="shared" ca="1" si="179"/>
        <v>-0.79745969152272012</v>
      </c>
      <c r="V21" t="str">
        <f ca="1">IF(V$10="有","",AVERAGE(INDIRECT(V12)))</f>
        <v/>
      </c>
      <c r="W21" t="str">
        <f ca="1">IF(W$10="有","",AVERAGE(INDIRECT(W12)))</f>
        <v/>
      </c>
      <c r="X21">
        <f ca="1">IF(X$10="有","",AVERAGE(INDIRECT(X12)))</f>
        <v>-0.80918863056676549</v>
      </c>
      <c r="Y21">
        <f t="shared" ref="Y21:AD21" ca="1" si="180">IF(Y$10="有","",AVERAGE(INDIRECT(Y12)))</f>
        <v>-0.80271048476805296</v>
      </c>
      <c r="Z21">
        <f t="shared" ca="1" si="180"/>
        <v>-0.84173240889873868</v>
      </c>
      <c r="AA21">
        <f t="shared" ca="1" si="180"/>
        <v>-0.84567167159312462</v>
      </c>
      <c r="AB21">
        <f t="shared" ca="1" si="180"/>
        <v>-0.86568066186077397</v>
      </c>
      <c r="AC21">
        <f t="shared" ca="1" si="180"/>
        <v>-0.8506525642444196</v>
      </c>
      <c r="AD21">
        <f t="shared" ca="1" si="180"/>
        <v>-0.83448585310371381</v>
      </c>
      <c r="AE21">
        <f t="shared" ref="AE21:AK21" ca="1" si="181">IF(AE$10="有","",AVERAGE(INDIRECT(AE12)))</f>
        <v>-0.87343641851110809</v>
      </c>
      <c r="AF21">
        <f t="shared" ca="1" si="181"/>
        <v>-0.87696220929183255</v>
      </c>
      <c r="AG21">
        <f t="shared" ca="1" si="181"/>
        <v>-0.86429396288681049</v>
      </c>
      <c r="AH21">
        <f t="shared" ca="1" si="181"/>
        <v>-0.89061977091813338</v>
      </c>
      <c r="AI21">
        <f t="shared" ca="1" si="181"/>
        <v>-0.89063487189922985</v>
      </c>
      <c r="AJ21" t="str">
        <f t="shared" ca="1" si="181"/>
        <v/>
      </c>
      <c r="AK21">
        <f t="shared" ca="1" si="181"/>
        <v>-0.9287667777547457</v>
      </c>
      <c r="AL21">
        <f t="shared" ref="AL21:AT21" ca="1" si="182">IF(AL$10="有","",AVERAGE(INDIRECT(AL12)))</f>
        <v>-0.92087668138526202</v>
      </c>
      <c r="AM21">
        <f t="shared" ca="1" si="182"/>
        <v>-0.93439349396649451</v>
      </c>
      <c r="AN21">
        <f t="shared" ca="1" si="182"/>
        <v>-0.9382836566076117</v>
      </c>
      <c r="AO21">
        <f t="shared" ca="1" si="182"/>
        <v>-0.93497608712920932</v>
      </c>
      <c r="AP21">
        <f t="shared" ca="1" si="182"/>
        <v>-0.96103238943765512</v>
      </c>
      <c r="AQ21">
        <f t="shared" ca="1" si="182"/>
        <v>-0.96643759300087007</v>
      </c>
      <c r="AR21">
        <f t="shared" ca="1" si="182"/>
        <v>-0.98414913317558694</v>
      </c>
      <c r="AS21">
        <f t="shared" ca="1" si="182"/>
        <v>-0.96339376752465944</v>
      </c>
      <c r="AT21">
        <f t="shared" ca="1" si="182"/>
        <v>-0.96823704828131785</v>
      </c>
      <c r="AU21">
        <f t="shared" ref="AU21:BA21" ca="1" si="183">IF(AU$10="有","",AVERAGE(INDIRECT(AU12)))</f>
        <v>-0.98368871819705517</v>
      </c>
      <c r="AV21">
        <f t="shared" ca="1" si="183"/>
        <v>-0.99052384922929004</v>
      </c>
      <c r="AW21" t="str">
        <f t="shared" ca="1" si="183"/>
        <v/>
      </c>
      <c r="AX21">
        <f t="shared" ca="1" si="183"/>
        <v>-0.98741541279410028</v>
      </c>
      <c r="AY21">
        <f t="shared" ca="1" si="183"/>
        <v>-0.98326540442653354</v>
      </c>
      <c r="AZ21">
        <f t="shared" ca="1" si="183"/>
        <v>-0.99350027849617162</v>
      </c>
      <c r="BA21">
        <f t="shared" ca="1" si="183"/>
        <v>-0.99336487644211435</v>
      </c>
      <c r="BB21">
        <f t="shared" ref="BB21:BG21" ca="1" si="184">IF(BB$10="有","",AVERAGE(INDIRECT(BB12)))</f>
        <v>-0.99318330644687081</v>
      </c>
      <c r="BC21">
        <f t="shared" ca="1" si="184"/>
        <v>-0.99173020840497661</v>
      </c>
      <c r="BD21">
        <f t="shared" ca="1" si="184"/>
        <v>-0.99203017531829341</v>
      </c>
      <c r="BE21">
        <f t="shared" ca="1" si="184"/>
        <v>-1.0019217994575671</v>
      </c>
      <c r="BF21">
        <f t="shared" ca="1" si="184"/>
        <v>-0.99553385953398987</v>
      </c>
      <c r="BG21">
        <f t="shared" ca="1" si="184"/>
        <v>-1.021874562534506</v>
      </c>
      <c r="BH21">
        <f t="shared" ref="BH21:BN21" ca="1" si="185">IF(BH$10="有","",AVERAGE(INDIRECT(BH12)))</f>
        <v>-1.0490445975639449</v>
      </c>
      <c r="BI21">
        <f t="shared" ca="1" si="185"/>
        <v>-1.0165076920492067</v>
      </c>
      <c r="BJ21">
        <f t="shared" ca="1" si="185"/>
        <v>-1.0107335185865485</v>
      </c>
      <c r="BK21">
        <f t="shared" ca="1" si="185"/>
        <v>-1.0106766253192656</v>
      </c>
      <c r="BL21">
        <f t="shared" ca="1" si="185"/>
        <v>-1.0249261057024133</v>
      </c>
      <c r="BM21">
        <f t="shared" ca="1" si="185"/>
        <v>-1.0286808662894731</v>
      </c>
      <c r="BN21">
        <f t="shared" ca="1" si="185"/>
        <v>-1.0226392836044493</v>
      </c>
      <c r="BO21">
        <f ca="1">IF(BO$10="有","",AVERAGE(INDIRECT(BO12)))</f>
        <v>-1.037782049389725</v>
      </c>
      <c r="BP21">
        <f ca="1">IF(BP$10="有","",AVERAGE(INDIRECT(BP12)))</f>
        <v>-1.0126576505949569</v>
      </c>
      <c r="BQ21">
        <f t="shared" ref="BQ21:BW21" ca="1" si="186">IF(BQ$10="有","",AVERAGE(INDIRECT(BQ12)))</f>
        <v>-1.0283446764650315</v>
      </c>
      <c r="BR21">
        <f t="shared" ca="1" si="186"/>
        <v>-1.0334604160569762</v>
      </c>
      <c r="BS21">
        <f t="shared" ca="1" si="186"/>
        <v>-1.0347098358656599</v>
      </c>
      <c r="BT21">
        <f t="shared" ca="1" si="186"/>
        <v>-1.0784964050784265</v>
      </c>
      <c r="BU21">
        <f t="shared" ca="1" si="186"/>
        <v>-1.0498888245620608</v>
      </c>
      <c r="BV21">
        <f t="shared" ca="1" si="186"/>
        <v>-1.0500066635681491</v>
      </c>
      <c r="BW21">
        <f t="shared" ca="1" si="186"/>
        <v>-1.0550008989338315</v>
      </c>
      <c r="BX21">
        <f ca="1">IF(BX$10="有","",AVERAGE(INDIRECT(BX12)))</f>
        <v>-1.0343181179205065</v>
      </c>
      <c r="BY21">
        <f ca="1">IF(BY$10="有","",AVERAGE(INDIRECT(BY12)))</f>
        <v>-1.0585456211725206</v>
      </c>
      <c r="BZ21">
        <f t="shared" ref="BZ21:CK21" ca="1" si="187">IF(BZ$10="有","",AVERAGE(INDIRECT(BZ12)))</f>
        <v>-1.0858317385287877</v>
      </c>
      <c r="CA21">
        <f t="shared" ca="1" si="187"/>
        <v>-1.0713337517843657</v>
      </c>
      <c r="CB21">
        <f t="shared" ca="1" si="187"/>
        <v>-1.0616042352767734</v>
      </c>
      <c r="CC21">
        <f t="shared" ca="1" si="187"/>
        <v>-1.059894379144197</v>
      </c>
      <c r="CD21">
        <f t="shared" ca="1" si="187"/>
        <v>-1.0471062485323519</v>
      </c>
      <c r="CE21">
        <f t="shared" ca="1" si="187"/>
        <v>-1.059894379144197</v>
      </c>
      <c r="CF21">
        <f t="shared" ca="1" si="187"/>
        <v>-1.0841218823962111</v>
      </c>
      <c r="CG21">
        <f t="shared" ca="1" si="187"/>
        <v>-1.0726825097560424</v>
      </c>
      <c r="CH21">
        <f t="shared" ca="1" si="187"/>
        <v>-1.0684657136649218</v>
      </c>
      <c r="CI21">
        <f t="shared" ca="1" si="187"/>
        <v>-1.0498035432469235</v>
      </c>
      <c r="CJ21">
        <f t="shared" ca="1" si="187"/>
        <v>-1.0645342784997587</v>
      </c>
      <c r="CK21">
        <f t="shared" ca="1" si="187"/>
        <v>-1.0592899745756292</v>
      </c>
      <c r="CL21">
        <f ca="1">IF(CL$10="有","",AVERAGE(INDIRECT(CL12)))</f>
        <v>-1.0664946334192917</v>
      </c>
      <c r="CM21">
        <f ca="1">IF(CM$10="有","",AVERAGE(INDIRECT(CM12)))</f>
        <v>-1.075516310591371</v>
      </c>
      <c r="CN21">
        <f t="shared" ref="CN21:CS21" ca="1" si="188">IF(CN$10="有","",AVERAGE(INDIRECT(CN12)))</f>
        <v>-1.0911083776520951</v>
      </c>
      <c r="CO21">
        <f t="shared" ca="1" si="188"/>
        <v>-1.0743847297887754</v>
      </c>
      <c r="CP21">
        <f t="shared" ca="1" si="188"/>
        <v>-1.0790789982411415</v>
      </c>
      <c r="CQ21">
        <f t="shared" ca="1" si="188"/>
        <v>-1.0763174769564894</v>
      </c>
      <c r="CR21">
        <f t="shared" ca="1" si="188"/>
        <v>-1.0956848070983727</v>
      </c>
      <c r="CS21">
        <f t="shared" ca="1" si="188"/>
        <v>-1.0772304845566814</v>
      </c>
      <c r="CT21">
        <f t="shared" ref="CT21:DP21" ca="1" si="189">IF(CT$10="有","",AVERAGE(INDIRECT(CT12)))</f>
        <v>-1.1079877374123388</v>
      </c>
      <c r="CU21">
        <f t="shared" ca="1" si="189"/>
        <v>-1.0986999190842632</v>
      </c>
      <c r="CV21">
        <f t="shared" ca="1" si="189"/>
        <v>-1.1140668855471834</v>
      </c>
      <c r="CW21">
        <f t="shared" ca="1" si="189"/>
        <v>-1.0986999190842632</v>
      </c>
      <c r="CX21">
        <f t="shared" ca="1" si="189"/>
        <v>-1.0961850644494255</v>
      </c>
      <c r="CY21">
        <f t="shared" ca="1" si="189"/>
        <v>-1.123464249762109</v>
      </c>
      <c r="CZ21">
        <f t="shared" ca="1" si="189"/>
        <v>-1.1191400202031792</v>
      </c>
      <c r="DA21">
        <f t="shared" ca="1" si="189"/>
        <v>-1.1058684173070814</v>
      </c>
      <c r="DB21">
        <f t="shared" ca="1" si="189"/>
        <v>-1.1205104352113708</v>
      </c>
      <c r="DC21">
        <f t="shared" ca="1" si="189"/>
        <v>-1.1374357754559457</v>
      </c>
      <c r="DD21">
        <f t="shared" ca="1" si="189"/>
        <v>-1.1164212521105099</v>
      </c>
      <c r="DE21">
        <f t="shared" ca="1" si="189"/>
        <v>-1.1283133689218927</v>
      </c>
      <c r="DF21">
        <f t="shared" ca="1" si="189"/>
        <v>-1.1186300160642373</v>
      </c>
      <c r="DG21">
        <f t="shared" ca="1" si="189"/>
        <v>-1.1126964705389915</v>
      </c>
      <c r="DH21">
        <f t="shared" ca="1" si="189"/>
        <v>-1.1136713510176033</v>
      </c>
      <c r="DI21">
        <f t="shared" ca="1" si="189"/>
        <v>-1.1097426559882535</v>
      </c>
      <c r="DJ21">
        <f t="shared" ca="1" si="189"/>
        <v>-1.0992993670716751</v>
      </c>
      <c r="DK21">
        <f t="shared" ca="1" si="189"/>
        <v>-1.1031386182525551</v>
      </c>
      <c r="DL21">
        <f t="shared" ca="1" si="189"/>
        <v>-1.1201149006817908</v>
      </c>
      <c r="DM21">
        <f t="shared" ca="1" si="189"/>
        <v>-1.128312836408492</v>
      </c>
      <c r="DN21">
        <f t="shared" ca="1" si="189"/>
        <v>-1.1333581437427382</v>
      </c>
      <c r="DO21">
        <f t="shared" ca="1" si="189"/>
        <v>-1.1348874507948645</v>
      </c>
      <c r="DP21">
        <f t="shared" ca="1" si="189"/>
        <v>-1.1280241318247042</v>
      </c>
      <c r="DQ21">
        <f ca="1">IF(DQ$10="有","",AVERAGE(INDIRECT(DQ12)))</f>
        <v>-1.120389464050443</v>
      </c>
      <c r="DR21">
        <f t="shared" ref="DR21:EC21" ca="1" si="190">IF(DR$10="有","",AVERAGE(INDIRECT(DR12)))</f>
        <v>-1.1354039402214355</v>
      </c>
      <c r="DS21">
        <f t="shared" ca="1" si="190"/>
        <v>-1.1279214509342179</v>
      </c>
      <c r="DT21">
        <f t="shared" ca="1" si="190"/>
        <v>-1.1246749126572346</v>
      </c>
      <c r="DU21">
        <f t="shared" ca="1" si="190"/>
        <v>-1.0880966220025665</v>
      </c>
      <c r="DV21">
        <f t="shared" ca="1" si="190"/>
        <v>-1.1291441144597347</v>
      </c>
      <c r="DW21">
        <f t="shared" ca="1" si="190"/>
        <v>-1.1336131645423286</v>
      </c>
      <c r="DX21">
        <f t="shared" ca="1" si="190"/>
        <v>-1.111015671833415</v>
      </c>
      <c r="DY21">
        <f t="shared" ca="1" si="190"/>
        <v>-1.1203067938227353</v>
      </c>
      <c r="DZ21">
        <f t="shared" ca="1" si="190"/>
        <v>-1.1190491189571468</v>
      </c>
      <c r="EA21">
        <f t="shared" ca="1" si="190"/>
        <v>-1.1255535233970331</v>
      </c>
      <c r="EB21">
        <f t="shared" ca="1" si="190"/>
        <v>-1.1384944340279661</v>
      </c>
      <c r="EC21">
        <f t="shared" ca="1" si="190"/>
        <v>-1.1353692948620171</v>
      </c>
      <c r="ED21">
        <f t="shared" ref="ED21:EF21" ca="1" si="191">IF(ED$10="有","",AVERAGE(INDIRECT(ED12)))</f>
        <v>-1.1387981587075569</v>
      </c>
      <c r="EE21">
        <f t="shared" ca="1" si="191"/>
        <v>-1.1413552410965377</v>
      </c>
      <c r="EF21">
        <f t="shared" ca="1" si="191"/>
        <v>-1.1216588274357844</v>
      </c>
    </row>
    <row r="22" spans="1:136">
      <c r="F22" s="17" t="s">
        <v>32</v>
      </c>
      <c r="G22">
        <f ca="1">STDEV(INDIRECT(G12))</f>
        <v>8.0451734272000558E-2</v>
      </c>
      <c r="H22">
        <f t="shared" ref="H22:X22" ca="1" si="192">STDEV(INDIRECT(H12))</f>
        <v>7.5472636082142816E-2</v>
      </c>
      <c r="I22">
        <f t="shared" ca="1" si="192"/>
        <v>7.8221755042405777E-2</v>
      </c>
      <c r="J22">
        <f t="shared" ca="1" si="192"/>
        <v>8.8808378413915506E-2</v>
      </c>
      <c r="K22">
        <f t="shared" ca="1" si="192"/>
        <v>7.2570907737624535E-2</v>
      </c>
      <c r="L22">
        <f t="shared" ca="1" si="192"/>
        <v>7.8266705911221535E-2</v>
      </c>
      <c r="M22">
        <f t="shared" ca="1" si="192"/>
        <v>6.8677470139084429E-2</v>
      </c>
      <c r="N22">
        <f t="shared" ca="1" si="192"/>
        <v>6.53666064318177E-2</v>
      </c>
      <c r="O22">
        <f t="shared" ca="1" si="192"/>
        <v>7.3791102666410827E-2</v>
      </c>
      <c r="P22">
        <f t="shared" ca="1" si="192"/>
        <v>6.8281254199959618E-2</v>
      </c>
      <c r="Q22">
        <f t="shared" ca="1" si="192"/>
        <v>7.3473465780411862E-2</v>
      </c>
      <c r="R22">
        <f t="shared" ca="1" si="192"/>
        <v>7.455234385107086E-2</v>
      </c>
      <c r="S22">
        <f t="shared" ca="1" si="192"/>
        <v>7.3138670251744559E-2</v>
      </c>
      <c r="T22">
        <f t="shared" ca="1" si="192"/>
        <v>6.9917927096395549E-2</v>
      </c>
      <c r="U22">
        <f t="shared" ca="1" si="192"/>
        <v>6.207129608619049E-2</v>
      </c>
      <c r="V22">
        <f t="shared" ca="1" si="192"/>
        <v>5.0620837028347375E-2</v>
      </c>
      <c r="W22">
        <f t="shared" ca="1" si="192"/>
        <v>5.7080590960440956E-2</v>
      </c>
      <c r="X22">
        <f t="shared" ca="1" si="192"/>
        <v>6.3125065746987938E-2</v>
      </c>
      <c r="Y22">
        <f t="shared" ref="Y22:AD22" ca="1" si="193">STDEV(INDIRECT(Y12))</f>
        <v>6.296344831884472E-2</v>
      </c>
      <c r="Z22">
        <f t="shared" ca="1" si="193"/>
        <v>7.0895121040352338E-2</v>
      </c>
      <c r="AA22">
        <f t="shared" ca="1" si="193"/>
        <v>6.879544883416161E-2</v>
      </c>
      <c r="AB22">
        <f t="shared" ca="1" si="193"/>
        <v>7.3999320206024774E-2</v>
      </c>
      <c r="AC22">
        <f t="shared" ca="1" si="193"/>
        <v>6.235560278055257E-2</v>
      </c>
      <c r="AD22">
        <f t="shared" ca="1" si="193"/>
        <v>0.1414904863141597</v>
      </c>
      <c r="AE22">
        <f t="shared" ref="AE22:AK22" ca="1" si="194">STDEV(INDIRECT(AE12))</f>
        <v>6.559706687425132E-2</v>
      </c>
      <c r="AF22">
        <f t="shared" ca="1" si="194"/>
        <v>6.9234421600708321E-2</v>
      </c>
      <c r="AG22">
        <f t="shared" ca="1" si="194"/>
        <v>6.5932115447148526E-2</v>
      </c>
      <c r="AH22">
        <f t="shared" ca="1" si="194"/>
        <v>6.6765848397064786E-2</v>
      </c>
      <c r="AI22">
        <f t="shared" ca="1" si="194"/>
        <v>6.5398263362110923E-2</v>
      </c>
      <c r="AJ22">
        <f t="shared" ca="1" si="194"/>
        <v>7.9914420626677335E-2</v>
      </c>
      <c r="AK22">
        <f t="shared" ca="1" si="194"/>
        <v>6.4656592322360429E-2</v>
      </c>
      <c r="AL22">
        <f t="shared" ref="AL22:AT22" ca="1" si="195">STDEV(INDIRECT(AL12))</f>
        <v>6.8160122986402574E-2</v>
      </c>
      <c r="AM22">
        <f t="shared" ca="1" si="195"/>
        <v>5.3675284547172124E-2</v>
      </c>
      <c r="AN22">
        <f t="shared" ca="1" si="195"/>
        <v>6.9846428016575063E-2</v>
      </c>
      <c r="AO22">
        <f t="shared" ca="1" si="195"/>
        <v>7.1471319899128805E-2</v>
      </c>
      <c r="AP22">
        <f t="shared" ca="1" si="195"/>
        <v>6.3417070525940547E-2</v>
      </c>
      <c r="AQ22">
        <f t="shared" ca="1" si="195"/>
        <v>7.4654089429072562E-2</v>
      </c>
      <c r="AR22">
        <f t="shared" ca="1" si="195"/>
        <v>7.3850439309787547E-2</v>
      </c>
      <c r="AS22">
        <f t="shared" ca="1" si="195"/>
        <v>6.8191245101968737E-2</v>
      </c>
      <c r="AT22">
        <f t="shared" ca="1" si="195"/>
        <v>6.1017319766474898E-2</v>
      </c>
      <c r="AU22">
        <f t="shared" ref="AU22:BA22" ca="1" si="196">STDEV(INDIRECT(AU12))</f>
        <v>7.2195031742724722E-2</v>
      </c>
      <c r="AV22">
        <f t="shared" ca="1" si="196"/>
        <v>6.7020923828155818E-2</v>
      </c>
      <c r="AW22">
        <f t="shared" ca="1" si="196"/>
        <v>6.8215132965467065E-2</v>
      </c>
      <c r="AX22">
        <f t="shared" ca="1" si="196"/>
        <v>5.8429427564521484E-2</v>
      </c>
      <c r="AY22">
        <f t="shared" ca="1" si="196"/>
        <v>5.7159598765821738E-2</v>
      </c>
      <c r="AZ22">
        <f t="shared" ca="1" si="196"/>
        <v>5.8489953188045452E-2</v>
      </c>
      <c r="BA22">
        <f t="shared" ca="1" si="196"/>
        <v>5.7665121480802127E-2</v>
      </c>
      <c r="BB22">
        <f t="shared" ref="BB22:BG22" ca="1" si="197">STDEV(INDIRECT(BB12))</f>
        <v>5.7009265553467567E-2</v>
      </c>
      <c r="BC22">
        <f t="shared" ca="1" si="197"/>
        <v>5.9933836323565491E-2</v>
      </c>
      <c r="BD22">
        <f t="shared" ca="1" si="197"/>
        <v>6.311237559107398E-2</v>
      </c>
      <c r="BE22">
        <f t="shared" ca="1" si="197"/>
        <v>6.0546316626553937E-2</v>
      </c>
      <c r="BF22">
        <f t="shared" ca="1" si="197"/>
        <v>5.9369510266130091E-2</v>
      </c>
      <c r="BG22">
        <f t="shared" ca="1" si="197"/>
        <v>5.3502983965771508E-2</v>
      </c>
      <c r="BH22">
        <f t="shared" ref="BH22:BN22" ca="1" si="198">STDEV(INDIRECT(BH12))</f>
        <v>7.4984063678440613E-2</v>
      </c>
      <c r="BI22">
        <f t="shared" ca="1" si="198"/>
        <v>4.1389148214527154E-2</v>
      </c>
      <c r="BJ22">
        <f t="shared" ca="1" si="198"/>
        <v>6.6487454441839511E-2</v>
      </c>
      <c r="BK22">
        <f t="shared" ca="1" si="198"/>
        <v>6.4094808996111044E-2</v>
      </c>
      <c r="BL22">
        <f t="shared" ca="1" si="198"/>
        <v>5.8349818926215158E-2</v>
      </c>
      <c r="BM22">
        <f t="shared" ca="1" si="198"/>
        <v>7.0050874258684614E-2</v>
      </c>
      <c r="BN22">
        <f t="shared" ca="1" si="198"/>
        <v>5.7918720455937697E-2</v>
      </c>
      <c r="BO22">
        <f ca="1">STDEV(INDIRECT(BO12))</f>
        <v>7.2636758107992541E-2</v>
      </c>
      <c r="BP22">
        <f ca="1">STDEV(INDIRECT(BP12))</f>
        <v>6.2485494325190169E-2</v>
      </c>
      <c r="BQ22">
        <f t="shared" ref="BQ22:BW22" ca="1" si="199">STDEV(INDIRECT(BQ12))</f>
        <v>5.1007766147294686E-2</v>
      </c>
      <c r="BR22">
        <f t="shared" ca="1" si="199"/>
        <v>7.3744212700236553E-2</v>
      </c>
      <c r="BS22">
        <f t="shared" ca="1" si="199"/>
        <v>6.7471095079933582E-2</v>
      </c>
      <c r="BT22">
        <f t="shared" ca="1" si="199"/>
        <v>6.4960937827968232E-2</v>
      </c>
      <c r="BU22">
        <f t="shared" ca="1" si="199"/>
        <v>6.2724631751523513E-2</v>
      </c>
      <c r="BV22">
        <f t="shared" ca="1" si="199"/>
        <v>6.4007244457930171E-2</v>
      </c>
      <c r="BW22">
        <f t="shared" ca="1" si="199"/>
        <v>6.5942049800594454E-2</v>
      </c>
      <c r="BX22">
        <f ca="1">STDEV(INDIRECT(BX12))</f>
        <v>2.287874528033762E-2</v>
      </c>
      <c r="BY22">
        <f ca="1">STDEV(INDIRECT(BY12))</f>
        <v>2.5576261223690611E-2</v>
      </c>
      <c r="BZ22">
        <f t="shared" ref="BZ22:CK22" ca="1" si="200">STDEV(INDIRECT(BZ12))</f>
        <v>5.1978567243209026E-2</v>
      </c>
      <c r="CA22">
        <f t="shared" ca="1" si="200"/>
        <v>2.9532922604723923E-2</v>
      </c>
      <c r="CB22">
        <f t="shared" ca="1" si="200"/>
        <v>6.5832580272742136E-2</v>
      </c>
      <c r="CC22">
        <f t="shared" ca="1" si="200"/>
        <v>4.6645837872841794E-2</v>
      </c>
      <c r="CD22">
        <f t="shared" ca="1" si="200"/>
        <v>3.9593989034008181E-2</v>
      </c>
      <c r="CE22">
        <f t="shared" ca="1" si="200"/>
        <v>4.6645837872841794E-2</v>
      </c>
      <c r="CF22">
        <f t="shared" ca="1" si="200"/>
        <v>2.5576261223690611E-2</v>
      </c>
      <c r="CG22">
        <f t="shared" ca="1" si="200"/>
        <v>4.8455006504028231E-2</v>
      </c>
      <c r="CH22">
        <f t="shared" ca="1" si="200"/>
        <v>6.0654806434371794E-2</v>
      </c>
      <c r="CI22">
        <f t="shared" ca="1" si="200"/>
        <v>6.1848619470557226E-2</v>
      </c>
      <c r="CJ22">
        <f t="shared" ca="1" si="200"/>
        <v>6.8797862651951938E-2</v>
      </c>
      <c r="CK22">
        <f t="shared" ca="1" si="200"/>
        <v>6.2753135028171383E-2</v>
      </c>
      <c r="CL22">
        <f ca="1">STDEV(INDIRECT(CL12))</f>
        <v>6.359238807126677E-2</v>
      </c>
      <c r="CM22">
        <f ca="1">STDEV(INDIRECT(CM12))</f>
        <v>5.8715892482556292E-2</v>
      </c>
      <c r="CN22">
        <f t="shared" ref="CN22:CS22" ca="1" si="201">STDEV(INDIRECT(CN12))</f>
        <v>6.3283188455210651E-2</v>
      </c>
      <c r="CO22">
        <f t="shared" ca="1" si="201"/>
        <v>6.7801171190663423E-2</v>
      </c>
      <c r="CP22">
        <f t="shared" ca="1" si="201"/>
        <v>6.8912966163585526E-2</v>
      </c>
      <c r="CQ22">
        <f t="shared" ca="1" si="201"/>
        <v>6.6853801564775273E-2</v>
      </c>
      <c r="CR22">
        <f t="shared" ca="1" si="201"/>
        <v>6.1973250390753513E-2</v>
      </c>
      <c r="CS22">
        <f t="shared" ca="1" si="201"/>
        <v>5.316727626528267E-2</v>
      </c>
      <c r="CT22">
        <f t="shared" ref="CT22:DP22" ca="1" si="202">STDEV(INDIRECT(CT12))</f>
        <v>7.0017099315946435E-2</v>
      </c>
      <c r="CU22">
        <f t="shared" ca="1" si="202"/>
        <v>8.7700474506432549E-2</v>
      </c>
      <c r="CV22">
        <f t="shared" ca="1" si="202"/>
        <v>7.0518578141768748E-2</v>
      </c>
      <c r="CW22">
        <f t="shared" ca="1" si="202"/>
        <v>8.7700474506432549E-2</v>
      </c>
      <c r="CX22">
        <f t="shared" ca="1" si="202"/>
        <v>7.133743822376018E-2</v>
      </c>
      <c r="CY22">
        <f t="shared" ca="1" si="202"/>
        <v>9.1035504685421362E-2</v>
      </c>
      <c r="CZ22">
        <f t="shared" ca="1" si="202"/>
        <v>0.10059380564265323</v>
      </c>
      <c r="DA22">
        <f t="shared" ca="1" si="202"/>
        <v>5.4179836951509859E-2</v>
      </c>
      <c r="DB22">
        <f t="shared" ca="1" si="202"/>
        <v>7.1398905754657044E-2</v>
      </c>
      <c r="DC22">
        <f t="shared" ca="1" si="202"/>
        <v>9.4677381465790467E-2</v>
      </c>
      <c r="DD22">
        <f t="shared" ca="1" si="202"/>
        <v>8.7819559909157421E-2</v>
      </c>
      <c r="DE22">
        <f t="shared" ca="1" si="202"/>
        <v>8.222791175357981E-2</v>
      </c>
      <c r="DF22">
        <f t="shared" ca="1" si="202"/>
        <v>9.6974353315190373E-2</v>
      </c>
      <c r="DG22">
        <f t="shared" ca="1" si="202"/>
        <v>9.9871475383230032E-2</v>
      </c>
      <c r="DH22">
        <f t="shared" ca="1" si="202"/>
        <v>6.6312267676487999E-2</v>
      </c>
      <c r="DI22">
        <f t="shared" ca="1" si="202"/>
        <v>8.4687167583248138E-2</v>
      </c>
      <c r="DJ22">
        <f t="shared" ca="1" si="202"/>
        <v>9.3097697033599547E-2</v>
      </c>
      <c r="DK22">
        <f t="shared" ca="1" si="202"/>
        <v>8.1642466572076008E-2</v>
      </c>
      <c r="DL22">
        <f t="shared" ca="1" si="202"/>
        <v>6.7290305234785935E-2</v>
      </c>
      <c r="DM22">
        <f t="shared" ca="1" si="202"/>
        <v>0.10343720645572543</v>
      </c>
      <c r="DN22">
        <f t="shared" ca="1" si="202"/>
        <v>9.352066145970761E-2</v>
      </c>
      <c r="DO22">
        <f t="shared" ca="1" si="202"/>
        <v>0.10032111189816989</v>
      </c>
      <c r="DP22">
        <f t="shared" ca="1" si="202"/>
        <v>8.8362550066270487E-2</v>
      </c>
      <c r="DQ22">
        <f ca="1">STDEV(INDIRECT(DQ12))</f>
        <v>0.10060684149958812</v>
      </c>
      <c r="DR22">
        <f t="shared" ref="DR22:EC22" ca="1" si="203">STDEV(INDIRECT(DR12))</f>
        <v>7.4987376738439984E-2</v>
      </c>
      <c r="DS22">
        <f t="shared" ca="1" si="203"/>
        <v>8.6982231402769741E-2</v>
      </c>
      <c r="DT22">
        <f t="shared" ca="1" si="203"/>
        <v>8.0445865363105065E-2</v>
      </c>
      <c r="DU22">
        <f t="shared" ca="1" si="203"/>
        <v>6.9325761802785421E-2</v>
      </c>
      <c r="DV22">
        <f t="shared" ca="1" si="203"/>
        <v>8.1394648696168706E-2</v>
      </c>
      <c r="DW22">
        <f t="shared" ca="1" si="203"/>
        <v>8.1980245524307854E-2</v>
      </c>
      <c r="DX22">
        <f t="shared" ca="1" si="203"/>
        <v>7.4443937236246899E-2</v>
      </c>
      <c r="DY22">
        <f t="shared" ca="1" si="203"/>
        <v>8.8029839087142195E-2</v>
      </c>
      <c r="DZ22">
        <f t="shared" ca="1" si="203"/>
        <v>8.0778497468814006E-2</v>
      </c>
      <c r="EA22">
        <f t="shared" ca="1" si="203"/>
        <v>9.22195274193644E-2</v>
      </c>
      <c r="EB22">
        <f t="shared" ca="1" si="203"/>
        <v>8.2229957887828609E-2</v>
      </c>
      <c r="EC22">
        <f t="shared" ca="1" si="203"/>
        <v>8.0583202389811884E-2</v>
      </c>
      <c r="ED22">
        <f t="shared" ref="ED22:EF22" ca="1" si="204">STDEV(INDIRECT(ED12))</f>
        <v>9.1662883216075658E-2</v>
      </c>
      <c r="EE22">
        <f t="shared" ca="1" si="204"/>
        <v>8.0469764210774869E-2</v>
      </c>
      <c r="EF22">
        <f t="shared" ca="1" si="204"/>
        <v>9.2991318341850329E-2</v>
      </c>
    </row>
    <row r="23" spans="1:136">
      <c r="F23" s="17" t="s">
        <v>33</v>
      </c>
      <c r="G23">
        <f ca="1">10^G20</f>
        <v>0.19401400781966166</v>
      </c>
      <c r="H23">
        <f t="shared" ref="H23:X23" ca="1" si="205">10^H20</f>
        <v>0.1967621977845386</v>
      </c>
      <c r="I23">
        <f t="shared" ca="1" si="205"/>
        <v>0.17408029200207079</v>
      </c>
      <c r="J23">
        <f t="shared" ca="1" si="205"/>
        <v>0.19357821892981708</v>
      </c>
      <c r="K23">
        <f t="shared" ca="1" si="205"/>
        <v>0.18194395172973507</v>
      </c>
      <c r="L23">
        <f t="shared" ca="1" si="205"/>
        <v>0.18897899088137884</v>
      </c>
      <c r="M23">
        <f t="shared" ca="1" si="205"/>
        <v>0.17313274043950447</v>
      </c>
      <c r="N23">
        <f t="shared" ca="1" si="205"/>
        <v>0.1771424695962952</v>
      </c>
      <c r="O23">
        <f t="shared" ca="1" si="205"/>
        <v>0.18129954361352413</v>
      </c>
      <c r="P23">
        <f t="shared" ca="1" si="205"/>
        <v>0.18500734118145692</v>
      </c>
      <c r="Q23">
        <f t="shared" ca="1" si="205"/>
        <v>0.13385386808931404</v>
      </c>
      <c r="R23">
        <f t="shared" ca="1" si="205"/>
        <v>0.12964507488866028</v>
      </c>
      <c r="S23">
        <f t="shared" ca="1" si="205"/>
        <v>0.16820390605834173</v>
      </c>
      <c r="T23">
        <f t="shared" ca="1" si="205"/>
        <v>0.16322023467081237</v>
      </c>
      <c r="U23">
        <f t="shared" ca="1" si="205"/>
        <v>0.15941908365942511</v>
      </c>
      <c r="V23">
        <f t="shared" ca="1" si="205"/>
        <v>0.14291306420377037</v>
      </c>
      <c r="W23">
        <f t="shared" ca="1" si="205"/>
        <v>0.15210555737091708</v>
      </c>
      <c r="X23">
        <f t="shared" ca="1" si="205"/>
        <v>0.15517128958031551</v>
      </c>
      <c r="Y23">
        <f t="shared" ref="Y23:AD23" ca="1" si="206">10^Y20</f>
        <v>0.15750324839217039</v>
      </c>
      <c r="Z23">
        <f t="shared" ca="1" si="206"/>
        <v>0.14396853690132003</v>
      </c>
      <c r="AA23">
        <f t="shared" ca="1" si="206"/>
        <v>0.14266857662813387</v>
      </c>
      <c r="AB23">
        <f t="shared" ca="1" si="206"/>
        <v>0.13624461252876491</v>
      </c>
      <c r="AC23">
        <f t="shared" ca="1" si="206"/>
        <v>0.14104166811055913</v>
      </c>
      <c r="AD23">
        <f t="shared" ca="1" si="206"/>
        <v>0.14639092227861183</v>
      </c>
      <c r="AE23">
        <f t="shared" ref="AE23:AK23" ca="1" si="207">10^AE20</f>
        <v>0.13383311348839394</v>
      </c>
      <c r="AF23">
        <f t="shared" ca="1" si="207"/>
        <v>0.13275099677378935</v>
      </c>
      <c r="AG23">
        <f t="shared" ca="1" si="207"/>
        <v>0.13668033579954419</v>
      </c>
      <c r="AH23">
        <f t="shared" ca="1" si="207"/>
        <v>0.12864124337716576</v>
      </c>
      <c r="AI23">
        <f t="shared" ca="1" si="207"/>
        <v>0.12863677043244212</v>
      </c>
      <c r="AJ23">
        <f t="shared" ca="1" si="207"/>
        <v>0.11170351808227857</v>
      </c>
      <c r="AK23">
        <f t="shared" ca="1" si="207"/>
        <v>0.11782385343237643</v>
      </c>
      <c r="AL23">
        <f t="shared" ref="AL23:AT23" ca="1" si="208">10^AL20</f>
        <v>0.11998399512619863</v>
      </c>
      <c r="AM23">
        <f t="shared" ca="1" si="208"/>
        <v>0.11630717468219497</v>
      </c>
      <c r="AN23">
        <f t="shared" ca="1" si="208"/>
        <v>0.11527001333265745</v>
      </c>
      <c r="AO23">
        <f t="shared" ca="1" si="208"/>
        <v>0.11615125666107097</v>
      </c>
      <c r="AP23">
        <f t="shared" ca="1" si="208"/>
        <v>0.10938747826652111</v>
      </c>
      <c r="AQ23">
        <f t="shared" ca="1" si="208"/>
        <v>0.10803448525028149</v>
      </c>
      <c r="AR23">
        <f t="shared" ca="1" si="208"/>
        <v>0.10371721982043727</v>
      </c>
      <c r="AS23">
        <f t="shared" ca="1" si="208"/>
        <v>0.10879432261321458</v>
      </c>
      <c r="AT23">
        <f t="shared" ca="1" si="208"/>
        <v>0.10758778135775668</v>
      </c>
      <c r="AU23">
        <f t="shared" ref="AU23:BA23" ca="1" si="209">10^AU20</f>
        <v>0.10382723338266052</v>
      </c>
      <c r="AV23">
        <f t="shared" ca="1" si="209"/>
        <v>0.10220594327880166</v>
      </c>
      <c r="AW23">
        <f t="shared" ca="1" si="209"/>
        <v>8.9537043461054802E-2</v>
      </c>
      <c r="AX23">
        <f t="shared" ca="1" si="209"/>
        <v>0.1029401003320919</v>
      </c>
      <c r="AY23">
        <f t="shared" ca="1" si="209"/>
        <v>0.10392848478361788</v>
      </c>
      <c r="AZ23">
        <f t="shared" ca="1" si="209"/>
        <v>0.10150787156419547</v>
      </c>
      <c r="BA23">
        <f t="shared" ca="1" si="209"/>
        <v>0.10153952408957334</v>
      </c>
      <c r="BB23">
        <f t="shared" ref="BB23:BG23" ca="1" si="210">10^BB20</f>
        <v>0.10158198464614793</v>
      </c>
      <c r="BC23">
        <f t="shared" ca="1" si="210"/>
        <v>0.10192243520498787</v>
      </c>
      <c r="BD23">
        <f t="shared" ca="1" si="210"/>
        <v>0.10185206175220189</v>
      </c>
      <c r="BE23">
        <f t="shared" ca="1" si="210"/>
        <v>9.9558466957650693E-2</v>
      </c>
      <c r="BF23">
        <f t="shared" ca="1" si="210"/>
        <v>0.10103367271019401</v>
      </c>
      <c r="BG23">
        <f t="shared" ca="1" si="210"/>
        <v>9.5087939691031992E-2</v>
      </c>
      <c r="BH23">
        <f t="shared" ref="BH23:BN23" ca="1" si="211">10^BH20</f>
        <v>8.9321375518360557E-2</v>
      </c>
      <c r="BI23">
        <f t="shared" ca="1" si="211"/>
        <v>9.6270296181462156E-2</v>
      </c>
      <c r="BJ23">
        <f t="shared" ca="1" si="211"/>
        <v>9.7558807116549753E-2</v>
      </c>
      <c r="BK23">
        <f t="shared" ca="1" si="211"/>
        <v>9.7571588312476573E-2</v>
      </c>
      <c r="BL23">
        <f t="shared" ca="1" si="211"/>
        <v>9.4422151993532669E-2</v>
      </c>
      <c r="BM23">
        <f t="shared" ca="1" si="211"/>
        <v>9.3609329327205337E-2</v>
      </c>
      <c r="BN23">
        <f t="shared" ca="1" si="211"/>
        <v>9.4920652812348294E-2</v>
      </c>
      <c r="BO23">
        <f ca="1">10^BO20</f>
        <v>9.166804106116104E-2</v>
      </c>
      <c r="BP23">
        <f ca="1">10^BP20</f>
        <v>9.712753108406201E-2</v>
      </c>
      <c r="BQ23">
        <f t="shared" ref="BQ23:BW23" ca="1" si="212">10^BQ20</f>
        <v>9.3681820895014853E-2</v>
      </c>
      <c r="BR23">
        <f t="shared" ca="1" si="212"/>
        <v>9.258477680377078E-2</v>
      </c>
      <c r="BS23">
        <f t="shared" ca="1" si="212"/>
        <v>9.2318802855894957E-2</v>
      </c>
      <c r="BT23">
        <f t="shared" ca="1" si="212"/>
        <v>8.346484571455029E-2</v>
      </c>
      <c r="BU23">
        <f t="shared" ca="1" si="212"/>
        <v>8.9147911947389372E-2</v>
      </c>
      <c r="BV23">
        <f t="shared" ca="1" si="212"/>
        <v>8.9123726338987866E-2</v>
      </c>
      <c r="BW23">
        <f t="shared" ca="1" si="212"/>
        <v>8.8104704935182535E-2</v>
      </c>
      <c r="BX23">
        <f ca="1">10^BX20</f>
        <v>9.2402108647230641E-2</v>
      </c>
      <c r="BY23">
        <f ca="1">10^BY20</f>
        <v>8.738851890731815E-2</v>
      </c>
      <c r="BZ23">
        <f t="shared" ref="BZ23:CK23" ca="1" si="213">10^BZ20</f>
        <v>8.2066943992042757E-2</v>
      </c>
      <c r="CA23">
        <f t="shared" ca="1" si="213"/>
        <v>8.4852813742385694E-2</v>
      </c>
      <c r="CB23">
        <f t="shared" ca="1" si="213"/>
        <v>8.6775228255572323E-2</v>
      </c>
      <c r="CC23">
        <f t="shared" ca="1" si="213"/>
        <v>8.7117543493857225E-2</v>
      </c>
      <c r="CD23">
        <f t="shared" ca="1" si="213"/>
        <v>8.9720926873273169E-2</v>
      </c>
      <c r="CE23">
        <f t="shared" ca="1" si="213"/>
        <v>8.7117543493857225E-2</v>
      </c>
      <c r="CF23">
        <f t="shared" ca="1" si="213"/>
        <v>8.2390685756284693E-2</v>
      </c>
      <c r="CG23">
        <f t="shared" ca="1" si="213"/>
        <v>8.4589701075245091E-2</v>
      </c>
      <c r="CH23">
        <f t="shared" ca="1" si="213"/>
        <v>8.5415027753304465E-2</v>
      </c>
      <c r="CI23">
        <f t="shared" ca="1" si="213"/>
        <v>8.9165419417539388E-2</v>
      </c>
      <c r="CJ23">
        <f t="shared" ca="1" si="213"/>
        <v>8.6191754559083053E-2</v>
      </c>
      <c r="CK23">
        <f t="shared" ca="1" si="213"/>
        <v>8.7238868769117794E-2</v>
      </c>
      <c r="CL23">
        <f ca="1">10^CL20</f>
        <v>8.5803571741195281E-2</v>
      </c>
      <c r="CM23">
        <f ca="1">10^CM20</f>
        <v>8.4039544417511658E-2</v>
      </c>
      <c r="CN23">
        <f t="shared" ref="CN23:CS23" ca="1" si="214">10^CN20</f>
        <v>8.1075870877150721E-2</v>
      </c>
      <c r="CO23">
        <f t="shared" ca="1" si="214"/>
        <v>8.4258800102260681E-2</v>
      </c>
      <c r="CP23">
        <f t="shared" ca="1" si="214"/>
        <v>8.3352955165985287E-2</v>
      </c>
      <c r="CQ23">
        <f t="shared" ca="1" si="214"/>
        <v>8.3884655064817279E-2</v>
      </c>
      <c r="CR23">
        <f t="shared" ca="1" si="214"/>
        <v>8.0226009922094263E-2</v>
      </c>
      <c r="CS23">
        <f t="shared" ca="1" si="214"/>
        <v>8.3708491463227175E-2</v>
      </c>
      <c r="CT23">
        <f t="shared" ref="CT23:DP23" ca="1" si="215">10^CT20</f>
        <v>7.7985212984539101E-2</v>
      </c>
      <c r="CU23">
        <f t="shared" ca="1" si="215"/>
        <v>7.9670965624788884E-2</v>
      </c>
      <c r="CV23">
        <f t="shared" ca="1" si="215"/>
        <v>7.6901199588704547E-2</v>
      </c>
      <c r="CW23">
        <f t="shared" ca="1" si="215"/>
        <v>7.9670965624788884E-2</v>
      </c>
      <c r="CX23">
        <f t="shared" ca="1" si="215"/>
        <v>8.0133651978175249E-2</v>
      </c>
      <c r="CY23">
        <f t="shared" ca="1" si="215"/>
        <v>7.5255067606401105E-2</v>
      </c>
      <c r="CZ23">
        <f t="shared" ca="1" si="215"/>
        <v>7.600811808496466E-2</v>
      </c>
      <c r="DA23">
        <f t="shared" ca="1" si="215"/>
        <v>7.8366704251330466E-2</v>
      </c>
      <c r="DB23">
        <f t="shared" ca="1" si="215"/>
        <v>7.5768652698394973E-2</v>
      </c>
      <c r="DC23">
        <f t="shared" ca="1" si="215"/>
        <v>7.287259323417547E-2</v>
      </c>
      <c r="DD23">
        <f t="shared" ca="1" si="215"/>
        <v>7.6485436210151775E-2</v>
      </c>
      <c r="DE23">
        <f t="shared" ca="1" si="215"/>
        <v>7.4419479996399404E-2</v>
      </c>
      <c r="DF23">
        <f t="shared" ca="1" si="215"/>
        <v>7.6097428970633207E-2</v>
      </c>
      <c r="DG23">
        <f t="shared" ca="1" si="215"/>
        <v>7.7144244368192547E-2</v>
      </c>
      <c r="DH23">
        <f t="shared" ca="1" si="215"/>
        <v>7.697126940649926E-2</v>
      </c>
      <c r="DI23">
        <f t="shared" ca="1" si="215"/>
        <v>7.7670722319788513E-2</v>
      </c>
      <c r="DJ23">
        <f t="shared" ca="1" si="215"/>
        <v>7.9561073242944466E-2</v>
      </c>
      <c r="DK23">
        <f t="shared" ca="1" si="215"/>
        <v>7.8860836917095153E-2</v>
      </c>
      <c r="DL23">
        <f t="shared" ca="1" si="215"/>
        <v>7.5837690577095496E-2</v>
      </c>
      <c r="DM23">
        <f t="shared" ca="1" si="215"/>
        <v>7.4419571246452806E-2</v>
      </c>
      <c r="DN23">
        <f t="shared" ca="1" si="215"/>
        <v>7.3560022983132994E-2</v>
      </c>
      <c r="DO23">
        <f t="shared" ca="1" si="215"/>
        <v>7.3301447224803834E-2</v>
      </c>
      <c r="DP23">
        <f t="shared" ca="1" si="215"/>
        <v>7.4469059359171155E-2</v>
      </c>
      <c r="DQ23">
        <f ca="1">10^DQ20</f>
        <v>7.5789760722863836E-2</v>
      </c>
      <c r="DR23">
        <f t="shared" ref="DR23:EC23" ca="1" si="216">10^DR20</f>
        <v>7.321432449914704E-2</v>
      </c>
      <c r="DS23">
        <f t="shared" ca="1" si="216"/>
        <v>7.4486668271236831E-2</v>
      </c>
      <c r="DT23">
        <f t="shared" ca="1" si="216"/>
        <v>7.5045574623635813E-2</v>
      </c>
      <c r="DU23">
        <f t="shared" ca="1" si="216"/>
        <v>8.1640071800795591E-2</v>
      </c>
      <c r="DV23">
        <f t="shared" ca="1" si="216"/>
        <v>7.4277261844595849E-2</v>
      </c>
      <c r="DW23">
        <f t="shared" ca="1" si="216"/>
        <v>7.3516840695696944E-2</v>
      </c>
      <c r="DX23">
        <f t="shared" ca="1" si="216"/>
        <v>7.744338512874252E-2</v>
      </c>
      <c r="DY23">
        <f t="shared" ca="1" si="216"/>
        <v>7.5804189073710046E-2</v>
      </c>
      <c r="DZ23">
        <f t="shared" ca="1" si="216"/>
        <v>7.6024028846116865E-2</v>
      </c>
      <c r="EA23">
        <f t="shared" ca="1" si="216"/>
        <v>7.48939051944289E-2</v>
      </c>
      <c r="EB23">
        <f t="shared" ca="1" si="216"/>
        <v>7.2695171585791959E-2</v>
      </c>
      <c r="EC23">
        <f t="shared" ca="1" si="216"/>
        <v>7.3220165323449271E-2</v>
      </c>
      <c r="ED23">
        <f t="shared" ref="ED23:EF23" ca="1" si="217">10^ED20</f>
        <v>7.2644349851207976E-2</v>
      </c>
      <c r="EE23">
        <f t="shared" ca="1" si="217"/>
        <v>7.221788392529814E-2</v>
      </c>
      <c r="EF23">
        <f t="shared" ca="1" si="217"/>
        <v>7.5568564521483958E-2</v>
      </c>
    </row>
    <row r="24" spans="1:136">
      <c r="F24" s="17" t="s">
        <v>36</v>
      </c>
      <c r="G24">
        <f ca="1">10^G22</f>
        <v>1.2035156285108559</v>
      </c>
      <c r="H24">
        <f t="shared" ref="H24:X24" ca="1" si="218">10^H22</f>
        <v>1.1897963604074124</v>
      </c>
      <c r="I24">
        <f t="shared" ca="1" si="218"/>
        <v>1.1973517548514376</v>
      </c>
      <c r="J24">
        <f t="shared" ca="1" si="218"/>
        <v>1.2268977737353557</v>
      </c>
      <c r="K24">
        <f t="shared" ca="1" si="218"/>
        <v>1.1818732625399768</v>
      </c>
      <c r="L24">
        <f t="shared" ca="1" si="218"/>
        <v>1.1974756910039155</v>
      </c>
      <c r="M24">
        <f t="shared" ca="1" si="218"/>
        <v>1.1713251549602823</v>
      </c>
      <c r="N24">
        <f t="shared" ca="1" si="218"/>
        <v>1.1624294559095385</v>
      </c>
      <c r="O24">
        <f t="shared" ca="1" si="218"/>
        <v>1.1851985259415996</v>
      </c>
      <c r="P24">
        <f t="shared" ca="1" si="218"/>
        <v>1.1702570178391096</v>
      </c>
      <c r="Q24">
        <f t="shared" ca="1" si="218"/>
        <v>1.1843320053006119</v>
      </c>
      <c r="R24">
        <f t="shared" ca="1" si="218"/>
        <v>1.1872777904666343</v>
      </c>
      <c r="S24">
        <f t="shared" ca="1" si="218"/>
        <v>1.18341936127185</v>
      </c>
      <c r="T24">
        <f t="shared" ca="1" si="218"/>
        <v>1.1746755439608974</v>
      </c>
      <c r="U24">
        <f t="shared" ca="1" si="218"/>
        <v>1.1536426303710312</v>
      </c>
      <c r="V24">
        <f t="shared" ca="1" si="218"/>
        <v>1.1236235604405811</v>
      </c>
      <c r="W24">
        <f t="shared" ca="1" si="218"/>
        <v>1.1404614005475981</v>
      </c>
      <c r="X24">
        <f t="shared" ca="1" si="218"/>
        <v>1.156445221007903</v>
      </c>
      <c r="Y24">
        <f t="shared" ref="Y24:AD24" ca="1" si="219">10^Y22</f>
        <v>1.1560149440002361</v>
      </c>
      <c r="Z24">
        <f t="shared" ca="1" si="219"/>
        <v>1.1773216245759954</v>
      </c>
      <c r="AA24">
        <f t="shared" ca="1" si="219"/>
        <v>1.1716433956725512</v>
      </c>
      <c r="AB24">
        <f t="shared" ca="1" si="219"/>
        <v>1.1857668921043876</v>
      </c>
      <c r="AC24">
        <f t="shared" ca="1" si="219"/>
        <v>1.1543980986466238</v>
      </c>
      <c r="AD24">
        <f t="shared" ca="1" si="219"/>
        <v>1.3851298428391621</v>
      </c>
      <c r="AE24">
        <f t="shared" ref="AE24:AK24" ca="1" si="220">10^AE22</f>
        <v>1.1630464683517057</v>
      </c>
      <c r="AF24">
        <f t="shared" ca="1" si="220"/>
        <v>1.1728282588973449</v>
      </c>
      <c r="AG24">
        <f t="shared" ca="1" si="220"/>
        <v>1.163944079138741</v>
      </c>
      <c r="AH24">
        <f t="shared" ca="1" si="220"/>
        <v>1.1661806965575989</v>
      </c>
      <c r="AI24">
        <f t="shared" ca="1" si="220"/>
        <v>1.1625141917075079</v>
      </c>
      <c r="AJ24">
        <f t="shared" ca="1" si="220"/>
        <v>1.2020275471954029</v>
      </c>
      <c r="AK24">
        <f t="shared" ca="1" si="220"/>
        <v>1.1605305899215839</v>
      </c>
      <c r="AL24">
        <f t="shared" ref="AL24:AT24" ca="1" si="221">10^AL22</f>
        <v>1.1699306612038218</v>
      </c>
      <c r="AM24">
        <f t="shared" ca="1" si="221"/>
        <v>1.1315540009595706</v>
      </c>
      <c r="AN24">
        <f t="shared" ca="1" si="221"/>
        <v>1.1744821698547201</v>
      </c>
      <c r="AO24">
        <f t="shared" ca="1" si="221"/>
        <v>1.1788846690479493</v>
      </c>
      <c r="AP24">
        <f t="shared" ca="1" si="221"/>
        <v>1.1572230367422423</v>
      </c>
      <c r="AQ24">
        <f t="shared" ca="1" si="221"/>
        <v>1.1875559759412193</v>
      </c>
      <c r="AR24">
        <f t="shared" ca="1" si="221"/>
        <v>1.1853604679179135</v>
      </c>
      <c r="AS24">
        <f t="shared" ca="1" si="221"/>
        <v>1.1700145029826396</v>
      </c>
      <c r="AT24">
        <f t="shared" ca="1" si="221"/>
        <v>1.1508462840507978</v>
      </c>
      <c r="AU24">
        <f t="shared" ref="AU24:BA24" ca="1" si="222">10^AU22</f>
        <v>1.1808508097540025</v>
      </c>
      <c r="AV24">
        <f t="shared" ca="1" si="222"/>
        <v>1.1668658340129789</v>
      </c>
      <c r="AW24">
        <f t="shared" ca="1" si="222"/>
        <v>1.1700788600412078</v>
      </c>
      <c r="AX24">
        <f t="shared" ca="1" si="222"/>
        <v>1.144008964355786</v>
      </c>
      <c r="AY24">
        <f t="shared" ca="1" si="222"/>
        <v>1.1406688946621044</v>
      </c>
      <c r="AZ24">
        <f t="shared" ca="1" si="222"/>
        <v>1.144168410731353</v>
      </c>
      <c r="BA24">
        <f t="shared" ca="1" si="222"/>
        <v>1.1419974166545357</v>
      </c>
      <c r="BB24">
        <f t="shared" ref="BB24:BG24" ca="1" si="223">10^BB22</f>
        <v>1.1402741147366573</v>
      </c>
      <c r="BC24">
        <f t="shared" ca="1" si="223"/>
        <v>1.1479787164922164</v>
      </c>
      <c r="BD24">
        <f t="shared" ca="1" si="223"/>
        <v>1.1564114299827708</v>
      </c>
      <c r="BE24">
        <f t="shared" ca="1" si="223"/>
        <v>1.1495988392693799</v>
      </c>
      <c r="BF24">
        <f t="shared" ca="1" si="223"/>
        <v>1.1464879916234083</v>
      </c>
      <c r="BG24">
        <f t="shared" ca="1" si="223"/>
        <v>1.1311051609440526</v>
      </c>
      <c r="BH24">
        <f t="shared" ref="BH24:BN24" ca="1" si="224">10^BH22</f>
        <v>1.1884586164611524</v>
      </c>
      <c r="BI24">
        <f t="shared" ca="1" si="224"/>
        <v>1.0999910415112626</v>
      </c>
      <c r="BJ24">
        <f t="shared" ca="1" si="224"/>
        <v>1.1654333842259565</v>
      </c>
      <c r="BK24">
        <f t="shared" ca="1" si="224"/>
        <v>1.1590303515651894</v>
      </c>
      <c r="BL24">
        <f t="shared" ca="1" si="224"/>
        <v>1.1437992802518677</v>
      </c>
      <c r="BM24">
        <f t="shared" ca="1" si="224"/>
        <v>1.1750351932142094</v>
      </c>
      <c r="BN24">
        <f t="shared" ca="1" si="224"/>
        <v>1.142664461618887</v>
      </c>
      <c r="BO24">
        <f ca="1">10^BO22</f>
        <v>1.1820524789378211</v>
      </c>
      <c r="BP24">
        <f ca="1">10^BP22</f>
        <v>1.1547434149794971</v>
      </c>
      <c r="BQ24">
        <f t="shared" ref="BQ24:BW24" ca="1" si="225">10^BQ22</f>
        <v>1.1246250845746613</v>
      </c>
      <c r="BR24">
        <f t="shared" ca="1" si="225"/>
        <v>1.1850705691723828</v>
      </c>
      <c r="BS24">
        <f t="shared" ca="1" si="225"/>
        <v>1.1680759847644526</v>
      </c>
      <c r="BT24">
        <f t="shared" ca="1" si="225"/>
        <v>1.1613441532331037</v>
      </c>
      <c r="BU24">
        <f t="shared" ca="1" si="225"/>
        <v>1.1553794313705075</v>
      </c>
      <c r="BV24">
        <f t="shared" ca="1" si="225"/>
        <v>1.1587966858592169</v>
      </c>
      <c r="BW24">
        <f t="shared" ca="1" si="225"/>
        <v>1.1639707043080827</v>
      </c>
      <c r="BX24">
        <f ca="1">10^BX22</f>
        <v>1.0540925533894598</v>
      </c>
      <c r="BY24">
        <f ca="1">10^BY22</f>
        <v>1.0606601717798212</v>
      </c>
      <c r="BZ24">
        <f t="shared" ref="BZ24:CK24" ca="1" si="226">10^BZ22</f>
        <v>1.1271418295124533</v>
      </c>
      <c r="CA24">
        <f t="shared" ca="1" si="226"/>
        <v>1.0703675212924164</v>
      </c>
      <c r="CB24">
        <f t="shared" ca="1" si="226"/>
        <v>1.1636773474471271</v>
      </c>
      <c r="CC24">
        <f t="shared" ca="1" si="226"/>
        <v>1.1133862097011138</v>
      </c>
      <c r="CD24">
        <f t="shared" ca="1" si="226"/>
        <v>1.0954536053178745</v>
      </c>
      <c r="CE24">
        <f t="shared" ca="1" si="226"/>
        <v>1.1133862097011138</v>
      </c>
      <c r="CF24">
        <f t="shared" ca="1" si="226"/>
        <v>1.0606601717798212</v>
      </c>
      <c r="CG24">
        <f t="shared" ca="1" si="226"/>
        <v>1.1180339887498949</v>
      </c>
      <c r="CH24">
        <f t="shared" ca="1" si="226"/>
        <v>1.1498860529954804</v>
      </c>
      <c r="CI24">
        <f t="shared" ca="1" si="226"/>
        <v>1.1530512726612518</v>
      </c>
      <c r="CJ24">
        <f t="shared" ca="1" si="226"/>
        <v>1.1716499077090832</v>
      </c>
      <c r="CK24">
        <f t="shared" ca="1" si="226"/>
        <v>1.1554552628204764</v>
      </c>
      <c r="CL24">
        <f ca="1">10^CL22</f>
        <v>1.1576902829683107</v>
      </c>
      <c r="CM24">
        <f ca="1">10^CM22</f>
        <v>1.1447638128624731</v>
      </c>
      <c r="CN24">
        <f t="shared" ref="CN24:CS24" ca="1" si="227">10^CN22</f>
        <v>1.1568663489540394</v>
      </c>
      <c r="CO24">
        <f t="shared" ca="1" si="227"/>
        <v>1.1689640930579241</v>
      </c>
      <c r="CP24">
        <f t="shared" ca="1" si="227"/>
        <v>1.1719604778348143</v>
      </c>
      <c r="CQ24">
        <f t="shared" ca="1" si="227"/>
        <v>1.1664168949840326</v>
      </c>
      <c r="CR24">
        <f t="shared" ca="1" si="227"/>
        <v>1.1533822150723956</v>
      </c>
      <c r="CS24">
        <f t="shared" ca="1" si="227"/>
        <v>1.1302311595348562</v>
      </c>
      <c r="CT24">
        <f t="shared" ref="CT24:DP24" ca="1" si="228">10^CT22</f>
        <v>1.174943814656924</v>
      </c>
      <c r="CU24">
        <f t="shared" ca="1" si="228"/>
        <v>1.2237718935537911</v>
      </c>
      <c r="CV24">
        <f t="shared" ca="1" si="228"/>
        <v>1.1763013031342271</v>
      </c>
      <c r="CW24">
        <f t="shared" ca="1" si="228"/>
        <v>1.2237718935537911</v>
      </c>
      <c r="CX24">
        <f t="shared" ca="1" si="228"/>
        <v>1.1785213056251278</v>
      </c>
      <c r="CY24">
        <f t="shared" ca="1" si="228"/>
        <v>1.2332056468258412</v>
      </c>
      <c r="CZ24">
        <f t="shared" ca="1" si="228"/>
        <v>1.2606479027311972</v>
      </c>
      <c r="DA24">
        <f t="shared" ca="1" si="228"/>
        <v>1.1328693758702812</v>
      </c>
      <c r="DB24">
        <f t="shared" ca="1" si="228"/>
        <v>1.1786881185238693</v>
      </c>
      <c r="DC24">
        <f t="shared" ca="1" si="228"/>
        <v>1.2435904591428435</v>
      </c>
      <c r="DD24">
        <f t="shared" ca="1" si="228"/>
        <v>1.2241075030469881</v>
      </c>
      <c r="DE24">
        <f t="shared" ca="1" si="228"/>
        <v>1.208447845492638</v>
      </c>
      <c r="DF24">
        <f t="shared" ca="1" si="228"/>
        <v>1.2501852000083689</v>
      </c>
      <c r="DG24">
        <f t="shared" ca="1" si="228"/>
        <v>1.2585529019573829</v>
      </c>
      <c r="DH24">
        <f t="shared" ca="1" si="228"/>
        <v>1.1649633636757006</v>
      </c>
      <c r="DI24">
        <f t="shared" ca="1" si="228"/>
        <v>1.2153102690251172</v>
      </c>
      <c r="DJ24">
        <f t="shared" ca="1" si="228"/>
        <v>1.2390752922718247</v>
      </c>
      <c r="DK24">
        <f t="shared" ca="1" si="228"/>
        <v>1.2068199101695032</v>
      </c>
      <c r="DL24">
        <f t="shared" ca="1" si="228"/>
        <v>1.1675898346136913</v>
      </c>
      <c r="DM24">
        <f t="shared" ca="1" si="228"/>
        <v>1.2689286599847762</v>
      </c>
      <c r="DN24">
        <f t="shared" ca="1" si="228"/>
        <v>1.2402826298750702</v>
      </c>
      <c r="DO24">
        <f t="shared" ca="1" si="228"/>
        <v>1.259856589677405</v>
      </c>
      <c r="DP24">
        <f t="shared" ca="1" si="228"/>
        <v>1.225638938613629</v>
      </c>
      <c r="DQ24">
        <f ca="1">10^DQ22</f>
        <v>1.260685743120679</v>
      </c>
      <c r="DR24">
        <f t="shared" ref="DR24:EC24" ca="1" si="229">10^DR22</f>
        <v>1.1884676827741858</v>
      </c>
      <c r="DS24">
        <f t="shared" ca="1" si="229"/>
        <v>1.2217496728340242</v>
      </c>
      <c r="DT24">
        <f t="shared" ca="1" si="229"/>
        <v>1.2034993647171701</v>
      </c>
      <c r="DU24">
        <f t="shared" ca="1" si="229"/>
        <v>1.1730749524215709</v>
      </c>
      <c r="DV24">
        <f t="shared" ca="1" si="229"/>
        <v>1.2061314689226925</v>
      </c>
      <c r="DW24">
        <f t="shared" ca="1" si="229"/>
        <v>1.2077588972998254</v>
      </c>
      <c r="DX24">
        <f t="shared" ca="1" si="229"/>
        <v>1.1869814645657293</v>
      </c>
      <c r="DY24">
        <f t="shared" ca="1" si="229"/>
        <v>1.2247003419064217</v>
      </c>
      <c r="DZ24">
        <f t="shared" ca="1" si="229"/>
        <v>1.204421494493163</v>
      </c>
      <c r="EA24">
        <f t="shared" ca="1" si="229"/>
        <v>1.2365723387748599</v>
      </c>
      <c r="EB24">
        <f t="shared" ca="1" si="229"/>
        <v>1.2084535389850777</v>
      </c>
      <c r="EC24">
        <f t="shared" ca="1" si="229"/>
        <v>1.203880007732669</v>
      </c>
      <c r="ED24">
        <f t="shared" ref="ED24:EF24" ca="1" si="230">10^ED22</f>
        <v>1.2349884137712468</v>
      </c>
      <c r="EE24">
        <f t="shared" ca="1" si="230"/>
        <v>1.2035655940628833</v>
      </c>
      <c r="EF24">
        <f t="shared" ca="1" si="230"/>
        <v>1.2387718229161986</v>
      </c>
    </row>
    <row r="25" spans="1:136">
      <c r="F25" s="17" t="s">
        <v>55</v>
      </c>
      <c r="G25">
        <f t="shared" ref="G25:U25" ca="1" si="231">IF(ISERROR(G21),"",G23)</f>
        <v>0.19401400781966166</v>
      </c>
      <c r="H25">
        <f t="shared" ca="1" si="231"/>
        <v>0.1967621977845386</v>
      </c>
      <c r="I25">
        <f t="shared" ca="1" si="231"/>
        <v>0.17408029200207079</v>
      </c>
      <c r="J25">
        <f t="shared" ca="1" si="231"/>
        <v>0.19357821892981708</v>
      </c>
      <c r="K25">
        <f t="shared" ca="1" si="231"/>
        <v>0.18194395172973507</v>
      </c>
      <c r="L25">
        <f t="shared" ca="1" si="231"/>
        <v>0.18897899088137884</v>
      </c>
      <c r="M25">
        <f t="shared" ca="1" si="231"/>
        <v>0.17313274043950447</v>
      </c>
      <c r="N25">
        <f t="shared" ca="1" si="231"/>
        <v>0.1771424695962952</v>
      </c>
      <c r="O25">
        <f t="shared" ca="1" si="231"/>
        <v>0.18129954361352413</v>
      </c>
      <c r="P25">
        <f t="shared" ca="1" si="231"/>
        <v>0.18500734118145692</v>
      </c>
      <c r="Q25">
        <f t="shared" ca="1" si="231"/>
        <v>0.13385386808931404</v>
      </c>
      <c r="R25">
        <f t="shared" ca="1" si="231"/>
        <v>0.12964507488866028</v>
      </c>
      <c r="S25">
        <f t="shared" ca="1" si="231"/>
        <v>0.16820390605834173</v>
      </c>
      <c r="T25">
        <f t="shared" ca="1" si="231"/>
        <v>0.16322023467081237</v>
      </c>
      <c r="U25">
        <f t="shared" ca="1" si="231"/>
        <v>0.15941908365942511</v>
      </c>
      <c r="V25">
        <f ca="1">IF(ISERROR(V21),"",V23)</f>
        <v>0.14291306420377037</v>
      </c>
      <c r="W25">
        <f ca="1">IF(ISERROR(W21),"",W23)</f>
        <v>0.15210555737091708</v>
      </c>
      <c r="X25">
        <f ca="1">IF(ISERROR(X21),"",X23)</f>
        <v>0.15517128958031551</v>
      </c>
      <c r="Y25">
        <f t="shared" ref="Y25:AD25" ca="1" si="232">IF(ISERROR(Y21),"",Y23)</f>
        <v>0.15750324839217039</v>
      </c>
      <c r="Z25">
        <f t="shared" ca="1" si="232"/>
        <v>0.14396853690132003</v>
      </c>
      <c r="AA25">
        <f t="shared" ca="1" si="232"/>
        <v>0.14266857662813387</v>
      </c>
      <c r="AB25">
        <f t="shared" ca="1" si="232"/>
        <v>0.13624461252876491</v>
      </c>
      <c r="AC25">
        <f t="shared" ca="1" si="232"/>
        <v>0.14104166811055913</v>
      </c>
      <c r="AD25">
        <f t="shared" ca="1" si="232"/>
        <v>0.14639092227861183</v>
      </c>
      <c r="AE25">
        <f t="shared" ref="AE25:AK25" ca="1" si="233">IF(ISERROR(AE21),"",AE23)</f>
        <v>0.13383311348839394</v>
      </c>
      <c r="AF25">
        <f t="shared" ca="1" si="233"/>
        <v>0.13275099677378935</v>
      </c>
      <c r="AG25">
        <f t="shared" ca="1" si="233"/>
        <v>0.13668033579954419</v>
      </c>
      <c r="AH25">
        <f t="shared" ca="1" si="233"/>
        <v>0.12864124337716576</v>
      </c>
      <c r="AI25">
        <f t="shared" ca="1" si="233"/>
        <v>0.12863677043244212</v>
      </c>
      <c r="AJ25">
        <f t="shared" ca="1" si="233"/>
        <v>0.11170351808227857</v>
      </c>
      <c r="AK25">
        <f t="shared" ca="1" si="233"/>
        <v>0.11782385343237643</v>
      </c>
      <c r="AL25">
        <f t="shared" ref="AL25:AT25" ca="1" si="234">IF(ISERROR(AL21),"",AL23)</f>
        <v>0.11998399512619863</v>
      </c>
      <c r="AM25">
        <f t="shared" ca="1" si="234"/>
        <v>0.11630717468219497</v>
      </c>
      <c r="AN25">
        <f t="shared" ca="1" si="234"/>
        <v>0.11527001333265745</v>
      </c>
      <c r="AO25">
        <f t="shared" ca="1" si="234"/>
        <v>0.11615125666107097</v>
      </c>
      <c r="AP25">
        <f t="shared" ca="1" si="234"/>
        <v>0.10938747826652111</v>
      </c>
      <c r="AQ25">
        <f t="shared" ca="1" si="234"/>
        <v>0.10803448525028149</v>
      </c>
      <c r="AR25">
        <f t="shared" ca="1" si="234"/>
        <v>0.10371721982043727</v>
      </c>
      <c r="AS25">
        <f t="shared" ca="1" si="234"/>
        <v>0.10879432261321458</v>
      </c>
      <c r="AT25">
        <f t="shared" ca="1" si="234"/>
        <v>0.10758778135775668</v>
      </c>
      <c r="AU25">
        <f t="shared" ref="AU25:BA25" ca="1" si="235">IF(ISERROR(AU21),"",AU23)</f>
        <v>0.10382723338266052</v>
      </c>
      <c r="AV25">
        <f t="shared" ca="1" si="235"/>
        <v>0.10220594327880166</v>
      </c>
      <c r="AW25">
        <f t="shared" ca="1" si="235"/>
        <v>8.9537043461054802E-2</v>
      </c>
      <c r="AX25">
        <f t="shared" ca="1" si="235"/>
        <v>0.1029401003320919</v>
      </c>
      <c r="AY25">
        <f t="shared" ca="1" si="235"/>
        <v>0.10392848478361788</v>
      </c>
      <c r="AZ25">
        <f t="shared" ca="1" si="235"/>
        <v>0.10150787156419547</v>
      </c>
      <c r="BA25">
        <f t="shared" ca="1" si="235"/>
        <v>0.10153952408957334</v>
      </c>
      <c r="BB25">
        <f t="shared" ref="BB25:BG25" ca="1" si="236">IF(ISERROR(BB21),"",BB23)</f>
        <v>0.10158198464614793</v>
      </c>
      <c r="BC25">
        <f t="shared" ca="1" si="236"/>
        <v>0.10192243520498787</v>
      </c>
      <c r="BD25">
        <f t="shared" ca="1" si="236"/>
        <v>0.10185206175220189</v>
      </c>
      <c r="BE25">
        <f t="shared" ca="1" si="236"/>
        <v>9.9558466957650693E-2</v>
      </c>
      <c r="BF25">
        <f t="shared" ca="1" si="236"/>
        <v>0.10103367271019401</v>
      </c>
      <c r="BG25">
        <f t="shared" ca="1" si="236"/>
        <v>9.5087939691031992E-2</v>
      </c>
      <c r="BH25">
        <f t="shared" ref="BH25:BN25" ca="1" si="237">IF(ISERROR(BH21),"",BH23)</f>
        <v>8.9321375518360557E-2</v>
      </c>
      <c r="BI25">
        <f t="shared" ca="1" si="237"/>
        <v>9.6270296181462156E-2</v>
      </c>
      <c r="BJ25">
        <f t="shared" ca="1" si="237"/>
        <v>9.7558807116549753E-2</v>
      </c>
      <c r="BK25">
        <f t="shared" ca="1" si="237"/>
        <v>9.7571588312476573E-2</v>
      </c>
      <c r="BL25">
        <f t="shared" ca="1" si="237"/>
        <v>9.4422151993532669E-2</v>
      </c>
      <c r="BM25">
        <f t="shared" ca="1" si="237"/>
        <v>9.3609329327205337E-2</v>
      </c>
      <c r="BN25">
        <f t="shared" ca="1" si="237"/>
        <v>9.4920652812348294E-2</v>
      </c>
      <c r="BO25">
        <f ca="1">IF(ISERROR(BO21),"",BO23)</f>
        <v>9.166804106116104E-2</v>
      </c>
      <c r="BP25">
        <f ca="1">IF(ISERROR(BP21),"",BP23)</f>
        <v>9.712753108406201E-2</v>
      </c>
      <c r="BQ25">
        <f t="shared" ref="BQ25:BW25" ca="1" si="238">IF(ISERROR(BQ21),"",BQ23)</f>
        <v>9.3681820895014853E-2</v>
      </c>
      <c r="BR25">
        <f t="shared" ca="1" si="238"/>
        <v>9.258477680377078E-2</v>
      </c>
      <c r="BS25">
        <f t="shared" ca="1" si="238"/>
        <v>9.2318802855894957E-2</v>
      </c>
      <c r="BT25">
        <f t="shared" ca="1" si="238"/>
        <v>8.346484571455029E-2</v>
      </c>
      <c r="BU25">
        <f t="shared" ca="1" si="238"/>
        <v>8.9147911947389372E-2</v>
      </c>
      <c r="BV25">
        <f t="shared" ca="1" si="238"/>
        <v>8.9123726338987866E-2</v>
      </c>
      <c r="BW25">
        <f t="shared" ca="1" si="238"/>
        <v>8.8104704935182535E-2</v>
      </c>
      <c r="BX25">
        <f ca="1">IF(ISERROR(BX21),"",BX23)</f>
        <v>9.2402108647230641E-2</v>
      </c>
      <c r="BY25">
        <f ca="1">IF(ISERROR(BY21),"",BY23)</f>
        <v>8.738851890731815E-2</v>
      </c>
      <c r="BZ25">
        <f t="shared" ref="BZ25:CK25" ca="1" si="239">IF(ISERROR(BZ21),"",BZ23)</f>
        <v>8.2066943992042757E-2</v>
      </c>
      <c r="CA25">
        <f t="shared" ca="1" si="239"/>
        <v>8.4852813742385694E-2</v>
      </c>
      <c r="CB25">
        <f t="shared" ca="1" si="239"/>
        <v>8.6775228255572323E-2</v>
      </c>
      <c r="CC25">
        <f t="shared" ca="1" si="239"/>
        <v>8.7117543493857225E-2</v>
      </c>
      <c r="CD25">
        <f t="shared" ca="1" si="239"/>
        <v>8.9720926873273169E-2</v>
      </c>
      <c r="CE25">
        <f t="shared" ca="1" si="239"/>
        <v>8.7117543493857225E-2</v>
      </c>
      <c r="CF25">
        <f t="shared" ca="1" si="239"/>
        <v>8.2390685756284693E-2</v>
      </c>
      <c r="CG25">
        <f t="shared" ca="1" si="239"/>
        <v>8.4589701075245091E-2</v>
      </c>
      <c r="CH25">
        <f t="shared" ca="1" si="239"/>
        <v>8.5415027753304465E-2</v>
      </c>
      <c r="CI25">
        <f t="shared" ca="1" si="239"/>
        <v>8.9165419417539388E-2</v>
      </c>
      <c r="CJ25">
        <f t="shared" ca="1" si="239"/>
        <v>8.6191754559083053E-2</v>
      </c>
      <c r="CK25">
        <f t="shared" ca="1" si="239"/>
        <v>8.7238868769117794E-2</v>
      </c>
      <c r="CL25">
        <f ca="1">IF(ISERROR(CL21),"",CL23)</f>
        <v>8.5803571741195281E-2</v>
      </c>
      <c r="CM25">
        <f ca="1">IF(ISERROR(CM21),"",CM23)</f>
        <v>8.4039544417511658E-2</v>
      </c>
      <c r="CN25">
        <f t="shared" ref="CN25:CS25" ca="1" si="240">IF(ISERROR(CN21),"",CN23)</f>
        <v>8.1075870877150721E-2</v>
      </c>
      <c r="CO25">
        <f t="shared" ca="1" si="240"/>
        <v>8.4258800102260681E-2</v>
      </c>
      <c r="CP25">
        <f t="shared" ca="1" si="240"/>
        <v>8.3352955165985287E-2</v>
      </c>
      <c r="CQ25">
        <f t="shared" ca="1" si="240"/>
        <v>8.3884655064817279E-2</v>
      </c>
      <c r="CR25">
        <f t="shared" ca="1" si="240"/>
        <v>8.0226009922094263E-2</v>
      </c>
      <c r="CS25">
        <f t="shared" ca="1" si="240"/>
        <v>8.3708491463227175E-2</v>
      </c>
      <c r="CT25">
        <f t="shared" ref="CT25:DP25" ca="1" si="241">IF(ISERROR(CT21),"",CT23)</f>
        <v>7.7985212984539101E-2</v>
      </c>
      <c r="CU25">
        <f t="shared" ca="1" si="241"/>
        <v>7.9670965624788884E-2</v>
      </c>
      <c r="CV25">
        <f t="shared" ca="1" si="241"/>
        <v>7.6901199588704547E-2</v>
      </c>
      <c r="CW25">
        <f t="shared" ca="1" si="241"/>
        <v>7.9670965624788884E-2</v>
      </c>
      <c r="CX25">
        <f t="shared" ca="1" si="241"/>
        <v>8.0133651978175249E-2</v>
      </c>
      <c r="CY25">
        <f t="shared" ca="1" si="241"/>
        <v>7.5255067606401105E-2</v>
      </c>
      <c r="CZ25">
        <f t="shared" ca="1" si="241"/>
        <v>7.600811808496466E-2</v>
      </c>
      <c r="DA25">
        <f t="shared" ca="1" si="241"/>
        <v>7.8366704251330466E-2</v>
      </c>
      <c r="DB25">
        <f t="shared" ca="1" si="241"/>
        <v>7.5768652698394973E-2</v>
      </c>
      <c r="DC25">
        <f t="shared" ca="1" si="241"/>
        <v>7.287259323417547E-2</v>
      </c>
      <c r="DD25">
        <f t="shared" ca="1" si="241"/>
        <v>7.6485436210151775E-2</v>
      </c>
      <c r="DE25">
        <f t="shared" ca="1" si="241"/>
        <v>7.4419479996399404E-2</v>
      </c>
      <c r="DF25">
        <f t="shared" ca="1" si="241"/>
        <v>7.6097428970633207E-2</v>
      </c>
      <c r="DG25">
        <f t="shared" ca="1" si="241"/>
        <v>7.7144244368192547E-2</v>
      </c>
      <c r="DH25">
        <f t="shared" ca="1" si="241"/>
        <v>7.697126940649926E-2</v>
      </c>
      <c r="DI25">
        <f t="shared" ca="1" si="241"/>
        <v>7.7670722319788513E-2</v>
      </c>
      <c r="DJ25">
        <f t="shared" ca="1" si="241"/>
        <v>7.9561073242944466E-2</v>
      </c>
      <c r="DK25">
        <f t="shared" ca="1" si="241"/>
        <v>7.8860836917095153E-2</v>
      </c>
      <c r="DL25">
        <f t="shared" ca="1" si="241"/>
        <v>7.5837690577095496E-2</v>
      </c>
      <c r="DM25">
        <f t="shared" ca="1" si="241"/>
        <v>7.4419571246452806E-2</v>
      </c>
      <c r="DN25">
        <f t="shared" ca="1" si="241"/>
        <v>7.3560022983132994E-2</v>
      </c>
      <c r="DO25">
        <f t="shared" ca="1" si="241"/>
        <v>7.3301447224803834E-2</v>
      </c>
      <c r="DP25">
        <f t="shared" ca="1" si="241"/>
        <v>7.4469059359171155E-2</v>
      </c>
      <c r="DQ25">
        <f ca="1">IF(ISERROR(DQ21),"",DQ23)</f>
        <v>7.5789760722863836E-2</v>
      </c>
      <c r="DR25">
        <f t="shared" ref="DR25:EC25" ca="1" si="242">IF(ISERROR(DR21),"",DR23)</f>
        <v>7.321432449914704E-2</v>
      </c>
      <c r="DS25">
        <f t="shared" ca="1" si="242"/>
        <v>7.4486668271236831E-2</v>
      </c>
      <c r="DT25">
        <f t="shared" ca="1" si="242"/>
        <v>7.5045574623635813E-2</v>
      </c>
      <c r="DU25">
        <f t="shared" ca="1" si="242"/>
        <v>8.1640071800795591E-2</v>
      </c>
      <c r="DV25">
        <f t="shared" ca="1" si="242"/>
        <v>7.4277261844595849E-2</v>
      </c>
      <c r="DW25">
        <f t="shared" ca="1" si="242"/>
        <v>7.3516840695696944E-2</v>
      </c>
      <c r="DX25">
        <f t="shared" ca="1" si="242"/>
        <v>7.744338512874252E-2</v>
      </c>
      <c r="DY25">
        <f t="shared" ca="1" si="242"/>
        <v>7.5804189073710046E-2</v>
      </c>
      <c r="DZ25">
        <f t="shared" ca="1" si="242"/>
        <v>7.6024028846116865E-2</v>
      </c>
      <c r="EA25">
        <f t="shared" ca="1" si="242"/>
        <v>7.48939051944289E-2</v>
      </c>
      <c r="EB25">
        <f t="shared" ca="1" si="242"/>
        <v>7.2695171585791959E-2</v>
      </c>
      <c r="EC25">
        <f t="shared" ca="1" si="242"/>
        <v>7.3220165323449271E-2</v>
      </c>
      <c r="ED25">
        <f t="shared" ref="ED25:EF25" ca="1" si="243">IF(ISERROR(ED21),"",ED23)</f>
        <v>7.2644349851207976E-2</v>
      </c>
      <c r="EE25">
        <f t="shared" ca="1" si="243"/>
        <v>7.221788392529814E-2</v>
      </c>
      <c r="EF25">
        <f t="shared" ca="1" si="243"/>
        <v>7.5568564521483958E-2</v>
      </c>
    </row>
    <row r="26" spans="1:136" ht="15.75">
      <c r="F26" s="17" t="s">
        <v>51</v>
      </c>
      <c r="G26" s="17" t="s">
        <v>52</v>
      </c>
      <c r="H26">
        <f ca="1">SLOPE($G21:$IV21,$G$8:$IV$8)</f>
        <v>-9.6760761045192349E-5</v>
      </c>
      <c r="I26" s="17" t="s">
        <v>54</v>
      </c>
      <c r="J26">
        <f ca="1">INTERCEPT($G21:$IV21,$G$8:$IV$8)</f>
        <v>-0.82768067266977752</v>
      </c>
      <c r="K26" s="17" t="s">
        <v>60</v>
      </c>
      <c r="L26">
        <f ca="1">RSQ($G20:$IV20,$G$8:$IV$8)</f>
        <v>0.8196220790840939</v>
      </c>
    </row>
    <row r="27" spans="1:136">
      <c r="A27">
        <f>D11+1</f>
        <v>32</v>
      </c>
      <c r="B27" t="str">
        <f>IF(INDEX(LOG_Calc!$1:$1048576,$A27,B$1)="","",INDEX(LOG_Calc!$1:$1048576,$A27,B$1))</f>
        <v>大越町</v>
      </c>
      <c r="C27">
        <f>IF($B27="","",COUNTIF(LOG_Calc!$A:$A,$B27))</f>
        <v>12</v>
      </c>
      <c r="D27">
        <f>IF($B27="","",A27+C27-1)</f>
        <v>43</v>
      </c>
      <c r="E27" t="s">
        <v>19</v>
      </c>
      <c r="G27" t="str">
        <f>$E27&amp;"!"&amp;G$2&amp;$A27&amp;":"&amp;G$2&amp;$D27</f>
        <v>測定結果!H32:H43</v>
      </c>
      <c r="H27" t="str">
        <f t="shared" ref="H27:BS27" si="244">$E27&amp;"!"&amp;H$2&amp;$A27&amp;":"&amp;H$2&amp;$D27</f>
        <v>測定結果!I32:I43</v>
      </c>
      <c r="I27" t="str">
        <f t="shared" si="244"/>
        <v>測定結果!J32:J43</v>
      </c>
      <c r="J27" t="str">
        <f t="shared" si="244"/>
        <v>測定結果!K32:K43</v>
      </c>
      <c r="K27" t="str">
        <f t="shared" si="244"/>
        <v>測定結果!L32:L43</v>
      </c>
      <c r="L27" t="str">
        <f t="shared" si="244"/>
        <v>測定結果!M32:M43</v>
      </c>
      <c r="M27" t="str">
        <f t="shared" si="244"/>
        <v>測定結果!N32:N43</v>
      </c>
      <c r="N27" t="str">
        <f t="shared" si="244"/>
        <v>測定結果!O32:O43</v>
      </c>
      <c r="O27" t="str">
        <f t="shared" si="244"/>
        <v>測定結果!P32:P43</v>
      </c>
      <c r="P27" t="str">
        <f t="shared" si="244"/>
        <v>測定結果!Q32:Q43</v>
      </c>
      <c r="Q27" t="str">
        <f t="shared" si="244"/>
        <v>測定結果!R32:R43</v>
      </c>
      <c r="R27" t="str">
        <f t="shared" si="244"/>
        <v>測定結果!S32:S43</v>
      </c>
      <c r="S27" t="str">
        <f t="shared" si="244"/>
        <v>測定結果!T32:T43</v>
      </c>
      <c r="T27" t="str">
        <f t="shared" si="244"/>
        <v>測定結果!U32:U43</v>
      </c>
      <c r="U27" t="str">
        <f t="shared" si="244"/>
        <v>測定結果!V32:V43</v>
      </c>
      <c r="V27" t="str">
        <f t="shared" si="244"/>
        <v>測定結果!W32:W43</v>
      </c>
      <c r="W27" t="str">
        <f t="shared" si="244"/>
        <v>測定結果!X32:X43</v>
      </c>
      <c r="X27" t="str">
        <f t="shared" si="244"/>
        <v>測定結果!Y32:Y43</v>
      </c>
      <c r="Y27" t="str">
        <f t="shared" si="244"/>
        <v>測定結果!Z32:Z43</v>
      </c>
      <c r="Z27" t="str">
        <f t="shared" si="244"/>
        <v>測定結果!AA32:AA43</v>
      </c>
      <c r="AA27" t="str">
        <f t="shared" si="244"/>
        <v>測定結果!AB32:AB43</v>
      </c>
      <c r="AB27" t="str">
        <f t="shared" si="244"/>
        <v>測定結果!AC32:AC43</v>
      </c>
      <c r="AC27" t="str">
        <f t="shared" si="244"/>
        <v>測定結果!AD32:AD43</v>
      </c>
      <c r="AD27" t="str">
        <f t="shared" si="244"/>
        <v>測定結果!AE32:AE43</v>
      </c>
      <c r="AE27" t="str">
        <f t="shared" si="244"/>
        <v>測定結果!AF32:AF43</v>
      </c>
      <c r="AF27" t="str">
        <f t="shared" si="244"/>
        <v>測定結果!AG32:AG43</v>
      </c>
      <c r="AG27" t="str">
        <f t="shared" si="244"/>
        <v>測定結果!AH32:AH43</v>
      </c>
      <c r="AH27" t="str">
        <f t="shared" si="244"/>
        <v>測定結果!AI32:AI43</v>
      </c>
      <c r="AI27" t="str">
        <f t="shared" si="244"/>
        <v>測定結果!AJ32:AJ43</v>
      </c>
      <c r="AJ27" t="str">
        <f t="shared" si="244"/>
        <v>測定結果!AK32:AK43</v>
      </c>
      <c r="AK27" t="str">
        <f t="shared" si="244"/>
        <v>測定結果!AL32:AL43</v>
      </c>
      <c r="AL27" t="str">
        <f t="shared" si="244"/>
        <v>測定結果!AM32:AM43</v>
      </c>
      <c r="AM27" t="str">
        <f t="shared" si="244"/>
        <v>測定結果!AN32:AN43</v>
      </c>
      <c r="AN27" t="str">
        <f t="shared" si="244"/>
        <v>測定結果!AO32:AO43</v>
      </c>
      <c r="AO27" t="str">
        <f t="shared" si="244"/>
        <v>測定結果!AP32:AP43</v>
      </c>
      <c r="AP27" t="str">
        <f t="shared" si="244"/>
        <v>測定結果!AQ32:AQ43</v>
      </c>
      <c r="AQ27" t="str">
        <f t="shared" si="244"/>
        <v>測定結果!AR32:AR43</v>
      </c>
      <c r="AR27" t="str">
        <f t="shared" si="244"/>
        <v>測定結果!AS32:AS43</v>
      </c>
      <c r="AS27" t="str">
        <f t="shared" si="244"/>
        <v>測定結果!AT32:AT43</v>
      </c>
      <c r="AT27" t="str">
        <f t="shared" si="244"/>
        <v>測定結果!AU32:AU43</v>
      </c>
      <c r="AU27" t="str">
        <f t="shared" si="244"/>
        <v>測定結果!AV32:AV43</v>
      </c>
      <c r="AV27" t="str">
        <f t="shared" si="244"/>
        <v>測定結果!AW32:AW43</v>
      </c>
      <c r="AW27" t="str">
        <f t="shared" si="244"/>
        <v>測定結果!AX32:AX43</v>
      </c>
      <c r="AX27" t="str">
        <f t="shared" si="244"/>
        <v>測定結果!AY32:AY43</v>
      </c>
      <c r="AY27" t="str">
        <f t="shared" si="244"/>
        <v>測定結果!AZ32:AZ43</v>
      </c>
      <c r="AZ27" t="str">
        <f t="shared" si="244"/>
        <v>測定結果!BA32:BA43</v>
      </c>
      <c r="BA27" t="str">
        <f t="shared" si="244"/>
        <v>測定結果!BB32:BB43</v>
      </c>
      <c r="BB27" t="str">
        <f t="shared" si="244"/>
        <v>測定結果!BC32:BC43</v>
      </c>
      <c r="BC27" t="str">
        <f t="shared" si="244"/>
        <v>測定結果!BD32:BD43</v>
      </c>
      <c r="BD27" t="str">
        <f t="shared" si="244"/>
        <v>測定結果!BE32:BE43</v>
      </c>
      <c r="BE27" t="str">
        <f t="shared" si="244"/>
        <v>測定結果!BF32:BF43</v>
      </c>
      <c r="BF27" t="str">
        <f t="shared" si="244"/>
        <v>測定結果!BG32:BG43</v>
      </c>
      <c r="BG27" t="str">
        <f t="shared" si="244"/>
        <v>測定結果!BH32:BH43</v>
      </c>
      <c r="BH27" t="str">
        <f t="shared" si="244"/>
        <v>測定結果!BI32:BI43</v>
      </c>
      <c r="BI27" t="str">
        <f t="shared" si="244"/>
        <v>測定結果!BJ32:BJ43</v>
      </c>
      <c r="BJ27" t="str">
        <f t="shared" si="244"/>
        <v>測定結果!BK32:BK43</v>
      </c>
      <c r="BK27" t="str">
        <f t="shared" si="244"/>
        <v>測定結果!BL32:BL43</v>
      </c>
      <c r="BL27" t="str">
        <f t="shared" si="244"/>
        <v>測定結果!BM32:BM43</v>
      </c>
      <c r="BM27" t="str">
        <f t="shared" si="244"/>
        <v>測定結果!BN32:BN43</v>
      </c>
      <c r="BN27" t="str">
        <f t="shared" si="244"/>
        <v>測定結果!BO32:BO43</v>
      </c>
      <c r="BO27" t="str">
        <f t="shared" si="244"/>
        <v>測定結果!BP32:BP43</v>
      </c>
      <c r="BP27" t="str">
        <f t="shared" si="244"/>
        <v>測定結果!BQ32:BQ43</v>
      </c>
      <c r="BQ27" t="str">
        <f t="shared" si="244"/>
        <v>測定結果!BR32:BR43</v>
      </c>
      <c r="BR27" t="str">
        <f t="shared" si="244"/>
        <v>測定結果!BS32:BS43</v>
      </c>
      <c r="BS27" t="str">
        <f t="shared" si="244"/>
        <v>測定結果!BT32:BT43</v>
      </c>
      <c r="BT27" t="str">
        <f t="shared" ref="BT27:EE27" si="245">$E27&amp;"!"&amp;BT$2&amp;$A27&amp;":"&amp;BT$2&amp;$D27</f>
        <v>測定結果!BU32:BU43</v>
      </c>
      <c r="BU27" t="str">
        <f t="shared" si="245"/>
        <v>測定結果!BV32:BV43</v>
      </c>
      <c r="BV27" t="str">
        <f t="shared" si="245"/>
        <v>測定結果!BW32:BW43</v>
      </c>
      <c r="BW27" t="str">
        <f t="shared" si="245"/>
        <v>測定結果!BX32:BX43</v>
      </c>
      <c r="BX27" t="str">
        <f t="shared" si="245"/>
        <v>測定結果!BY32:BY43</v>
      </c>
      <c r="BY27" t="str">
        <f t="shared" si="245"/>
        <v>測定結果!BZ32:BZ43</v>
      </c>
      <c r="BZ27" t="str">
        <f t="shared" si="245"/>
        <v>測定結果!CA32:CA43</v>
      </c>
      <c r="CA27" t="str">
        <f t="shared" si="245"/>
        <v>測定結果!CB32:CB43</v>
      </c>
      <c r="CB27" t="str">
        <f t="shared" si="245"/>
        <v>測定結果!CC32:CC43</v>
      </c>
      <c r="CC27" t="str">
        <f t="shared" si="245"/>
        <v>測定結果!CD32:CD43</v>
      </c>
      <c r="CD27" t="str">
        <f t="shared" si="245"/>
        <v>測定結果!CE32:CE43</v>
      </c>
      <c r="CE27" t="str">
        <f t="shared" si="245"/>
        <v>測定結果!CF32:CF43</v>
      </c>
      <c r="CF27" t="str">
        <f t="shared" si="245"/>
        <v>測定結果!CG32:CG43</v>
      </c>
      <c r="CG27" t="str">
        <f t="shared" si="245"/>
        <v>測定結果!CH32:CH43</v>
      </c>
      <c r="CH27" t="str">
        <f t="shared" si="245"/>
        <v>測定結果!CI32:CI43</v>
      </c>
      <c r="CI27" t="str">
        <f t="shared" si="245"/>
        <v>測定結果!CJ32:CJ43</v>
      </c>
      <c r="CJ27" t="str">
        <f t="shared" si="245"/>
        <v>測定結果!CK32:CK43</v>
      </c>
      <c r="CK27" t="str">
        <f t="shared" si="245"/>
        <v>測定結果!CL32:CL43</v>
      </c>
      <c r="CL27" t="str">
        <f t="shared" si="245"/>
        <v>測定結果!CM32:CM43</v>
      </c>
      <c r="CM27" t="str">
        <f t="shared" si="245"/>
        <v>測定結果!CN32:CN43</v>
      </c>
      <c r="CN27" t="str">
        <f t="shared" si="245"/>
        <v>測定結果!CO32:CO43</v>
      </c>
      <c r="CO27" t="str">
        <f t="shared" si="245"/>
        <v>測定結果!CP32:CP43</v>
      </c>
      <c r="CP27" t="str">
        <f t="shared" si="245"/>
        <v>測定結果!CQ32:CQ43</v>
      </c>
      <c r="CQ27" t="str">
        <f t="shared" si="245"/>
        <v>測定結果!CR32:CR43</v>
      </c>
      <c r="CR27" t="str">
        <f t="shared" si="245"/>
        <v>測定結果!CS32:CS43</v>
      </c>
      <c r="CS27" t="str">
        <f t="shared" si="245"/>
        <v>測定結果!CT32:CT43</v>
      </c>
      <c r="CT27" t="str">
        <f t="shared" si="245"/>
        <v>測定結果!CU32:CU43</v>
      </c>
      <c r="CU27" t="str">
        <f t="shared" si="245"/>
        <v>測定結果!CV32:CV43</v>
      </c>
      <c r="CV27" t="str">
        <f t="shared" si="245"/>
        <v>測定結果!CW32:CW43</v>
      </c>
      <c r="CW27" t="str">
        <f t="shared" si="245"/>
        <v>測定結果!CX32:CX43</v>
      </c>
      <c r="CX27" t="str">
        <f t="shared" si="245"/>
        <v>測定結果!CY32:CY43</v>
      </c>
      <c r="CY27" t="str">
        <f t="shared" si="245"/>
        <v>測定結果!CZ32:CZ43</v>
      </c>
      <c r="CZ27" t="str">
        <f t="shared" si="245"/>
        <v>測定結果!DA32:DA43</v>
      </c>
      <c r="DA27" t="str">
        <f t="shared" si="245"/>
        <v>測定結果!DB32:DB43</v>
      </c>
      <c r="DB27" t="str">
        <f t="shared" si="245"/>
        <v>測定結果!DC32:DC43</v>
      </c>
      <c r="DC27" t="str">
        <f t="shared" si="245"/>
        <v>測定結果!DD32:DD43</v>
      </c>
      <c r="DD27" t="str">
        <f t="shared" si="245"/>
        <v>測定結果!DE32:DE43</v>
      </c>
      <c r="DE27" t="str">
        <f t="shared" si="245"/>
        <v>測定結果!DF32:DF43</v>
      </c>
      <c r="DF27" t="str">
        <f t="shared" si="245"/>
        <v>測定結果!DG32:DG43</v>
      </c>
      <c r="DG27" t="str">
        <f t="shared" si="245"/>
        <v>測定結果!DH32:DH43</v>
      </c>
      <c r="DH27" t="str">
        <f t="shared" si="245"/>
        <v>測定結果!DI32:DI43</v>
      </c>
      <c r="DI27" t="str">
        <f t="shared" si="245"/>
        <v>測定結果!DJ32:DJ43</v>
      </c>
      <c r="DJ27" t="str">
        <f t="shared" si="245"/>
        <v>測定結果!DK32:DK43</v>
      </c>
      <c r="DK27" t="str">
        <f t="shared" si="245"/>
        <v>測定結果!DL32:DL43</v>
      </c>
      <c r="DL27" t="str">
        <f t="shared" si="245"/>
        <v>測定結果!DM32:DM43</v>
      </c>
      <c r="DM27" t="str">
        <f t="shared" si="245"/>
        <v>測定結果!DN32:DN43</v>
      </c>
      <c r="DN27" t="str">
        <f t="shared" si="245"/>
        <v>測定結果!DO32:DO43</v>
      </c>
      <c r="DO27" t="str">
        <f t="shared" si="245"/>
        <v>測定結果!DP32:DP43</v>
      </c>
      <c r="DP27" t="str">
        <f t="shared" si="245"/>
        <v>測定結果!DQ32:DQ43</v>
      </c>
      <c r="DQ27" t="str">
        <f t="shared" si="245"/>
        <v>測定結果!DR32:DR43</v>
      </c>
      <c r="DR27" t="str">
        <f t="shared" si="245"/>
        <v>測定結果!DS32:DS43</v>
      </c>
      <c r="DS27" t="str">
        <f t="shared" si="245"/>
        <v>測定結果!DT32:DT43</v>
      </c>
      <c r="DT27" t="str">
        <f t="shared" si="245"/>
        <v>測定結果!DU32:DU43</v>
      </c>
      <c r="DU27" t="str">
        <f t="shared" si="245"/>
        <v>測定結果!DV32:DV43</v>
      </c>
      <c r="DV27" t="str">
        <f t="shared" si="245"/>
        <v>測定結果!DW32:DW43</v>
      </c>
      <c r="DW27" t="str">
        <f t="shared" si="245"/>
        <v>測定結果!DX32:DX43</v>
      </c>
      <c r="DX27" t="str">
        <f t="shared" si="245"/>
        <v>測定結果!DY32:DY43</v>
      </c>
      <c r="DY27" t="str">
        <f t="shared" si="245"/>
        <v>測定結果!DZ32:DZ43</v>
      </c>
      <c r="DZ27" t="str">
        <f t="shared" si="245"/>
        <v>測定結果!EA32:EA43</v>
      </c>
      <c r="EA27" t="str">
        <f t="shared" si="245"/>
        <v>測定結果!EB32:EB43</v>
      </c>
      <c r="EB27" t="str">
        <f t="shared" si="245"/>
        <v>測定結果!EC32:EC43</v>
      </c>
      <c r="EC27" t="str">
        <f t="shared" si="245"/>
        <v>測定結果!ED32:ED43</v>
      </c>
      <c r="ED27" t="str">
        <f t="shared" si="245"/>
        <v>測定結果!EE32:EE43</v>
      </c>
      <c r="EE27" t="str">
        <f t="shared" si="245"/>
        <v>測定結果!EF32:EF43</v>
      </c>
      <c r="EF27" t="str">
        <f t="shared" ref="EF27" si="246">$E27&amp;"!"&amp;EF$2&amp;$A27&amp;":"&amp;EF$2&amp;$D27</f>
        <v>測定結果!EG32:EG43</v>
      </c>
    </row>
    <row r="28" spans="1:136">
      <c r="E28" t="s">
        <v>49</v>
      </c>
      <c r="G28" t="str">
        <f t="shared" ref="G28:BR28" si="247">$E28&amp;"!"&amp;G$4&amp;$A27&amp;":"&amp;G$4&amp;$D27</f>
        <v>LOG_Calc!E32:E43</v>
      </c>
      <c r="H28" t="str">
        <f t="shared" si="247"/>
        <v>LOG_Calc!F32:F43</v>
      </c>
      <c r="I28" t="str">
        <f t="shared" si="247"/>
        <v>LOG_Calc!G32:G43</v>
      </c>
      <c r="J28" t="str">
        <f t="shared" si="247"/>
        <v>LOG_Calc!H32:H43</v>
      </c>
      <c r="K28" t="str">
        <f t="shared" si="247"/>
        <v>LOG_Calc!I32:I43</v>
      </c>
      <c r="L28" t="str">
        <f t="shared" si="247"/>
        <v>LOG_Calc!J32:J43</v>
      </c>
      <c r="M28" t="str">
        <f t="shared" si="247"/>
        <v>LOG_Calc!K32:K43</v>
      </c>
      <c r="N28" t="str">
        <f t="shared" si="247"/>
        <v>LOG_Calc!L32:L43</v>
      </c>
      <c r="O28" t="str">
        <f t="shared" si="247"/>
        <v>LOG_Calc!M32:M43</v>
      </c>
      <c r="P28" t="str">
        <f t="shared" si="247"/>
        <v>LOG_Calc!N32:N43</v>
      </c>
      <c r="Q28" t="str">
        <f t="shared" si="247"/>
        <v>LOG_Calc!O32:O43</v>
      </c>
      <c r="R28" t="str">
        <f t="shared" si="247"/>
        <v>LOG_Calc!P32:P43</v>
      </c>
      <c r="S28" t="str">
        <f t="shared" si="247"/>
        <v>LOG_Calc!Q32:Q43</v>
      </c>
      <c r="T28" t="str">
        <f t="shared" si="247"/>
        <v>LOG_Calc!R32:R43</v>
      </c>
      <c r="U28" t="str">
        <f t="shared" si="247"/>
        <v>LOG_Calc!S32:S43</v>
      </c>
      <c r="V28" t="str">
        <f t="shared" si="247"/>
        <v>LOG_Calc!T32:T43</v>
      </c>
      <c r="W28" t="str">
        <f t="shared" si="247"/>
        <v>LOG_Calc!U32:U43</v>
      </c>
      <c r="X28" t="str">
        <f t="shared" si="247"/>
        <v>LOG_Calc!V32:V43</v>
      </c>
      <c r="Y28" t="str">
        <f t="shared" si="247"/>
        <v>LOG_Calc!W32:W43</v>
      </c>
      <c r="Z28" t="str">
        <f t="shared" si="247"/>
        <v>LOG_Calc!X32:X43</v>
      </c>
      <c r="AA28" t="str">
        <f t="shared" si="247"/>
        <v>LOG_Calc!Y32:Y43</v>
      </c>
      <c r="AB28" t="str">
        <f t="shared" si="247"/>
        <v>LOG_Calc!Z32:Z43</v>
      </c>
      <c r="AC28" t="str">
        <f t="shared" si="247"/>
        <v>LOG_Calc!AA32:AA43</v>
      </c>
      <c r="AD28" t="str">
        <f t="shared" si="247"/>
        <v>LOG_Calc!AB32:AB43</v>
      </c>
      <c r="AE28" t="str">
        <f t="shared" si="247"/>
        <v>LOG_Calc!AC32:AC43</v>
      </c>
      <c r="AF28" t="str">
        <f t="shared" si="247"/>
        <v>LOG_Calc!AD32:AD43</v>
      </c>
      <c r="AG28" t="str">
        <f t="shared" si="247"/>
        <v>LOG_Calc!AE32:AE43</v>
      </c>
      <c r="AH28" t="str">
        <f t="shared" si="247"/>
        <v>LOG_Calc!AF32:AF43</v>
      </c>
      <c r="AI28" t="str">
        <f t="shared" si="247"/>
        <v>LOG_Calc!AG32:AG43</v>
      </c>
      <c r="AJ28" t="str">
        <f t="shared" si="247"/>
        <v>LOG_Calc!AH32:AH43</v>
      </c>
      <c r="AK28" t="str">
        <f t="shared" si="247"/>
        <v>LOG_Calc!AI32:AI43</v>
      </c>
      <c r="AL28" t="str">
        <f t="shared" si="247"/>
        <v>LOG_Calc!AJ32:AJ43</v>
      </c>
      <c r="AM28" t="str">
        <f t="shared" si="247"/>
        <v>LOG_Calc!AK32:AK43</v>
      </c>
      <c r="AN28" t="str">
        <f t="shared" si="247"/>
        <v>LOG_Calc!AL32:AL43</v>
      </c>
      <c r="AO28" t="str">
        <f t="shared" si="247"/>
        <v>LOG_Calc!AM32:AM43</v>
      </c>
      <c r="AP28" t="str">
        <f t="shared" si="247"/>
        <v>LOG_Calc!AN32:AN43</v>
      </c>
      <c r="AQ28" t="str">
        <f t="shared" si="247"/>
        <v>LOG_Calc!AO32:AO43</v>
      </c>
      <c r="AR28" t="str">
        <f t="shared" si="247"/>
        <v>LOG_Calc!AP32:AP43</v>
      </c>
      <c r="AS28" t="str">
        <f t="shared" si="247"/>
        <v>LOG_Calc!AQ32:AQ43</v>
      </c>
      <c r="AT28" t="str">
        <f t="shared" si="247"/>
        <v>LOG_Calc!AR32:AR43</v>
      </c>
      <c r="AU28" t="str">
        <f t="shared" si="247"/>
        <v>LOG_Calc!AS32:AS43</v>
      </c>
      <c r="AV28" t="str">
        <f t="shared" si="247"/>
        <v>LOG_Calc!AT32:AT43</v>
      </c>
      <c r="AW28" t="str">
        <f t="shared" si="247"/>
        <v>LOG_Calc!AU32:AU43</v>
      </c>
      <c r="AX28" t="str">
        <f t="shared" si="247"/>
        <v>LOG_Calc!AV32:AV43</v>
      </c>
      <c r="AY28" t="str">
        <f t="shared" si="247"/>
        <v>LOG_Calc!AW32:AW43</v>
      </c>
      <c r="AZ28" t="str">
        <f t="shared" si="247"/>
        <v>LOG_Calc!AX32:AX43</v>
      </c>
      <c r="BA28" t="str">
        <f t="shared" si="247"/>
        <v>LOG_Calc!AY32:AY43</v>
      </c>
      <c r="BB28" t="str">
        <f t="shared" si="247"/>
        <v>LOG_Calc!AZ32:AZ43</v>
      </c>
      <c r="BC28" t="str">
        <f t="shared" si="247"/>
        <v>LOG_Calc!BA32:BA43</v>
      </c>
      <c r="BD28" t="str">
        <f t="shared" si="247"/>
        <v>LOG_Calc!BB32:BB43</v>
      </c>
      <c r="BE28" t="str">
        <f t="shared" si="247"/>
        <v>LOG_Calc!BC32:BC43</v>
      </c>
      <c r="BF28" t="str">
        <f t="shared" si="247"/>
        <v>LOG_Calc!BD32:BD43</v>
      </c>
      <c r="BG28" t="str">
        <f t="shared" si="247"/>
        <v>LOG_Calc!BE32:BE43</v>
      </c>
      <c r="BH28" t="str">
        <f t="shared" si="247"/>
        <v>LOG_Calc!BF32:BF43</v>
      </c>
      <c r="BI28" t="str">
        <f t="shared" si="247"/>
        <v>LOG_Calc!BG32:BG43</v>
      </c>
      <c r="BJ28" t="str">
        <f t="shared" si="247"/>
        <v>LOG_Calc!BH32:BH43</v>
      </c>
      <c r="BK28" t="str">
        <f t="shared" si="247"/>
        <v>LOG_Calc!BI32:BI43</v>
      </c>
      <c r="BL28" t="str">
        <f t="shared" si="247"/>
        <v>LOG_Calc!BJ32:BJ43</v>
      </c>
      <c r="BM28" t="str">
        <f t="shared" si="247"/>
        <v>LOG_Calc!BK32:BK43</v>
      </c>
      <c r="BN28" t="str">
        <f t="shared" si="247"/>
        <v>LOG_Calc!BL32:BL43</v>
      </c>
      <c r="BO28" t="str">
        <f t="shared" si="247"/>
        <v>LOG_Calc!BM32:BM43</v>
      </c>
      <c r="BP28" t="str">
        <f t="shared" si="247"/>
        <v>LOG_Calc!BN32:BN43</v>
      </c>
      <c r="BQ28" t="str">
        <f t="shared" si="247"/>
        <v>LOG_Calc!BO32:BO43</v>
      </c>
      <c r="BR28" t="str">
        <f t="shared" si="247"/>
        <v>LOG_Calc!BP32:BP43</v>
      </c>
      <c r="BS28" t="str">
        <f t="shared" ref="BS28:DQ28" si="248">$E28&amp;"!"&amp;BS$4&amp;$A27&amp;":"&amp;BS$4&amp;$D27</f>
        <v>LOG_Calc!BQ32:BQ43</v>
      </c>
      <c r="BT28" t="str">
        <f t="shared" si="248"/>
        <v>LOG_Calc!BR32:BR43</v>
      </c>
      <c r="BU28" t="str">
        <f t="shared" si="248"/>
        <v>LOG_Calc!BS32:BS43</v>
      </c>
      <c r="BV28" t="str">
        <f t="shared" si="248"/>
        <v>LOG_Calc!BT32:BT43</v>
      </c>
      <c r="BW28" t="str">
        <f t="shared" si="248"/>
        <v>LOG_Calc!BU32:BU43</v>
      </c>
      <c r="BX28" t="str">
        <f t="shared" si="248"/>
        <v>LOG_Calc!BV32:BV43</v>
      </c>
      <c r="BY28" t="str">
        <f t="shared" si="248"/>
        <v>LOG_Calc!BW32:BW43</v>
      </c>
      <c r="BZ28" t="str">
        <f t="shared" si="248"/>
        <v>LOG_Calc!BX32:BX43</v>
      </c>
      <c r="CA28" t="str">
        <f t="shared" si="248"/>
        <v>LOG_Calc!BY32:BY43</v>
      </c>
      <c r="CB28" t="str">
        <f t="shared" si="248"/>
        <v>LOG_Calc!BZ32:BZ43</v>
      </c>
      <c r="CC28" t="str">
        <f t="shared" si="248"/>
        <v>LOG_Calc!CA32:CA43</v>
      </c>
      <c r="CD28" t="str">
        <f t="shared" si="248"/>
        <v>LOG_Calc!CB32:CB43</v>
      </c>
      <c r="CE28" t="str">
        <f t="shared" si="248"/>
        <v>LOG_Calc!CC32:CC43</v>
      </c>
      <c r="CF28" t="str">
        <f t="shared" si="248"/>
        <v>LOG_Calc!CD32:CD43</v>
      </c>
      <c r="CG28" t="str">
        <f t="shared" si="248"/>
        <v>LOG_Calc!CE32:CE43</v>
      </c>
      <c r="CH28" t="str">
        <f t="shared" si="248"/>
        <v>LOG_Calc!CF32:CF43</v>
      </c>
      <c r="CI28" t="str">
        <f t="shared" si="248"/>
        <v>LOG_Calc!CG32:CG43</v>
      </c>
      <c r="CJ28" t="str">
        <f t="shared" si="248"/>
        <v>LOG_Calc!CH32:CH43</v>
      </c>
      <c r="CK28" t="str">
        <f t="shared" si="248"/>
        <v>LOG_Calc!CI32:CI43</v>
      </c>
      <c r="CL28" t="str">
        <f t="shared" si="248"/>
        <v>LOG_Calc!CJ32:CJ43</v>
      </c>
      <c r="CM28" t="str">
        <f t="shared" si="248"/>
        <v>LOG_Calc!CK32:CK43</v>
      </c>
      <c r="CN28" t="str">
        <f t="shared" si="248"/>
        <v>LOG_Calc!CL32:CL43</v>
      </c>
      <c r="CO28" t="str">
        <f t="shared" si="248"/>
        <v>LOG_Calc!CM32:CM43</v>
      </c>
      <c r="CP28" t="str">
        <f t="shared" si="248"/>
        <v>LOG_Calc!CN32:CN43</v>
      </c>
      <c r="CQ28" t="str">
        <f t="shared" si="248"/>
        <v>LOG_Calc!CO32:CO43</v>
      </c>
      <c r="CR28" t="str">
        <f t="shared" si="248"/>
        <v>LOG_Calc!CP32:CP43</v>
      </c>
      <c r="CS28" t="str">
        <f t="shared" si="248"/>
        <v>LOG_Calc!CQ32:CQ43</v>
      </c>
      <c r="CT28" t="str">
        <f t="shared" si="248"/>
        <v>LOG_Calc!CR32:CR43</v>
      </c>
      <c r="CU28" t="str">
        <f t="shared" si="248"/>
        <v>LOG_Calc!CS32:CS43</v>
      </c>
      <c r="CV28" t="str">
        <f t="shared" si="248"/>
        <v>LOG_Calc!CT32:CT43</v>
      </c>
      <c r="CW28" t="str">
        <f t="shared" si="248"/>
        <v>LOG_Calc!CU32:CU43</v>
      </c>
      <c r="CX28" t="str">
        <f t="shared" si="248"/>
        <v>LOG_Calc!CV32:CV43</v>
      </c>
      <c r="CY28" t="str">
        <f t="shared" si="248"/>
        <v>LOG_Calc!CW32:CW43</v>
      </c>
      <c r="CZ28" t="str">
        <f t="shared" si="248"/>
        <v>LOG_Calc!CX32:CX43</v>
      </c>
      <c r="DA28" t="str">
        <f t="shared" si="248"/>
        <v>LOG_Calc!CY32:CY43</v>
      </c>
      <c r="DB28" t="str">
        <f t="shared" si="248"/>
        <v>LOG_Calc!CZ32:CZ43</v>
      </c>
      <c r="DC28" t="str">
        <f t="shared" si="248"/>
        <v>LOG_Calc!DA32:DA43</v>
      </c>
      <c r="DD28" t="str">
        <f t="shared" si="248"/>
        <v>LOG_Calc!DB32:DB43</v>
      </c>
      <c r="DE28" t="str">
        <f t="shared" si="248"/>
        <v>LOG_Calc!DC32:DC43</v>
      </c>
      <c r="DF28" t="str">
        <f t="shared" si="248"/>
        <v>LOG_Calc!DD32:DD43</v>
      </c>
      <c r="DG28" t="str">
        <f t="shared" si="248"/>
        <v>LOG_Calc!DE32:DE43</v>
      </c>
      <c r="DH28" t="str">
        <f t="shared" si="248"/>
        <v>LOG_Calc!DF32:DF43</v>
      </c>
      <c r="DI28" t="str">
        <f t="shared" si="248"/>
        <v>LOG_Calc!DG32:DG43</v>
      </c>
      <c r="DJ28" t="str">
        <f t="shared" si="248"/>
        <v>LOG_Calc!DH32:DH43</v>
      </c>
      <c r="DK28" t="str">
        <f t="shared" si="248"/>
        <v>LOG_Calc!DI32:DI43</v>
      </c>
      <c r="DL28" t="str">
        <f t="shared" si="248"/>
        <v>LOG_Calc!DJ32:DJ43</v>
      </c>
      <c r="DM28" t="str">
        <f t="shared" si="248"/>
        <v>LOG_Calc!DK32:DK43</v>
      </c>
      <c r="DN28" t="str">
        <f t="shared" si="248"/>
        <v>LOG_Calc!DL32:DL43</v>
      </c>
      <c r="DO28" t="str">
        <f t="shared" si="248"/>
        <v>LOG_Calc!DM32:DM43</v>
      </c>
      <c r="DP28" t="str">
        <f t="shared" si="248"/>
        <v>LOG_Calc!DN32:DN43</v>
      </c>
      <c r="DQ28" t="str">
        <f t="shared" si="248"/>
        <v>LOG_Calc!DO32:DO43</v>
      </c>
      <c r="DR28" t="str">
        <f t="shared" ref="DR28:EC28" si="249">$E28&amp;"!"&amp;DR$4&amp;$A27&amp;":"&amp;DR$4&amp;$D27</f>
        <v>LOG_Calc!DP32:DP43</v>
      </c>
      <c r="DS28" t="str">
        <f t="shared" si="249"/>
        <v>LOG_Calc!DQ32:DQ43</v>
      </c>
      <c r="DT28" t="str">
        <f t="shared" si="249"/>
        <v>LOG_Calc!DR32:DR43</v>
      </c>
      <c r="DU28" t="str">
        <f t="shared" si="249"/>
        <v>LOG_Calc!DS32:DS43</v>
      </c>
      <c r="DV28" t="str">
        <f t="shared" si="249"/>
        <v>LOG_Calc!DT32:DT43</v>
      </c>
      <c r="DW28" t="str">
        <f t="shared" si="249"/>
        <v>LOG_Calc!DU32:DU43</v>
      </c>
      <c r="DX28" t="str">
        <f t="shared" si="249"/>
        <v>LOG_Calc!DV32:DV43</v>
      </c>
      <c r="DY28" t="str">
        <f t="shared" si="249"/>
        <v>LOG_Calc!DW32:DW43</v>
      </c>
      <c r="DZ28" t="str">
        <f t="shared" si="249"/>
        <v>LOG_Calc!DX32:DX43</v>
      </c>
      <c r="EA28" t="str">
        <f t="shared" si="249"/>
        <v>LOG_Calc!DY32:DY43</v>
      </c>
      <c r="EB28" t="str">
        <f t="shared" si="249"/>
        <v>LOG_Calc!DZ32:DZ43</v>
      </c>
      <c r="EC28" t="str">
        <f t="shared" si="249"/>
        <v>LOG_Calc!EA32:EA43</v>
      </c>
      <c r="ED28" t="str">
        <f t="shared" ref="ED28:EF28" si="250">$E28&amp;"!"&amp;ED$4&amp;$A27&amp;":"&amp;ED$4&amp;$D27</f>
        <v>LOG_Calc!EB32:EB43</v>
      </c>
      <c r="EE28" t="str">
        <f t="shared" si="250"/>
        <v>LOG_Calc!EC32:EC43</v>
      </c>
      <c r="EF28" t="str">
        <f t="shared" si="250"/>
        <v>LOG_Calc!ED32:ED43</v>
      </c>
    </row>
    <row r="29" spans="1:136">
      <c r="F29" s="17" t="s">
        <v>25</v>
      </c>
      <c r="G29">
        <f ca="1">MAX(INDIRECT(G27))</f>
        <v>0.24</v>
      </c>
      <c r="H29">
        <f t="shared" ref="H29:X29" ca="1" si="251">MAX(INDIRECT(H27))</f>
        <v>0.3</v>
      </c>
      <c r="I29">
        <f t="shared" ca="1" si="251"/>
        <v>0.25</v>
      </c>
      <c r="J29">
        <f t="shared" ca="1" si="251"/>
        <v>0.27</v>
      </c>
      <c r="K29">
        <f t="shared" ca="1" si="251"/>
        <v>0.25</v>
      </c>
      <c r="L29">
        <f t="shared" ca="1" si="251"/>
        <v>0.21</v>
      </c>
      <c r="M29">
        <f t="shared" ca="1" si="251"/>
        <v>0.25</v>
      </c>
      <c r="N29">
        <f t="shared" ca="1" si="251"/>
        <v>0.2</v>
      </c>
      <c r="O29">
        <f t="shared" ca="1" si="251"/>
        <v>0.27</v>
      </c>
      <c r="P29">
        <f t="shared" ca="1" si="251"/>
        <v>0.2</v>
      </c>
      <c r="Q29">
        <f t="shared" ca="1" si="251"/>
        <v>0.25</v>
      </c>
      <c r="R29">
        <f t="shared" ca="1" si="251"/>
        <v>0.6</v>
      </c>
      <c r="S29">
        <f t="shared" ca="1" si="251"/>
        <v>0.22</v>
      </c>
      <c r="T29">
        <f t="shared" ca="1" si="251"/>
        <v>0.21</v>
      </c>
      <c r="U29">
        <f t="shared" ca="1" si="251"/>
        <v>0.18</v>
      </c>
      <c r="V29">
        <f t="shared" ca="1" si="251"/>
        <v>0.17</v>
      </c>
      <c r="W29">
        <f t="shared" ca="1" si="251"/>
        <v>0.17</v>
      </c>
      <c r="X29">
        <f t="shared" ca="1" si="251"/>
        <v>0.17</v>
      </c>
      <c r="Y29">
        <f t="shared" ref="Y29:AD29" ca="1" si="252">MAX(INDIRECT(Y27))</f>
        <v>0.17</v>
      </c>
      <c r="Z29">
        <f t="shared" ca="1" si="252"/>
        <v>0.16</v>
      </c>
      <c r="AA29">
        <f t="shared" ca="1" si="252"/>
        <v>0.17</v>
      </c>
      <c r="AB29">
        <f t="shared" ca="1" si="252"/>
        <v>0.18</v>
      </c>
      <c r="AC29">
        <f t="shared" ca="1" si="252"/>
        <v>0.19</v>
      </c>
      <c r="AD29">
        <f t="shared" ca="1" si="252"/>
        <v>0.16</v>
      </c>
      <c r="AE29">
        <f t="shared" ref="AE29:AK29" ca="1" si="253">MAX(INDIRECT(AE27))</f>
        <v>0.16</v>
      </c>
      <c r="AF29">
        <f t="shared" ca="1" si="253"/>
        <v>0.18</v>
      </c>
      <c r="AG29">
        <f t="shared" ca="1" si="253"/>
        <v>0.15</v>
      </c>
      <c r="AH29">
        <f t="shared" ca="1" si="253"/>
        <v>0.16</v>
      </c>
      <c r="AI29">
        <f t="shared" ca="1" si="253"/>
        <v>0.15</v>
      </c>
      <c r="AJ29">
        <f t="shared" ca="1" si="253"/>
        <v>0.13</v>
      </c>
      <c r="AK29">
        <f t="shared" ca="1" si="253"/>
        <v>0.15</v>
      </c>
      <c r="AL29">
        <f t="shared" ref="AL29:AT29" ca="1" si="254">MAX(INDIRECT(AL27))</f>
        <v>0.14000000000000001</v>
      </c>
      <c r="AM29">
        <f t="shared" ca="1" si="254"/>
        <v>0.17</v>
      </c>
      <c r="AN29">
        <f t="shared" ca="1" si="254"/>
        <v>0.15</v>
      </c>
      <c r="AO29">
        <f t="shared" ca="1" si="254"/>
        <v>0.14000000000000001</v>
      </c>
      <c r="AP29">
        <f t="shared" ca="1" si="254"/>
        <v>0.15</v>
      </c>
      <c r="AQ29">
        <f t="shared" ca="1" si="254"/>
        <v>0.13</v>
      </c>
      <c r="AR29">
        <f t="shared" ca="1" si="254"/>
        <v>0.13</v>
      </c>
      <c r="AS29">
        <f t="shared" ca="1" si="254"/>
        <v>0.13</v>
      </c>
      <c r="AT29">
        <f t="shared" ca="1" si="254"/>
        <v>0.12</v>
      </c>
      <c r="AU29">
        <f t="shared" ref="AU29:BA29" ca="1" si="255">MAX(INDIRECT(AU27))</f>
        <v>0.12</v>
      </c>
      <c r="AV29">
        <f t="shared" ca="1" si="255"/>
        <v>0.13</v>
      </c>
      <c r="AW29">
        <f t="shared" ca="1" si="255"/>
        <v>0.11</v>
      </c>
      <c r="AX29">
        <f t="shared" ca="1" si="255"/>
        <v>0.12</v>
      </c>
      <c r="AY29">
        <f t="shared" ca="1" si="255"/>
        <v>0.13</v>
      </c>
      <c r="AZ29">
        <f t="shared" ca="1" si="255"/>
        <v>0.13</v>
      </c>
      <c r="BA29">
        <f t="shared" ca="1" si="255"/>
        <v>0.13</v>
      </c>
      <c r="BB29">
        <f t="shared" ref="BB29:BG29" ca="1" si="256">MAX(INDIRECT(BB27))</f>
        <v>0.14000000000000001</v>
      </c>
      <c r="BC29">
        <f t="shared" ca="1" si="256"/>
        <v>0.12</v>
      </c>
      <c r="BD29">
        <f t="shared" ca="1" si="256"/>
        <v>0.13</v>
      </c>
      <c r="BE29">
        <f t="shared" ca="1" si="256"/>
        <v>0.11</v>
      </c>
      <c r="BF29">
        <f t="shared" ca="1" si="256"/>
        <v>0.12</v>
      </c>
      <c r="BG29">
        <f t="shared" ca="1" si="256"/>
        <v>0.11</v>
      </c>
      <c r="BH29">
        <f t="shared" ref="BH29:BN29" ca="1" si="257">MAX(INDIRECT(BH27))</f>
        <v>0.1</v>
      </c>
      <c r="BI29">
        <f t="shared" ca="1" si="257"/>
        <v>0.12</v>
      </c>
      <c r="BJ29">
        <f t="shared" ca="1" si="257"/>
        <v>0.12</v>
      </c>
      <c r="BK29">
        <f t="shared" ca="1" si="257"/>
        <v>0.13</v>
      </c>
      <c r="BL29">
        <f t="shared" ca="1" si="257"/>
        <v>0.12</v>
      </c>
      <c r="BM29">
        <f t="shared" ca="1" si="257"/>
        <v>0.12</v>
      </c>
      <c r="BN29">
        <f t="shared" ca="1" si="257"/>
        <v>0.13</v>
      </c>
      <c r="BO29">
        <f ca="1">MAX(INDIRECT(BO27))</f>
        <v>0.12</v>
      </c>
      <c r="BP29">
        <f ca="1">MAX(INDIRECT(BP27))</f>
        <v>0.11</v>
      </c>
      <c r="BQ29">
        <f t="shared" ref="BQ29:BW29" ca="1" si="258">MAX(INDIRECT(BQ27))</f>
        <v>0.11</v>
      </c>
      <c r="BR29">
        <f t="shared" ca="1" si="258"/>
        <v>0.1</v>
      </c>
      <c r="BS29">
        <f t="shared" ca="1" si="258"/>
        <v>0.11</v>
      </c>
      <c r="BT29">
        <f t="shared" ca="1" si="258"/>
        <v>0.1</v>
      </c>
      <c r="BU29">
        <f t="shared" ca="1" si="258"/>
        <v>0.11</v>
      </c>
      <c r="BV29">
        <f t="shared" ca="1" si="258"/>
        <v>0.11</v>
      </c>
      <c r="BW29">
        <f t="shared" ca="1" si="258"/>
        <v>0.12</v>
      </c>
      <c r="BX29">
        <f ca="1">MAX(INDIRECT(BX27))</f>
        <v>0.12</v>
      </c>
      <c r="BY29">
        <f ca="1">MAX(INDIRECT(BY27))</f>
        <v>0.11</v>
      </c>
      <c r="BZ29">
        <f t="shared" ref="BZ29:CK29" ca="1" si="259">MAX(INDIRECT(BZ27))</f>
        <v>0.1</v>
      </c>
      <c r="CA29">
        <f t="shared" ca="1" si="259"/>
        <v>0.1</v>
      </c>
      <c r="CB29">
        <f t="shared" ca="1" si="259"/>
        <v>0.11</v>
      </c>
      <c r="CC29">
        <f t="shared" ca="1" si="259"/>
        <v>0.1</v>
      </c>
      <c r="CD29">
        <f t="shared" ca="1" si="259"/>
        <v>0.11</v>
      </c>
      <c r="CE29">
        <f t="shared" ca="1" si="259"/>
        <v>0.11</v>
      </c>
      <c r="CF29">
        <f t="shared" ca="1" si="259"/>
        <v>0.09</v>
      </c>
      <c r="CG29">
        <f t="shared" ca="1" si="259"/>
        <v>0.11</v>
      </c>
      <c r="CH29">
        <f t="shared" ca="1" si="259"/>
        <v>0.1</v>
      </c>
      <c r="CI29">
        <f t="shared" ca="1" si="259"/>
        <v>0.11</v>
      </c>
      <c r="CJ29">
        <f t="shared" ca="1" si="259"/>
        <v>0.1</v>
      </c>
      <c r="CK29">
        <f t="shared" ca="1" si="259"/>
        <v>0.11</v>
      </c>
      <c r="CL29">
        <f ca="1">MAX(INDIRECT(CL27))</f>
        <v>0.11</v>
      </c>
      <c r="CM29">
        <f ca="1">MAX(INDIRECT(CM27))</f>
        <v>0.1</v>
      </c>
      <c r="CN29">
        <f t="shared" ref="CN29:CS29" ca="1" si="260">MAX(INDIRECT(CN27))</f>
        <v>0.1</v>
      </c>
      <c r="CO29">
        <f t="shared" ca="1" si="260"/>
        <v>0.1</v>
      </c>
      <c r="CP29">
        <f t="shared" ca="1" si="260"/>
        <v>0.1</v>
      </c>
      <c r="CQ29">
        <f t="shared" ca="1" si="260"/>
        <v>0.1</v>
      </c>
      <c r="CR29">
        <f t="shared" ca="1" si="260"/>
        <v>0.09</v>
      </c>
      <c r="CS29">
        <f t="shared" ca="1" si="260"/>
        <v>0.1</v>
      </c>
      <c r="CT29">
        <f t="shared" ref="CT29:DP29" ca="1" si="261">MAX(INDIRECT(CT27))</f>
        <v>0.1</v>
      </c>
      <c r="CU29">
        <f t="shared" ca="1" si="261"/>
        <v>0.1</v>
      </c>
      <c r="CV29">
        <f t="shared" ca="1" si="261"/>
        <v>0.09</v>
      </c>
      <c r="CW29">
        <f t="shared" ca="1" si="261"/>
        <v>0.1</v>
      </c>
      <c r="CX29">
        <f t="shared" ca="1" si="261"/>
        <v>0.1</v>
      </c>
      <c r="CY29">
        <f t="shared" ca="1" si="261"/>
        <v>0.1</v>
      </c>
      <c r="CZ29">
        <f t="shared" ca="1" si="261"/>
        <v>0.1</v>
      </c>
      <c r="DA29">
        <f t="shared" ca="1" si="261"/>
        <v>0.1</v>
      </c>
      <c r="DB29">
        <f t="shared" ca="1" si="261"/>
        <v>0.1</v>
      </c>
      <c r="DC29">
        <f t="shared" ca="1" si="261"/>
        <v>0.09</v>
      </c>
      <c r="DD29">
        <f t="shared" ca="1" si="261"/>
        <v>0.1</v>
      </c>
      <c r="DE29">
        <f t="shared" ca="1" si="261"/>
        <v>0.09</v>
      </c>
      <c r="DF29">
        <f t="shared" ca="1" si="261"/>
        <v>0.09</v>
      </c>
      <c r="DG29">
        <f t="shared" ca="1" si="261"/>
        <v>0.09</v>
      </c>
      <c r="DH29">
        <f t="shared" ca="1" si="261"/>
        <v>0.1</v>
      </c>
      <c r="DI29">
        <f t="shared" ca="1" si="261"/>
        <v>0.09</v>
      </c>
      <c r="DJ29">
        <f t="shared" ca="1" si="261"/>
        <v>0.09</v>
      </c>
      <c r="DK29">
        <f t="shared" ca="1" si="261"/>
        <v>0.11</v>
      </c>
      <c r="DL29">
        <f t="shared" ca="1" si="261"/>
        <v>0.1</v>
      </c>
      <c r="DM29">
        <f t="shared" ca="1" si="261"/>
        <v>0.1</v>
      </c>
      <c r="DN29">
        <f t="shared" ca="1" si="261"/>
        <v>0.1</v>
      </c>
      <c r="DO29">
        <f t="shared" ca="1" si="261"/>
        <v>0.1</v>
      </c>
      <c r="DP29">
        <f t="shared" ca="1" si="261"/>
        <v>0.09</v>
      </c>
      <c r="DQ29">
        <f ca="1">MAX(INDIRECT(DQ27))</f>
        <v>0.09</v>
      </c>
      <c r="DR29">
        <f t="shared" ref="DR29:EC29" ca="1" si="262">MAX(INDIRECT(DR27))</f>
        <v>9.7000000000000003E-2</v>
      </c>
      <c r="DS29">
        <f t="shared" ca="1" si="262"/>
        <v>9.6000000000000002E-2</v>
      </c>
      <c r="DT29">
        <f t="shared" ca="1" si="262"/>
        <v>9.4E-2</v>
      </c>
      <c r="DU29">
        <f t="shared" ca="1" si="262"/>
        <v>0.1</v>
      </c>
      <c r="DV29">
        <f t="shared" ca="1" si="262"/>
        <v>0.09</v>
      </c>
      <c r="DW29">
        <f t="shared" ca="1" si="262"/>
        <v>9.7000000000000003E-2</v>
      </c>
      <c r="DX29">
        <f t="shared" ca="1" si="262"/>
        <v>9.2999999999999999E-2</v>
      </c>
      <c r="DY29">
        <f t="shared" ca="1" si="262"/>
        <v>9.6000000000000002E-2</v>
      </c>
      <c r="DZ29">
        <f t="shared" ca="1" si="262"/>
        <v>8.7999999999999995E-2</v>
      </c>
      <c r="EA29">
        <f t="shared" ca="1" si="262"/>
        <v>8.8999999999999996E-2</v>
      </c>
      <c r="EB29">
        <f t="shared" ca="1" si="262"/>
        <v>0.10299999999999999</v>
      </c>
      <c r="EC29">
        <f t="shared" ca="1" si="262"/>
        <v>8.7999999999999995E-2</v>
      </c>
      <c r="ED29">
        <f t="shared" ref="ED29:EF29" ca="1" si="263">MAX(INDIRECT(ED27))</f>
        <v>9.4E-2</v>
      </c>
      <c r="EE29">
        <f t="shared" ca="1" si="263"/>
        <v>8.5999999999999993E-2</v>
      </c>
      <c r="EF29">
        <f t="shared" ca="1" si="263"/>
        <v>0.11</v>
      </c>
    </row>
    <row r="30" spans="1:136">
      <c r="F30" s="17" t="s">
        <v>26</v>
      </c>
      <c r="G30">
        <f ca="1">MIN(INDIRECT(G27))</f>
        <v>0.18</v>
      </c>
      <c r="H30">
        <f t="shared" ref="H30:X30" ca="1" si="264">MIN(INDIRECT(H27))</f>
        <v>0.2</v>
      </c>
      <c r="I30">
        <f t="shared" ca="1" si="264"/>
        <v>0.16</v>
      </c>
      <c r="J30">
        <f t="shared" ca="1" si="264"/>
        <v>0.17</v>
      </c>
      <c r="K30">
        <f t="shared" ca="1" si="264"/>
        <v>0.12</v>
      </c>
      <c r="L30">
        <f t="shared" ca="1" si="264"/>
        <v>0.14000000000000001</v>
      </c>
      <c r="M30">
        <f t="shared" ca="1" si="264"/>
        <v>0.13</v>
      </c>
      <c r="N30">
        <f t="shared" ca="1" si="264"/>
        <v>0.13</v>
      </c>
      <c r="O30">
        <f t="shared" ca="1" si="264"/>
        <v>0.15</v>
      </c>
      <c r="P30">
        <f t="shared" ca="1" si="264"/>
        <v>0.13</v>
      </c>
      <c r="Q30">
        <f t="shared" ca="1" si="264"/>
        <v>0.13</v>
      </c>
      <c r="R30">
        <f t="shared" ca="1" si="264"/>
        <v>0.14000000000000001</v>
      </c>
      <c r="S30">
        <f t="shared" ca="1" si="264"/>
        <v>0.14000000000000001</v>
      </c>
      <c r="T30">
        <f t="shared" ca="1" si="264"/>
        <v>0.13</v>
      </c>
      <c r="U30">
        <f t="shared" ca="1" si="264"/>
        <v>0.13</v>
      </c>
      <c r="V30">
        <f t="shared" ca="1" si="264"/>
        <v>0.11</v>
      </c>
      <c r="W30">
        <f t="shared" ca="1" si="264"/>
        <v>0.12</v>
      </c>
      <c r="X30">
        <f t="shared" ca="1" si="264"/>
        <v>0.11</v>
      </c>
      <c r="Y30">
        <f t="shared" ref="Y30:AD30" ca="1" si="265">MIN(INDIRECT(Y27))</f>
        <v>0.11</v>
      </c>
      <c r="Z30">
        <f t="shared" ca="1" si="265"/>
        <v>0.12</v>
      </c>
      <c r="AA30">
        <f t="shared" ca="1" si="265"/>
        <v>0.11</v>
      </c>
      <c r="AB30">
        <f t="shared" ca="1" si="265"/>
        <v>0.11</v>
      </c>
      <c r="AC30">
        <f t="shared" ca="1" si="265"/>
        <v>0.12</v>
      </c>
      <c r="AD30">
        <f t="shared" ca="1" si="265"/>
        <v>0.11</v>
      </c>
      <c r="AE30">
        <f t="shared" ref="AE30:AK30" ca="1" si="266">MIN(INDIRECT(AE27))</f>
        <v>0.1</v>
      </c>
      <c r="AF30">
        <f t="shared" ca="1" si="266"/>
        <v>0.1</v>
      </c>
      <c r="AG30">
        <f t="shared" ca="1" si="266"/>
        <v>0.1</v>
      </c>
      <c r="AH30">
        <f t="shared" ca="1" si="266"/>
        <v>0.1</v>
      </c>
      <c r="AI30">
        <f t="shared" ca="1" si="266"/>
        <v>0.11</v>
      </c>
      <c r="AJ30">
        <f t="shared" ca="1" si="266"/>
        <v>0.08</v>
      </c>
      <c r="AK30">
        <f t="shared" ca="1" si="266"/>
        <v>0.1</v>
      </c>
      <c r="AL30">
        <f t="shared" ref="AL30:AT30" ca="1" si="267">MIN(INDIRECT(AL27))</f>
        <v>0.1</v>
      </c>
      <c r="AM30">
        <f t="shared" ca="1" si="267"/>
        <v>0.1</v>
      </c>
      <c r="AN30">
        <f t="shared" ca="1" si="267"/>
        <v>0.09</v>
      </c>
      <c r="AO30">
        <f t="shared" ca="1" si="267"/>
        <v>0.09</v>
      </c>
      <c r="AP30">
        <f t="shared" ca="1" si="267"/>
        <v>0.09</v>
      </c>
      <c r="AQ30">
        <f t="shared" ca="1" si="267"/>
        <v>0.09</v>
      </c>
      <c r="AR30">
        <f t="shared" ca="1" si="267"/>
        <v>0.09</v>
      </c>
      <c r="AS30">
        <f t="shared" ca="1" si="267"/>
        <v>0.09</v>
      </c>
      <c r="AT30">
        <f t="shared" ca="1" si="267"/>
        <v>0.1</v>
      </c>
      <c r="AU30">
        <f t="shared" ref="AU30:BA30" ca="1" si="268">MIN(INDIRECT(AU27))</f>
        <v>0.09</v>
      </c>
      <c r="AV30">
        <f t="shared" ca="1" si="268"/>
        <v>0.09</v>
      </c>
      <c r="AW30">
        <f t="shared" ca="1" si="268"/>
        <v>7.0000000000000007E-2</v>
      </c>
      <c r="AX30">
        <f t="shared" ca="1" si="268"/>
        <v>0.09</v>
      </c>
      <c r="AY30">
        <f t="shared" ca="1" si="268"/>
        <v>0.08</v>
      </c>
      <c r="AZ30">
        <f t="shared" ca="1" si="268"/>
        <v>0.09</v>
      </c>
      <c r="BA30">
        <f t="shared" ca="1" si="268"/>
        <v>0.09</v>
      </c>
      <c r="BB30">
        <f t="shared" ref="BB30:BG30" ca="1" si="269">MIN(INDIRECT(BB27))</f>
        <v>0.08</v>
      </c>
      <c r="BC30">
        <f t="shared" ca="1" si="269"/>
        <v>0.08</v>
      </c>
      <c r="BD30">
        <f t="shared" ca="1" si="269"/>
        <v>0.09</v>
      </c>
      <c r="BE30">
        <f t="shared" ca="1" si="269"/>
        <v>0.08</v>
      </c>
      <c r="BF30">
        <f t="shared" ca="1" si="269"/>
        <v>0.08</v>
      </c>
      <c r="BG30">
        <f t="shared" ca="1" si="269"/>
        <v>0.08</v>
      </c>
      <c r="BH30">
        <f t="shared" ref="BH30:BN30" ca="1" si="270">MIN(INDIRECT(BH27))</f>
        <v>0.06</v>
      </c>
      <c r="BI30">
        <f t="shared" ca="1" si="270"/>
        <v>0.08</v>
      </c>
      <c r="BJ30">
        <f t="shared" ca="1" si="270"/>
        <v>7.0000000000000007E-2</v>
      </c>
      <c r="BK30">
        <f t="shared" ca="1" si="270"/>
        <v>0.08</v>
      </c>
      <c r="BL30">
        <f t="shared" ca="1" si="270"/>
        <v>0.08</v>
      </c>
      <c r="BM30">
        <f t="shared" ca="1" si="270"/>
        <v>0.08</v>
      </c>
      <c r="BN30">
        <f t="shared" ca="1" si="270"/>
        <v>0.08</v>
      </c>
      <c r="BO30">
        <f ca="1">MIN(INDIRECT(BO27))</f>
        <v>7.0000000000000007E-2</v>
      </c>
      <c r="BP30">
        <f ca="1">MIN(INDIRECT(BP27))</f>
        <v>0.08</v>
      </c>
      <c r="BQ30">
        <f t="shared" ref="BQ30:BW30" ca="1" si="271">MIN(INDIRECT(BQ27))</f>
        <v>7.0000000000000007E-2</v>
      </c>
      <c r="BR30">
        <f t="shared" ca="1" si="271"/>
        <v>7.0000000000000007E-2</v>
      </c>
      <c r="BS30">
        <f t="shared" ca="1" si="271"/>
        <v>7.0000000000000007E-2</v>
      </c>
      <c r="BT30">
        <f t="shared" ca="1" si="271"/>
        <v>0.06</v>
      </c>
      <c r="BU30">
        <f t="shared" ca="1" si="271"/>
        <v>7.0000000000000007E-2</v>
      </c>
      <c r="BV30">
        <f t="shared" ca="1" si="271"/>
        <v>7.0000000000000007E-2</v>
      </c>
      <c r="BW30">
        <f t="shared" ca="1" si="271"/>
        <v>7.0000000000000007E-2</v>
      </c>
      <c r="BX30">
        <f ca="1">MIN(INDIRECT(BX27))</f>
        <v>7.0000000000000007E-2</v>
      </c>
      <c r="BY30">
        <f ca="1">MIN(INDIRECT(BY27))</f>
        <v>7.0000000000000007E-2</v>
      </c>
      <c r="BZ30">
        <f t="shared" ref="BZ30:CK30" ca="1" si="272">MIN(INDIRECT(BZ27))</f>
        <v>0.06</v>
      </c>
      <c r="CA30">
        <f t="shared" ca="1" si="272"/>
        <v>0.06</v>
      </c>
      <c r="CB30">
        <f t="shared" ca="1" si="272"/>
        <v>0.06</v>
      </c>
      <c r="CC30">
        <f t="shared" ca="1" si="272"/>
        <v>0.06</v>
      </c>
      <c r="CD30">
        <f t="shared" ca="1" si="272"/>
        <v>7.0000000000000007E-2</v>
      </c>
      <c r="CE30">
        <f t="shared" ca="1" si="272"/>
        <v>7.0000000000000007E-2</v>
      </c>
      <c r="CF30">
        <f t="shared" ca="1" si="272"/>
        <v>0.06</v>
      </c>
      <c r="CG30">
        <f t="shared" ca="1" si="272"/>
        <v>7.0000000000000007E-2</v>
      </c>
      <c r="CH30">
        <f t="shared" ca="1" si="272"/>
        <v>0.06</v>
      </c>
      <c r="CI30">
        <f t="shared" ca="1" si="272"/>
        <v>7.0000000000000007E-2</v>
      </c>
      <c r="CJ30">
        <f t="shared" ca="1" si="272"/>
        <v>0.06</v>
      </c>
      <c r="CK30">
        <f t="shared" ca="1" si="272"/>
        <v>0.06</v>
      </c>
      <c r="CL30">
        <f ca="1">MIN(INDIRECT(CL27))</f>
        <v>0.06</v>
      </c>
      <c r="CM30">
        <f ca="1">MIN(INDIRECT(CM27))</f>
        <v>0.06</v>
      </c>
      <c r="CN30">
        <f t="shared" ref="CN30:CS30" ca="1" si="273">MIN(INDIRECT(CN27))</f>
        <v>0.06</v>
      </c>
      <c r="CO30">
        <f t="shared" ca="1" si="273"/>
        <v>0.05</v>
      </c>
      <c r="CP30">
        <f t="shared" ca="1" si="273"/>
        <v>0.06</v>
      </c>
      <c r="CQ30">
        <f t="shared" ca="1" si="273"/>
        <v>0.06</v>
      </c>
      <c r="CR30">
        <f t="shared" ca="1" si="273"/>
        <v>0.05</v>
      </c>
      <c r="CS30">
        <f t="shared" ca="1" si="273"/>
        <v>0.06</v>
      </c>
      <c r="CT30">
        <f t="shared" ref="CT30:DP30" ca="1" si="274">MIN(INDIRECT(CT27))</f>
        <v>0.06</v>
      </c>
      <c r="CU30">
        <f t="shared" ca="1" si="274"/>
        <v>0.06</v>
      </c>
      <c r="CV30">
        <f t="shared" ca="1" si="274"/>
        <v>0.06</v>
      </c>
      <c r="CW30">
        <f t="shared" ca="1" si="274"/>
        <v>0.06</v>
      </c>
      <c r="CX30">
        <f t="shared" ca="1" si="274"/>
        <v>0.06</v>
      </c>
      <c r="CY30">
        <f t="shared" ca="1" si="274"/>
        <v>0.06</v>
      </c>
      <c r="CZ30">
        <f t="shared" ca="1" si="274"/>
        <v>0.05</v>
      </c>
      <c r="DA30">
        <f t="shared" ca="1" si="274"/>
        <v>0.06</v>
      </c>
      <c r="DB30">
        <f t="shared" ca="1" si="274"/>
        <v>0.06</v>
      </c>
      <c r="DC30">
        <f t="shared" ca="1" si="274"/>
        <v>0.05</v>
      </c>
      <c r="DD30">
        <f t="shared" ca="1" si="274"/>
        <v>0.06</v>
      </c>
      <c r="DE30">
        <f t="shared" ca="1" si="274"/>
        <v>0.06</v>
      </c>
      <c r="DF30">
        <f t="shared" ca="1" si="274"/>
        <v>0.06</v>
      </c>
      <c r="DG30">
        <f t="shared" ca="1" si="274"/>
        <v>0.06</v>
      </c>
      <c r="DH30">
        <f t="shared" ca="1" si="274"/>
        <v>0.06</v>
      </c>
      <c r="DI30">
        <f t="shared" ca="1" si="274"/>
        <v>0.06</v>
      </c>
      <c r="DJ30">
        <f t="shared" ca="1" si="274"/>
        <v>0.06</v>
      </c>
      <c r="DK30">
        <f t="shared" ca="1" si="274"/>
        <v>0.06</v>
      </c>
      <c r="DL30">
        <f t="shared" ca="1" si="274"/>
        <v>5.8999999999999997E-2</v>
      </c>
      <c r="DM30">
        <f t="shared" ca="1" si="274"/>
        <v>0.05</v>
      </c>
      <c r="DN30">
        <f t="shared" ca="1" si="274"/>
        <v>0.06</v>
      </c>
      <c r="DO30">
        <f t="shared" ca="1" si="274"/>
        <v>0.06</v>
      </c>
      <c r="DP30">
        <f t="shared" ca="1" si="274"/>
        <v>0.05</v>
      </c>
      <c r="DQ30">
        <f ca="1">MIN(INDIRECT(DQ27))</f>
        <v>0.06</v>
      </c>
      <c r="DR30">
        <f t="shared" ref="DR30:EC30" ca="1" si="275">MIN(INDIRECT(DR27))</f>
        <v>5.7000000000000002E-2</v>
      </c>
      <c r="DS30">
        <f t="shared" ca="1" si="275"/>
        <v>5.8999999999999997E-2</v>
      </c>
      <c r="DT30">
        <f t="shared" ca="1" si="275"/>
        <v>5.8000000000000003E-2</v>
      </c>
      <c r="DU30">
        <f t="shared" ca="1" si="275"/>
        <v>6.0999999999999999E-2</v>
      </c>
      <c r="DV30">
        <f t="shared" ca="1" si="275"/>
        <v>5.5E-2</v>
      </c>
      <c r="DW30">
        <f t="shared" ca="1" si="275"/>
        <v>5.8000000000000003E-2</v>
      </c>
      <c r="DX30">
        <f t="shared" ca="1" si="275"/>
        <v>5.7000000000000002E-2</v>
      </c>
      <c r="DY30">
        <f t="shared" ca="1" si="275"/>
        <v>5.5E-2</v>
      </c>
      <c r="DZ30">
        <f t="shared" ca="1" si="275"/>
        <v>5.8000000000000003E-2</v>
      </c>
      <c r="EA30">
        <f t="shared" ca="1" si="275"/>
        <v>5.3999999999999999E-2</v>
      </c>
      <c r="EB30">
        <f t="shared" ca="1" si="275"/>
        <v>5.2999999999999999E-2</v>
      </c>
      <c r="EC30">
        <f t="shared" ca="1" si="275"/>
        <v>5.5E-2</v>
      </c>
      <c r="ED30">
        <f t="shared" ref="ED30:EF30" ca="1" si="276">MIN(INDIRECT(ED27))</f>
        <v>5.3999999999999999E-2</v>
      </c>
      <c r="EE30">
        <f t="shared" ca="1" si="276"/>
        <v>5.3999999999999999E-2</v>
      </c>
      <c r="EF30">
        <f t="shared" ca="1" si="276"/>
        <v>5.0999999999999997E-2</v>
      </c>
    </row>
    <row r="31" spans="1:136">
      <c r="F31" s="17" t="s">
        <v>23</v>
      </c>
      <c r="G31">
        <f ca="1">AVERAGE(INDIRECT(G27))</f>
        <v>0.20363636363636362</v>
      </c>
      <c r="H31">
        <f t="shared" ref="H31:X31" ca="1" si="277">AVERAGE(INDIRECT(H27))</f>
        <v>0.24363636363636362</v>
      </c>
      <c r="I31">
        <f t="shared" ca="1" si="277"/>
        <v>0.21333333333333329</v>
      </c>
      <c r="J31">
        <f t="shared" ca="1" si="277"/>
        <v>0.22416666666666671</v>
      </c>
      <c r="K31">
        <f t="shared" ca="1" si="277"/>
        <v>0.18583333333333329</v>
      </c>
      <c r="L31">
        <f t="shared" ca="1" si="277"/>
        <v>0.17500000000000002</v>
      </c>
      <c r="M31">
        <f t="shared" ca="1" si="277"/>
        <v>0.18916666666666668</v>
      </c>
      <c r="N31">
        <f t="shared" ca="1" si="277"/>
        <v>0.16749999999999998</v>
      </c>
      <c r="O31">
        <f t="shared" ca="1" si="277"/>
        <v>0.19333333333333333</v>
      </c>
      <c r="P31">
        <f t="shared" ca="1" si="277"/>
        <v>0.16416666666666666</v>
      </c>
      <c r="Q31">
        <f t="shared" ca="1" si="277"/>
        <v>0.18333333333333332</v>
      </c>
      <c r="R31">
        <f t="shared" ca="1" si="277"/>
        <v>0.19999999999999998</v>
      </c>
      <c r="S31">
        <f t="shared" ca="1" si="277"/>
        <v>0.17333333333333331</v>
      </c>
      <c r="T31">
        <f t="shared" ca="1" si="277"/>
        <v>0.16749999999999998</v>
      </c>
      <c r="U31">
        <f t="shared" ca="1" si="277"/>
        <v>0.16249999999999998</v>
      </c>
      <c r="V31">
        <f t="shared" ca="1" si="277"/>
        <v>0.14000000000000001</v>
      </c>
      <c r="W31">
        <f t="shared" ca="1" si="277"/>
        <v>0.14416666666666667</v>
      </c>
      <c r="X31">
        <f t="shared" ca="1" si="277"/>
        <v>0.14583333333333334</v>
      </c>
      <c r="Y31">
        <f t="shared" ref="Y31:AD31" ca="1" si="278">AVERAGE(INDIRECT(Y27))</f>
        <v>0.14416666666666664</v>
      </c>
      <c r="Z31">
        <f t="shared" ca="1" si="278"/>
        <v>0.14083333333333334</v>
      </c>
      <c r="AA31">
        <f t="shared" ca="1" si="278"/>
        <v>0.13500000000000001</v>
      </c>
      <c r="AB31">
        <f t="shared" ca="1" si="278"/>
        <v>0.13416666666666668</v>
      </c>
      <c r="AC31">
        <f t="shared" ca="1" si="278"/>
        <v>0.13749999999999998</v>
      </c>
      <c r="AD31">
        <f t="shared" ca="1" si="278"/>
        <v>0.13083333333333333</v>
      </c>
      <c r="AE31">
        <f t="shared" ref="AE31:AK31" ca="1" si="279">AVERAGE(INDIRECT(AE27))</f>
        <v>0.12333333333333334</v>
      </c>
      <c r="AF31">
        <f t="shared" ca="1" si="279"/>
        <v>0.12416666666666665</v>
      </c>
      <c r="AG31">
        <f t="shared" ca="1" si="279"/>
        <v>0.12166666666666669</v>
      </c>
      <c r="AH31">
        <f t="shared" ca="1" si="279"/>
        <v>0.12166666666666669</v>
      </c>
      <c r="AI31">
        <f t="shared" ca="1" si="279"/>
        <v>0.12416666666666666</v>
      </c>
      <c r="AJ31">
        <f t="shared" ca="1" si="279"/>
        <v>0.10916666666666669</v>
      </c>
      <c r="AK31">
        <f t="shared" ca="1" si="279"/>
        <v>0.11749999999999999</v>
      </c>
      <c r="AL31">
        <f t="shared" ref="AL31:AT31" ca="1" si="280">AVERAGE(INDIRECT(AL27))</f>
        <v>0.11666666666666665</v>
      </c>
      <c r="AM31">
        <f t="shared" ca="1" si="280"/>
        <v>0.11833333333333335</v>
      </c>
      <c r="AN31">
        <f t="shared" ca="1" si="280"/>
        <v>0.1125</v>
      </c>
      <c r="AO31">
        <f t="shared" ca="1" si="280"/>
        <v>0.11</v>
      </c>
      <c r="AP31">
        <f t="shared" ca="1" si="280"/>
        <v>0.10916666666666668</v>
      </c>
      <c r="AQ31">
        <f t="shared" ca="1" si="280"/>
        <v>0.10583333333333333</v>
      </c>
      <c r="AR31">
        <f t="shared" ca="1" si="280"/>
        <v>0.1075</v>
      </c>
      <c r="AS31">
        <f t="shared" ca="1" si="280"/>
        <v>0.10666666666666667</v>
      </c>
      <c r="AT31">
        <f t="shared" ca="1" si="280"/>
        <v>0.10833333333333334</v>
      </c>
      <c r="AU31">
        <f t="shared" ref="AU31:BA31" ca="1" si="281">AVERAGE(INDIRECT(AU27))</f>
        <v>0.10333333333333333</v>
      </c>
      <c r="AV31">
        <f t="shared" ca="1" si="281"/>
        <v>0.10416666666666667</v>
      </c>
      <c r="AW31">
        <f t="shared" ca="1" si="281"/>
        <v>9.3333333333333338E-2</v>
      </c>
      <c r="AX31">
        <f t="shared" ca="1" si="281"/>
        <v>0.10416666666666667</v>
      </c>
      <c r="AY31">
        <f t="shared" ca="1" si="281"/>
        <v>0.10250000000000002</v>
      </c>
      <c r="AZ31">
        <f t="shared" ca="1" si="281"/>
        <v>0.1075</v>
      </c>
      <c r="BA31">
        <f t="shared" ca="1" si="281"/>
        <v>0.105</v>
      </c>
      <c r="BB31">
        <f t="shared" ref="BB31:BG31" ca="1" si="282">AVERAGE(INDIRECT(BB27))</f>
        <v>0.10333333333333335</v>
      </c>
      <c r="BC31">
        <f t="shared" ca="1" si="282"/>
        <v>9.9999999999999992E-2</v>
      </c>
      <c r="BD31">
        <f t="shared" ca="1" si="282"/>
        <v>0.10083333333333333</v>
      </c>
      <c r="BE31">
        <f t="shared" ca="1" si="282"/>
        <v>9.9166666666666667E-2</v>
      </c>
      <c r="BF31">
        <f t="shared" ca="1" si="282"/>
        <v>9.6666666666666665E-2</v>
      </c>
      <c r="BG31">
        <f t="shared" ca="1" si="282"/>
        <v>9.3333333333333324E-2</v>
      </c>
      <c r="BH31">
        <f t="shared" ref="BH31:BN31" ca="1" si="283">AVERAGE(INDIRECT(BH27))</f>
        <v>8.3333333333333315E-2</v>
      </c>
      <c r="BI31">
        <f t="shared" ca="1" si="283"/>
        <v>9.8333333333333328E-2</v>
      </c>
      <c r="BJ31">
        <f t="shared" ca="1" si="283"/>
        <v>9.6666666666666665E-2</v>
      </c>
      <c r="BK31">
        <f t="shared" ca="1" si="283"/>
        <v>9.9999999999999992E-2</v>
      </c>
      <c r="BL31">
        <f t="shared" ca="1" si="283"/>
        <v>9.1666666666666674E-2</v>
      </c>
      <c r="BM31">
        <f t="shared" ca="1" si="283"/>
        <v>9.166666666666666E-2</v>
      </c>
      <c r="BN31">
        <f t="shared" ca="1" si="283"/>
        <v>9.7499999999999989E-2</v>
      </c>
      <c r="BO31">
        <f ca="1">AVERAGE(INDIRECT(BO27))</f>
        <v>9.0833333333333321E-2</v>
      </c>
      <c r="BP31">
        <f ca="1">AVERAGE(INDIRECT(BP27))</f>
        <v>9.2499999999999985E-2</v>
      </c>
      <c r="BQ31">
        <f t="shared" ref="BQ31:BW31" ca="1" si="284">AVERAGE(INDIRECT(BQ27))</f>
        <v>9.4166666666666676E-2</v>
      </c>
      <c r="BR31">
        <f t="shared" ca="1" si="284"/>
        <v>9.0833333333333321E-2</v>
      </c>
      <c r="BS31">
        <f t="shared" ca="1" si="284"/>
        <v>9.3333333333333324E-2</v>
      </c>
      <c r="BT31">
        <f t="shared" ca="1" si="284"/>
        <v>8.3333333333333315E-2</v>
      </c>
      <c r="BU31">
        <f t="shared" ca="1" si="284"/>
        <v>8.8333333333333333E-2</v>
      </c>
      <c r="BV31">
        <f t="shared" ca="1" si="284"/>
        <v>8.8333333333333319E-2</v>
      </c>
      <c r="BW31">
        <f t="shared" ca="1" si="284"/>
        <v>8.9166666666666672E-2</v>
      </c>
      <c r="BX31">
        <f ca="1">AVERAGE(INDIRECT(BX27))</f>
        <v>9.6666666666666665E-2</v>
      </c>
      <c r="BY31">
        <f ca="1">AVERAGE(INDIRECT(BY27))</f>
        <v>9.166666666666666E-2</v>
      </c>
      <c r="BZ31">
        <f t="shared" ref="BZ31:CK31" ca="1" si="285">AVERAGE(INDIRECT(BZ27))</f>
        <v>8.3333333333333329E-2</v>
      </c>
      <c r="CA31">
        <f t="shared" ca="1" si="285"/>
        <v>8.5000000000000006E-2</v>
      </c>
      <c r="CB31">
        <f t="shared" ca="1" si="285"/>
        <v>8.6666666666666656E-2</v>
      </c>
      <c r="CC31">
        <f t="shared" ca="1" si="285"/>
        <v>8.6666666666666656E-2</v>
      </c>
      <c r="CD31">
        <f t="shared" ca="1" si="285"/>
        <v>8.666666666666667E-2</v>
      </c>
      <c r="CE31">
        <f t="shared" ca="1" si="285"/>
        <v>9.0000000000000011E-2</v>
      </c>
      <c r="CF31">
        <f t="shared" ca="1" si="285"/>
        <v>8.1666666666666679E-2</v>
      </c>
      <c r="CG31">
        <f t="shared" ca="1" si="285"/>
        <v>8.8333333333333333E-2</v>
      </c>
      <c r="CH31">
        <f t="shared" ca="1" si="285"/>
        <v>8.5000000000000006E-2</v>
      </c>
      <c r="CI31">
        <f t="shared" ca="1" si="285"/>
        <v>9.0833333333333321E-2</v>
      </c>
      <c r="CJ31">
        <f t="shared" ca="1" si="285"/>
        <v>8.3333333333333315E-2</v>
      </c>
      <c r="CK31">
        <f t="shared" ca="1" si="285"/>
        <v>8.6666666666666656E-2</v>
      </c>
      <c r="CL31">
        <f ca="1">AVERAGE(INDIRECT(CL27))</f>
        <v>8.5000000000000006E-2</v>
      </c>
      <c r="CM31">
        <f ca="1">AVERAGE(INDIRECT(CM27))</f>
        <v>8.3333333333333329E-2</v>
      </c>
      <c r="CN31">
        <f t="shared" ref="CN31:CS31" ca="1" si="286">AVERAGE(INDIRECT(CN27))</f>
        <v>8.5833333333333331E-2</v>
      </c>
      <c r="CO31">
        <f t="shared" ca="1" si="286"/>
        <v>8.4166666666666654E-2</v>
      </c>
      <c r="CP31">
        <f t="shared" ca="1" si="286"/>
        <v>8.5833333333333317E-2</v>
      </c>
      <c r="CQ31">
        <f t="shared" ca="1" si="286"/>
        <v>8.5833333333333317E-2</v>
      </c>
      <c r="CR31">
        <f t="shared" ca="1" si="286"/>
        <v>7.7499999999999999E-2</v>
      </c>
      <c r="CS31">
        <f t="shared" ca="1" si="286"/>
        <v>8.4999999999999978E-2</v>
      </c>
      <c r="CT31">
        <f t="shared" ref="CT31:DP31" ca="1" si="287">AVERAGE(INDIRECT(CT27))</f>
        <v>8.3333333333333329E-2</v>
      </c>
      <c r="CU31">
        <f t="shared" ca="1" si="287"/>
        <v>8.1666666666666665E-2</v>
      </c>
      <c r="CV31">
        <f t="shared" ca="1" si="287"/>
        <v>8.3333333333333329E-2</v>
      </c>
      <c r="CW31">
        <f t="shared" ca="1" si="287"/>
        <v>8.1666666666666665E-2</v>
      </c>
      <c r="CX31">
        <f t="shared" ca="1" si="287"/>
        <v>8.1666666666666665E-2</v>
      </c>
      <c r="CY31">
        <f t="shared" ca="1" si="287"/>
        <v>8.3333333333333329E-2</v>
      </c>
      <c r="CZ31">
        <f t="shared" ca="1" si="287"/>
        <v>7.8333333333333352E-2</v>
      </c>
      <c r="DA31">
        <f t="shared" ca="1" si="287"/>
        <v>7.8333333333333338E-2</v>
      </c>
      <c r="DB31">
        <f t="shared" ca="1" si="287"/>
        <v>8.1666666666666679E-2</v>
      </c>
      <c r="DC31">
        <f t="shared" ca="1" si="287"/>
        <v>7.8333333333333338E-2</v>
      </c>
      <c r="DD31">
        <f t="shared" ca="1" si="287"/>
        <v>8.1666666666666679E-2</v>
      </c>
      <c r="DE31">
        <f t="shared" ca="1" si="287"/>
        <v>7.8333333333333324E-2</v>
      </c>
      <c r="DF31">
        <f t="shared" ca="1" si="287"/>
        <v>7.8333333333333338E-2</v>
      </c>
      <c r="DG31">
        <f t="shared" ca="1" si="287"/>
        <v>7.8333333333333324E-2</v>
      </c>
      <c r="DH31">
        <f t="shared" ca="1" si="287"/>
        <v>0.08</v>
      </c>
      <c r="DI31">
        <f t="shared" ca="1" si="287"/>
        <v>7.6666666666666675E-2</v>
      </c>
      <c r="DJ31">
        <f t="shared" ca="1" si="287"/>
        <v>7.8333333333333338E-2</v>
      </c>
      <c r="DK31">
        <f t="shared" ca="1" si="287"/>
        <v>0.08</v>
      </c>
      <c r="DL31">
        <f t="shared" ca="1" si="287"/>
        <v>8.4833333333333316E-2</v>
      </c>
      <c r="DM31">
        <f t="shared" ca="1" si="287"/>
        <v>0.08</v>
      </c>
      <c r="DN31">
        <f t="shared" ca="1" si="287"/>
        <v>8.1666666666666679E-2</v>
      </c>
      <c r="DO31">
        <f t="shared" ca="1" si="287"/>
        <v>7.8333333333333352E-2</v>
      </c>
      <c r="DP31">
        <f t="shared" ca="1" si="287"/>
        <v>7.6666666666666675E-2</v>
      </c>
      <c r="DQ31">
        <f ca="1">AVERAGE(INDIRECT(DQ27))</f>
        <v>7.8333333333333338E-2</v>
      </c>
      <c r="DR31">
        <f t="shared" ref="DR31:EC31" ca="1" si="288">AVERAGE(INDIRECT(DR27))</f>
        <v>8.0600000000000005E-2</v>
      </c>
      <c r="DS31">
        <f t="shared" ca="1" si="288"/>
        <v>8.083333333333334E-2</v>
      </c>
      <c r="DT31">
        <f t="shared" ca="1" si="288"/>
        <v>7.8666666666666676E-2</v>
      </c>
      <c r="DU31">
        <f t="shared" ca="1" si="288"/>
        <v>8.266666666666668E-2</v>
      </c>
      <c r="DV31">
        <f t="shared" ca="1" si="288"/>
        <v>7.9166666666666677E-2</v>
      </c>
      <c r="DW31">
        <f t="shared" ca="1" si="288"/>
        <v>7.8333333333333338E-2</v>
      </c>
      <c r="DX31">
        <f t="shared" ca="1" si="288"/>
        <v>8.1000000000000003E-2</v>
      </c>
      <c r="DY31">
        <f t="shared" ca="1" si="288"/>
        <v>7.7833333333333338E-2</v>
      </c>
      <c r="DZ31">
        <f t="shared" ca="1" si="288"/>
        <v>7.7333333333333337E-2</v>
      </c>
      <c r="EA31">
        <f t="shared" ca="1" si="288"/>
        <v>7.2666666666666671E-2</v>
      </c>
      <c r="EB31">
        <f t="shared" ca="1" si="288"/>
        <v>7.4166666666666672E-2</v>
      </c>
      <c r="EC31">
        <f t="shared" ca="1" si="288"/>
        <v>7.6666666666666675E-2</v>
      </c>
      <c r="ED31">
        <f t="shared" ref="ED31:EF31" ca="1" si="289">AVERAGE(INDIRECT(ED27))</f>
        <v>7.6666666666666661E-2</v>
      </c>
      <c r="EE31">
        <f t="shared" ca="1" si="289"/>
        <v>7.3499999999999996E-2</v>
      </c>
      <c r="EF31">
        <f t="shared" ca="1" si="289"/>
        <v>8.3875000000000005E-2</v>
      </c>
    </row>
    <row r="32" spans="1:136">
      <c r="F32" s="17" t="s">
        <v>27</v>
      </c>
      <c r="G32">
        <f ca="1">IF(G$10="有",#N/A,AVERAGE(INDIRECT(G27)))</f>
        <v>0.20363636363636362</v>
      </c>
      <c r="H32">
        <f t="shared" ref="H32:X32" ca="1" si="290">IF(H$10="有",#N/A,AVERAGE(INDIRECT(H27)))</f>
        <v>0.24363636363636362</v>
      </c>
      <c r="I32">
        <f t="shared" ca="1" si="290"/>
        <v>0.21333333333333329</v>
      </c>
      <c r="J32">
        <f t="shared" ca="1" si="290"/>
        <v>0.22416666666666671</v>
      </c>
      <c r="K32">
        <f t="shared" ca="1" si="290"/>
        <v>0.18583333333333329</v>
      </c>
      <c r="L32">
        <f t="shared" ca="1" si="290"/>
        <v>0.17500000000000002</v>
      </c>
      <c r="M32">
        <f t="shared" ca="1" si="290"/>
        <v>0.18916666666666668</v>
      </c>
      <c r="N32">
        <f t="shared" ca="1" si="290"/>
        <v>0.16749999999999998</v>
      </c>
      <c r="O32">
        <f t="shared" ca="1" si="290"/>
        <v>0.19333333333333333</v>
      </c>
      <c r="P32">
        <f t="shared" ca="1" si="290"/>
        <v>0.16416666666666666</v>
      </c>
      <c r="Q32">
        <f t="shared" ca="1" si="290"/>
        <v>0.18333333333333332</v>
      </c>
      <c r="R32">
        <f t="shared" ca="1" si="290"/>
        <v>0.19999999999999998</v>
      </c>
      <c r="S32">
        <f t="shared" ca="1" si="290"/>
        <v>0.17333333333333331</v>
      </c>
      <c r="T32">
        <f t="shared" ca="1" si="290"/>
        <v>0.16749999999999998</v>
      </c>
      <c r="U32">
        <f t="shared" ca="1" si="290"/>
        <v>0.16249999999999998</v>
      </c>
      <c r="V32" t="e">
        <f t="shared" ca="1" si="290"/>
        <v>#N/A</v>
      </c>
      <c r="W32" t="e">
        <f t="shared" ca="1" si="290"/>
        <v>#N/A</v>
      </c>
      <c r="X32">
        <f t="shared" ca="1" si="290"/>
        <v>0.14583333333333334</v>
      </c>
      <c r="Y32">
        <f t="shared" ref="Y32:AD32" ca="1" si="291">IF(Y$10="有",#N/A,AVERAGE(INDIRECT(Y27)))</f>
        <v>0.14416666666666664</v>
      </c>
      <c r="Z32">
        <f t="shared" ca="1" si="291"/>
        <v>0.14083333333333334</v>
      </c>
      <c r="AA32">
        <f t="shared" ca="1" si="291"/>
        <v>0.13500000000000001</v>
      </c>
      <c r="AB32">
        <f t="shared" ca="1" si="291"/>
        <v>0.13416666666666668</v>
      </c>
      <c r="AC32">
        <f t="shared" ca="1" si="291"/>
        <v>0.13749999999999998</v>
      </c>
      <c r="AD32">
        <f t="shared" ca="1" si="291"/>
        <v>0.13083333333333333</v>
      </c>
      <c r="AE32">
        <f t="shared" ref="AE32:AK32" ca="1" si="292">IF(AE$10="有",#N/A,AVERAGE(INDIRECT(AE27)))</f>
        <v>0.12333333333333334</v>
      </c>
      <c r="AF32">
        <f t="shared" ca="1" si="292"/>
        <v>0.12416666666666665</v>
      </c>
      <c r="AG32">
        <f t="shared" ca="1" si="292"/>
        <v>0.12166666666666669</v>
      </c>
      <c r="AH32">
        <f t="shared" ca="1" si="292"/>
        <v>0.12166666666666669</v>
      </c>
      <c r="AI32">
        <f t="shared" ca="1" si="292"/>
        <v>0.12416666666666666</v>
      </c>
      <c r="AJ32" t="e">
        <f t="shared" ca="1" si="292"/>
        <v>#N/A</v>
      </c>
      <c r="AK32">
        <f t="shared" ca="1" si="292"/>
        <v>0.11749999999999999</v>
      </c>
      <c r="AL32">
        <f t="shared" ref="AL32:AT32" ca="1" si="293">IF(AL$10="有",#N/A,AVERAGE(INDIRECT(AL27)))</f>
        <v>0.11666666666666665</v>
      </c>
      <c r="AM32">
        <f t="shared" ca="1" si="293"/>
        <v>0.11833333333333335</v>
      </c>
      <c r="AN32">
        <f t="shared" ca="1" si="293"/>
        <v>0.1125</v>
      </c>
      <c r="AO32">
        <f t="shared" ca="1" si="293"/>
        <v>0.11</v>
      </c>
      <c r="AP32">
        <f t="shared" ca="1" si="293"/>
        <v>0.10916666666666668</v>
      </c>
      <c r="AQ32">
        <f t="shared" ca="1" si="293"/>
        <v>0.10583333333333333</v>
      </c>
      <c r="AR32">
        <f t="shared" ca="1" si="293"/>
        <v>0.1075</v>
      </c>
      <c r="AS32">
        <f t="shared" ca="1" si="293"/>
        <v>0.10666666666666667</v>
      </c>
      <c r="AT32">
        <f t="shared" ca="1" si="293"/>
        <v>0.10833333333333334</v>
      </c>
      <c r="AU32">
        <f t="shared" ref="AU32:BA32" ca="1" si="294">IF(AU$10="有",#N/A,AVERAGE(INDIRECT(AU27)))</f>
        <v>0.10333333333333333</v>
      </c>
      <c r="AV32">
        <f t="shared" ca="1" si="294"/>
        <v>0.10416666666666667</v>
      </c>
      <c r="AW32" t="e">
        <f t="shared" ca="1" si="294"/>
        <v>#N/A</v>
      </c>
      <c r="AX32">
        <f t="shared" ca="1" si="294"/>
        <v>0.10416666666666667</v>
      </c>
      <c r="AY32">
        <f t="shared" ca="1" si="294"/>
        <v>0.10250000000000002</v>
      </c>
      <c r="AZ32">
        <f t="shared" ca="1" si="294"/>
        <v>0.1075</v>
      </c>
      <c r="BA32">
        <f t="shared" ca="1" si="294"/>
        <v>0.105</v>
      </c>
      <c r="BB32">
        <f t="shared" ref="BB32:BG32" ca="1" si="295">IF(BB$10="有",#N/A,AVERAGE(INDIRECT(BB27)))</f>
        <v>0.10333333333333335</v>
      </c>
      <c r="BC32">
        <f t="shared" ca="1" si="295"/>
        <v>9.9999999999999992E-2</v>
      </c>
      <c r="BD32">
        <f t="shared" ca="1" si="295"/>
        <v>0.10083333333333333</v>
      </c>
      <c r="BE32">
        <f t="shared" ca="1" si="295"/>
        <v>9.9166666666666667E-2</v>
      </c>
      <c r="BF32">
        <f t="shared" ca="1" si="295"/>
        <v>9.6666666666666665E-2</v>
      </c>
      <c r="BG32">
        <f t="shared" ca="1" si="295"/>
        <v>9.3333333333333324E-2</v>
      </c>
      <c r="BH32">
        <f t="shared" ref="BH32:BN32" ca="1" si="296">IF(BH$10="有",#N/A,AVERAGE(INDIRECT(BH27)))</f>
        <v>8.3333333333333315E-2</v>
      </c>
      <c r="BI32">
        <f t="shared" ca="1" si="296"/>
        <v>9.8333333333333328E-2</v>
      </c>
      <c r="BJ32">
        <f t="shared" ca="1" si="296"/>
        <v>9.6666666666666665E-2</v>
      </c>
      <c r="BK32">
        <f t="shared" ca="1" si="296"/>
        <v>9.9999999999999992E-2</v>
      </c>
      <c r="BL32">
        <f t="shared" ca="1" si="296"/>
        <v>9.1666666666666674E-2</v>
      </c>
      <c r="BM32">
        <f t="shared" ca="1" si="296"/>
        <v>9.166666666666666E-2</v>
      </c>
      <c r="BN32">
        <f t="shared" ca="1" si="296"/>
        <v>9.7499999999999989E-2</v>
      </c>
      <c r="BO32">
        <f ca="1">IF(BO$10="有",#N/A,AVERAGE(INDIRECT(BO27)))</f>
        <v>9.0833333333333321E-2</v>
      </c>
      <c r="BP32">
        <f ca="1">IF(BP$10="有",#N/A,AVERAGE(INDIRECT(BP27)))</f>
        <v>9.2499999999999985E-2</v>
      </c>
      <c r="BQ32">
        <f t="shared" ref="BQ32:BW32" ca="1" si="297">IF(BQ$10="有",#N/A,AVERAGE(INDIRECT(BQ27)))</f>
        <v>9.4166666666666676E-2</v>
      </c>
      <c r="BR32">
        <f t="shared" ca="1" si="297"/>
        <v>9.0833333333333321E-2</v>
      </c>
      <c r="BS32">
        <f t="shared" ca="1" si="297"/>
        <v>9.3333333333333324E-2</v>
      </c>
      <c r="BT32">
        <f t="shared" ca="1" si="297"/>
        <v>8.3333333333333315E-2</v>
      </c>
      <c r="BU32">
        <f t="shared" ca="1" si="297"/>
        <v>8.8333333333333333E-2</v>
      </c>
      <c r="BV32">
        <f t="shared" ca="1" si="297"/>
        <v>8.8333333333333319E-2</v>
      </c>
      <c r="BW32">
        <f t="shared" ca="1" si="297"/>
        <v>8.9166666666666672E-2</v>
      </c>
      <c r="BX32">
        <f ca="1">IF(BX$10="有",#N/A,AVERAGE(INDIRECT(BX27)))</f>
        <v>9.6666666666666665E-2</v>
      </c>
      <c r="BY32">
        <f ca="1">IF(BY$10="有",#N/A,AVERAGE(INDIRECT(BY27)))</f>
        <v>9.166666666666666E-2</v>
      </c>
      <c r="BZ32">
        <f t="shared" ref="BZ32:CK32" ca="1" si="298">IF(BZ$10="有",#N/A,AVERAGE(INDIRECT(BZ27)))</f>
        <v>8.3333333333333329E-2</v>
      </c>
      <c r="CA32">
        <f t="shared" ca="1" si="298"/>
        <v>8.5000000000000006E-2</v>
      </c>
      <c r="CB32">
        <f t="shared" ca="1" si="298"/>
        <v>8.6666666666666656E-2</v>
      </c>
      <c r="CC32">
        <f t="shared" ca="1" si="298"/>
        <v>8.6666666666666656E-2</v>
      </c>
      <c r="CD32">
        <f t="shared" ca="1" si="298"/>
        <v>8.666666666666667E-2</v>
      </c>
      <c r="CE32">
        <f t="shared" ca="1" si="298"/>
        <v>9.0000000000000011E-2</v>
      </c>
      <c r="CF32">
        <f t="shared" ca="1" si="298"/>
        <v>8.1666666666666679E-2</v>
      </c>
      <c r="CG32">
        <f t="shared" ca="1" si="298"/>
        <v>8.8333333333333333E-2</v>
      </c>
      <c r="CH32">
        <f t="shared" ca="1" si="298"/>
        <v>8.5000000000000006E-2</v>
      </c>
      <c r="CI32">
        <f t="shared" ca="1" si="298"/>
        <v>9.0833333333333321E-2</v>
      </c>
      <c r="CJ32">
        <f t="shared" ca="1" si="298"/>
        <v>8.3333333333333315E-2</v>
      </c>
      <c r="CK32">
        <f t="shared" ca="1" si="298"/>
        <v>8.6666666666666656E-2</v>
      </c>
      <c r="CL32">
        <f ca="1">IF(CL$10="有",#N/A,AVERAGE(INDIRECT(CL27)))</f>
        <v>8.5000000000000006E-2</v>
      </c>
      <c r="CM32">
        <f ca="1">IF(CM$10="有",#N/A,AVERAGE(INDIRECT(CM27)))</f>
        <v>8.3333333333333329E-2</v>
      </c>
      <c r="CN32">
        <f t="shared" ref="CN32:CS32" ca="1" si="299">IF(CN$10="有",#N/A,AVERAGE(INDIRECT(CN27)))</f>
        <v>8.5833333333333331E-2</v>
      </c>
      <c r="CO32">
        <f t="shared" ca="1" si="299"/>
        <v>8.4166666666666654E-2</v>
      </c>
      <c r="CP32">
        <f t="shared" ca="1" si="299"/>
        <v>8.5833333333333317E-2</v>
      </c>
      <c r="CQ32">
        <f t="shared" ca="1" si="299"/>
        <v>8.5833333333333317E-2</v>
      </c>
      <c r="CR32">
        <f t="shared" ca="1" si="299"/>
        <v>7.7499999999999999E-2</v>
      </c>
      <c r="CS32">
        <f t="shared" ca="1" si="299"/>
        <v>8.4999999999999978E-2</v>
      </c>
      <c r="CT32">
        <f t="shared" ref="CT32:DP32" ca="1" si="300">IF(CT$10="有",#N/A,AVERAGE(INDIRECT(CT27)))</f>
        <v>8.3333333333333329E-2</v>
      </c>
      <c r="CU32">
        <f t="shared" ca="1" si="300"/>
        <v>8.1666666666666665E-2</v>
      </c>
      <c r="CV32">
        <f t="shared" ca="1" si="300"/>
        <v>8.3333333333333329E-2</v>
      </c>
      <c r="CW32">
        <f t="shared" ca="1" si="300"/>
        <v>8.1666666666666665E-2</v>
      </c>
      <c r="CX32">
        <f t="shared" ca="1" si="300"/>
        <v>8.1666666666666665E-2</v>
      </c>
      <c r="CY32">
        <f t="shared" ca="1" si="300"/>
        <v>8.3333333333333329E-2</v>
      </c>
      <c r="CZ32">
        <f t="shared" ca="1" si="300"/>
        <v>7.8333333333333352E-2</v>
      </c>
      <c r="DA32">
        <f t="shared" ca="1" si="300"/>
        <v>7.8333333333333338E-2</v>
      </c>
      <c r="DB32">
        <f t="shared" ca="1" si="300"/>
        <v>8.1666666666666679E-2</v>
      </c>
      <c r="DC32">
        <f t="shared" ca="1" si="300"/>
        <v>7.8333333333333338E-2</v>
      </c>
      <c r="DD32">
        <f t="shared" ca="1" si="300"/>
        <v>8.1666666666666679E-2</v>
      </c>
      <c r="DE32">
        <f t="shared" ca="1" si="300"/>
        <v>7.8333333333333324E-2</v>
      </c>
      <c r="DF32">
        <f t="shared" ca="1" si="300"/>
        <v>7.8333333333333338E-2</v>
      </c>
      <c r="DG32">
        <f t="shared" ca="1" si="300"/>
        <v>7.8333333333333324E-2</v>
      </c>
      <c r="DH32">
        <f t="shared" ca="1" si="300"/>
        <v>0.08</v>
      </c>
      <c r="DI32">
        <f t="shared" ca="1" si="300"/>
        <v>7.6666666666666675E-2</v>
      </c>
      <c r="DJ32">
        <f t="shared" ca="1" si="300"/>
        <v>7.8333333333333338E-2</v>
      </c>
      <c r="DK32">
        <f t="shared" ca="1" si="300"/>
        <v>0.08</v>
      </c>
      <c r="DL32">
        <f t="shared" ca="1" si="300"/>
        <v>8.4833333333333316E-2</v>
      </c>
      <c r="DM32">
        <f t="shared" ca="1" si="300"/>
        <v>0.08</v>
      </c>
      <c r="DN32">
        <f t="shared" ca="1" si="300"/>
        <v>8.1666666666666679E-2</v>
      </c>
      <c r="DO32">
        <f t="shared" ca="1" si="300"/>
        <v>7.8333333333333352E-2</v>
      </c>
      <c r="DP32">
        <f t="shared" ca="1" si="300"/>
        <v>7.6666666666666675E-2</v>
      </c>
      <c r="DQ32">
        <f ca="1">IF(DQ$10="有",#N/A,AVERAGE(INDIRECT(DQ27)))</f>
        <v>7.8333333333333338E-2</v>
      </c>
      <c r="DR32">
        <f t="shared" ref="DR32:EC32" ca="1" si="301">IF(DR$10="有",#N/A,AVERAGE(INDIRECT(DR27)))</f>
        <v>8.0600000000000005E-2</v>
      </c>
      <c r="DS32">
        <f t="shared" ca="1" si="301"/>
        <v>8.083333333333334E-2</v>
      </c>
      <c r="DT32">
        <f t="shared" ca="1" si="301"/>
        <v>7.8666666666666676E-2</v>
      </c>
      <c r="DU32">
        <f t="shared" ca="1" si="301"/>
        <v>8.266666666666668E-2</v>
      </c>
      <c r="DV32">
        <f t="shared" ca="1" si="301"/>
        <v>7.9166666666666677E-2</v>
      </c>
      <c r="DW32">
        <f t="shared" ca="1" si="301"/>
        <v>7.8333333333333338E-2</v>
      </c>
      <c r="DX32">
        <f t="shared" ca="1" si="301"/>
        <v>8.1000000000000003E-2</v>
      </c>
      <c r="DY32">
        <f t="shared" ca="1" si="301"/>
        <v>7.7833333333333338E-2</v>
      </c>
      <c r="DZ32">
        <f t="shared" ca="1" si="301"/>
        <v>7.7333333333333337E-2</v>
      </c>
      <c r="EA32">
        <f t="shared" ca="1" si="301"/>
        <v>7.2666666666666671E-2</v>
      </c>
      <c r="EB32">
        <f t="shared" ca="1" si="301"/>
        <v>7.4166666666666672E-2</v>
      </c>
      <c r="EC32">
        <f t="shared" ca="1" si="301"/>
        <v>7.6666666666666675E-2</v>
      </c>
      <c r="ED32">
        <f t="shared" ref="ED32:EF32" ca="1" si="302">IF(ED$10="有",#N/A,AVERAGE(INDIRECT(ED27)))</f>
        <v>7.6666666666666661E-2</v>
      </c>
      <c r="EE32">
        <f t="shared" ca="1" si="302"/>
        <v>7.3499999999999996E-2</v>
      </c>
      <c r="EF32">
        <f t="shared" ca="1" si="302"/>
        <v>8.3875000000000005E-2</v>
      </c>
    </row>
    <row r="33" spans="1:136">
      <c r="F33" s="17" t="s">
        <v>24</v>
      </c>
      <c r="G33">
        <f ca="1">STDEV(INDIRECT(G27))</f>
        <v>1.9632996344280857E-2</v>
      </c>
      <c r="H33">
        <f t="shared" ref="H33:X33" ca="1" si="303">STDEV(INDIRECT(H27))</f>
        <v>2.6181186861075564E-2</v>
      </c>
      <c r="I33">
        <f t="shared" ca="1" si="303"/>
        <v>2.9336088024923788E-2</v>
      </c>
      <c r="J33">
        <f t="shared" ca="1" si="303"/>
        <v>2.8109633849474167E-2</v>
      </c>
      <c r="K33">
        <f t="shared" ca="1" si="303"/>
        <v>4.0330077504452728E-2</v>
      </c>
      <c r="L33">
        <f t="shared" ca="1" si="303"/>
        <v>2.354878881270657E-2</v>
      </c>
      <c r="M33">
        <f t="shared" ca="1" si="303"/>
        <v>4.2524502740577001E-2</v>
      </c>
      <c r="N33">
        <f t="shared" ca="1" si="303"/>
        <v>2.4167972796470136E-2</v>
      </c>
      <c r="O33">
        <f t="shared" ca="1" si="303"/>
        <v>4.0973014031041095E-2</v>
      </c>
      <c r="P33">
        <f t="shared" ca="1" si="303"/>
        <v>1.9752253419585388E-2</v>
      </c>
      <c r="Q33">
        <f t="shared" ca="1" si="303"/>
        <v>4.1851106932973295E-2</v>
      </c>
      <c r="R33">
        <f t="shared" ca="1" si="303"/>
        <v>0.12720777563426761</v>
      </c>
      <c r="S33">
        <f t="shared" ca="1" si="303"/>
        <v>2.3094010767585396E-2</v>
      </c>
      <c r="T33">
        <f t="shared" ca="1" si="303"/>
        <v>1.9128750375001138E-2</v>
      </c>
      <c r="U33">
        <f t="shared" ca="1" si="303"/>
        <v>1.4847711791873702E-2</v>
      </c>
      <c r="V33">
        <f t="shared" ca="1" si="303"/>
        <v>1.9069251784911721E-2</v>
      </c>
      <c r="W33">
        <f t="shared" ca="1" si="303"/>
        <v>1.3789543689024492E-2</v>
      </c>
      <c r="X33">
        <f t="shared" ca="1" si="303"/>
        <v>1.729862492345639E-2</v>
      </c>
      <c r="Y33">
        <f t="shared" ref="Y33:AD33" ca="1" si="304">STDEV(INDIRECT(Y27))</f>
        <v>1.6213537179739553E-2</v>
      </c>
      <c r="Z33">
        <f t="shared" ca="1" si="304"/>
        <v>1.6764862244009433E-2</v>
      </c>
      <c r="AA33">
        <f t="shared" ca="1" si="304"/>
        <v>1.8340219092574512E-2</v>
      </c>
      <c r="AB33">
        <f t="shared" ca="1" si="304"/>
        <v>1.9752253419584941E-2</v>
      </c>
      <c r="AC33">
        <f t="shared" ca="1" si="304"/>
        <v>2.0056737702645735E-2</v>
      </c>
      <c r="AD33">
        <f t="shared" ca="1" si="304"/>
        <v>1.6764862244009356E-2</v>
      </c>
      <c r="AE33">
        <f t="shared" ref="AE33:AK33" ca="1" si="305">STDEV(INDIRECT(AE27))</f>
        <v>2.1033883198882802E-2</v>
      </c>
      <c r="AF33">
        <f t="shared" ca="1" si="305"/>
        <v>2.1087839379532725E-2</v>
      </c>
      <c r="AG33">
        <f t="shared" ca="1" si="305"/>
        <v>1.5859229221975024E-2</v>
      </c>
      <c r="AH33">
        <f t="shared" ca="1" si="305"/>
        <v>1.6422453217986806E-2</v>
      </c>
      <c r="AI33">
        <f t="shared" ca="1" si="305"/>
        <v>1.5050420310248874E-2</v>
      </c>
      <c r="AJ33">
        <f t="shared" ca="1" si="305"/>
        <v>1.6213537179739161E-2</v>
      </c>
      <c r="AK33">
        <f t="shared" ca="1" si="305"/>
        <v>1.5447859516333165E-2</v>
      </c>
      <c r="AL33">
        <f t="shared" ref="AL33:AT33" ca="1" si="306">STDEV(INDIRECT(AL27))</f>
        <v>1.4974726182552715E-2</v>
      </c>
      <c r="AM33">
        <f t="shared" ca="1" si="306"/>
        <v>1.8989630344113041E-2</v>
      </c>
      <c r="AN33">
        <f t="shared" ca="1" si="306"/>
        <v>1.6583123951776999E-2</v>
      </c>
      <c r="AO33">
        <f t="shared" ca="1" si="306"/>
        <v>1.4770978917519969E-2</v>
      </c>
      <c r="AP33">
        <f t="shared" ca="1" si="306"/>
        <v>1.7298624923456244E-2</v>
      </c>
      <c r="AQ33">
        <f t="shared" ca="1" si="306"/>
        <v>1.2401124093721587E-2</v>
      </c>
      <c r="AR33">
        <f t="shared" ca="1" si="306"/>
        <v>1.0552897060221725E-2</v>
      </c>
      <c r="AS33">
        <f t="shared" ca="1" si="306"/>
        <v>1.0730867399773195E-2</v>
      </c>
      <c r="AT33">
        <f t="shared" ca="1" si="306"/>
        <v>8.3484710993672155E-3</v>
      </c>
      <c r="AU33">
        <f t="shared" ref="AU33:BA33" ca="1" si="307">STDEV(INDIRECT(AU27))</f>
        <v>9.8473192783466185E-3</v>
      </c>
      <c r="AV33">
        <f t="shared" ca="1" si="307"/>
        <v>1.3789543689024554E-2</v>
      </c>
      <c r="AW33">
        <f t="shared" ca="1" si="307"/>
        <v>1.3026778945578552E-2</v>
      </c>
      <c r="AX33">
        <f t="shared" ca="1" si="307"/>
        <v>1.0836246694508318E-2</v>
      </c>
      <c r="AY33">
        <f t="shared" ca="1" si="307"/>
        <v>1.5447859516333E-2</v>
      </c>
      <c r="AZ33">
        <f t="shared" ca="1" si="307"/>
        <v>1.2154310870109897E-2</v>
      </c>
      <c r="BA33">
        <f t="shared" ca="1" si="307"/>
        <v>1.1677484162422957E-2</v>
      </c>
      <c r="BB33">
        <f t="shared" ref="BB33:BG33" ca="1" si="308">STDEV(INDIRECT(BB27))</f>
        <v>1.5569978883230331E-2</v>
      </c>
      <c r="BC33">
        <f t="shared" ca="1" si="308"/>
        <v>1.2060453783110507E-2</v>
      </c>
      <c r="BD33">
        <f t="shared" ca="1" si="308"/>
        <v>1.1645001528813159E-2</v>
      </c>
      <c r="BE33">
        <f t="shared" ca="1" si="308"/>
        <v>9.0033663737852012E-3</v>
      </c>
      <c r="BF33">
        <f t="shared" ca="1" si="308"/>
        <v>1.4354811251305513E-2</v>
      </c>
      <c r="BG33">
        <f t="shared" ca="1" si="308"/>
        <v>8.8762536459859459E-3</v>
      </c>
      <c r="BH33">
        <f t="shared" ref="BH33:BN33" ca="1" si="309">STDEV(INDIRECT(BH27))</f>
        <v>1.0730867399773369E-2</v>
      </c>
      <c r="BI33">
        <f t="shared" ca="1" si="309"/>
        <v>1.1934162828797184E-2</v>
      </c>
      <c r="BJ33">
        <f t="shared" ca="1" si="309"/>
        <v>1.2309149097933365E-2</v>
      </c>
      <c r="BK33">
        <f t="shared" ca="1" si="309"/>
        <v>1.3483997249264941E-2</v>
      </c>
      <c r="BL33">
        <f t="shared" ca="1" si="309"/>
        <v>1.1146408580454207E-2</v>
      </c>
      <c r="BM33">
        <f t="shared" ca="1" si="309"/>
        <v>1.1934162828797132E-2</v>
      </c>
      <c r="BN33">
        <f t="shared" ca="1" si="309"/>
        <v>1.5447859516333165E-2</v>
      </c>
      <c r="BO33">
        <f ca="1">STDEV(INDIRECT(BO27))</f>
        <v>1.5050420310248915E-2</v>
      </c>
      <c r="BP33">
        <f ca="1">STDEV(INDIRECT(BP27))</f>
        <v>9.65307299163423E-3</v>
      </c>
      <c r="BQ33">
        <f t="shared" ref="BQ33:BW33" ca="1" si="310">STDEV(INDIRECT(BQ27))</f>
        <v>1.0836246694508243E-2</v>
      </c>
      <c r="BR33">
        <f t="shared" ca="1" si="310"/>
        <v>9.0033663737852012E-3</v>
      </c>
      <c r="BS33">
        <f t="shared" ca="1" si="310"/>
        <v>1.0730867399773194E-2</v>
      </c>
      <c r="BT33">
        <f t="shared" ca="1" si="310"/>
        <v>1.0730867399773369E-2</v>
      </c>
      <c r="BU33">
        <f t="shared" ca="1" si="310"/>
        <v>1.3371158468430448E-2</v>
      </c>
      <c r="BV33">
        <f t="shared" ca="1" si="310"/>
        <v>1.1146408580454377E-2</v>
      </c>
      <c r="BW33">
        <f t="shared" ca="1" si="310"/>
        <v>1.5050420310248874E-2</v>
      </c>
      <c r="BX33">
        <f ca="1">STDEV(INDIRECT(BX27))</f>
        <v>1.7511900715418291E-2</v>
      </c>
      <c r="BY33">
        <f ca="1">STDEV(INDIRECT(BY27))</f>
        <v>1.6020819787597246E-2</v>
      </c>
      <c r="BZ33">
        <f t="shared" ref="BZ33:CK33" ca="1" si="311">STDEV(INDIRECT(BZ27))</f>
        <v>1.3662601021279475E-2</v>
      </c>
      <c r="CA33">
        <f t="shared" ca="1" si="311"/>
        <v>1.6431676725155008E-2</v>
      </c>
      <c r="CB33">
        <f t="shared" ca="1" si="311"/>
        <v>1.6329931618554599E-2</v>
      </c>
      <c r="CC33">
        <f t="shared" ca="1" si="311"/>
        <v>1.505545305418176E-2</v>
      </c>
      <c r="CD33">
        <f t="shared" ca="1" si="311"/>
        <v>1.5055453054181621E-2</v>
      </c>
      <c r="CE33">
        <f t="shared" ca="1" si="311"/>
        <v>1.4142135623730956E-2</v>
      </c>
      <c r="CF33">
        <f t="shared" ca="1" si="311"/>
        <v>1.1690451944500071E-2</v>
      </c>
      <c r="CG33">
        <f t="shared" ca="1" si="311"/>
        <v>1.4719601443879782E-2</v>
      </c>
      <c r="CH33">
        <f t="shared" ca="1" si="311"/>
        <v>1.3142574813455415E-2</v>
      </c>
      <c r="CI33">
        <f t="shared" ca="1" si="311"/>
        <v>9.9620491989563034E-3</v>
      </c>
      <c r="CJ33">
        <f t="shared" ca="1" si="311"/>
        <v>1.0730867399773369E-2</v>
      </c>
      <c r="CK33">
        <f t="shared" ca="1" si="311"/>
        <v>1.3026778945578747E-2</v>
      </c>
      <c r="CL33">
        <f ca="1">STDEV(INDIRECT(CL27))</f>
        <v>1.4459976109624456E-2</v>
      </c>
      <c r="CM33">
        <f ca="1">STDEV(INDIRECT(CM27))</f>
        <v>1.3026778945578698E-2</v>
      </c>
      <c r="CN33">
        <f t="shared" ref="CN33:CS33" ca="1" si="312">STDEV(INDIRECT(CN27))</f>
        <v>1.1645001528813214E-2</v>
      </c>
      <c r="CO33">
        <f t="shared" ca="1" si="312"/>
        <v>1.2401124093721587E-2</v>
      </c>
      <c r="CP33">
        <f t="shared" ca="1" si="312"/>
        <v>1.0836246694508478E-2</v>
      </c>
      <c r="CQ33">
        <f t="shared" ca="1" si="312"/>
        <v>1.1645001528813375E-2</v>
      </c>
      <c r="CR33">
        <f t="shared" ca="1" si="312"/>
        <v>1.1381803659590071E-2</v>
      </c>
      <c r="CS33">
        <f t="shared" ca="1" si="312"/>
        <v>1.1677484162423065E-2</v>
      </c>
      <c r="CT33">
        <f t="shared" ref="CT33:DP33" ca="1" si="313">STDEV(INDIRECT(CT27))</f>
        <v>1.5055453054181713E-2</v>
      </c>
      <c r="CU33">
        <f t="shared" ca="1" si="313"/>
        <v>1.4719601443879782E-2</v>
      </c>
      <c r="CV33">
        <f t="shared" ca="1" si="313"/>
        <v>1.211060141638993E-2</v>
      </c>
      <c r="CW33">
        <f t="shared" ca="1" si="313"/>
        <v>1.4719601443879782E-2</v>
      </c>
      <c r="CX33">
        <f t="shared" ca="1" si="313"/>
        <v>1.4719601443879736E-2</v>
      </c>
      <c r="CY33">
        <f t="shared" ca="1" si="313"/>
        <v>1.3662601021279525E-2</v>
      </c>
      <c r="CZ33">
        <f t="shared" ca="1" si="313"/>
        <v>1.7224014243685061E-2</v>
      </c>
      <c r="DA33">
        <f t="shared" ca="1" si="313"/>
        <v>1.4719601443879736E-2</v>
      </c>
      <c r="DB33">
        <f t="shared" ca="1" si="313"/>
        <v>1.3291601358251255E-2</v>
      </c>
      <c r="DC33">
        <f t="shared" ca="1" si="313"/>
        <v>1.6020819787597205E-2</v>
      </c>
      <c r="DD33">
        <f t="shared" ca="1" si="313"/>
        <v>1.6020819787597246E-2</v>
      </c>
      <c r="DE33">
        <f t="shared" ca="1" si="313"/>
        <v>1.3291601358251255E-2</v>
      </c>
      <c r="DF33">
        <f t="shared" ca="1" si="313"/>
        <v>1.1690451944500071E-2</v>
      </c>
      <c r="DG33">
        <f t="shared" ca="1" si="313"/>
        <v>1.3291601358251255E-2</v>
      </c>
      <c r="DH33">
        <f t="shared" ca="1" si="313"/>
        <v>1.4142135623730907E-2</v>
      </c>
      <c r="DI33">
        <f t="shared" ca="1" si="313"/>
        <v>1.0327955589886414E-2</v>
      </c>
      <c r="DJ33">
        <f t="shared" ca="1" si="313"/>
        <v>1.1690451944500071E-2</v>
      </c>
      <c r="DK33">
        <f t="shared" ca="1" si="313"/>
        <v>1.788854381999834E-2</v>
      </c>
      <c r="DL33">
        <f t="shared" ca="1" si="313"/>
        <v>1.6738179909018533E-2</v>
      </c>
      <c r="DM33">
        <f t="shared" ca="1" si="313"/>
        <v>1.8973665961010255E-2</v>
      </c>
      <c r="DN33">
        <f t="shared" ca="1" si="313"/>
        <v>1.4719601443879689E-2</v>
      </c>
      <c r="DO33">
        <f t="shared" ca="1" si="313"/>
        <v>1.3291601358251205E-2</v>
      </c>
      <c r="DP33">
        <f t="shared" ca="1" si="313"/>
        <v>1.3662601021279424E-2</v>
      </c>
      <c r="DQ33">
        <f ca="1">STDEV(INDIRECT(DQ27))</f>
        <v>1.1690451944500071E-2</v>
      </c>
      <c r="DR33">
        <f t="shared" ref="DR33:EC33" ca="1" si="314">STDEV(INDIRECT(DR27))</f>
        <v>1.4673104647619735E-2</v>
      </c>
      <c r="DS33">
        <f t="shared" ca="1" si="314"/>
        <v>1.2828354012369071E-2</v>
      </c>
      <c r="DT33">
        <f t="shared" ca="1" si="314"/>
        <v>1.3589211407092993E-2</v>
      </c>
      <c r="DU33">
        <f t="shared" ca="1" si="314"/>
        <v>1.3109792777411268E-2</v>
      </c>
      <c r="DV33">
        <f t="shared" ca="1" si="314"/>
        <v>1.365894090574615E-2</v>
      </c>
      <c r="DW33">
        <f t="shared" ca="1" si="314"/>
        <v>1.4528133626404541E-2</v>
      </c>
      <c r="DX33">
        <f t="shared" ca="1" si="314"/>
        <v>1.2505998560690769E-2</v>
      </c>
      <c r="DY33">
        <f t="shared" ca="1" si="314"/>
        <v>1.4162156144692946E-2</v>
      </c>
      <c r="DZ33">
        <f t="shared" ca="1" si="314"/>
        <v>1.1413442367080407E-2</v>
      </c>
      <c r="EA33">
        <f t="shared" ca="1" si="314"/>
        <v>1.2468627296806478E-2</v>
      </c>
      <c r="EB33">
        <f t="shared" ca="1" si="314"/>
        <v>1.6642315544018117E-2</v>
      </c>
      <c r="EC33">
        <f t="shared" ca="1" si="314"/>
        <v>1.2225656083281003E-2</v>
      </c>
      <c r="ED33">
        <f t="shared" ref="ED33:EF33" ca="1" si="315">STDEV(INDIRECT(ED27))</f>
        <v>1.4348054455802294E-2</v>
      </c>
      <c r="EE33">
        <f t="shared" ca="1" si="315"/>
        <v>1.080277742064506E-2</v>
      </c>
      <c r="EF33">
        <f t="shared" ca="1" si="315"/>
        <v>1.915677798736368E-2</v>
      </c>
    </row>
    <row r="34" spans="1:136">
      <c r="F34" s="17" t="s">
        <v>28</v>
      </c>
      <c r="G34">
        <f ca="1">MAX(INDIRECT(G28))</f>
        <v>-0.61978875828839397</v>
      </c>
      <c r="H34">
        <f t="shared" ref="H34:X34" ca="1" si="316">MAX(INDIRECT(H28))</f>
        <v>-0.52287874528033762</v>
      </c>
      <c r="I34">
        <f t="shared" ca="1" si="316"/>
        <v>-0.6020599913279624</v>
      </c>
      <c r="J34">
        <f t="shared" ca="1" si="316"/>
        <v>-0.56863623584101264</v>
      </c>
      <c r="K34">
        <f t="shared" ca="1" si="316"/>
        <v>-0.6020599913279624</v>
      </c>
      <c r="L34">
        <f t="shared" ca="1" si="316"/>
        <v>-0.6777807052660807</v>
      </c>
      <c r="M34">
        <f t="shared" ca="1" si="316"/>
        <v>-0.6020599913279624</v>
      </c>
      <c r="N34">
        <f t="shared" ca="1" si="316"/>
        <v>-0.69897000433601875</v>
      </c>
      <c r="O34">
        <f t="shared" ca="1" si="316"/>
        <v>-0.56863623584101264</v>
      </c>
      <c r="P34">
        <f t="shared" ca="1" si="316"/>
        <v>-0.69897000433601875</v>
      </c>
      <c r="Q34">
        <f t="shared" ca="1" si="316"/>
        <v>-0.6020599913279624</v>
      </c>
      <c r="R34">
        <f t="shared" ca="1" si="316"/>
        <v>-0.22184874961635639</v>
      </c>
      <c r="S34">
        <f t="shared" ca="1" si="316"/>
        <v>-0.65757731917779372</v>
      </c>
      <c r="T34">
        <f t="shared" ca="1" si="316"/>
        <v>-0.6777807052660807</v>
      </c>
      <c r="U34">
        <f t="shared" ca="1" si="316"/>
        <v>-0.74472749489669399</v>
      </c>
      <c r="V34">
        <f t="shared" ca="1" si="316"/>
        <v>-0.769551078621726</v>
      </c>
      <c r="W34">
        <f t="shared" ca="1" si="316"/>
        <v>-0.769551078621726</v>
      </c>
      <c r="X34">
        <f t="shared" ca="1" si="316"/>
        <v>-0.769551078621726</v>
      </c>
      <c r="Y34">
        <f t="shared" ref="Y34:AD34" ca="1" si="317">MAX(INDIRECT(Y28))</f>
        <v>-0.769551078621726</v>
      </c>
      <c r="Z34">
        <f t="shared" ca="1" si="317"/>
        <v>-0.79588001734407521</v>
      </c>
      <c r="AA34">
        <f t="shared" ca="1" si="317"/>
        <v>-0.769551078621726</v>
      </c>
      <c r="AB34">
        <f t="shared" ca="1" si="317"/>
        <v>-0.74472749489669399</v>
      </c>
      <c r="AC34">
        <f t="shared" ca="1" si="317"/>
        <v>-0.72124639904717103</v>
      </c>
      <c r="AD34">
        <f t="shared" ca="1" si="317"/>
        <v>-0.79588001734407521</v>
      </c>
      <c r="AE34">
        <f t="shared" ref="AE34:AK34" ca="1" si="318">MAX(INDIRECT(AE28))</f>
        <v>-0.79588001734407521</v>
      </c>
      <c r="AF34">
        <f t="shared" ca="1" si="318"/>
        <v>-0.74472749489669399</v>
      </c>
      <c r="AG34">
        <f t="shared" ca="1" si="318"/>
        <v>-0.82390874094431876</v>
      </c>
      <c r="AH34">
        <f t="shared" ca="1" si="318"/>
        <v>-0.79588001734407521</v>
      </c>
      <c r="AI34">
        <f t="shared" ca="1" si="318"/>
        <v>-0.82390874094431876</v>
      </c>
      <c r="AJ34">
        <f t="shared" ca="1" si="318"/>
        <v>-0.88605664769316317</v>
      </c>
      <c r="AK34">
        <f t="shared" ca="1" si="318"/>
        <v>-0.82390874094431876</v>
      </c>
      <c r="AL34">
        <f t="shared" ref="AL34:AT34" ca="1" si="319">MAX(INDIRECT(AL28))</f>
        <v>-0.85387196432176193</v>
      </c>
      <c r="AM34">
        <f t="shared" ca="1" si="319"/>
        <v>-0.769551078621726</v>
      </c>
      <c r="AN34">
        <f t="shared" ca="1" si="319"/>
        <v>-0.82390874094431876</v>
      </c>
      <c r="AO34">
        <f t="shared" ca="1" si="319"/>
        <v>-0.85387196432176193</v>
      </c>
      <c r="AP34">
        <f t="shared" ca="1" si="319"/>
        <v>-0.82390874094431876</v>
      </c>
      <c r="AQ34">
        <f t="shared" ca="1" si="319"/>
        <v>-0.88605664769316317</v>
      </c>
      <c r="AR34">
        <f t="shared" ca="1" si="319"/>
        <v>-0.88605664769316317</v>
      </c>
      <c r="AS34">
        <f t="shared" ca="1" si="319"/>
        <v>-0.88605664769316317</v>
      </c>
      <c r="AT34">
        <f t="shared" ca="1" si="319"/>
        <v>-0.92081875395237522</v>
      </c>
      <c r="AU34">
        <f t="shared" ref="AU34:BA34" ca="1" si="320">MAX(INDIRECT(AU28))</f>
        <v>-0.92081875395237522</v>
      </c>
      <c r="AV34">
        <f t="shared" ca="1" si="320"/>
        <v>-0.88605664769316317</v>
      </c>
      <c r="AW34">
        <f t="shared" ca="1" si="320"/>
        <v>-0.95860731484177497</v>
      </c>
      <c r="AX34">
        <f t="shared" ca="1" si="320"/>
        <v>-0.92081875395237522</v>
      </c>
      <c r="AY34">
        <f t="shared" ca="1" si="320"/>
        <v>-0.88605664769316317</v>
      </c>
      <c r="AZ34">
        <f t="shared" ca="1" si="320"/>
        <v>-0.88605664769316317</v>
      </c>
      <c r="BA34">
        <f t="shared" ca="1" si="320"/>
        <v>-0.88605664769316317</v>
      </c>
      <c r="BB34">
        <f t="shared" ref="BB34:BG34" ca="1" si="321">MAX(INDIRECT(BB28))</f>
        <v>-0.85387196432176193</v>
      </c>
      <c r="BC34">
        <f t="shared" ca="1" si="321"/>
        <v>-0.92081875395237522</v>
      </c>
      <c r="BD34">
        <f t="shared" ca="1" si="321"/>
        <v>-0.88605664769316317</v>
      </c>
      <c r="BE34">
        <f t="shared" ca="1" si="321"/>
        <v>-0.95860731484177497</v>
      </c>
      <c r="BF34">
        <f t="shared" ca="1" si="321"/>
        <v>-0.92081875395237522</v>
      </c>
      <c r="BG34">
        <f t="shared" ca="1" si="321"/>
        <v>-0.95860731484177497</v>
      </c>
      <c r="BH34">
        <f t="shared" ref="BH34:BN34" ca="1" si="322">MAX(INDIRECT(BH28))</f>
        <v>-1</v>
      </c>
      <c r="BI34">
        <f t="shared" ca="1" si="322"/>
        <v>-0.92081875395237522</v>
      </c>
      <c r="BJ34">
        <f t="shared" ca="1" si="322"/>
        <v>-0.92081875395237522</v>
      </c>
      <c r="BK34">
        <f t="shared" ca="1" si="322"/>
        <v>-0.88605664769316317</v>
      </c>
      <c r="BL34">
        <f t="shared" ca="1" si="322"/>
        <v>-0.92081875395237522</v>
      </c>
      <c r="BM34">
        <f t="shared" ca="1" si="322"/>
        <v>-0.92081875395237522</v>
      </c>
      <c r="BN34">
        <f t="shared" ca="1" si="322"/>
        <v>-0.88605664769316317</v>
      </c>
      <c r="BO34">
        <f ca="1">MAX(INDIRECT(BO28))</f>
        <v>-0.92081875395237522</v>
      </c>
      <c r="BP34">
        <f ca="1">MAX(INDIRECT(BP28))</f>
        <v>-0.95860731484177497</v>
      </c>
      <c r="BQ34">
        <f t="shared" ref="BQ34:BW34" ca="1" si="323">MAX(INDIRECT(BQ28))</f>
        <v>-0.95860731484177497</v>
      </c>
      <c r="BR34">
        <f t="shared" ca="1" si="323"/>
        <v>-1</v>
      </c>
      <c r="BS34">
        <f t="shared" ca="1" si="323"/>
        <v>-0.95860731484177497</v>
      </c>
      <c r="BT34">
        <f t="shared" ca="1" si="323"/>
        <v>-1</v>
      </c>
      <c r="BU34">
        <f t="shared" ca="1" si="323"/>
        <v>-0.95860731484177497</v>
      </c>
      <c r="BV34">
        <f t="shared" ca="1" si="323"/>
        <v>-0.95860731484177497</v>
      </c>
      <c r="BW34">
        <f t="shared" ca="1" si="323"/>
        <v>-0.92081875395237522</v>
      </c>
      <c r="BX34">
        <f ca="1">MAX(INDIRECT(BX28))</f>
        <v>-0.92081875395237522</v>
      </c>
      <c r="BY34">
        <f ca="1">MAX(INDIRECT(BY28))</f>
        <v>-0.95860731484177497</v>
      </c>
      <c r="BZ34">
        <f t="shared" ref="BZ34:CK34" ca="1" si="324">MAX(INDIRECT(BZ28))</f>
        <v>-1</v>
      </c>
      <c r="CA34">
        <f t="shared" ca="1" si="324"/>
        <v>-1</v>
      </c>
      <c r="CB34">
        <f t="shared" ca="1" si="324"/>
        <v>-0.95860731484177497</v>
      </c>
      <c r="CC34">
        <f t="shared" ca="1" si="324"/>
        <v>-1</v>
      </c>
      <c r="CD34">
        <f t="shared" ca="1" si="324"/>
        <v>-0.95860731484177497</v>
      </c>
      <c r="CE34">
        <f t="shared" ca="1" si="324"/>
        <v>-0.95860731484177497</v>
      </c>
      <c r="CF34">
        <f t="shared" ca="1" si="324"/>
        <v>-1.0457574905606752</v>
      </c>
      <c r="CG34">
        <f t="shared" ca="1" si="324"/>
        <v>-0.95860731484177497</v>
      </c>
      <c r="CH34">
        <f t="shared" ca="1" si="324"/>
        <v>-1</v>
      </c>
      <c r="CI34">
        <f t="shared" ca="1" si="324"/>
        <v>-0.95860731484177497</v>
      </c>
      <c r="CJ34">
        <f t="shared" ca="1" si="324"/>
        <v>-1</v>
      </c>
      <c r="CK34">
        <f t="shared" ca="1" si="324"/>
        <v>-0.95860731484177497</v>
      </c>
      <c r="CL34">
        <f ca="1">MAX(INDIRECT(CL28))</f>
        <v>-0.95860731484177497</v>
      </c>
      <c r="CM34">
        <f ca="1">MAX(INDIRECT(CM28))</f>
        <v>-1</v>
      </c>
      <c r="CN34">
        <f t="shared" ref="CN34:CS34" ca="1" si="325">MAX(INDIRECT(CN28))</f>
        <v>-1</v>
      </c>
      <c r="CO34">
        <f t="shared" ca="1" si="325"/>
        <v>-1</v>
      </c>
      <c r="CP34">
        <f t="shared" ca="1" si="325"/>
        <v>-1</v>
      </c>
      <c r="CQ34">
        <f t="shared" ca="1" si="325"/>
        <v>-1</v>
      </c>
      <c r="CR34">
        <f t="shared" ca="1" si="325"/>
        <v>-1.0457574905606752</v>
      </c>
      <c r="CS34">
        <f t="shared" ca="1" si="325"/>
        <v>-1</v>
      </c>
      <c r="CT34">
        <f t="shared" ref="CT34:DP34" ca="1" si="326">MAX(INDIRECT(CT28))</f>
        <v>-1</v>
      </c>
      <c r="CU34">
        <f t="shared" ca="1" si="326"/>
        <v>-1</v>
      </c>
      <c r="CV34">
        <f t="shared" ca="1" si="326"/>
        <v>-1.0457574905606752</v>
      </c>
      <c r="CW34">
        <f t="shared" ca="1" si="326"/>
        <v>-1</v>
      </c>
      <c r="CX34">
        <f t="shared" ca="1" si="326"/>
        <v>-1</v>
      </c>
      <c r="CY34">
        <f t="shared" ca="1" si="326"/>
        <v>-1</v>
      </c>
      <c r="CZ34">
        <f t="shared" ca="1" si="326"/>
        <v>-1</v>
      </c>
      <c r="DA34">
        <f t="shared" ca="1" si="326"/>
        <v>-1</v>
      </c>
      <c r="DB34">
        <f t="shared" ca="1" si="326"/>
        <v>-1</v>
      </c>
      <c r="DC34">
        <f t="shared" ca="1" si="326"/>
        <v>-1.0457574905606752</v>
      </c>
      <c r="DD34">
        <f t="shared" ca="1" si="326"/>
        <v>-1</v>
      </c>
      <c r="DE34">
        <f t="shared" ca="1" si="326"/>
        <v>-1.0457574905606752</v>
      </c>
      <c r="DF34">
        <f t="shared" ca="1" si="326"/>
        <v>-1.0457574905606752</v>
      </c>
      <c r="DG34">
        <f t="shared" ca="1" si="326"/>
        <v>-1.0457574905606752</v>
      </c>
      <c r="DH34">
        <f t="shared" ca="1" si="326"/>
        <v>-1</v>
      </c>
      <c r="DI34">
        <f t="shared" ca="1" si="326"/>
        <v>-1.0457574905606752</v>
      </c>
      <c r="DJ34">
        <f t="shared" ca="1" si="326"/>
        <v>-1.0457574905606752</v>
      </c>
      <c r="DK34">
        <f t="shared" ca="1" si="326"/>
        <v>-0.95860731484177497</v>
      </c>
      <c r="DL34">
        <f t="shared" ca="1" si="326"/>
        <v>-1</v>
      </c>
      <c r="DM34">
        <f t="shared" ca="1" si="326"/>
        <v>-1</v>
      </c>
      <c r="DN34">
        <f t="shared" ca="1" si="326"/>
        <v>-1</v>
      </c>
      <c r="DO34">
        <f t="shared" ca="1" si="326"/>
        <v>-1</v>
      </c>
      <c r="DP34">
        <f t="shared" ca="1" si="326"/>
        <v>-1.0457574905606752</v>
      </c>
      <c r="DQ34">
        <f ca="1">MAX(INDIRECT(DQ28))</f>
        <v>-1.0457574905606752</v>
      </c>
      <c r="DR34">
        <f t="shared" ref="DR34:EC34" ca="1" si="327">MAX(INDIRECT(DR28))</f>
        <v>-1.0132282657337552</v>
      </c>
      <c r="DS34">
        <f t="shared" ca="1" si="327"/>
        <v>-1.0177287669604316</v>
      </c>
      <c r="DT34">
        <f t="shared" ca="1" si="327"/>
        <v>-1.0268721464003014</v>
      </c>
      <c r="DU34">
        <f t="shared" ca="1" si="327"/>
        <v>-1</v>
      </c>
      <c r="DV34">
        <f t="shared" ca="1" si="327"/>
        <v>-1.0457574905606752</v>
      </c>
      <c r="DW34">
        <f t="shared" ca="1" si="327"/>
        <v>-1.0132282657337552</v>
      </c>
      <c r="DX34">
        <f t="shared" ca="1" si="327"/>
        <v>-1.031517051446065</v>
      </c>
      <c r="DY34">
        <f t="shared" ca="1" si="327"/>
        <v>-1.0177287669604316</v>
      </c>
      <c r="DZ34">
        <f t="shared" ca="1" si="327"/>
        <v>-1.0555173278498313</v>
      </c>
      <c r="EA34">
        <f t="shared" ca="1" si="327"/>
        <v>-1.0506099933550872</v>
      </c>
      <c r="EB34">
        <f t="shared" ca="1" si="327"/>
        <v>-0.98716277529482777</v>
      </c>
      <c r="EC34">
        <f t="shared" ca="1" si="327"/>
        <v>-1.0555173278498313</v>
      </c>
      <c r="ED34">
        <f t="shared" ref="ED34:EF34" ca="1" si="328">MAX(INDIRECT(ED28))</f>
        <v>-1.0268721464003014</v>
      </c>
      <c r="EE34">
        <f t="shared" ca="1" si="328"/>
        <v>-1.0655015487564323</v>
      </c>
      <c r="EF34">
        <f t="shared" ca="1" si="328"/>
        <v>-0.95860731484177497</v>
      </c>
    </row>
    <row r="35" spans="1:136">
      <c r="F35" s="17" t="s">
        <v>29</v>
      </c>
      <c r="G35">
        <f ca="1">MIN(INDIRECT(G28))</f>
        <v>-0.74472749489669399</v>
      </c>
      <c r="H35">
        <f t="shared" ref="H35:X35" ca="1" si="329">MIN(INDIRECT(H28))</f>
        <v>-0.69897000433601875</v>
      </c>
      <c r="I35">
        <f t="shared" ca="1" si="329"/>
        <v>-0.79588001734407521</v>
      </c>
      <c r="J35">
        <f t="shared" ca="1" si="329"/>
        <v>-0.769551078621726</v>
      </c>
      <c r="K35">
        <f t="shared" ca="1" si="329"/>
        <v>-0.92081875395237522</v>
      </c>
      <c r="L35">
        <f t="shared" ca="1" si="329"/>
        <v>-0.85387196432176193</v>
      </c>
      <c r="M35">
        <f t="shared" ca="1" si="329"/>
        <v>-0.88605664769316317</v>
      </c>
      <c r="N35">
        <f t="shared" ca="1" si="329"/>
        <v>-0.88605664769316317</v>
      </c>
      <c r="O35">
        <f t="shared" ca="1" si="329"/>
        <v>-0.82390874094431876</v>
      </c>
      <c r="P35">
        <f t="shared" ca="1" si="329"/>
        <v>-0.88605664769316317</v>
      </c>
      <c r="Q35">
        <f t="shared" ca="1" si="329"/>
        <v>-0.88605664769316317</v>
      </c>
      <c r="R35">
        <f t="shared" ca="1" si="329"/>
        <v>-0.85387196432176193</v>
      </c>
      <c r="S35">
        <f t="shared" ca="1" si="329"/>
        <v>-0.85387196432176193</v>
      </c>
      <c r="T35">
        <f t="shared" ca="1" si="329"/>
        <v>-0.88605664769316317</v>
      </c>
      <c r="U35">
        <f t="shared" ca="1" si="329"/>
        <v>-0.88605664769316317</v>
      </c>
      <c r="V35">
        <f t="shared" ca="1" si="329"/>
        <v>-0.95860731484177497</v>
      </c>
      <c r="W35">
        <f t="shared" ca="1" si="329"/>
        <v>-0.92081875395237522</v>
      </c>
      <c r="X35">
        <f t="shared" ca="1" si="329"/>
        <v>-0.95860731484177497</v>
      </c>
      <c r="Y35">
        <f t="shared" ref="Y35:AD35" ca="1" si="330">MIN(INDIRECT(Y28))</f>
        <v>-0.95860731484177497</v>
      </c>
      <c r="Z35">
        <f t="shared" ca="1" si="330"/>
        <v>-0.92081875395237522</v>
      </c>
      <c r="AA35">
        <f t="shared" ca="1" si="330"/>
        <v>-0.95860731484177497</v>
      </c>
      <c r="AB35">
        <f t="shared" ca="1" si="330"/>
        <v>-0.95860731484177497</v>
      </c>
      <c r="AC35">
        <f t="shared" ca="1" si="330"/>
        <v>-0.92081875395237522</v>
      </c>
      <c r="AD35">
        <f t="shared" ca="1" si="330"/>
        <v>-0.95860731484177497</v>
      </c>
      <c r="AE35">
        <f t="shared" ref="AE35:AK35" ca="1" si="331">MIN(INDIRECT(AE28))</f>
        <v>-1</v>
      </c>
      <c r="AF35">
        <f t="shared" ca="1" si="331"/>
        <v>-1</v>
      </c>
      <c r="AG35">
        <f t="shared" ca="1" si="331"/>
        <v>-1</v>
      </c>
      <c r="AH35">
        <f t="shared" ca="1" si="331"/>
        <v>-1</v>
      </c>
      <c r="AI35">
        <f t="shared" ca="1" si="331"/>
        <v>-0.95860731484177497</v>
      </c>
      <c r="AJ35">
        <f t="shared" ca="1" si="331"/>
        <v>-1.0969100130080565</v>
      </c>
      <c r="AK35">
        <f t="shared" ca="1" si="331"/>
        <v>-1</v>
      </c>
      <c r="AL35">
        <f t="shared" ref="AL35:AT35" ca="1" si="332">MIN(INDIRECT(AL28))</f>
        <v>-1</v>
      </c>
      <c r="AM35">
        <f t="shared" ca="1" si="332"/>
        <v>-1</v>
      </c>
      <c r="AN35">
        <f t="shared" ca="1" si="332"/>
        <v>-1.0457574905606752</v>
      </c>
      <c r="AO35">
        <f t="shared" ca="1" si="332"/>
        <v>-1.0457574905606752</v>
      </c>
      <c r="AP35">
        <f t="shared" ca="1" si="332"/>
        <v>-1.0457574905606752</v>
      </c>
      <c r="AQ35">
        <f t="shared" ca="1" si="332"/>
        <v>-1.0457574905606752</v>
      </c>
      <c r="AR35">
        <f t="shared" ca="1" si="332"/>
        <v>-1.0457574905606752</v>
      </c>
      <c r="AS35">
        <f t="shared" ca="1" si="332"/>
        <v>-1.0457574905606752</v>
      </c>
      <c r="AT35">
        <f t="shared" ca="1" si="332"/>
        <v>-1</v>
      </c>
      <c r="AU35">
        <f t="shared" ref="AU35:BA35" ca="1" si="333">MIN(INDIRECT(AU28))</f>
        <v>-1.0457574905606752</v>
      </c>
      <c r="AV35">
        <f t="shared" ca="1" si="333"/>
        <v>-1.0457574905606752</v>
      </c>
      <c r="AW35">
        <f t="shared" ca="1" si="333"/>
        <v>-1.1549019599857431</v>
      </c>
      <c r="AX35">
        <f t="shared" ca="1" si="333"/>
        <v>-1.0457574905606752</v>
      </c>
      <c r="AY35">
        <f t="shared" ca="1" si="333"/>
        <v>-1.0969100130080565</v>
      </c>
      <c r="AZ35">
        <f t="shared" ca="1" si="333"/>
        <v>-1.0457574905606752</v>
      </c>
      <c r="BA35">
        <f t="shared" ca="1" si="333"/>
        <v>-1.0457574905606752</v>
      </c>
      <c r="BB35">
        <f t="shared" ref="BB35:BG35" ca="1" si="334">MIN(INDIRECT(BB28))</f>
        <v>-1.0969100130080565</v>
      </c>
      <c r="BC35">
        <f t="shared" ca="1" si="334"/>
        <v>-1.0969100130080565</v>
      </c>
      <c r="BD35">
        <f t="shared" ca="1" si="334"/>
        <v>-1.0457574905606752</v>
      </c>
      <c r="BE35">
        <f t="shared" ca="1" si="334"/>
        <v>-1.0969100130080565</v>
      </c>
      <c r="BF35">
        <f t="shared" ca="1" si="334"/>
        <v>-1.0969100130080565</v>
      </c>
      <c r="BG35">
        <f t="shared" ca="1" si="334"/>
        <v>-1.0969100130080565</v>
      </c>
      <c r="BH35">
        <f t="shared" ref="BH35:BN35" ca="1" si="335">MIN(INDIRECT(BH28))</f>
        <v>-1.2218487496163564</v>
      </c>
      <c r="BI35">
        <f t="shared" ca="1" si="335"/>
        <v>-1.0969100130080565</v>
      </c>
      <c r="BJ35">
        <f t="shared" ca="1" si="335"/>
        <v>-1.1549019599857431</v>
      </c>
      <c r="BK35">
        <f t="shared" ca="1" si="335"/>
        <v>-1.0969100130080565</v>
      </c>
      <c r="BL35">
        <f t="shared" ca="1" si="335"/>
        <v>-1.0969100130080565</v>
      </c>
      <c r="BM35">
        <f t="shared" ca="1" si="335"/>
        <v>-1.0969100130080565</v>
      </c>
      <c r="BN35">
        <f t="shared" ca="1" si="335"/>
        <v>-1.0969100130080565</v>
      </c>
      <c r="BO35">
        <f ca="1">MIN(INDIRECT(BO28))</f>
        <v>-1.1549019599857431</v>
      </c>
      <c r="BP35">
        <f ca="1">MIN(INDIRECT(BP28))</f>
        <v>-1.0969100130080565</v>
      </c>
      <c r="BQ35">
        <f t="shared" ref="BQ35:BW35" ca="1" si="336">MIN(INDIRECT(BQ28))</f>
        <v>-1.1549019599857431</v>
      </c>
      <c r="BR35">
        <f t="shared" ca="1" si="336"/>
        <v>-1.1549019599857431</v>
      </c>
      <c r="BS35">
        <f t="shared" ca="1" si="336"/>
        <v>-1.1549019599857431</v>
      </c>
      <c r="BT35">
        <f t="shared" ca="1" si="336"/>
        <v>-1.2218487496163564</v>
      </c>
      <c r="BU35">
        <f t="shared" ca="1" si="336"/>
        <v>-1.1549019599857431</v>
      </c>
      <c r="BV35">
        <f t="shared" ca="1" si="336"/>
        <v>-1.1549019599857431</v>
      </c>
      <c r="BW35">
        <f t="shared" ca="1" si="336"/>
        <v>-1.1549019599857431</v>
      </c>
      <c r="BX35">
        <f ca="1">MIN(INDIRECT(BX28))</f>
        <v>-1.1549019599857431</v>
      </c>
      <c r="BY35">
        <f ca="1">MIN(INDIRECT(BY28))</f>
        <v>-1.1549019599857431</v>
      </c>
      <c r="BZ35">
        <f t="shared" ref="BZ35:CK35" ca="1" si="337">MIN(INDIRECT(BZ28))</f>
        <v>-1.2218487496163564</v>
      </c>
      <c r="CA35">
        <f t="shared" ca="1" si="337"/>
        <v>-1.2218487496163564</v>
      </c>
      <c r="CB35">
        <f t="shared" ca="1" si="337"/>
        <v>-1.2218487496163564</v>
      </c>
      <c r="CC35">
        <f t="shared" ca="1" si="337"/>
        <v>-1.2218487496163564</v>
      </c>
      <c r="CD35">
        <f t="shared" ca="1" si="337"/>
        <v>-1.1549019599857431</v>
      </c>
      <c r="CE35">
        <f t="shared" ca="1" si="337"/>
        <v>-1.1549019599857431</v>
      </c>
      <c r="CF35">
        <f t="shared" ca="1" si="337"/>
        <v>-1.2218487496163564</v>
      </c>
      <c r="CG35">
        <f t="shared" ca="1" si="337"/>
        <v>-1.1549019599857431</v>
      </c>
      <c r="CH35">
        <f t="shared" ca="1" si="337"/>
        <v>-1.2218487496163564</v>
      </c>
      <c r="CI35">
        <f t="shared" ca="1" si="337"/>
        <v>-1.1549019599857431</v>
      </c>
      <c r="CJ35">
        <f t="shared" ca="1" si="337"/>
        <v>-1.2218487496163564</v>
      </c>
      <c r="CK35">
        <f t="shared" ca="1" si="337"/>
        <v>-1.2218487496163564</v>
      </c>
      <c r="CL35">
        <f ca="1">MIN(INDIRECT(CL28))</f>
        <v>-1.2218487496163564</v>
      </c>
      <c r="CM35">
        <f ca="1">MIN(INDIRECT(CM28))</f>
        <v>-1.2218487496163564</v>
      </c>
      <c r="CN35">
        <f t="shared" ref="CN35:CS35" ca="1" si="338">MIN(INDIRECT(CN28))</f>
        <v>-1.2218487496163564</v>
      </c>
      <c r="CO35">
        <f t="shared" ca="1" si="338"/>
        <v>-1.3010299956639813</v>
      </c>
      <c r="CP35">
        <f t="shared" ca="1" si="338"/>
        <v>-1.2218487496163564</v>
      </c>
      <c r="CQ35">
        <f t="shared" ca="1" si="338"/>
        <v>-1.2218487496163564</v>
      </c>
      <c r="CR35">
        <f t="shared" ca="1" si="338"/>
        <v>-1.3010299956639813</v>
      </c>
      <c r="CS35">
        <f t="shared" ca="1" si="338"/>
        <v>-1.2218487496163564</v>
      </c>
      <c r="CT35">
        <f t="shared" ref="CT35:DP35" ca="1" si="339">MIN(INDIRECT(CT28))</f>
        <v>-1.2218487496163564</v>
      </c>
      <c r="CU35">
        <f t="shared" ca="1" si="339"/>
        <v>-1.2218487496163564</v>
      </c>
      <c r="CV35">
        <f t="shared" ca="1" si="339"/>
        <v>-1.2218487496163564</v>
      </c>
      <c r="CW35">
        <f t="shared" ca="1" si="339"/>
        <v>-1.2218487496163564</v>
      </c>
      <c r="CX35">
        <f t="shared" ca="1" si="339"/>
        <v>-1.2218487496163564</v>
      </c>
      <c r="CY35">
        <f t="shared" ca="1" si="339"/>
        <v>-1.2218487496163564</v>
      </c>
      <c r="CZ35">
        <f t="shared" ca="1" si="339"/>
        <v>-1.3010299956639813</v>
      </c>
      <c r="DA35">
        <f t="shared" ca="1" si="339"/>
        <v>-1.2218487496163564</v>
      </c>
      <c r="DB35">
        <f t="shared" ca="1" si="339"/>
        <v>-1.2218487496163564</v>
      </c>
      <c r="DC35">
        <f t="shared" ca="1" si="339"/>
        <v>-1.3010299956639813</v>
      </c>
      <c r="DD35">
        <f t="shared" ca="1" si="339"/>
        <v>-1.2218487496163564</v>
      </c>
      <c r="DE35">
        <f t="shared" ca="1" si="339"/>
        <v>-1.2218487496163564</v>
      </c>
      <c r="DF35">
        <f t="shared" ca="1" si="339"/>
        <v>-1.2218487496163564</v>
      </c>
      <c r="DG35">
        <f t="shared" ca="1" si="339"/>
        <v>-1.2218487496163564</v>
      </c>
      <c r="DH35">
        <f t="shared" ca="1" si="339"/>
        <v>-1.2218487496163564</v>
      </c>
      <c r="DI35">
        <f t="shared" ca="1" si="339"/>
        <v>-1.2218487496163564</v>
      </c>
      <c r="DJ35">
        <f t="shared" ca="1" si="339"/>
        <v>-1.2218487496163564</v>
      </c>
      <c r="DK35">
        <f t="shared" ca="1" si="339"/>
        <v>-1.2218487496163564</v>
      </c>
      <c r="DL35">
        <f t="shared" ca="1" si="339"/>
        <v>-1.2291479883578558</v>
      </c>
      <c r="DM35">
        <f t="shared" ca="1" si="339"/>
        <v>-1.3010299956639813</v>
      </c>
      <c r="DN35">
        <f t="shared" ca="1" si="339"/>
        <v>-1.2218487496163564</v>
      </c>
      <c r="DO35">
        <f t="shared" ca="1" si="339"/>
        <v>-1.2218487496163564</v>
      </c>
      <c r="DP35">
        <f t="shared" ca="1" si="339"/>
        <v>-1.3010299956639813</v>
      </c>
      <c r="DQ35">
        <f ca="1">MIN(INDIRECT(DQ28))</f>
        <v>-1.2218487496163564</v>
      </c>
      <c r="DR35">
        <f t="shared" ref="DR35:EC35" ca="1" si="340">MIN(INDIRECT(DR28))</f>
        <v>-1.2441251443275085</v>
      </c>
      <c r="DS35">
        <f t="shared" ca="1" si="340"/>
        <v>-1.2291479883578558</v>
      </c>
      <c r="DT35">
        <f t="shared" ca="1" si="340"/>
        <v>-1.2365720064370627</v>
      </c>
      <c r="DU35">
        <f t="shared" ca="1" si="340"/>
        <v>-1.2146701649892331</v>
      </c>
      <c r="DV35">
        <f t="shared" ca="1" si="340"/>
        <v>-1.2596373105057561</v>
      </c>
      <c r="DW35">
        <f t="shared" ca="1" si="340"/>
        <v>-1.2365720064370627</v>
      </c>
      <c r="DX35">
        <f t="shared" ca="1" si="340"/>
        <v>-1.2441251443275085</v>
      </c>
      <c r="DY35">
        <f t="shared" ca="1" si="340"/>
        <v>-1.2596373105057561</v>
      </c>
      <c r="DZ35">
        <f t="shared" ca="1" si="340"/>
        <v>-1.2365720064370627</v>
      </c>
      <c r="EA35">
        <f t="shared" ca="1" si="340"/>
        <v>-1.2676062401770316</v>
      </c>
      <c r="EB35">
        <f t="shared" ca="1" si="340"/>
        <v>-1.2757241303992111</v>
      </c>
      <c r="EC35">
        <f t="shared" ca="1" si="340"/>
        <v>-1.2596373105057561</v>
      </c>
      <c r="ED35">
        <f t="shared" ref="ED35:EF35" ca="1" si="341">MIN(INDIRECT(ED28))</f>
        <v>-1.2676062401770316</v>
      </c>
      <c r="EE35">
        <f t="shared" ca="1" si="341"/>
        <v>-1.2676062401770316</v>
      </c>
      <c r="EF35">
        <f t="shared" ca="1" si="341"/>
        <v>-1.2924298239020637</v>
      </c>
    </row>
    <row r="36" spans="1:136">
      <c r="F36" s="17" t="s">
        <v>30</v>
      </c>
      <c r="G36">
        <f ca="1">AVERAGE(INDIRECT(G28))</f>
        <v>-0.6929514193053431</v>
      </c>
      <c r="H36">
        <f t="shared" ref="H36:X36" ca="1" si="342">AVERAGE(INDIRECT(H28))</f>
        <v>-0.61548764756005925</v>
      </c>
      <c r="I36">
        <f t="shared" ca="1" si="342"/>
        <v>-0.67486767411237258</v>
      </c>
      <c r="J36">
        <f t="shared" ca="1" si="342"/>
        <v>-0.65266470135920807</v>
      </c>
      <c r="K36">
        <f t="shared" ca="1" si="342"/>
        <v>-0.74052878258372068</v>
      </c>
      <c r="L36">
        <f t="shared" ca="1" si="342"/>
        <v>-0.76068611360241789</v>
      </c>
      <c r="M36">
        <f t="shared" ca="1" si="342"/>
        <v>-0.73354993020289172</v>
      </c>
      <c r="N36">
        <f t="shared" ca="1" si="342"/>
        <v>-0.78023652036487057</v>
      </c>
      <c r="O36">
        <f t="shared" ca="1" si="342"/>
        <v>-0.72216321695307462</v>
      </c>
      <c r="P36">
        <f t="shared" ca="1" si="342"/>
        <v>-0.78763315897828801</v>
      </c>
      <c r="Q36">
        <f t="shared" ca="1" si="342"/>
        <v>-0.74696728334100149</v>
      </c>
      <c r="R36">
        <f t="shared" ca="1" si="342"/>
        <v>-0.74145226207069637</v>
      </c>
      <c r="S36">
        <f t="shared" ca="1" si="342"/>
        <v>-0.76455162248074615</v>
      </c>
      <c r="T36">
        <f t="shared" ca="1" si="342"/>
        <v>-0.77858712085133996</v>
      </c>
      <c r="U36">
        <f t="shared" ca="1" si="342"/>
        <v>-0.79088990340763621</v>
      </c>
      <c r="V36">
        <f t="shared" ca="1" si="342"/>
        <v>-0.85774166830964071</v>
      </c>
      <c r="W36">
        <f t="shared" ca="1" si="342"/>
        <v>-0.84296783350392201</v>
      </c>
      <c r="X36">
        <f t="shared" ca="1" si="342"/>
        <v>-0.83916327627052867</v>
      </c>
      <c r="Y36">
        <f t="shared" ref="Y36:AD36" ca="1" si="343">AVERAGE(INDIRECT(Y28))</f>
        <v>-0.84378115327801828</v>
      </c>
      <c r="Z36">
        <f t="shared" ca="1" si="343"/>
        <v>-0.85414519135063294</v>
      </c>
      <c r="AA36">
        <f t="shared" ca="1" si="343"/>
        <v>-0.87321156211049933</v>
      </c>
      <c r="AB36">
        <f t="shared" ca="1" si="343"/>
        <v>-0.87644258217472037</v>
      </c>
      <c r="AC36">
        <f t="shared" ca="1" si="343"/>
        <v>-0.86545209683219237</v>
      </c>
      <c r="AD36">
        <f t="shared" ca="1" si="343"/>
        <v>-0.88649897675520417</v>
      </c>
      <c r="AE36">
        <f t="shared" ref="AE36:AK36" ca="1" si="344">AVERAGE(INDIRECT(AE28))</f>
        <v>-0.91455524435061142</v>
      </c>
      <c r="AF36">
        <f t="shared" ca="1" si="344"/>
        <v>-0.91103226148561811</v>
      </c>
      <c r="AG36">
        <f t="shared" ca="1" si="344"/>
        <v>-0.91822066620970277</v>
      </c>
      <c r="AH36">
        <f t="shared" ca="1" si="344"/>
        <v>-0.91822923318969885</v>
      </c>
      <c r="AI36">
        <f t="shared" ca="1" si="344"/>
        <v>-0.90885461364303266</v>
      </c>
      <c r="AJ36">
        <f t="shared" ca="1" si="344"/>
        <v>-0.96656804132484853</v>
      </c>
      <c r="AK36">
        <f t="shared" ca="1" si="344"/>
        <v>-0.93329484470449009</v>
      </c>
      <c r="AL36">
        <f t="shared" ref="AL36:AT36" ca="1" si="345">AVERAGE(INDIRECT(AL28))</f>
        <v>-0.93634432822752822</v>
      </c>
      <c r="AM36">
        <f t="shared" ca="1" si="345"/>
        <v>-0.93136153801013977</v>
      </c>
      <c r="AN36">
        <f t="shared" ca="1" si="345"/>
        <v>-0.95294948089490272</v>
      </c>
      <c r="AO36">
        <f t="shared" ca="1" si="345"/>
        <v>-0.96204485334699175</v>
      </c>
      <c r="AP36">
        <f t="shared" ca="1" si="345"/>
        <v>-0.96657347911417968</v>
      </c>
      <c r="AQ36">
        <f t="shared" ca="1" si="345"/>
        <v>-0.97803531386690112</v>
      </c>
      <c r="AR36">
        <f t="shared" ca="1" si="345"/>
        <v>-0.97047245553459061</v>
      </c>
      <c r="AS36">
        <f t="shared" ca="1" si="345"/>
        <v>-0.97392184596444276</v>
      </c>
      <c r="AT36">
        <f t="shared" ca="1" si="345"/>
        <v>-0.96640712676868545</v>
      </c>
      <c r="AU36">
        <f t="shared" ref="AU36:BA36" ca="1" si="346">AVERAGE(INDIRECT(AU28))</f>
        <v>-0.98759398332027282</v>
      </c>
      <c r="AV36">
        <f t="shared" ca="1" si="346"/>
        <v>-0.98555003306265843</v>
      </c>
      <c r="AW36">
        <f t="shared" ca="1" si="346"/>
        <v>-1.0339644910641568</v>
      </c>
      <c r="AX36">
        <f t="shared" ca="1" si="346"/>
        <v>-0.9844449365794895</v>
      </c>
      <c r="AY36">
        <f t="shared" ca="1" si="346"/>
        <v>-0.99362586747999648</v>
      </c>
      <c r="AZ36">
        <f t="shared" ca="1" si="346"/>
        <v>-0.97102500377617507</v>
      </c>
      <c r="BA36">
        <f t="shared" ca="1" si="346"/>
        <v>-0.98118436060768444</v>
      </c>
      <c r="BB36">
        <f t="shared" ref="BB36:BG36" ca="1" si="347">AVERAGE(INDIRECT(BB28))</f>
        <v>-0.99009091860172649</v>
      </c>
      <c r="BC36">
        <f t="shared" ca="1" si="347"/>
        <v>-1.0029323323808526</v>
      </c>
      <c r="BD36">
        <f t="shared" ca="1" si="347"/>
        <v>-0.99885843663495111</v>
      </c>
      <c r="BE36">
        <f t="shared" ca="1" si="347"/>
        <v>-1.0053539115545609</v>
      </c>
      <c r="BF36">
        <f t="shared" ca="1" si="347"/>
        <v>-1.01902061112106</v>
      </c>
      <c r="BG36">
        <f t="shared" ca="1" si="347"/>
        <v>-1.0317678994717718</v>
      </c>
      <c r="BH36">
        <f t="shared" ref="BH36:BN36" ca="1" si="348">AVERAGE(INDIRECT(BH28))</f>
        <v>-1.0827648512031416</v>
      </c>
      <c r="BI36">
        <f t="shared" ca="1" si="348"/>
        <v>-1.0102806992311155</v>
      </c>
      <c r="BJ36">
        <f t="shared" ca="1" si="348"/>
        <v>-1.0181131659185494</v>
      </c>
      <c r="BK36">
        <f t="shared" ca="1" si="348"/>
        <v>-1.0034214905279681</v>
      </c>
      <c r="BL36">
        <f t="shared" ca="1" si="348"/>
        <v>-1.0405078113617161</v>
      </c>
      <c r="BM36">
        <f t="shared" ca="1" si="348"/>
        <v>-1.0408715451452537</v>
      </c>
      <c r="BN36">
        <f t="shared" ca="1" si="348"/>
        <v>-1.0156741829422333</v>
      </c>
      <c r="BO36">
        <f ca="1">AVERAGE(INDIRECT(BO28))</f>
        <v>-1.0471733314187039</v>
      </c>
      <c r="BP36">
        <f ca="1">AVERAGE(INDIRECT(BP28))</f>
        <v>-1.0360306096757204</v>
      </c>
      <c r="BQ36">
        <f t="shared" ref="BQ36:BW36" ca="1" si="349">AVERAGE(INDIRECT(BQ28))</f>
        <v>-1.0289743132931333</v>
      </c>
      <c r="BR36">
        <f t="shared" ca="1" si="349"/>
        <v>-1.043863076363154</v>
      </c>
      <c r="BS36">
        <f t="shared" ca="1" si="349"/>
        <v>-1.0327015852995014</v>
      </c>
      <c r="BT36">
        <f t="shared" ca="1" si="349"/>
        <v>-1.0827648512031416</v>
      </c>
      <c r="BU36">
        <f t="shared" ca="1" si="349"/>
        <v>-1.0584840647838469</v>
      </c>
      <c r="BV36">
        <f t="shared" ca="1" si="349"/>
        <v>-1.057014940758537</v>
      </c>
      <c r="BW36">
        <f t="shared" ca="1" si="349"/>
        <v>-1.0552491658360421</v>
      </c>
      <c r="BX36">
        <f ca="1">AVERAGE(INDIRECT(BX28))</f>
        <v>-1.0209738349835407</v>
      </c>
      <c r="BY36">
        <f ca="1">AVERAGE(INDIRECT(BY28))</f>
        <v>-1.0434235972997834</v>
      </c>
      <c r="BZ36">
        <f t="shared" ref="BZ36:CK36" ca="1" si="350">AVERAGE(INDIRECT(BZ28))</f>
        <v>-1.0845306261256367</v>
      </c>
      <c r="CA36">
        <f t="shared" ca="1" si="350"/>
        <v>-1.0780442817872418</v>
      </c>
      <c r="CB36">
        <f t="shared" ca="1" si="350"/>
        <v>-1.0691064248580355</v>
      </c>
      <c r="CC36">
        <f t="shared" ca="1" si="350"/>
        <v>-1.0683789572909606</v>
      </c>
      <c r="CD36">
        <f t="shared" ca="1" si="350"/>
        <v>-1.0673732189752811</v>
      </c>
      <c r="CE36">
        <f t="shared" ca="1" si="350"/>
        <v>-1.0503223781594875</v>
      </c>
      <c r="CF36">
        <f t="shared" ca="1" si="350"/>
        <v>-1.0921568745524157</v>
      </c>
      <c r="CG36">
        <f t="shared" ca="1" si="350"/>
        <v>-1.0588477985673843</v>
      </c>
      <c r="CH36">
        <f t="shared" ca="1" si="350"/>
        <v>-1.0755881887669212</v>
      </c>
      <c r="CI36">
        <f t="shared" ca="1" si="350"/>
        <v>-1.0442268101466916</v>
      </c>
      <c r="CJ36">
        <f t="shared" ca="1" si="350"/>
        <v>-1.0827648512031416</v>
      </c>
      <c r="CK36">
        <f t="shared" ca="1" si="350"/>
        <v>-1.0668565500983698</v>
      </c>
      <c r="CL36">
        <f ca="1">AVERAGE(INDIRECT(CL28))</f>
        <v>-1.076521874594651</v>
      </c>
      <c r="CM36">
        <f ca="1">AVERAGE(INDIRECT(CM28))</f>
        <v>-1.0842339752284516</v>
      </c>
      <c r="CN36">
        <f t="shared" ref="CN36:CS36" ca="1" si="351">AVERAGE(INDIRECT(CN28))</f>
        <v>-1.0704263065818551</v>
      </c>
      <c r="CO36">
        <f t="shared" ca="1" si="351"/>
        <v>-1.0802679159216881</v>
      </c>
      <c r="CP36">
        <f t="shared" ca="1" si="351"/>
        <v>-1.0698563545376631</v>
      </c>
      <c r="CQ36">
        <f t="shared" ca="1" si="351"/>
        <v>-1.0703059405282218</v>
      </c>
      <c r="CR36">
        <f t="shared" ca="1" si="351"/>
        <v>-1.115806152538845</v>
      </c>
      <c r="CS36">
        <f t="shared" ca="1" si="351"/>
        <v>-1.0745686507321703</v>
      </c>
      <c r="CT36">
        <f t="shared" ref="CT36:DP36" ca="1" si="352">AVERAGE(INDIRECT(CT28))</f>
        <v>-1.0854297981067542</v>
      </c>
      <c r="CU36">
        <f t="shared" ca="1" si="352"/>
        <v>-1.0941959506219179</v>
      </c>
      <c r="CV36">
        <f t="shared" ca="1" si="352"/>
        <v>-1.0836314541445189</v>
      </c>
      <c r="CW36">
        <f t="shared" ca="1" si="352"/>
        <v>-1.0941959506219179</v>
      </c>
      <c r="CX36">
        <f t="shared" ca="1" si="352"/>
        <v>-1.0941959506219174</v>
      </c>
      <c r="CY36">
        <f t="shared" ca="1" si="352"/>
        <v>-1.0845306261256367</v>
      </c>
      <c r="CZ36">
        <f t="shared" ca="1" si="352"/>
        <v>-1.1159182453710852</v>
      </c>
      <c r="DA36">
        <f t="shared" ca="1" si="352"/>
        <v>-1.1123866955260955</v>
      </c>
      <c r="DB36">
        <f t="shared" ca="1" si="352"/>
        <v>-1.0930560465335335</v>
      </c>
      <c r="DC36">
        <f t="shared" ca="1" si="352"/>
        <v>-1.1150190733899679</v>
      </c>
      <c r="DD36">
        <f t="shared" ca="1" si="352"/>
        <v>-1.0950951226030352</v>
      </c>
      <c r="DE36">
        <f t="shared" ca="1" si="352"/>
        <v>-1.1114875235449782</v>
      </c>
      <c r="DF36">
        <f t="shared" ca="1" si="352"/>
        <v>-1.1103476194565938</v>
      </c>
      <c r="DG36">
        <f t="shared" ca="1" si="352"/>
        <v>-1.1114875235449782</v>
      </c>
      <c r="DH36">
        <f t="shared" ca="1" si="352"/>
        <v>-1.1027213710298145</v>
      </c>
      <c r="DI36">
        <f t="shared" ca="1" si="352"/>
        <v>-1.1188730398644906</v>
      </c>
      <c r="DJ36">
        <f t="shared" ca="1" si="352"/>
        <v>-1.1103476194565938</v>
      </c>
      <c r="DK36">
        <f t="shared" ca="1" si="352"/>
        <v>-1.1054879146663914</v>
      </c>
      <c r="DL36">
        <f t="shared" ca="1" si="352"/>
        <v>-1.0792608215774917</v>
      </c>
      <c r="DM36">
        <f t="shared" ca="1" si="352"/>
        <v>-1.1082919969443061</v>
      </c>
      <c r="DN36">
        <f t="shared" ca="1" si="352"/>
        <v>-1.0941959506219179</v>
      </c>
      <c r="DO36">
        <f t="shared" ca="1" si="352"/>
        <v>-1.1112467914377115</v>
      </c>
      <c r="DP36">
        <f t="shared" ca="1" si="352"/>
        <v>-1.1224045897094801</v>
      </c>
      <c r="DQ36">
        <f ca="1">AVERAGE(INDIRECT(DQ28))</f>
        <v>-1.1103476194565938</v>
      </c>
      <c r="DR36">
        <f t="shared" ref="DR36:EC36" ca="1" si="353">AVERAGE(INDIRECT(DR28))</f>
        <v>-1.1001373758899358</v>
      </c>
      <c r="DS36">
        <f t="shared" ca="1" si="353"/>
        <v>-1.0974004949278076</v>
      </c>
      <c r="DT36">
        <f t="shared" ca="1" si="353"/>
        <v>-1.1099304235710701</v>
      </c>
      <c r="DU36">
        <f t="shared" ca="1" si="353"/>
        <v>-1.0875667071887827</v>
      </c>
      <c r="DV36">
        <f t="shared" ca="1" si="353"/>
        <v>-1.1076514323789761</v>
      </c>
      <c r="DW36">
        <f t="shared" ca="1" si="353"/>
        <v>-1.1125172274974122</v>
      </c>
      <c r="DX36">
        <f t="shared" ca="1" si="353"/>
        <v>-1.0965528543844665</v>
      </c>
      <c r="DY36">
        <f t="shared" ca="1" si="353"/>
        <v>-1.1153268385773309</v>
      </c>
      <c r="DZ36">
        <f t="shared" ca="1" si="353"/>
        <v>-1.115964609893759</v>
      </c>
      <c r="EA36">
        <f t="shared" ca="1" si="353"/>
        <v>-1.1443051883295265</v>
      </c>
      <c r="EB36">
        <f t="shared" ca="1" si="353"/>
        <v>-1.1385684804798057</v>
      </c>
      <c r="EC36">
        <f t="shared" ca="1" si="353"/>
        <v>-1.1205481660151331</v>
      </c>
      <c r="ED36">
        <f t="shared" ref="ED36:EF36" ca="1" si="354">AVERAGE(INDIRECT(ED28))</f>
        <v>-1.1222638704080321</v>
      </c>
      <c r="EE36">
        <f t="shared" ca="1" si="354"/>
        <v>-1.1380653870645958</v>
      </c>
      <c r="EF36">
        <f t="shared" ca="1" si="354"/>
        <v>-1.0874379732492092</v>
      </c>
    </row>
    <row r="37" spans="1:136">
      <c r="F37" s="17" t="s">
        <v>31</v>
      </c>
      <c r="G37">
        <f t="shared" ref="G37:U37" ca="1" si="355">IF(G$10="有","",AVERAGE(INDIRECT(G28)))</f>
        <v>-0.6929514193053431</v>
      </c>
      <c r="H37">
        <f t="shared" ca="1" si="355"/>
        <v>-0.61548764756005925</v>
      </c>
      <c r="I37">
        <f t="shared" ca="1" si="355"/>
        <v>-0.67486767411237258</v>
      </c>
      <c r="J37">
        <f t="shared" ca="1" si="355"/>
        <v>-0.65266470135920807</v>
      </c>
      <c r="K37">
        <f t="shared" ca="1" si="355"/>
        <v>-0.74052878258372068</v>
      </c>
      <c r="L37">
        <f t="shared" ca="1" si="355"/>
        <v>-0.76068611360241789</v>
      </c>
      <c r="M37">
        <f t="shared" ca="1" si="355"/>
        <v>-0.73354993020289172</v>
      </c>
      <c r="N37">
        <f t="shared" ca="1" si="355"/>
        <v>-0.78023652036487057</v>
      </c>
      <c r="O37">
        <f t="shared" ca="1" si="355"/>
        <v>-0.72216321695307462</v>
      </c>
      <c r="P37">
        <f t="shared" ca="1" si="355"/>
        <v>-0.78763315897828801</v>
      </c>
      <c r="Q37">
        <f t="shared" ca="1" si="355"/>
        <v>-0.74696728334100149</v>
      </c>
      <c r="R37">
        <f t="shared" ca="1" si="355"/>
        <v>-0.74145226207069637</v>
      </c>
      <c r="S37">
        <f t="shared" ca="1" si="355"/>
        <v>-0.76455162248074615</v>
      </c>
      <c r="T37">
        <f t="shared" ca="1" si="355"/>
        <v>-0.77858712085133996</v>
      </c>
      <c r="U37">
        <f t="shared" ca="1" si="355"/>
        <v>-0.79088990340763621</v>
      </c>
      <c r="V37" t="str">
        <f ca="1">IF(V$10="有","",AVERAGE(INDIRECT(V28)))</f>
        <v/>
      </c>
      <c r="W37" t="str">
        <f ca="1">IF(W$10="有","",AVERAGE(INDIRECT(W28)))</f>
        <v/>
      </c>
      <c r="X37">
        <f ca="1">IF(X$10="有","",AVERAGE(INDIRECT(X28)))</f>
        <v>-0.83916327627052867</v>
      </c>
      <c r="Y37">
        <f t="shared" ref="Y37:AD37" ca="1" si="356">IF(Y$10="有","",AVERAGE(INDIRECT(Y28)))</f>
        <v>-0.84378115327801828</v>
      </c>
      <c r="Z37">
        <f t="shared" ca="1" si="356"/>
        <v>-0.85414519135063294</v>
      </c>
      <c r="AA37">
        <f t="shared" ca="1" si="356"/>
        <v>-0.87321156211049933</v>
      </c>
      <c r="AB37">
        <f t="shared" ca="1" si="356"/>
        <v>-0.87644258217472037</v>
      </c>
      <c r="AC37">
        <f t="shared" ca="1" si="356"/>
        <v>-0.86545209683219237</v>
      </c>
      <c r="AD37">
        <f t="shared" ca="1" si="356"/>
        <v>-0.88649897675520417</v>
      </c>
      <c r="AE37">
        <f t="shared" ref="AE37:AK37" ca="1" si="357">IF(AE$10="有","",AVERAGE(INDIRECT(AE28)))</f>
        <v>-0.91455524435061142</v>
      </c>
      <c r="AF37">
        <f t="shared" ca="1" si="357"/>
        <v>-0.91103226148561811</v>
      </c>
      <c r="AG37">
        <f t="shared" ca="1" si="357"/>
        <v>-0.91822066620970277</v>
      </c>
      <c r="AH37">
        <f t="shared" ca="1" si="357"/>
        <v>-0.91822923318969885</v>
      </c>
      <c r="AI37">
        <f t="shared" ca="1" si="357"/>
        <v>-0.90885461364303266</v>
      </c>
      <c r="AJ37" t="str">
        <f t="shared" ca="1" si="357"/>
        <v/>
      </c>
      <c r="AK37">
        <f t="shared" ca="1" si="357"/>
        <v>-0.93329484470449009</v>
      </c>
      <c r="AL37">
        <f t="shared" ref="AL37:AT37" ca="1" si="358">IF(AL$10="有","",AVERAGE(INDIRECT(AL28)))</f>
        <v>-0.93634432822752822</v>
      </c>
      <c r="AM37">
        <f t="shared" ca="1" si="358"/>
        <v>-0.93136153801013977</v>
      </c>
      <c r="AN37">
        <f t="shared" ca="1" si="358"/>
        <v>-0.95294948089490272</v>
      </c>
      <c r="AO37">
        <f t="shared" ca="1" si="358"/>
        <v>-0.96204485334699175</v>
      </c>
      <c r="AP37">
        <f t="shared" ca="1" si="358"/>
        <v>-0.96657347911417968</v>
      </c>
      <c r="AQ37">
        <f t="shared" ca="1" si="358"/>
        <v>-0.97803531386690112</v>
      </c>
      <c r="AR37">
        <f t="shared" ca="1" si="358"/>
        <v>-0.97047245553459061</v>
      </c>
      <c r="AS37">
        <f t="shared" ca="1" si="358"/>
        <v>-0.97392184596444276</v>
      </c>
      <c r="AT37">
        <f t="shared" ca="1" si="358"/>
        <v>-0.96640712676868545</v>
      </c>
      <c r="AU37">
        <f t="shared" ref="AU37:BA37" ca="1" si="359">IF(AU$10="有","",AVERAGE(INDIRECT(AU28)))</f>
        <v>-0.98759398332027282</v>
      </c>
      <c r="AV37">
        <f t="shared" ca="1" si="359"/>
        <v>-0.98555003306265843</v>
      </c>
      <c r="AW37" t="str">
        <f t="shared" ca="1" si="359"/>
        <v/>
      </c>
      <c r="AX37">
        <f t="shared" ca="1" si="359"/>
        <v>-0.9844449365794895</v>
      </c>
      <c r="AY37">
        <f t="shared" ca="1" si="359"/>
        <v>-0.99362586747999648</v>
      </c>
      <c r="AZ37">
        <f t="shared" ca="1" si="359"/>
        <v>-0.97102500377617507</v>
      </c>
      <c r="BA37">
        <f t="shared" ca="1" si="359"/>
        <v>-0.98118436060768444</v>
      </c>
      <c r="BB37">
        <f t="shared" ref="BB37:BG37" ca="1" si="360">IF(BB$10="有","",AVERAGE(INDIRECT(BB28)))</f>
        <v>-0.99009091860172649</v>
      </c>
      <c r="BC37">
        <f t="shared" ca="1" si="360"/>
        <v>-1.0029323323808526</v>
      </c>
      <c r="BD37">
        <f t="shared" ca="1" si="360"/>
        <v>-0.99885843663495111</v>
      </c>
      <c r="BE37">
        <f t="shared" ca="1" si="360"/>
        <v>-1.0053539115545609</v>
      </c>
      <c r="BF37">
        <f t="shared" ca="1" si="360"/>
        <v>-1.01902061112106</v>
      </c>
      <c r="BG37">
        <f t="shared" ca="1" si="360"/>
        <v>-1.0317678994717718</v>
      </c>
      <c r="BH37">
        <f t="shared" ref="BH37:BN37" ca="1" si="361">IF(BH$10="有","",AVERAGE(INDIRECT(BH28)))</f>
        <v>-1.0827648512031416</v>
      </c>
      <c r="BI37">
        <f t="shared" ca="1" si="361"/>
        <v>-1.0102806992311155</v>
      </c>
      <c r="BJ37">
        <f t="shared" ca="1" si="361"/>
        <v>-1.0181131659185494</v>
      </c>
      <c r="BK37">
        <f t="shared" ca="1" si="361"/>
        <v>-1.0034214905279681</v>
      </c>
      <c r="BL37">
        <f t="shared" ca="1" si="361"/>
        <v>-1.0405078113617161</v>
      </c>
      <c r="BM37">
        <f t="shared" ca="1" si="361"/>
        <v>-1.0408715451452537</v>
      </c>
      <c r="BN37">
        <f t="shared" ca="1" si="361"/>
        <v>-1.0156741829422333</v>
      </c>
      <c r="BO37">
        <f ca="1">IF(BO$10="有","",AVERAGE(INDIRECT(BO28)))</f>
        <v>-1.0471733314187039</v>
      </c>
      <c r="BP37">
        <f ca="1">IF(BP$10="有","",AVERAGE(INDIRECT(BP28)))</f>
        <v>-1.0360306096757204</v>
      </c>
      <c r="BQ37">
        <f t="shared" ref="BQ37:BW37" ca="1" si="362">IF(BQ$10="有","",AVERAGE(INDIRECT(BQ28)))</f>
        <v>-1.0289743132931333</v>
      </c>
      <c r="BR37">
        <f t="shared" ca="1" si="362"/>
        <v>-1.043863076363154</v>
      </c>
      <c r="BS37">
        <f t="shared" ca="1" si="362"/>
        <v>-1.0327015852995014</v>
      </c>
      <c r="BT37">
        <f t="shared" ca="1" si="362"/>
        <v>-1.0827648512031416</v>
      </c>
      <c r="BU37">
        <f t="shared" ca="1" si="362"/>
        <v>-1.0584840647838469</v>
      </c>
      <c r="BV37">
        <f t="shared" ca="1" si="362"/>
        <v>-1.057014940758537</v>
      </c>
      <c r="BW37">
        <f t="shared" ca="1" si="362"/>
        <v>-1.0552491658360421</v>
      </c>
      <c r="BX37">
        <f ca="1">IF(BX$10="有","",AVERAGE(INDIRECT(BX28)))</f>
        <v>-1.0209738349835407</v>
      </c>
      <c r="BY37">
        <f ca="1">IF(BY$10="有","",AVERAGE(INDIRECT(BY28)))</f>
        <v>-1.0434235972997834</v>
      </c>
      <c r="BZ37">
        <f t="shared" ref="BZ37:CK37" ca="1" si="363">IF(BZ$10="有","",AVERAGE(INDIRECT(BZ28)))</f>
        <v>-1.0845306261256367</v>
      </c>
      <c r="CA37">
        <f t="shared" ca="1" si="363"/>
        <v>-1.0780442817872418</v>
      </c>
      <c r="CB37">
        <f t="shared" ca="1" si="363"/>
        <v>-1.0691064248580355</v>
      </c>
      <c r="CC37">
        <f t="shared" ca="1" si="363"/>
        <v>-1.0683789572909606</v>
      </c>
      <c r="CD37">
        <f t="shared" ca="1" si="363"/>
        <v>-1.0673732189752811</v>
      </c>
      <c r="CE37">
        <f t="shared" ca="1" si="363"/>
        <v>-1.0503223781594875</v>
      </c>
      <c r="CF37">
        <f t="shared" ca="1" si="363"/>
        <v>-1.0921568745524157</v>
      </c>
      <c r="CG37">
        <f t="shared" ca="1" si="363"/>
        <v>-1.0588477985673843</v>
      </c>
      <c r="CH37">
        <f t="shared" ca="1" si="363"/>
        <v>-1.0755881887669212</v>
      </c>
      <c r="CI37">
        <f t="shared" ca="1" si="363"/>
        <v>-1.0442268101466916</v>
      </c>
      <c r="CJ37">
        <f t="shared" ca="1" si="363"/>
        <v>-1.0827648512031416</v>
      </c>
      <c r="CK37">
        <f t="shared" ca="1" si="363"/>
        <v>-1.0668565500983698</v>
      </c>
      <c r="CL37">
        <f ca="1">IF(CL$10="有","",AVERAGE(INDIRECT(CL28)))</f>
        <v>-1.076521874594651</v>
      </c>
      <c r="CM37">
        <f ca="1">IF(CM$10="有","",AVERAGE(INDIRECT(CM28)))</f>
        <v>-1.0842339752284516</v>
      </c>
      <c r="CN37">
        <f t="shared" ref="CN37:CS37" ca="1" si="364">IF(CN$10="有","",AVERAGE(INDIRECT(CN28)))</f>
        <v>-1.0704263065818551</v>
      </c>
      <c r="CO37">
        <f t="shared" ca="1" si="364"/>
        <v>-1.0802679159216881</v>
      </c>
      <c r="CP37">
        <f t="shared" ca="1" si="364"/>
        <v>-1.0698563545376631</v>
      </c>
      <c r="CQ37">
        <f t="shared" ca="1" si="364"/>
        <v>-1.0703059405282218</v>
      </c>
      <c r="CR37">
        <f t="shared" ca="1" si="364"/>
        <v>-1.115806152538845</v>
      </c>
      <c r="CS37">
        <f t="shared" ca="1" si="364"/>
        <v>-1.0745686507321703</v>
      </c>
      <c r="CT37">
        <f t="shared" ref="CT37:DP37" ca="1" si="365">IF(CT$10="有","",AVERAGE(INDIRECT(CT28)))</f>
        <v>-1.0854297981067542</v>
      </c>
      <c r="CU37">
        <f t="shared" ca="1" si="365"/>
        <v>-1.0941959506219179</v>
      </c>
      <c r="CV37">
        <f t="shared" ca="1" si="365"/>
        <v>-1.0836314541445189</v>
      </c>
      <c r="CW37">
        <f t="shared" ca="1" si="365"/>
        <v>-1.0941959506219179</v>
      </c>
      <c r="CX37">
        <f t="shared" ca="1" si="365"/>
        <v>-1.0941959506219174</v>
      </c>
      <c r="CY37">
        <f t="shared" ca="1" si="365"/>
        <v>-1.0845306261256367</v>
      </c>
      <c r="CZ37">
        <f t="shared" ca="1" si="365"/>
        <v>-1.1159182453710852</v>
      </c>
      <c r="DA37">
        <f t="shared" ca="1" si="365"/>
        <v>-1.1123866955260955</v>
      </c>
      <c r="DB37">
        <f t="shared" ca="1" si="365"/>
        <v>-1.0930560465335335</v>
      </c>
      <c r="DC37">
        <f t="shared" ca="1" si="365"/>
        <v>-1.1150190733899679</v>
      </c>
      <c r="DD37">
        <f t="shared" ca="1" si="365"/>
        <v>-1.0950951226030352</v>
      </c>
      <c r="DE37">
        <f t="shared" ca="1" si="365"/>
        <v>-1.1114875235449782</v>
      </c>
      <c r="DF37">
        <f t="shared" ca="1" si="365"/>
        <v>-1.1103476194565938</v>
      </c>
      <c r="DG37">
        <f t="shared" ca="1" si="365"/>
        <v>-1.1114875235449782</v>
      </c>
      <c r="DH37">
        <f t="shared" ca="1" si="365"/>
        <v>-1.1027213710298145</v>
      </c>
      <c r="DI37">
        <f t="shared" ca="1" si="365"/>
        <v>-1.1188730398644906</v>
      </c>
      <c r="DJ37">
        <f t="shared" ca="1" si="365"/>
        <v>-1.1103476194565938</v>
      </c>
      <c r="DK37">
        <f t="shared" ca="1" si="365"/>
        <v>-1.1054879146663914</v>
      </c>
      <c r="DL37">
        <f t="shared" ca="1" si="365"/>
        <v>-1.0792608215774917</v>
      </c>
      <c r="DM37">
        <f t="shared" ca="1" si="365"/>
        <v>-1.1082919969443061</v>
      </c>
      <c r="DN37">
        <f t="shared" ca="1" si="365"/>
        <v>-1.0941959506219179</v>
      </c>
      <c r="DO37">
        <f t="shared" ca="1" si="365"/>
        <v>-1.1112467914377115</v>
      </c>
      <c r="DP37">
        <f t="shared" ca="1" si="365"/>
        <v>-1.1224045897094801</v>
      </c>
      <c r="DQ37">
        <f ca="1">IF(DQ$10="有","",AVERAGE(INDIRECT(DQ28)))</f>
        <v>-1.1103476194565938</v>
      </c>
      <c r="DR37">
        <f t="shared" ref="DR37:EC37" ca="1" si="366">IF(DR$10="有","",AVERAGE(INDIRECT(DR28)))</f>
        <v>-1.1001373758899358</v>
      </c>
      <c r="DS37">
        <f t="shared" ca="1" si="366"/>
        <v>-1.0974004949278076</v>
      </c>
      <c r="DT37">
        <f t="shared" ca="1" si="366"/>
        <v>-1.1099304235710701</v>
      </c>
      <c r="DU37">
        <f t="shared" ca="1" si="366"/>
        <v>-1.0875667071887827</v>
      </c>
      <c r="DV37">
        <f t="shared" ca="1" si="366"/>
        <v>-1.1076514323789761</v>
      </c>
      <c r="DW37">
        <f t="shared" ca="1" si="366"/>
        <v>-1.1125172274974122</v>
      </c>
      <c r="DX37">
        <f t="shared" ca="1" si="366"/>
        <v>-1.0965528543844665</v>
      </c>
      <c r="DY37">
        <f t="shared" ca="1" si="366"/>
        <v>-1.1153268385773309</v>
      </c>
      <c r="DZ37">
        <f t="shared" ca="1" si="366"/>
        <v>-1.115964609893759</v>
      </c>
      <c r="EA37">
        <f t="shared" ca="1" si="366"/>
        <v>-1.1443051883295265</v>
      </c>
      <c r="EB37">
        <f t="shared" ca="1" si="366"/>
        <v>-1.1385684804798057</v>
      </c>
      <c r="EC37">
        <f t="shared" ca="1" si="366"/>
        <v>-1.1205481660151331</v>
      </c>
      <c r="ED37">
        <f t="shared" ref="ED37:EF37" ca="1" si="367">IF(ED$10="有","",AVERAGE(INDIRECT(ED28)))</f>
        <v>-1.1222638704080321</v>
      </c>
      <c r="EE37">
        <f t="shared" ca="1" si="367"/>
        <v>-1.1380653870645958</v>
      </c>
      <c r="EF37">
        <f t="shared" ca="1" si="367"/>
        <v>-1.0874379732492092</v>
      </c>
    </row>
    <row r="38" spans="1:136">
      <c r="F38" s="17" t="s">
        <v>32</v>
      </c>
      <c r="G38">
        <f ca="1">STDEV(INDIRECT(G28))</f>
        <v>4.1396221349139034E-2</v>
      </c>
      <c r="H38">
        <f t="shared" ref="H38:X38" ca="1" si="368">STDEV(INDIRECT(H28))</f>
        <v>4.5965727723095318E-2</v>
      </c>
      <c r="I38">
        <f t="shared" ca="1" si="368"/>
        <v>6.168861241777903E-2</v>
      </c>
      <c r="J38">
        <f t="shared" ca="1" si="368"/>
        <v>5.5917723823311671E-2</v>
      </c>
      <c r="K38">
        <f t="shared" ca="1" si="368"/>
        <v>9.650484991472992E-2</v>
      </c>
      <c r="L38">
        <f t="shared" ca="1" si="368"/>
        <v>5.9918195185012374E-2</v>
      </c>
      <c r="M38">
        <f t="shared" ca="1" si="368"/>
        <v>0.10005616848388831</v>
      </c>
      <c r="N38">
        <f t="shared" ca="1" si="368"/>
        <v>6.3896192619649447E-2</v>
      </c>
      <c r="O38">
        <f t="shared" ca="1" si="368"/>
        <v>8.8371844090317217E-2</v>
      </c>
      <c r="P38">
        <f t="shared" ca="1" si="368"/>
        <v>5.2809928359222304E-2</v>
      </c>
      <c r="Q38">
        <f t="shared" ca="1" si="368"/>
        <v>9.8001529991953926E-2</v>
      </c>
      <c r="R38">
        <f t="shared" ca="1" si="368"/>
        <v>0.17034614174569526</v>
      </c>
      <c r="S38">
        <f t="shared" ca="1" si="368"/>
        <v>5.6681237742962132E-2</v>
      </c>
      <c r="T38">
        <f t="shared" ca="1" si="368"/>
        <v>4.9801755586260182E-2</v>
      </c>
      <c r="U38">
        <f t="shared" ca="1" si="368"/>
        <v>4.1165294513185173E-2</v>
      </c>
      <c r="V38">
        <f t="shared" ca="1" si="368"/>
        <v>6.130495692206956E-2</v>
      </c>
      <c r="W38">
        <f t="shared" ca="1" si="368"/>
        <v>4.1768883810730191E-2</v>
      </c>
      <c r="X38">
        <f t="shared" ca="1" si="368"/>
        <v>5.456256959896455E-2</v>
      </c>
      <c r="Y38">
        <f t="shared" ref="Y38:AD38" ca="1" si="369">STDEV(INDIRECT(Y28))</f>
        <v>5.0765804153621231E-2</v>
      </c>
      <c r="Z38">
        <f t="shared" ca="1" si="369"/>
        <v>5.2106960090914457E-2</v>
      </c>
      <c r="AA38">
        <f t="shared" ca="1" si="369"/>
        <v>5.7476440728693352E-2</v>
      </c>
      <c r="AB38">
        <f t="shared" ca="1" si="369"/>
        <v>6.1500336543930958E-2</v>
      </c>
      <c r="AC38">
        <f t="shared" ca="1" si="369"/>
        <v>5.7943896181458621E-2</v>
      </c>
      <c r="AD38">
        <f t="shared" ca="1" si="369"/>
        <v>5.5009688277951788E-2</v>
      </c>
      <c r="AE38">
        <f t="shared" ref="AE38:AK38" ca="1" si="370">STDEV(INDIRECT(AE28))</f>
        <v>7.2615912622288128E-2</v>
      </c>
      <c r="AF38">
        <f t="shared" ca="1" si="370"/>
        <v>6.6998078201619557E-2</v>
      </c>
      <c r="AG38">
        <f t="shared" ca="1" si="370"/>
        <v>5.6768512498275414E-2</v>
      </c>
      <c r="AH38">
        <f t="shared" ca="1" si="370"/>
        <v>5.592972234618538E-2</v>
      </c>
      <c r="AI38">
        <f t="shared" ca="1" si="370"/>
        <v>5.1757969442303771E-2</v>
      </c>
      <c r="AJ38">
        <f t="shared" ca="1" si="370"/>
        <v>6.7475209977365433E-2</v>
      </c>
      <c r="AK38">
        <f t="shared" ca="1" si="370"/>
        <v>5.5793339297585828E-2</v>
      </c>
      <c r="AL38">
        <f t="shared" ref="AL38:AT38" ca="1" si="371">STDEV(INDIRECT(AL28))</f>
        <v>5.5887546880950434E-2</v>
      </c>
      <c r="AM38">
        <f t="shared" ca="1" si="371"/>
        <v>6.2989270541314979E-2</v>
      </c>
      <c r="AN38">
        <f t="shared" ca="1" si="371"/>
        <v>6.1611442829319199E-2</v>
      </c>
      <c r="AO38">
        <f t="shared" ca="1" si="371"/>
        <v>5.6495509571854979E-2</v>
      </c>
      <c r="AP38">
        <f t="shared" ca="1" si="371"/>
        <v>6.5466578290169206E-2</v>
      </c>
      <c r="AQ38">
        <f t="shared" ca="1" si="371"/>
        <v>4.9860954296704729E-2</v>
      </c>
      <c r="AR38">
        <f t="shared" ca="1" si="371"/>
        <v>4.2050582679071552E-2</v>
      </c>
      <c r="AS38">
        <f t="shared" ca="1" si="371"/>
        <v>4.2681783773099162E-2</v>
      </c>
      <c r="AT38">
        <f t="shared" ca="1" si="371"/>
        <v>3.3194541079374688E-2</v>
      </c>
      <c r="AU38">
        <f t="shared" ref="AU38:BA38" ca="1" si="372">STDEV(INDIRECT(AU28))</f>
        <v>4.1855568194396002E-2</v>
      </c>
      <c r="AV38">
        <f t="shared" ca="1" si="372"/>
        <v>5.4911920491243778E-2</v>
      </c>
      <c r="AW38">
        <f t="shared" ca="1" si="372"/>
        <v>6.2121386695263299E-2</v>
      </c>
      <c r="AX38">
        <f t="shared" ca="1" si="372"/>
        <v>4.54977330511976E-2</v>
      </c>
      <c r="AY38">
        <f t="shared" ca="1" si="372"/>
        <v>6.3659694329170402E-2</v>
      </c>
      <c r="AZ38">
        <f t="shared" ca="1" si="372"/>
        <v>4.7519121200775526E-2</v>
      </c>
      <c r="BA38">
        <f t="shared" ca="1" si="372"/>
        <v>4.7031881711257564E-2</v>
      </c>
      <c r="BB38">
        <f t="shared" ref="BB38:BG38" ca="1" si="373">STDEV(INDIRECT(BB28))</f>
        <v>6.3542892065682935E-2</v>
      </c>
      <c r="BC38">
        <f t="shared" ca="1" si="373"/>
        <v>5.2903382583594186E-2</v>
      </c>
      <c r="BD38">
        <f t="shared" ca="1" si="373"/>
        <v>4.7452512215112964E-2</v>
      </c>
      <c r="BE38">
        <f t="shared" ca="1" si="373"/>
        <v>4.0871347190307619E-2</v>
      </c>
      <c r="BF38">
        <f t="shared" ca="1" si="373"/>
        <v>6.3508901135474125E-2</v>
      </c>
      <c r="BG38">
        <f t="shared" ca="1" si="373"/>
        <v>4.1401363720314333E-2</v>
      </c>
      <c r="BH38">
        <f t="shared" ref="BH38:BN38" ca="1" si="374">STDEV(INDIRECT(BH28))</f>
        <v>5.9578962100396433E-2</v>
      </c>
      <c r="BI38">
        <f t="shared" ca="1" si="374"/>
        <v>5.3426808304757482E-2</v>
      </c>
      <c r="BJ38">
        <f t="shared" ca="1" si="374"/>
        <v>5.7537017121954921E-2</v>
      </c>
      <c r="BK38">
        <f t="shared" ca="1" si="374"/>
        <v>5.6234147293284707E-2</v>
      </c>
      <c r="BL38">
        <f t="shared" ca="1" si="374"/>
        <v>4.9832643434148179E-2</v>
      </c>
      <c r="BM38">
        <f t="shared" ca="1" si="374"/>
        <v>5.2887627991356399E-2</v>
      </c>
      <c r="BN38">
        <f t="shared" ca="1" si="374"/>
        <v>6.5553442783730348E-2</v>
      </c>
      <c r="BO38">
        <f ca="1">STDEV(INDIRECT(BO28))</f>
        <v>7.1621780061863594E-2</v>
      </c>
      <c r="BP38">
        <f ca="1">STDEV(INDIRECT(BP28))</f>
        <v>4.5411792636099048E-2</v>
      </c>
      <c r="BQ38">
        <f t="shared" ref="BQ38:BW38" ca="1" si="375">STDEV(INDIRECT(BQ28))</f>
        <v>5.3348456628252133E-2</v>
      </c>
      <c r="BR38">
        <f t="shared" ca="1" si="375"/>
        <v>4.5588098393639094E-2</v>
      </c>
      <c r="BS38">
        <f t="shared" ca="1" si="375"/>
        <v>5.156182291042441E-2</v>
      </c>
      <c r="BT38">
        <f t="shared" ca="1" si="375"/>
        <v>5.9578962100396433E-2</v>
      </c>
      <c r="BU38">
        <f t="shared" ca="1" si="375"/>
        <v>6.6276218978577592E-2</v>
      </c>
      <c r="BV38">
        <f t="shared" ca="1" si="375"/>
        <v>5.4473283034535393E-2</v>
      </c>
      <c r="BW38">
        <f t="shared" ca="1" si="375"/>
        <v>7.128193590593504E-2</v>
      </c>
      <c r="BX38">
        <f ca="1">STDEV(INDIRECT(BX28))</f>
        <v>8.1884951827557423E-2</v>
      </c>
      <c r="BY38">
        <f ca="1">STDEV(INDIRECT(BY28))</f>
        <v>7.7054162337878124E-2</v>
      </c>
      <c r="BZ38">
        <f t="shared" ref="BZ38:CK38" ca="1" si="376">STDEV(INDIRECT(BZ28))</f>
        <v>7.6570104237165204E-2</v>
      </c>
      <c r="CA38">
        <f t="shared" ca="1" si="376"/>
        <v>9.0391947960499028E-2</v>
      </c>
      <c r="CB38">
        <f t="shared" ca="1" si="376"/>
        <v>8.7119261704223974E-2</v>
      </c>
      <c r="CC38">
        <f t="shared" ca="1" si="376"/>
        <v>8.3356851441484969E-2</v>
      </c>
      <c r="CD38">
        <f t="shared" ca="1" si="376"/>
        <v>7.30037254462408E-2</v>
      </c>
      <c r="CE38">
        <f t="shared" ca="1" si="376"/>
        <v>6.9416089829831454E-2</v>
      </c>
      <c r="CF38">
        <f t="shared" ca="1" si="376"/>
        <v>6.8299159017365246E-2</v>
      </c>
      <c r="CG38">
        <f t="shared" ca="1" si="376"/>
        <v>7.1842105202341675E-2</v>
      </c>
      <c r="CH38">
        <f t="shared" ca="1" si="376"/>
        <v>6.9870070708890702E-2</v>
      </c>
      <c r="CI38">
        <f t="shared" ca="1" si="376"/>
        <v>4.8881702266434797E-2</v>
      </c>
      <c r="CJ38">
        <f t="shared" ca="1" si="376"/>
        <v>5.9578962100396433E-2</v>
      </c>
      <c r="CK38">
        <f t="shared" ca="1" si="376"/>
        <v>6.7777469796129516E-2</v>
      </c>
      <c r="CL38">
        <f ca="1">STDEV(INDIRECT(CL28))</f>
        <v>7.5743697426938719E-2</v>
      </c>
      <c r="CM38">
        <f ca="1">STDEV(INDIRECT(CM28))</f>
        <v>6.9945075528425632E-2</v>
      </c>
      <c r="CN38">
        <f t="shared" ref="CN38:CS38" ca="1" si="377">STDEV(INDIRECT(CN28))</f>
        <v>6.3987710400679035E-2</v>
      </c>
      <c r="CO38">
        <f t="shared" ca="1" si="377"/>
        <v>7.5938065979556643E-2</v>
      </c>
      <c r="CP38">
        <f t="shared" ca="1" si="377"/>
        <v>5.930881175660041E-2</v>
      </c>
      <c r="CQ38">
        <f t="shared" ca="1" si="377"/>
        <v>6.2624974220270704E-2</v>
      </c>
      <c r="CR38">
        <f t="shared" ca="1" si="377"/>
        <v>7.2753036337879204E-2</v>
      </c>
      <c r="CS38">
        <f t="shared" ca="1" si="377"/>
        <v>6.2542976681707191E-2</v>
      </c>
      <c r="CT38">
        <f t="shared" ref="CT38:DP38" ca="1" si="378">STDEV(INDIRECT(CT28))</f>
        <v>8.1978066752810178E-2</v>
      </c>
      <c r="CU38">
        <f t="shared" ca="1" si="378"/>
        <v>8.1918579990631166E-2</v>
      </c>
      <c r="CV38">
        <f t="shared" ca="1" si="378"/>
        <v>7.0736255715499824E-2</v>
      </c>
      <c r="CW38">
        <f t="shared" ca="1" si="378"/>
        <v>8.1918579990631166E-2</v>
      </c>
      <c r="CX38">
        <f t="shared" ca="1" si="378"/>
        <v>8.1918579990631166E-2</v>
      </c>
      <c r="CY38">
        <f t="shared" ca="1" si="378"/>
        <v>7.6570104237165204E-2</v>
      </c>
      <c r="CZ38">
        <f t="shared" ca="1" si="378"/>
        <v>0.10475522614387117</v>
      </c>
      <c r="DA38">
        <f t="shared" ca="1" si="378"/>
        <v>8.1125562798873938E-2</v>
      </c>
      <c r="DB38">
        <f t="shared" ca="1" si="378"/>
        <v>7.4200674840205025E-2</v>
      </c>
      <c r="DC38">
        <f t="shared" ca="1" si="378"/>
        <v>0.10090604192456774</v>
      </c>
      <c r="DD38">
        <f t="shared" ca="1" si="378"/>
        <v>8.6874728314845245E-2</v>
      </c>
      <c r="DE38">
        <f t="shared" ca="1" si="378"/>
        <v>7.6040171634825932E-2</v>
      </c>
      <c r="DF38">
        <f t="shared" ca="1" si="378"/>
        <v>6.8003675375094247E-2</v>
      </c>
      <c r="DG38">
        <f t="shared" ca="1" si="378"/>
        <v>7.6040171634825932E-2</v>
      </c>
      <c r="DH38">
        <f t="shared" ca="1" si="378"/>
        <v>7.8457955238650151E-2</v>
      </c>
      <c r="DI38">
        <f t="shared" ca="1" si="378"/>
        <v>6.1147505394892589E-2</v>
      </c>
      <c r="DJ38">
        <f t="shared" ca="1" si="378"/>
        <v>6.8003675375094247E-2</v>
      </c>
      <c r="DK38">
        <f t="shared" ca="1" si="378"/>
        <v>9.3422218155476022E-2</v>
      </c>
      <c r="DL38">
        <f t="shared" ca="1" si="378"/>
        <v>9.2733215880679579E-2</v>
      </c>
      <c r="DM38">
        <f t="shared" ca="1" si="378"/>
        <v>0.11227986206458478</v>
      </c>
      <c r="DN38">
        <f t="shared" ca="1" si="378"/>
        <v>8.191857999063118E-2</v>
      </c>
      <c r="DO38">
        <f t="shared" ca="1" si="378"/>
        <v>7.3662806281483056E-2</v>
      </c>
      <c r="DP38">
        <f t="shared" ca="1" si="378"/>
        <v>8.9868467467823399E-2</v>
      </c>
      <c r="DQ38">
        <f ca="1">STDEV(INDIRECT(DQ28))</f>
        <v>6.8003675375094247E-2</v>
      </c>
      <c r="DR38">
        <f t="shared" ref="DR38:EC38" ca="1" si="379">STDEV(INDIRECT(DR28))</f>
        <v>8.6407409261079121E-2</v>
      </c>
      <c r="DS38">
        <f t="shared" ca="1" si="379"/>
        <v>7.3867077687676017E-2</v>
      </c>
      <c r="DT38">
        <f t="shared" ca="1" si="379"/>
        <v>7.8416228192916576E-2</v>
      </c>
      <c r="DU38">
        <f t="shared" ca="1" si="379"/>
        <v>7.2873130007108197E-2</v>
      </c>
      <c r="DV38">
        <f t="shared" ca="1" si="379"/>
        <v>8.3211924551025884E-2</v>
      </c>
      <c r="DW38">
        <f t="shared" ca="1" si="379"/>
        <v>8.2926509914979407E-2</v>
      </c>
      <c r="DX38">
        <f t="shared" ca="1" si="379"/>
        <v>7.5358921966908535E-2</v>
      </c>
      <c r="DY38">
        <f t="shared" ca="1" si="379"/>
        <v>8.4070940832943086E-2</v>
      </c>
      <c r="DZ38">
        <f t="shared" ca="1" si="379"/>
        <v>6.8811890109834781E-2</v>
      </c>
      <c r="EA38">
        <f t="shared" ca="1" si="379"/>
        <v>7.7844961046418623E-2</v>
      </c>
      <c r="EB38">
        <f t="shared" ca="1" si="379"/>
        <v>9.5075226986777533E-2</v>
      </c>
      <c r="EC38">
        <f t="shared" ca="1" si="379"/>
        <v>7.5480196161879273E-2</v>
      </c>
      <c r="ED38">
        <f t="shared" ref="ED38:EF38" ca="1" si="380">STDEV(INDIRECT(ED28))</f>
        <v>8.6460252615404437E-2</v>
      </c>
      <c r="EE38">
        <f t="shared" ca="1" si="380"/>
        <v>6.9263041031924127E-2</v>
      </c>
      <c r="EF38">
        <f t="shared" ca="1" si="380"/>
        <v>0.10804714222553317</v>
      </c>
    </row>
    <row r="39" spans="1:136">
      <c r="F39" s="17" t="s">
        <v>33</v>
      </c>
      <c r="G39">
        <f ca="1">10^G36</f>
        <v>0.20279095511962872</v>
      </c>
      <c r="H39">
        <f t="shared" ref="H39:X39" ca="1" si="381">10^H36</f>
        <v>0.2423886905084324</v>
      </c>
      <c r="I39">
        <f t="shared" ca="1" si="381"/>
        <v>0.21141331003430949</v>
      </c>
      <c r="J39">
        <f t="shared" ca="1" si="381"/>
        <v>0.22250270679631942</v>
      </c>
      <c r="K39">
        <f t="shared" ca="1" si="381"/>
        <v>0.18174865993641884</v>
      </c>
      <c r="L39">
        <f t="shared" ca="1" si="381"/>
        <v>0.17350575577869645</v>
      </c>
      <c r="M39">
        <f t="shared" ca="1" si="381"/>
        <v>0.18469284440347036</v>
      </c>
      <c r="N39">
        <f t="shared" ca="1" si="381"/>
        <v>0.16586833287596014</v>
      </c>
      <c r="O39">
        <f t="shared" ca="1" si="381"/>
        <v>0.18959932333709267</v>
      </c>
      <c r="P39">
        <f t="shared" ca="1" si="381"/>
        <v>0.16306728521656186</v>
      </c>
      <c r="Q39">
        <f t="shared" ca="1" si="381"/>
        <v>0.17907407506324732</v>
      </c>
      <c r="R39">
        <f t="shared" ca="1" si="381"/>
        <v>0.18136260198553683</v>
      </c>
      <c r="S39">
        <f t="shared" ca="1" si="381"/>
        <v>0.17196829187130774</v>
      </c>
      <c r="T39">
        <f t="shared" ca="1" si="381"/>
        <v>0.16649947910426435</v>
      </c>
      <c r="U39">
        <f t="shared" ca="1" si="381"/>
        <v>0.16184902838887424</v>
      </c>
      <c r="V39">
        <f t="shared" ca="1" si="381"/>
        <v>0.13875809591933855</v>
      </c>
      <c r="W39">
        <f t="shared" ca="1" si="381"/>
        <v>0.14355957583869752</v>
      </c>
      <c r="X39">
        <f t="shared" ca="1" si="381"/>
        <v>0.14482272792659384</v>
      </c>
      <c r="Y39">
        <f t="shared" ref="Y39:AD39" ca="1" si="382">10^Y36</f>
        <v>0.14329097795276358</v>
      </c>
      <c r="Z39">
        <f t="shared" ca="1" si="382"/>
        <v>0.13991194971266069</v>
      </c>
      <c r="AA39">
        <f t="shared" ca="1" si="382"/>
        <v>0.13390242365737076</v>
      </c>
      <c r="AB39">
        <f t="shared" ca="1" si="382"/>
        <v>0.1329099264965605</v>
      </c>
      <c r="AC39">
        <f t="shared" ca="1" si="382"/>
        <v>0.13631633563608667</v>
      </c>
      <c r="AD39">
        <f t="shared" ca="1" si="382"/>
        <v>0.12986766236482186</v>
      </c>
      <c r="AE39">
        <f t="shared" ref="AE39:AK39" ca="1" si="383">10^AE36</f>
        <v>0.12174321197637104</v>
      </c>
      <c r="AF39">
        <f t="shared" ca="1" si="383"/>
        <v>0.12273480544477032</v>
      </c>
      <c r="AG39">
        <f t="shared" ca="1" si="383"/>
        <v>0.12072002974891501</v>
      </c>
      <c r="AH39">
        <f t="shared" ca="1" si="383"/>
        <v>0.12071764842489945</v>
      </c>
      <c r="AI39">
        <f t="shared" ca="1" si="383"/>
        <v>0.12335177020034446</v>
      </c>
      <c r="AJ39">
        <f t="shared" ca="1" si="383"/>
        <v>0.10800203998146383</v>
      </c>
      <c r="AK39">
        <f t="shared" ca="1" si="383"/>
        <v>0.11660177329904818</v>
      </c>
      <c r="AL39">
        <f t="shared" ref="AL39:AT39" ca="1" si="384">10^AL36</f>
        <v>0.11578589893808065</v>
      </c>
      <c r="AM39">
        <f t="shared" ca="1" si="384"/>
        <v>0.11712199517481377</v>
      </c>
      <c r="AN39">
        <f t="shared" ca="1" si="384"/>
        <v>0.11144241609281634</v>
      </c>
      <c r="AO39">
        <f t="shared" ca="1" si="384"/>
        <v>0.10913276197869794</v>
      </c>
      <c r="AP39">
        <f t="shared" ca="1" si="384"/>
        <v>0.10800068769934078</v>
      </c>
      <c r="AQ39">
        <f t="shared" ca="1" si="384"/>
        <v>0.1051876338931943</v>
      </c>
      <c r="AR39">
        <f t="shared" ca="1" si="384"/>
        <v>0.10703542663461903</v>
      </c>
      <c r="AS39">
        <f t="shared" ca="1" si="384"/>
        <v>0.10618866332133711</v>
      </c>
      <c r="AT39">
        <f t="shared" ca="1" si="384"/>
        <v>0.10804206425323734</v>
      </c>
      <c r="AU39">
        <f t="shared" ref="AU39:BA39" ca="1" si="385">10^AU36</f>
        <v>0.10289778275714762</v>
      </c>
      <c r="AV39">
        <f t="shared" ca="1" si="385"/>
        <v>0.10338319911096841</v>
      </c>
      <c r="AW39">
        <f t="shared" ca="1" si="385"/>
        <v>9.2477378252150591E-2</v>
      </c>
      <c r="AX39">
        <f t="shared" ca="1" si="385"/>
        <v>0.10364660077718017</v>
      </c>
      <c r="AY39">
        <f t="shared" ca="1" si="385"/>
        <v>0.10147852183059153</v>
      </c>
      <c r="AZ39">
        <f t="shared" ca="1" si="385"/>
        <v>0.10689933319533086</v>
      </c>
      <c r="BA39">
        <f t="shared" ca="1" si="385"/>
        <v>0.10442768233517706</v>
      </c>
      <c r="BB39">
        <f t="shared" ref="BB39:BG39" ca="1" si="386">10^BB36</f>
        <v>0.10230787905487719</v>
      </c>
      <c r="BC39">
        <f t="shared" ca="1" si="386"/>
        <v>9.9327079833597356E-2</v>
      </c>
      <c r="BD39">
        <f t="shared" ca="1" si="386"/>
        <v>0.10026320044450504</v>
      </c>
      <c r="BE39">
        <f t="shared" ca="1" si="386"/>
        <v>9.877478395519991E-2</v>
      </c>
      <c r="BF39">
        <f t="shared" ca="1" si="386"/>
        <v>9.5714864503327141E-2</v>
      </c>
      <c r="BG39">
        <f t="shared" ca="1" si="386"/>
        <v>9.2946298810379885E-2</v>
      </c>
      <c r="BH39">
        <f t="shared" ref="BH39:BN39" ca="1" si="387">10^BH36</f>
        <v>8.264853290252748E-2</v>
      </c>
      <c r="BI39">
        <f t="shared" ca="1" si="387"/>
        <v>9.7660580352080778E-2</v>
      </c>
      <c r="BJ39">
        <f t="shared" ca="1" si="387"/>
        <v>9.5915066907335783E-2</v>
      </c>
      <c r="BK39">
        <f t="shared" ca="1" si="387"/>
        <v>9.9215267917110508E-2</v>
      </c>
      <c r="BL39">
        <f t="shared" ca="1" si="387"/>
        <v>9.109450675644816E-2</v>
      </c>
      <c r="BM39">
        <f t="shared" ca="1" si="387"/>
        <v>9.1018244497851397E-2</v>
      </c>
      <c r="BN39">
        <f t="shared" ca="1" si="387"/>
        <v>9.645523801849594E-2</v>
      </c>
      <c r="BO39">
        <f ca="1">10^BO36</f>
        <v>8.9707069285447055E-2</v>
      </c>
      <c r="BP39">
        <f ca="1">10^BP36</f>
        <v>9.203846994805287E-2</v>
      </c>
      <c r="BQ39">
        <f t="shared" ref="BQ39:BW39" ca="1" si="388">10^BQ36</f>
        <v>9.3546100112712791E-2</v>
      </c>
      <c r="BR39">
        <f t="shared" ca="1" si="388"/>
        <v>9.0393441973112595E-2</v>
      </c>
      <c r="BS39">
        <f t="shared" ca="1" si="388"/>
        <v>9.2746689039235719E-2</v>
      </c>
      <c r="BT39">
        <f t="shared" ca="1" si="388"/>
        <v>8.264853290252748E-2</v>
      </c>
      <c r="BU39">
        <f t="shared" ca="1" si="388"/>
        <v>8.7400906130980935E-2</v>
      </c>
      <c r="BV39">
        <f t="shared" ca="1" si="388"/>
        <v>8.7697065075771935E-2</v>
      </c>
      <c r="BW39">
        <f t="shared" ca="1" si="388"/>
        <v>8.8054353774353264E-2</v>
      </c>
      <c r="BX39">
        <f ca="1">10^BX36</f>
        <v>9.5285356903188193E-2</v>
      </c>
      <c r="BY39">
        <f ca="1">10^BY36</f>
        <v>9.0484960824461572E-2</v>
      </c>
      <c r="BZ39">
        <f t="shared" ref="BZ39:CK39" ca="1" si="389">10^BZ36</f>
        <v>8.2313178822977048E-2</v>
      </c>
      <c r="CA39">
        <f t="shared" ca="1" si="389"/>
        <v>8.3551782233245497E-2</v>
      </c>
      <c r="CB39">
        <f t="shared" ca="1" si="389"/>
        <v>8.5289108549215925E-2</v>
      </c>
      <c r="CC39">
        <f t="shared" ca="1" si="389"/>
        <v>8.543209229960412E-2</v>
      </c>
      <c r="CD39">
        <f t="shared" ca="1" si="389"/>
        <v>8.5630165032330632E-2</v>
      </c>
      <c r="CE39">
        <f t="shared" ca="1" si="389"/>
        <v>8.905896052450786E-2</v>
      </c>
      <c r="CF39">
        <f t="shared" ca="1" si="389"/>
        <v>8.0880369275836653E-2</v>
      </c>
      <c r="CG39">
        <f t="shared" ca="1" si="389"/>
        <v>8.7327736071201478E-2</v>
      </c>
      <c r="CH39">
        <f t="shared" ca="1" si="389"/>
        <v>8.4025636551930322E-2</v>
      </c>
      <c r="CI39">
        <f t="shared" ca="1" si="389"/>
        <v>9.0317766630079704E-2</v>
      </c>
      <c r="CJ39">
        <f t="shared" ca="1" si="389"/>
        <v>8.264853290252748E-2</v>
      </c>
      <c r="CK39">
        <f t="shared" ca="1" si="389"/>
        <v>8.573209763917497E-2</v>
      </c>
      <c r="CL39">
        <f ca="1">10^CL36</f>
        <v>8.3845184631874944E-2</v>
      </c>
      <c r="CM39">
        <f ca="1">10^CM36</f>
        <v>8.2369423193761448E-2</v>
      </c>
      <c r="CN39">
        <f t="shared" ref="CN39:CS39" ca="1" si="390">10^CN36</f>
        <v>8.5030296491656415E-2</v>
      </c>
      <c r="CO39">
        <f t="shared" ca="1" si="390"/>
        <v>8.3125081492888428E-2</v>
      </c>
      <c r="CP39">
        <f t="shared" ca="1" si="390"/>
        <v>8.5141960369259834E-2</v>
      </c>
      <c r="CQ39">
        <f t="shared" ca="1" si="390"/>
        <v>8.5053866166343375E-2</v>
      </c>
      <c r="CR39">
        <f t="shared" ca="1" si="390"/>
        <v>7.6593840744251379E-2</v>
      </c>
      <c r="CS39">
        <f t="shared" ca="1" si="390"/>
        <v>8.4223124592482254E-2</v>
      </c>
      <c r="CT39">
        <f t="shared" ref="CT39:DP39" ca="1" si="391">10^CT36</f>
        <v>8.2142932273044589E-2</v>
      </c>
      <c r="CU39">
        <f t="shared" ca="1" si="391"/>
        <v>8.0501514206452907E-2</v>
      </c>
      <c r="CV39">
        <f t="shared" ca="1" si="391"/>
        <v>8.2483778219916162E-2</v>
      </c>
      <c r="CW39">
        <f t="shared" ca="1" si="391"/>
        <v>8.0501514206452907E-2</v>
      </c>
      <c r="CX39">
        <f t="shared" ca="1" si="391"/>
        <v>8.0501514206452976E-2</v>
      </c>
      <c r="CY39">
        <f t="shared" ca="1" si="391"/>
        <v>8.2313178822977048E-2</v>
      </c>
      <c r="CZ39">
        <f t="shared" ca="1" si="391"/>
        <v>7.6574074173397316E-2</v>
      </c>
      <c r="DA39">
        <f t="shared" ca="1" si="391"/>
        <v>7.7199289700589979E-2</v>
      </c>
      <c r="DB39">
        <f t="shared" ca="1" si="391"/>
        <v>8.0713086174596077E-2</v>
      </c>
      <c r="DC39">
        <f t="shared" ca="1" si="391"/>
        <v>7.6732778904060647E-2</v>
      </c>
      <c r="DD39">
        <f t="shared" ca="1" si="391"/>
        <v>8.0335014682877709E-2</v>
      </c>
      <c r="DE39">
        <f t="shared" ca="1" si="391"/>
        <v>7.7359290230946856E-2</v>
      </c>
      <c r="DF39">
        <f t="shared" ca="1" si="391"/>
        <v>7.7562603888455817E-2</v>
      </c>
      <c r="DG39">
        <f t="shared" ca="1" si="391"/>
        <v>7.7359290230946856E-2</v>
      </c>
      <c r="DH39">
        <f t="shared" ca="1" si="391"/>
        <v>7.8936638655451516E-2</v>
      </c>
      <c r="DI39">
        <f t="shared" ca="1" si="391"/>
        <v>7.6054858056672156E-2</v>
      </c>
      <c r="DJ39">
        <f t="shared" ca="1" si="391"/>
        <v>7.7562603888455817E-2</v>
      </c>
      <c r="DK39">
        <f t="shared" ca="1" si="391"/>
        <v>7.8435394519475218E-2</v>
      </c>
      <c r="DL39">
        <f t="shared" ca="1" si="391"/>
        <v>8.3318065613053979E-2</v>
      </c>
      <c r="DM39">
        <f t="shared" ca="1" si="391"/>
        <v>7.7930596967759239E-2</v>
      </c>
      <c r="DN39">
        <f t="shared" ca="1" si="391"/>
        <v>8.0501514206452907E-2</v>
      </c>
      <c r="DO39">
        <f t="shared" ca="1" si="391"/>
        <v>7.7402182848901602E-2</v>
      </c>
      <c r="DP39">
        <f t="shared" ca="1" si="391"/>
        <v>7.5438910962341621E-2</v>
      </c>
      <c r="DQ39">
        <f ca="1">10^DQ36</f>
        <v>7.7562603888455817E-2</v>
      </c>
      <c r="DR39">
        <f t="shared" ref="DR39:EC39" ca="1" si="392">10^DR36</f>
        <v>7.9407701280950718E-2</v>
      </c>
      <c r="DS39">
        <f t="shared" ca="1" si="392"/>
        <v>7.9909700891892643E-2</v>
      </c>
      <c r="DT39">
        <f t="shared" ca="1" si="392"/>
        <v>7.7637148576313236E-2</v>
      </c>
      <c r="DU39">
        <f t="shared" ca="1" si="392"/>
        <v>8.1739747688340469E-2</v>
      </c>
      <c r="DV39">
        <f t="shared" ca="1" si="392"/>
        <v>7.8045625856480186E-2</v>
      </c>
      <c r="DW39">
        <f t="shared" ca="1" si="392"/>
        <v>7.7176090093715718E-2</v>
      </c>
      <c r="DX39">
        <f t="shared" ca="1" si="392"/>
        <v>8.0065818110107448E-2</v>
      </c>
      <c r="DY39">
        <f t="shared" ca="1" si="392"/>
        <v>7.6678421058530052E-2</v>
      </c>
      <c r="DZ39">
        <f t="shared" ca="1" si="392"/>
        <v>7.6565899694927289E-2</v>
      </c>
      <c r="EA39">
        <f t="shared" ca="1" si="392"/>
        <v>7.1729005854946626E-2</v>
      </c>
      <c r="EB39">
        <f t="shared" ca="1" si="392"/>
        <v>7.2682778242354557E-2</v>
      </c>
      <c r="EC39">
        <f t="shared" ca="1" si="392"/>
        <v>7.5762070326054282E-2</v>
      </c>
      <c r="ED39">
        <f t="shared" ref="ED39:EF39" ca="1" si="393">10^ED36</f>
        <v>7.5463358500411706E-2</v>
      </c>
      <c r="EE39">
        <f t="shared" ca="1" si="393"/>
        <v>7.2767023878157699E-2</v>
      </c>
      <c r="EF39">
        <f t="shared" ca="1" si="393"/>
        <v>8.1763980645246745E-2</v>
      </c>
    </row>
    <row r="40" spans="1:136">
      <c r="F40" s="17" t="s">
        <v>36</v>
      </c>
      <c r="G40">
        <f ca="1">10^G38</f>
        <v>1.1000089566549973</v>
      </c>
      <c r="H40">
        <f t="shared" ref="H40:X40" ca="1" si="394">10^H38</f>
        <v>1.1116439986185793</v>
      </c>
      <c r="I40">
        <f t="shared" ca="1" si="394"/>
        <v>1.1526265323969345</v>
      </c>
      <c r="J40">
        <f t="shared" ca="1" si="394"/>
        <v>1.1374117851392003</v>
      </c>
      <c r="K40">
        <f t="shared" ca="1" si="394"/>
        <v>1.2488343906724673</v>
      </c>
      <c r="L40">
        <f t="shared" ca="1" si="394"/>
        <v>1.1479373727230111</v>
      </c>
      <c r="M40">
        <f t="shared" ca="1" si="394"/>
        <v>1.2590882425634626</v>
      </c>
      <c r="N40">
        <f t="shared" ca="1" si="394"/>
        <v>1.1585004121188243</v>
      </c>
      <c r="O40">
        <f t="shared" ca="1" si="394"/>
        <v>1.2256651679122506</v>
      </c>
      <c r="P40">
        <f t="shared" ca="1" si="394"/>
        <v>1.1293015607552719</v>
      </c>
      <c r="Q40">
        <f t="shared" ca="1" si="394"/>
        <v>1.2531455896861847</v>
      </c>
      <c r="R40">
        <f t="shared" ca="1" si="394"/>
        <v>1.4802877382749537</v>
      </c>
      <c r="S40">
        <f t="shared" ca="1" si="394"/>
        <v>1.1394131772545595</v>
      </c>
      <c r="T40">
        <f t="shared" ca="1" si="394"/>
        <v>1.121506398220308</v>
      </c>
      <c r="U40">
        <f t="shared" ca="1" si="394"/>
        <v>1.0994242058116206</v>
      </c>
      <c r="V40">
        <f t="shared" ca="1" si="394"/>
        <v>1.1516087523999903</v>
      </c>
      <c r="W40">
        <f t="shared" ca="1" si="394"/>
        <v>1.1009532651637417</v>
      </c>
      <c r="X40">
        <f t="shared" ca="1" si="394"/>
        <v>1.1338681847979575</v>
      </c>
      <c r="Y40">
        <f t="shared" ref="Y40:AD40" ca="1" si="395">10^Y38</f>
        <v>1.1239986876256542</v>
      </c>
      <c r="Z40">
        <f t="shared" ca="1" si="395"/>
        <v>1.1274751018636553</v>
      </c>
      <c r="AA40">
        <f t="shared" ca="1" si="395"/>
        <v>1.141501379654869</v>
      </c>
      <c r="AB40">
        <f t="shared" ca="1" si="395"/>
        <v>1.1521269526328759</v>
      </c>
      <c r="AC40">
        <f t="shared" ca="1" si="395"/>
        <v>1.1427307029410212</v>
      </c>
      <c r="AD40">
        <f t="shared" ca="1" si="395"/>
        <v>1.1350361358717946</v>
      </c>
      <c r="AE40">
        <f t="shared" ref="AE40:AK40" ca="1" si="396">10^AE38</f>
        <v>1.1819957435480448</v>
      </c>
      <c r="AF40">
        <f t="shared" ca="1" si="396"/>
        <v>1.1668044538181297</v>
      </c>
      <c r="AG40">
        <f t="shared" ca="1" si="396"/>
        <v>1.1396421739442943</v>
      </c>
      <c r="AH40">
        <f t="shared" ca="1" si="396"/>
        <v>1.1374432095537665</v>
      </c>
      <c r="AI40">
        <f t="shared" ca="1" si="396"/>
        <v>1.1265694486028923</v>
      </c>
      <c r="AJ40">
        <f t="shared" ca="1" si="396"/>
        <v>1.1680870522217677</v>
      </c>
      <c r="AK40">
        <f t="shared" ca="1" si="396"/>
        <v>1.1370860702765146</v>
      </c>
      <c r="AL40">
        <f t="shared" ref="AL40:AT40" ca="1" si="397">10^AL38</f>
        <v>1.1373327548524907</v>
      </c>
      <c r="AM40">
        <f t="shared" ca="1" si="397"/>
        <v>1.1560836802236032</v>
      </c>
      <c r="AN40">
        <f t="shared" ca="1" si="397"/>
        <v>1.1524217409091593</v>
      </c>
      <c r="AO40">
        <f t="shared" ca="1" si="397"/>
        <v>1.1389260057835753</v>
      </c>
      <c r="AP40">
        <f t="shared" ca="1" si="397"/>
        <v>1.1626970706599244</v>
      </c>
      <c r="AQ40">
        <f t="shared" ca="1" si="397"/>
        <v>1.1216592812534409</v>
      </c>
      <c r="AR40">
        <f t="shared" ca="1" si="397"/>
        <v>1.1016676143130335</v>
      </c>
      <c r="AS40">
        <f t="shared" ca="1" si="397"/>
        <v>1.1032699357871585</v>
      </c>
      <c r="AT40">
        <f t="shared" ca="1" si="397"/>
        <v>1.0794301418624896</v>
      </c>
      <c r="AU40">
        <f t="shared" ref="AU40:BA40" ca="1" si="398">10^AU38</f>
        <v>1.1011730353524445</v>
      </c>
      <c r="AV40">
        <f t="shared" ca="1" si="398"/>
        <v>1.1347806468299264</v>
      </c>
      <c r="AW40">
        <f t="shared" ca="1" si="398"/>
        <v>1.1537756967511941</v>
      </c>
      <c r="AX40">
        <f t="shared" ca="1" si="398"/>
        <v>1.1104467389614088</v>
      </c>
      <c r="AY40">
        <f t="shared" ca="1" si="398"/>
        <v>1.1578697138435796</v>
      </c>
      <c r="AZ40">
        <f t="shared" ca="1" si="398"/>
        <v>1.1156272693210212</v>
      </c>
      <c r="BA40">
        <f t="shared" ca="1" si="398"/>
        <v>1.1143763373494615</v>
      </c>
      <c r="BB40">
        <f t="shared" ref="BB40:BG40" ca="1" si="399">10^BB38</f>
        <v>1.157558349955212</v>
      </c>
      <c r="BC40">
        <f t="shared" ca="1" si="399"/>
        <v>1.1295445971322495</v>
      </c>
      <c r="BD40">
        <f t="shared" ca="1" si="399"/>
        <v>1.11545617549979</v>
      </c>
      <c r="BE40">
        <f t="shared" ca="1" si="399"/>
        <v>1.0986803247074295</v>
      </c>
      <c r="BF40">
        <f t="shared" ca="1" si="399"/>
        <v>1.157467754870541</v>
      </c>
      <c r="BG40">
        <f t="shared" ca="1" si="399"/>
        <v>1.1000219816600953</v>
      </c>
      <c r="BH40">
        <f t="shared" ref="BH40:BN40" ca="1" si="400">10^BH38</f>
        <v>1.1470410539765465</v>
      </c>
      <c r="BI40">
        <f t="shared" ca="1" si="400"/>
        <v>1.1309067814323728</v>
      </c>
      <c r="BJ40">
        <f t="shared" ca="1" si="400"/>
        <v>1.1416606099975328</v>
      </c>
      <c r="BK40">
        <f t="shared" ca="1" si="400"/>
        <v>1.138240796195511</v>
      </c>
      <c r="BL40">
        <f t="shared" ca="1" si="400"/>
        <v>1.1215861647206211</v>
      </c>
      <c r="BM40">
        <f t="shared" ca="1" si="400"/>
        <v>1.1295036221889563</v>
      </c>
      <c r="BN40">
        <f t="shared" ca="1" si="400"/>
        <v>1.1629296483173672</v>
      </c>
      <c r="BO40">
        <f ca="1">10^BO38</f>
        <v>1.1792931612477582</v>
      </c>
      <c r="BP40">
        <f ca="1">10^BP38</f>
        <v>1.1102270198169601</v>
      </c>
      <c r="BQ40">
        <f t="shared" ref="BQ40:BW40" ca="1" si="401">10^BQ38</f>
        <v>1.1307027713574527</v>
      </c>
      <c r="BR40">
        <f t="shared" ca="1" si="401"/>
        <v>1.1106778179744199</v>
      </c>
      <c r="BS40">
        <f t="shared" ca="1" si="401"/>
        <v>1.12606075506319</v>
      </c>
      <c r="BT40">
        <f t="shared" ca="1" si="401"/>
        <v>1.1470410539765465</v>
      </c>
      <c r="BU40">
        <f t="shared" ca="1" si="401"/>
        <v>1.1648666696783019</v>
      </c>
      <c r="BV40">
        <f t="shared" ca="1" si="401"/>
        <v>1.1336350968984128</v>
      </c>
      <c r="BW40">
        <f t="shared" ca="1" si="401"/>
        <v>1.1783707016288316</v>
      </c>
      <c r="BX40">
        <f ca="1">10^BX38</f>
        <v>1.2074939176857686</v>
      </c>
      <c r="BY40">
        <f ca="1">10^BY38</f>
        <v>1.1941370200562409</v>
      </c>
      <c r="BZ40">
        <f t="shared" ref="BZ40:CK40" ca="1" si="402">10^BZ38</f>
        <v>1.1928067943478338</v>
      </c>
      <c r="CA40">
        <f t="shared" ca="1" si="402"/>
        <v>1.2313795815938993</v>
      </c>
      <c r="CB40">
        <f t="shared" ca="1" si="402"/>
        <v>1.2221352249138158</v>
      </c>
      <c r="CC40">
        <f t="shared" ca="1" si="402"/>
        <v>1.2115932675902124</v>
      </c>
      <c r="CD40">
        <f t="shared" ca="1" si="402"/>
        <v>1.1830517040848694</v>
      </c>
      <c r="CE40">
        <f t="shared" ca="1" si="402"/>
        <v>1.1733189632726697</v>
      </c>
      <c r="CF40">
        <f t="shared" ca="1" si="402"/>
        <v>1.1703052654476438</v>
      </c>
      <c r="CG40">
        <f t="shared" ca="1" si="402"/>
        <v>1.179891588952936</v>
      </c>
      <c r="CH40">
        <f t="shared" ca="1" si="402"/>
        <v>1.1745461095950946</v>
      </c>
      <c r="CI40">
        <f t="shared" ca="1" si="402"/>
        <v>1.1191330006383198</v>
      </c>
      <c r="CJ40">
        <f t="shared" ca="1" si="402"/>
        <v>1.1470410539765465</v>
      </c>
      <c r="CK40">
        <f t="shared" ca="1" si="402"/>
        <v>1.1689002991938267</v>
      </c>
      <c r="CL40">
        <f ca="1">10^CL38</f>
        <v>1.1905391938560796</v>
      </c>
      <c r="CM40">
        <f ca="1">10^CM38</f>
        <v>1.1747489770743218</v>
      </c>
      <c r="CN40">
        <f t="shared" ref="CN40:CS40" ca="1" si="403">10^CN38</f>
        <v>1.158744565713361</v>
      </c>
      <c r="CO40">
        <f t="shared" ca="1" si="403"/>
        <v>1.1910721390801655</v>
      </c>
      <c r="CP40">
        <f t="shared" ca="1" si="403"/>
        <v>1.1463277656653703</v>
      </c>
      <c r="CQ40">
        <f t="shared" ca="1" si="403"/>
        <v>1.1551143369317014</v>
      </c>
      <c r="CR40">
        <f t="shared" ca="1" si="403"/>
        <v>1.182369004653242</v>
      </c>
      <c r="CS40">
        <f t="shared" ca="1" si="403"/>
        <v>1.1548962646435248</v>
      </c>
      <c r="CT40">
        <f t="shared" ref="CT40:DP40" ca="1" si="404">10^CT38</f>
        <v>1.2077528382220095</v>
      </c>
      <c r="CU40">
        <f t="shared" ca="1" si="404"/>
        <v>1.2075874196209657</v>
      </c>
      <c r="CV40">
        <f t="shared" ca="1" si="404"/>
        <v>1.1768910379915181</v>
      </c>
      <c r="CW40">
        <f t="shared" ca="1" si="404"/>
        <v>1.2075874196209657</v>
      </c>
      <c r="CX40">
        <f t="shared" ca="1" si="404"/>
        <v>1.2075874196209657</v>
      </c>
      <c r="CY40">
        <f t="shared" ca="1" si="404"/>
        <v>1.1928067943478338</v>
      </c>
      <c r="CZ40">
        <f t="shared" ca="1" si="404"/>
        <v>1.2727855208249463</v>
      </c>
      <c r="DA40">
        <f t="shared" ca="1" si="404"/>
        <v>1.2053843895619121</v>
      </c>
      <c r="DB40">
        <f t="shared" ca="1" si="404"/>
        <v>1.1863167840005475</v>
      </c>
      <c r="DC40">
        <f t="shared" ca="1" si="404"/>
        <v>1.2615545721938544</v>
      </c>
      <c r="DD40">
        <f t="shared" ca="1" si="404"/>
        <v>1.2214472844467448</v>
      </c>
      <c r="DE40">
        <f t="shared" ca="1" si="404"/>
        <v>1.1913522013506124</v>
      </c>
      <c r="DF40">
        <f t="shared" ca="1" si="404"/>
        <v>1.1695092883759319</v>
      </c>
      <c r="DG40">
        <f t="shared" ca="1" si="404"/>
        <v>1.1913522013506124</v>
      </c>
      <c r="DH40">
        <f t="shared" ca="1" si="404"/>
        <v>1.1980031369264377</v>
      </c>
      <c r="DI40">
        <f t="shared" ca="1" si="404"/>
        <v>1.1511913174578952</v>
      </c>
      <c r="DJ40">
        <f t="shared" ca="1" si="404"/>
        <v>1.1695092883759319</v>
      </c>
      <c r="DK40">
        <f t="shared" ca="1" si="404"/>
        <v>1.2400015218061751</v>
      </c>
      <c r="DL40">
        <f t="shared" ca="1" si="404"/>
        <v>1.2380358359759669</v>
      </c>
      <c r="DM40">
        <f t="shared" ca="1" si="404"/>
        <v>1.2950300980687426</v>
      </c>
      <c r="DN40">
        <f t="shared" ca="1" si="404"/>
        <v>1.2075874196209657</v>
      </c>
      <c r="DO40">
        <f t="shared" ca="1" si="404"/>
        <v>1.1848484541929136</v>
      </c>
      <c r="DP40">
        <f t="shared" ca="1" si="404"/>
        <v>1.2298962220671223</v>
      </c>
      <c r="DQ40">
        <f ca="1">10^DQ38</f>
        <v>1.1695092883759319</v>
      </c>
      <c r="DR40">
        <f t="shared" ref="DR40:EC40" ca="1" si="405">10^DR38</f>
        <v>1.2201336628887314</v>
      </c>
      <c r="DS40">
        <f t="shared" ca="1" si="405"/>
        <v>1.1854058814656847</v>
      </c>
      <c r="DT40">
        <f t="shared" ca="1" si="405"/>
        <v>1.1978880382264459</v>
      </c>
      <c r="DU40">
        <f t="shared" ca="1" si="405"/>
        <v>1.1826960055075708</v>
      </c>
      <c r="DV40">
        <f t="shared" ca="1" si="405"/>
        <v>1.2111890184984615</v>
      </c>
      <c r="DW40">
        <f t="shared" ca="1" si="405"/>
        <v>1.2103932968865987</v>
      </c>
      <c r="DX40">
        <f t="shared" ca="1" si="405"/>
        <v>1.1894848691616768</v>
      </c>
      <c r="DY40">
        <f t="shared" ca="1" si="405"/>
        <v>1.2135870704518228</v>
      </c>
      <c r="DZ40">
        <f t="shared" ca="1" si="405"/>
        <v>1.1716877519273414</v>
      </c>
      <c r="EA40">
        <f t="shared" ca="1" si="405"/>
        <v>1.1963133826947117</v>
      </c>
      <c r="EB40">
        <f t="shared" ca="1" si="405"/>
        <v>1.2447302009556227</v>
      </c>
      <c r="EC40">
        <f t="shared" ca="1" si="405"/>
        <v>1.189817072237797</v>
      </c>
      <c r="ED40">
        <f t="shared" ref="ED40:EF40" ca="1" si="406">10^ED38</f>
        <v>1.2202821332951415</v>
      </c>
      <c r="EE40">
        <f t="shared" ca="1" si="406"/>
        <v>1.1729055492730538</v>
      </c>
      <c r="EF40">
        <f t="shared" ca="1" si="406"/>
        <v>1.2824697858952305</v>
      </c>
    </row>
    <row r="41" spans="1:136">
      <c r="F41" s="17" t="s">
        <v>53</v>
      </c>
      <c r="G41">
        <f t="shared" ref="G41:U41" ca="1" si="407">IF(ISERROR(G37),"",G39)</f>
        <v>0.20279095511962872</v>
      </c>
      <c r="H41">
        <f t="shared" ca="1" si="407"/>
        <v>0.2423886905084324</v>
      </c>
      <c r="I41">
        <f t="shared" ca="1" si="407"/>
        <v>0.21141331003430949</v>
      </c>
      <c r="J41">
        <f t="shared" ca="1" si="407"/>
        <v>0.22250270679631942</v>
      </c>
      <c r="K41">
        <f t="shared" ca="1" si="407"/>
        <v>0.18174865993641884</v>
      </c>
      <c r="L41">
        <f t="shared" ca="1" si="407"/>
        <v>0.17350575577869645</v>
      </c>
      <c r="M41">
        <f t="shared" ca="1" si="407"/>
        <v>0.18469284440347036</v>
      </c>
      <c r="N41">
        <f t="shared" ca="1" si="407"/>
        <v>0.16586833287596014</v>
      </c>
      <c r="O41">
        <f t="shared" ca="1" si="407"/>
        <v>0.18959932333709267</v>
      </c>
      <c r="P41">
        <f t="shared" ca="1" si="407"/>
        <v>0.16306728521656186</v>
      </c>
      <c r="Q41">
        <f t="shared" ca="1" si="407"/>
        <v>0.17907407506324732</v>
      </c>
      <c r="R41">
        <f t="shared" ca="1" si="407"/>
        <v>0.18136260198553683</v>
      </c>
      <c r="S41">
        <f t="shared" ca="1" si="407"/>
        <v>0.17196829187130774</v>
      </c>
      <c r="T41">
        <f t="shared" ca="1" si="407"/>
        <v>0.16649947910426435</v>
      </c>
      <c r="U41">
        <f t="shared" ca="1" si="407"/>
        <v>0.16184902838887424</v>
      </c>
      <c r="V41">
        <f ca="1">IF(ISERROR(V37),"",V39)</f>
        <v>0.13875809591933855</v>
      </c>
      <c r="W41">
        <f ca="1">IF(ISERROR(W37),"",W39)</f>
        <v>0.14355957583869752</v>
      </c>
      <c r="X41">
        <f ca="1">IF(ISERROR(X37),"",X39)</f>
        <v>0.14482272792659384</v>
      </c>
      <c r="Y41">
        <f t="shared" ref="Y41:AD41" ca="1" si="408">IF(ISERROR(Y37),"",Y39)</f>
        <v>0.14329097795276358</v>
      </c>
      <c r="Z41">
        <f t="shared" ca="1" si="408"/>
        <v>0.13991194971266069</v>
      </c>
      <c r="AA41">
        <f t="shared" ca="1" si="408"/>
        <v>0.13390242365737076</v>
      </c>
      <c r="AB41">
        <f t="shared" ca="1" si="408"/>
        <v>0.1329099264965605</v>
      </c>
      <c r="AC41">
        <f t="shared" ca="1" si="408"/>
        <v>0.13631633563608667</v>
      </c>
      <c r="AD41">
        <f t="shared" ca="1" si="408"/>
        <v>0.12986766236482186</v>
      </c>
      <c r="AE41">
        <f t="shared" ref="AE41:AK41" ca="1" si="409">IF(ISERROR(AE37),"",AE39)</f>
        <v>0.12174321197637104</v>
      </c>
      <c r="AF41">
        <f t="shared" ca="1" si="409"/>
        <v>0.12273480544477032</v>
      </c>
      <c r="AG41">
        <f t="shared" ca="1" si="409"/>
        <v>0.12072002974891501</v>
      </c>
      <c r="AH41">
        <f t="shared" ca="1" si="409"/>
        <v>0.12071764842489945</v>
      </c>
      <c r="AI41">
        <f t="shared" ca="1" si="409"/>
        <v>0.12335177020034446</v>
      </c>
      <c r="AJ41">
        <f t="shared" ca="1" si="409"/>
        <v>0.10800203998146383</v>
      </c>
      <c r="AK41">
        <f t="shared" ca="1" si="409"/>
        <v>0.11660177329904818</v>
      </c>
      <c r="AL41">
        <f t="shared" ref="AL41:AT41" ca="1" si="410">IF(ISERROR(AL37),"",AL39)</f>
        <v>0.11578589893808065</v>
      </c>
      <c r="AM41">
        <f t="shared" ca="1" si="410"/>
        <v>0.11712199517481377</v>
      </c>
      <c r="AN41">
        <f t="shared" ca="1" si="410"/>
        <v>0.11144241609281634</v>
      </c>
      <c r="AO41">
        <f t="shared" ca="1" si="410"/>
        <v>0.10913276197869794</v>
      </c>
      <c r="AP41">
        <f t="shared" ca="1" si="410"/>
        <v>0.10800068769934078</v>
      </c>
      <c r="AQ41">
        <f t="shared" ca="1" si="410"/>
        <v>0.1051876338931943</v>
      </c>
      <c r="AR41">
        <f t="shared" ca="1" si="410"/>
        <v>0.10703542663461903</v>
      </c>
      <c r="AS41">
        <f t="shared" ca="1" si="410"/>
        <v>0.10618866332133711</v>
      </c>
      <c r="AT41">
        <f t="shared" ca="1" si="410"/>
        <v>0.10804206425323734</v>
      </c>
      <c r="AU41">
        <f t="shared" ref="AU41:BA41" ca="1" si="411">IF(ISERROR(AU37),"",AU39)</f>
        <v>0.10289778275714762</v>
      </c>
      <c r="AV41">
        <f t="shared" ca="1" si="411"/>
        <v>0.10338319911096841</v>
      </c>
      <c r="AW41">
        <f t="shared" ca="1" si="411"/>
        <v>9.2477378252150591E-2</v>
      </c>
      <c r="AX41">
        <f t="shared" ca="1" si="411"/>
        <v>0.10364660077718017</v>
      </c>
      <c r="AY41">
        <f t="shared" ca="1" si="411"/>
        <v>0.10147852183059153</v>
      </c>
      <c r="AZ41">
        <f t="shared" ca="1" si="411"/>
        <v>0.10689933319533086</v>
      </c>
      <c r="BA41">
        <f t="shared" ca="1" si="411"/>
        <v>0.10442768233517706</v>
      </c>
      <c r="BB41">
        <f t="shared" ref="BB41:BG41" ca="1" si="412">IF(ISERROR(BB37),"",BB39)</f>
        <v>0.10230787905487719</v>
      </c>
      <c r="BC41">
        <f t="shared" ca="1" si="412"/>
        <v>9.9327079833597356E-2</v>
      </c>
      <c r="BD41">
        <f t="shared" ca="1" si="412"/>
        <v>0.10026320044450504</v>
      </c>
      <c r="BE41">
        <f t="shared" ca="1" si="412"/>
        <v>9.877478395519991E-2</v>
      </c>
      <c r="BF41">
        <f t="shared" ca="1" si="412"/>
        <v>9.5714864503327141E-2</v>
      </c>
      <c r="BG41">
        <f t="shared" ca="1" si="412"/>
        <v>9.2946298810379885E-2</v>
      </c>
      <c r="BH41">
        <f t="shared" ref="BH41:BN41" ca="1" si="413">IF(ISERROR(BH37),"",BH39)</f>
        <v>8.264853290252748E-2</v>
      </c>
      <c r="BI41">
        <f t="shared" ca="1" si="413"/>
        <v>9.7660580352080778E-2</v>
      </c>
      <c r="BJ41">
        <f t="shared" ca="1" si="413"/>
        <v>9.5915066907335783E-2</v>
      </c>
      <c r="BK41">
        <f t="shared" ca="1" si="413"/>
        <v>9.9215267917110508E-2</v>
      </c>
      <c r="BL41">
        <f t="shared" ca="1" si="413"/>
        <v>9.109450675644816E-2</v>
      </c>
      <c r="BM41">
        <f t="shared" ca="1" si="413"/>
        <v>9.1018244497851397E-2</v>
      </c>
      <c r="BN41">
        <f t="shared" ca="1" si="413"/>
        <v>9.645523801849594E-2</v>
      </c>
      <c r="BO41">
        <f ca="1">IF(ISERROR(BO37),"",BO39)</f>
        <v>8.9707069285447055E-2</v>
      </c>
      <c r="BP41">
        <f ca="1">IF(ISERROR(BP37),"",BP39)</f>
        <v>9.203846994805287E-2</v>
      </c>
      <c r="BQ41">
        <f t="shared" ref="BQ41:BW41" ca="1" si="414">IF(ISERROR(BQ37),"",BQ39)</f>
        <v>9.3546100112712791E-2</v>
      </c>
      <c r="BR41">
        <f t="shared" ca="1" si="414"/>
        <v>9.0393441973112595E-2</v>
      </c>
      <c r="BS41">
        <f t="shared" ca="1" si="414"/>
        <v>9.2746689039235719E-2</v>
      </c>
      <c r="BT41">
        <f t="shared" ca="1" si="414"/>
        <v>8.264853290252748E-2</v>
      </c>
      <c r="BU41">
        <f t="shared" ca="1" si="414"/>
        <v>8.7400906130980935E-2</v>
      </c>
      <c r="BV41">
        <f t="shared" ca="1" si="414"/>
        <v>8.7697065075771935E-2</v>
      </c>
      <c r="BW41">
        <f t="shared" ca="1" si="414"/>
        <v>8.8054353774353264E-2</v>
      </c>
      <c r="BX41">
        <f ca="1">IF(ISERROR(BX37),"",BX39)</f>
        <v>9.5285356903188193E-2</v>
      </c>
      <c r="BY41">
        <f ca="1">IF(ISERROR(BY37),"",BY39)</f>
        <v>9.0484960824461572E-2</v>
      </c>
      <c r="BZ41">
        <f t="shared" ref="BZ41:CK41" ca="1" si="415">IF(ISERROR(BZ37),"",BZ39)</f>
        <v>8.2313178822977048E-2</v>
      </c>
      <c r="CA41">
        <f t="shared" ca="1" si="415"/>
        <v>8.3551782233245497E-2</v>
      </c>
      <c r="CB41">
        <f t="shared" ca="1" si="415"/>
        <v>8.5289108549215925E-2</v>
      </c>
      <c r="CC41">
        <f t="shared" ca="1" si="415"/>
        <v>8.543209229960412E-2</v>
      </c>
      <c r="CD41">
        <f t="shared" ca="1" si="415"/>
        <v>8.5630165032330632E-2</v>
      </c>
      <c r="CE41">
        <f t="shared" ca="1" si="415"/>
        <v>8.905896052450786E-2</v>
      </c>
      <c r="CF41">
        <f t="shared" ca="1" si="415"/>
        <v>8.0880369275836653E-2</v>
      </c>
      <c r="CG41">
        <f t="shared" ca="1" si="415"/>
        <v>8.7327736071201478E-2</v>
      </c>
      <c r="CH41">
        <f t="shared" ca="1" si="415"/>
        <v>8.4025636551930322E-2</v>
      </c>
      <c r="CI41">
        <f t="shared" ca="1" si="415"/>
        <v>9.0317766630079704E-2</v>
      </c>
      <c r="CJ41">
        <f t="shared" ca="1" si="415"/>
        <v>8.264853290252748E-2</v>
      </c>
      <c r="CK41">
        <f t="shared" ca="1" si="415"/>
        <v>8.573209763917497E-2</v>
      </c>
      <c r="CL41">
        <f ca="1">IF(ISERROR(CL37),"",CL39)</f>
        <v>8.3845184631874944E-2</v>
      </c>
      <c r="CM41">
        <f ca="1">IF(ISERROR(CM37),"",CM39)</f>
        <v>8.2369423193761448E-2</v>
      </c>
      <c r="CN41">
        <f t="shared" ref="CN41:CS41" ca="1" si="416">IF(ISERROR(CN37),"",CN39)</f>
        <v>8.5030296491656415E-2</v>
      </c>
      <c r="CO41">
        <f t="shared" ca="1" si="416"/>
        <v>8.3125081492888428E-2</v>
      </c>
      <c r="CP41">
        <f t="shared" ca="1" si="416"/>
        <v>8.5141960369259834E-2</v>
      </c>
      <c r="CQ41">
        <f t="shared" ca="1" si="416"/>
        <v>8.5053866166343375E-2</v>
      </c>
      <c r="CR41">
        <f t="shared" ca="1" si="416"/>
        <v>7.6593840744251379E-2</v>
      </c>
      <c r="CS41">
        <f t="shared" ca="1" si="416"/>
        <v>8.4223124592482254E-2</v>
      </c>
      <c r="CT41">
        <f t="shared" ref="CT41:DP41" ca="1" si="417">IF(ISERROR(CT37),"",CT39)</f>
        <v>8.2142932273044589E-2</v>
      </c>
      <c r="CU41">
        <f t="shared" ca="1" si="417"/>
        <v>8.0501514206452907E-2</v>
      </c>
      <c r="CV41">
        <f t="shared" ca="1" si="417"/>
        <v>8.2483778219916162E-2</v>
      </c>
      <c r="CW41">
        <f t="shared" ca="1" si="417"/>
        <v>8.0501514206452907E-2</v>
      </c>
      <c r="CX41">
        <f t="shared" ca="1" si="417"/>
        <v>8.0501514206452976E-2</v>
      </c>
      <c r="CY41">
        <f t="shared" ca="1" si="417"/>
        <v>8.2313178822977048E-2</v>
      </c>
      <c r="CZ41">
        <f t="shared" ca="1" si="417"/>
        <v>7.6574074173397316E-2</v>
      </c>
      <c r="DA41">
        <f t="shared" ca="1" si="417"/>
        <v>7.7199289700589979E-2</v>
      </c>
      <c r="DB41">
        <f t="shared" ca="1" si="417"/>
        <v>8.0713086174596077E-2</v>
      </c>
      <c r="DC41">
        <f t="shared" ca="1" si="417"/>
        <v>7.6732778904060647E-2</v>
      </c>
      <c r="DD41">
        <f t="shared" ca="1" si="417"/>
        <v>8.0335014682877709E-2</v>
      </c>
      <c r="DE41">
        <f t="shared" ca="1" si="417"/>
        <v>7.7359290230946856E-2</v>
      </c>
      <c r="DF41">
        <f t="shared" ca="1" si="417"/>
        <v>7.7562603888455817E-2</v>
      </c>
      <c r="DG41">
        <f t="shared" ca="1" si="417"/>
        <v>7.7359290230946856E-2</v>
      </c>
      <c r="DH41">
        <f t="shared" ca="1" si="417"/>
        <v>7.8936638655451516E-2</v>
      </c>
      <c r="DI41">
        <f t="shared" ca="1" si="417"/>
        <v>7.6054858056672156E-2</v>
      </c>
      <c r="DJ41">
        <f t="shared" ca="1" si="417"/>
        <v>7.7562603888455817E-2</v>
      </c>
      <c r="DK41">
        <f t="shared" ca="1" si="417"/>
        <v>7.8435394519475218E-2</v>
      </c>
      <c r="DL41">
        <f t="shared" ca="1" si="417"/>
        <v>8.3318065613053979E-2</v>
      </c>
      <c r="DM41">
        <f t="shared" ca="1" si="417"/>
        <v>7.7930596967759239E-2</v>
      </c>
      <c r="DN41">
        <f t="shared" ca="1" si="417"/>
        <v>8.0501514206452907E-2</v>
      </c>
      <c r="DO41">
        <f t="shared" ca="1" si="417"/>
        <v>7.7402182848901602E-2</v>
      </c>
      <c r="DP41">
        <f t="shared" ca="1" si="417"/>
        <v>7.5438910962341621E-2</v>
      </c>
      <c r="DQ41">
        <f ca="1">IF(ISERROR(DQ37),"",DQ39)</f>
        <v>7.7562603888455817E-2</v>
      </c>
      <c r="DR41">
        <f t="shared" ref="DR41:EC41" ca="1" si="418">IF(ISERROR(DR37),"",DR39)</f>
        <v>7.9407701280950718E-2</v>
      </c>
      <c r="DS41">
        <f t="shared" ca="1" si="418"/>
        <v>7.9909700891892643E-2</v>
      </c>
      <c r="DT41">
        <f t="shared" ca="1" si="418"/>
        <v>7.7637148576313236E-2</v>
      </c>
      <c r="DU41">
        <f t="shared" ca="1" si="418"/>
        <v>8.1739747688340469E-2</v>
      </c>
      <c r="DV41">
        <f t="shared" ca="1" si="418"/>
        <v>7.8045625856480186E-2</v>
      </c>
      <c r="DW41">
        <f t="shared" ca="1" si="418"/>
        <v>7.7176090093715718E-2</v>
      </c>
      <c r="DX41">
        <f t="shared" ca="1" si="418"/>
        <v>8.0065818110107448E-2</v>
      </c>
      <c r="DY41">
        <f t="shared" ca="1" si="418"/>
        <v>7.6678421058530052E-2</v>
      </c>
      <c r="DZ41">
        <f t="shared" ca="1" si="418"/>
        <v>7.6565899694927289E-2</v>
      </c>
      <c r="EA41">
        <f t="shared" ca="1" si="418"/>
        <v>7.1729005854946626E-2</v>
      </c>
      <c r="EB41">
        <f t="shared" ca="1" si="418"/>
        <v>7.2682778242354557E-2</v>
      </c>
      <c r="EC41">
        <f t="shared" ca="1" si="418"/>
        <v>7.5762070326054282E-2</v>
      </c>
      <c r="ED41">
        <f t="shared" ref="ED41:EF41" ca="1" si="419">IF(ISERROR(ED37),"",ED39)</f>
        <v>7.5463358500411706E-2</v>
      </c>
      <c r="EE41">
        <f t="shared" ca="1" si="419"/>
        <v>7.2767023878157699E-2</v>
      </c>
      <c r="EF41">
        <f t="shared" ca="1" si="419"/>
        <v>8.1763980645246745E-2</v>
      </c>
    </row>
    <row r="42" spans="1:136" ht="15.75">
      <c r="F42" s="17" t="s">
        <v>51</v>
      </c>
      <c r="G42" s="17" t="s">
        <v>52</v>
      </c>
      <c r="H42">
        <f ca="1">SLOPE($G37:$IV37,$G$8:$IV$8)</f>
        <v>-9.3730542832983992E-5</v>
      </c>
      <c r="I42" s="17" t="s">
        <v>54</v>
      </c>
      <c r="J42">
        <f ca="1">INTERCEPT($G37:$IV37,$G$8:$IV$8)</f>
        <v>-0.83012028998495002</v>
      </c>
      <c r="K42" s="17" t="s">
        <v>60</v>
      </c>
      <c r="L42">
        <f ca="1">RSQ($G37:$IV37,$G$8:$IV$8)</f>
        <v>0.7545853412164466</v>
      </c>
    </row>
    <row r="43" spans="1:136">
      <c r="A43">
        <f>D27+1</f>
        <v>44</v>
      </c>
      <c r="B43" t="str">
        <f>IF(INDEX(LOG_Calc!$1:$1048576,$A43,B$1)="","",INDEX(LOG_Calc!$1:$1048576,$A43,B$1))</f>
        <v>都路町</v>
      </c>
      <c r="C43">
        <f>IF($B43="","",COUNTIF(LOG_Calc!$A:$A,$B43))</f>
        <v>17</v>
      </c>
      <c r="D43">
        <f>IF($B43="","",A43+C43-1)</f>
        <v>60</v>
      </c>
      <c r="E43" t="s">
        <v>19</v>
      </c>
      <c r="G43" t="str">
        <f>$E43&amp;"!"&amp;G$2&amp;$A43&amp;":"&amp;G$2&amp;$D43</f>
        <v>測定結果!H44:H60</v>
      </c>
      <c r="H43" t="str">
        <f t="shared" ref="H43:BS43" si="420">$E43&amp;"!"&amp;H$2&amp;$A43&amp;":"&amp;H$2&amp;$D43</f>
        <v>測定結果!I44:I60</v>
      </c>
      <c r="I43" t="str">
        <f t="shared" si="420"/>
        <v>測定結果!J44:J60</v>
      </c>
      <c r="J43" t="str">
        <f t="shared" si="420"/>
        <v>測定結果!K44:K60</v>
      </c>
      <c r="K43" t="str">
        <f t="shared" si="420"/>
        <v>測定結果!L44:L60</v>
      </c>
      <c r="L43" t="str">
        <f t="shared" si="420"/>
        <v>測定結果!M44:M60</v>
      </c>
      <c r="M43" t="str">
        <f t="shared" si="420"/>
        <v>測定結果!N44:N60</v>
      </c>
      <c r="N43" t="str">
        <f t="shared" si="420"/>
        <v>測定結果!O44:O60</v>
      </c>
      <c r="O43" t="str">
        <f t="shared" si="420"/>
        <v>測定結果!P44:P60</v>
      </c>
      <c r="P43" t="str">
        <f t="shared" si="420"/>
        <v>測定結果!Q44:Q60</v>
      </c>
      <c r="Q43" t="str">
        <f t="shared" si="420"/>
        <v>測定結果!R44:R60</v>
      </c>
      <c r="R43" t="str">
        <f t="shared" si="420"/>
        <v>測定結果!S44:S60</v>
      </c>
      <c r="S43" t="str">
        <f t="shared" si="420"/>
        <v>測定結果!T44:T60</v>
      </c>
      <c r="T43" t="str">
        <f t="shared" si="420"/>
        <v>測定結果!U44:U60</v>
      </c>
      <c r="U43" t="str">
        <f t="shared" si="420"/>
        <v>測定結果!V44:V60</v>
      </c>
      <c r="V43" t="str">
        <f t="shared" si="420"/>
        <v>測定結果!W44:W60</v>
      </c>
      <c r="W43" t="str">
        <f t="shared" si="420"/>
        <v>測定結果!X44:X60</v>
      </c>
      <c r="X43" t="str">
        <f t="shared" si="420"/>
        <v>測定結果!Y44:Y60</v>
      </c>
      <c r="Y43" t="str">
        <f t="shared" si="420"/>
        <v>測定結果!Z44:Z60</v>
      </c>
      <c r="Z43" t="str">
        <f t="shared" si="420"/>
        <v>測定結果!AA44:AA60</v>
      </c>
      <c r="AA43" t="str">
        <f t="shared" si="420"/>
        <v>測定結果!AB44:AB60</v>
      </c>
      <c r="AB43" t="str">
        <f t="shared" si="420"/>
        <v>測定結果!AC44:AC60</v>
      </c>
      <c r="AC43" t="str">
        <f t="shared" si="420"/>
        <v>測定結果!AD44:AD60</v>
      </c>
      <c r="AD43" t="str">
        <f t="shared" si="420"/>
        <v>測定結果!AE44:AE60</v>
      </c>
      <c r="AE43" t="str">
        <f t="shared" si="420"/>
        <v>測定結果!AF44:AF60</v>
      </c>
      <c r="AF43" t="str">
        <f t="shared" si="420"/>
        <v>測定結果!AG44:AG60</v>
      </c>
      <c r="AG43" t="str">
        <f t="shared" si="420"/>
        <v>測定結果!AH44:AH60</v>
      </c>
      <c r="AH43" t="str">
        <f t="shared" si="420"/>
        <v>測定結果!AI44:AI60</v>
      </c>
      <c r="AI43" t="str">
        <f t="shared" si="420"/>
        <v>測定結果!AJ44:AJ60</v>
      </c>
      <c r="AJ43" t="str">
        <f t="shared" si="420"/>
        <v>測定結果!AK44:AK60</v>
      </c>
      <c r="AK43" t="str">
        <f t="shared" si="420"/>
        <v>測定結果!AL44:AL60</v>
      </c>
      <c r="AL43" t="str">
        <f t="shared" si="420"/>
        <v>測定結果!AM44:AM60</v>
      </c>
      <c r="AM43" t="str">
        <f t="shared" si="420"/>
        <v>測定結果!AN44:AN60</v>
      </c>
      <c r="AN43" t="str">
        <f t="shared" si="420"/>
        <v>測定結果!AO44:AO60</v>
      </c>
      <c r="AO43" t="str">
        <f t="shared" si="420"/>
        <v>測定結果!AP44:AP60</v>
      </c>
      <c r="AP43" t="str">
        <f t="shared" si="420"/>
        <v>測定結果!AQ44:AQ60</v>
      </c>
      <c r="AQ43" t="str">
        <f t="shared" si="420"/>
        <v>測定結果!AR44:AR60</v>
      </c>
      <c r="AR43" t="str">
        <f t="shared" si="420"/>
        <v>測定結果!AS44:AS60</v>
      </c>
      <c r="AS43" t="str">
        <f t="shared" si="420"/>
        <v>測定結果!AT44:AT60</v>
      </c>
      <c r="AT43" t="str">
        <f t="shared" si="420"/>
        <v>測定結果!AU44:AU60</v>
      </c>
      <c r="AU43" t="str">
        <f t="shared" si="420"/>
        <v>測定結果!AV44:AV60</v>
      </c>
      <c r="AV43" t="str">
        <f t="shared" si="420"/>
        <v>測定結果!AW44:AW60</v>
      </c>
      <c r="AW43" t="str">
        <f t="shared" si="420"/>
        <v>測定結果!AX44:AX60</v>
      </c>
      <c r="AX43" t="str">
        <f t="shared" si="420"/>
        <v>測定結果!AY44:AY60</v>
      </c>
      <c r="AY43" t="str">
        <f t="shared" si="420"/>
        <v>測定結果!AZ44:AZ60</v>
      </c>
      <c r="AZ43" t="str">
        <f t="shared" si="420"/>
        <v>測定結果!BA44:BA60</v>
      </c>
      <c r="BA43" t="str">
        <f t="shared" si="420"/>
        <v>測定結果!BB44:BB60</v>
      </c>
      <c r="BB43" t="str">
        <f t="shared" si="420"/>
        <v>測定結果!BC44:BC60</v>
      </c>
      <c r="BC43" t="str">
        <f t="shared" si="420"/>
        <v>測定結果!BD44:BD60</v>
      </c>
      <c r="BD43" t="str">
        <f t="shared" si="420"/>
        <v>測定結果!BE44:BE60</v>
      </c>
      <c r="BE43" t="str">
        <f t="shared" si="420"/>
        <v>測定結果!BF44:BF60</v>
      </c>
      <c r="BF43" t="str">
        <f t="shared" si="420"/>
        <v>測定結果!BG44:BG60</v>
      </c>
      <c r="BG43" t="str">
        <f t="shared" si="420"/>
        <v>測定結果!BH44:BH60</v>
      </c>
      <c r="BH43" t="str">
        <f t="shared" si="420"/>
        <v>測定結果!BI44:BI60</v>
      </c>
      <c r="BI43" t="str">
        <f t="shared" si="420"/>
        <v>測定結果!BJ44:BJ60</v>
      </c>
      <c r="BJ43" t="str">
        <f t="shared" si="420"/>
        <v>測定結果!BK44:BK60</v>
      </c>
      <c r="BK43" t="str">
        <f t="shared" si="420"/>
        <v>測定結果!BL44:BL60</v>
      </c>
      <c r="BL43" t="str">
        <f t="shared" si="420"/>
        <v>測定結果!BM44:BM60</v>
      </c>
      <c r="BM43" t="str">
        <f t="shared" si="420"/>
        <v>測定結果!BN44:BN60</v>
      </c>
      <c r="BN43" t="str">
        <f t="shared" si="420"/>
        <v>測定結果!BO44:BO60</v>
      </c>
      <c r="BO43" t="str">
        <f t="shared" si="420"/>
        <v>測定結果!BP44:BP60</v>
      </c>
      <c r="BP43" t="str">
        <f t="shared" si="420"/>
        <v>測定結果!BQ44:BQ60</v>
      </c>
      <c r="BQ43" t="str">
        <f t="shared" si="420"/>
        <v>測定結果!BR44:BR60</v>
      </c>
      <c r="BR43" t="str">
        <f t="shared" si="420"/>
        <v>測定結果!BS44:BS60</v>
      </c>
      <c r="BS43" t="str">
        <f t="shared" si="420"/>
        <v>測定結果!BT44:BT60</v>
      </c>
      <c r="BT43" t="str">
        <f t="shared" ref="BT43:EE43" si="421">$E43&amp;"!"&amp;BT$2&amp;$A43&amp;":"&amp;BT$2&amp;$D43</f>
        <v>測定結果!BU44:BU60</v>
      </c>
      <c r="BU43" t="str">
        <f t="shared" si="421"/>
        <v>測定結果!BV44:BV60</v>
      </c>
      <c r="BV43" t="str">
        <f t="shared" si="421"/>
        <v>測定結果!BW44:BW60</v>
      </c>
      <c r="BW43" t="str">
        <f t="shared" si="421"/>
        <v>測定結果!BX44:BX60</v>
      </c>
      <c r="BX43" t="str">
        <f t="shared" si="421"/>
        <v>測定結果!BY44:BY60</v>
      </c>
      <c r="BY43" t="str">
        <f t="shared" si="421"/>
        <v>測定結果!BZ44:BZ60</v>
      </c>
      <c r="BZ43" t="str">
        <f t="shared" si="421"/>
        <v>測定結果!CA44:CA60</v>
      </c>
      <c r="CA43" t="str">
        <f t="shared" si="421"/>
        <v>測定結果!CB44:CB60</v>
      </c>
      <c r="CB43" t="str">
        <f t="shared" si="421"/>
        <v>測定結果!CC44:CC60</v>
      </c>
      <c r="CC43" t="str">
        <f t="shared" si="421"/>
        <v>測定結果!CD44:CD60</v>
      </c>
      <c r="CD43" t="str">
        <f t="shared" si="421"/>
        <v>測定結果!CE44:CE60</v>
      </c>
      <c r="CE43" t="str">
        <f t="shared" si="421"/>
        <v>測定結果!CF44:CF60</v>
      </c>
      <c r="CF43" t="str">
        <f t="shared" si="421"/>
        <v>測定結果!CG44:CG60</v>
      </c>
      <c r="CG43" t="str">
        <f t="shared" si="421"/>
        <v>測定結果!CH44:CH60</v>
      </c>
      <c r="CH43" t="str">
        <f t="shared" si="421"/>
        <v>測定結果!CI44:CI60</v>
      </c>
      <c r="CI43" t="str">
        <f t="shared" si="421"/>
        <v>測定結果!CJ44:CJ60</v>
      </c>
      <c r="CJ43" t="str">
        <f t="shared" si="421"/>
        <v>測定結果!CK44:CK60</v>
      </c>
      <c r="CK43" t="str">
        <f t="shared" si="421"/>
        <v>測定結果!CL44:CL60</v>
      </c>
      <c r="CL43" t="str">
        <f t="shared" si="421"/>
        <v>測定結果!CM44:CM60</v>
      </c>
      <c r="CM43" t="str">
        <f t="shared" si="421"/>
        <v>測定結果!CN44:CN60</v>
      </c>
      <c r="CN43" t="str">
        <f t="shared" si="421"/>
        <v>測定結果!CO44:CO60</v>
      </c>
      <c r="CO43" t="str">
        <f t="shared" si="421"/>
        <v>測定結果!CP44:CP60</v>
      </c>
      <c r="CP43" t="str">
        <f t="shared" si="421"/>
        <v>測定結果!CQ44:CQ60</v>
      </c>
      <c r="CQ43" t="str">
        <f t="shared" si="421"/>
        <v>測定結果!CR44:CR60</v>
      </c>
      <c r="CR43" t="str">
        <f t="shared" si="421"/>
        <v>測定結果!CS44:CS60</v>
      </c>
      <c r="CS43" t="str">
        <f t="shared" si="421"/>
        <v>測定結果!CT44:CT60</v>
      </c>
      <c r="CT43" t="str">
        <f t="shared" si="421"/>
        <v>測定結果!CU44:CU60</v>
      </c>
      <c r="CU43" t="str">
        <f t="shared" si="421"/>
        <v>測定結果!CV44:CV60</v>
      </c>
      <c r="CV43" t="str">
        <f t="shared" si="421"/>
        <v>測定結果!CW44:CW60</v>
      </c>
      <c r="CW43" t="str">
        <f t="shared" si="421"/>
        <v>測定結果!CX44:CX60</v>
      </c>
      <c r="CX43" t="str">
        <f t="shared" si="421"/>
        <v>測定結果!CY44:CY60</v>
      </c>
      <c r="CY43" t="str">
        <f t="shared" si="421"/>
        <v>測定結果!CZ44:CZ60</v>
      </c>
      <c r="CZ43" t="str">
        <f t="shared" si="421"/>
        <v>測定結果!DA44:DA60</v>
      </c>
      <c r="DA43" t="str">
        <f t="shared" si="421"/>
        <v>測定結果!DB44:DB60</v>
      </c>
      <c r="DB43" t="str">
        <f t="shared" si="421"/>
        <v>測定結果!DC44:DC60</v>
      </c>
      <c r="DC43" t="str">
        <f t="shared" si="421"/>
        <v>測定結果!DD44:DD60</v>
      </c>
      <c r="DD43" t="str">
        <f t="shared" si="421"/>
        <v>測定結果!DE44:DE60</v>
      </c>
      <c r="DE43" t="str">
        <f t="shared" si="421"/>
        <v>測定結果!DF44:DF60</v>
      </c>
      <c r="DF43" t="str">
        <f t="shared" si="421"/>
        <v>測定結果!DG44:DG60</v>
      </c>
      <c r="DG43" t="str">
        <f t="shared" si="421"/>
        <v>測定結果!DH44:DH60</v>
      </c>
      <c r="DH43" t="str">
        <f t="shared" si="421"/>
        <v>測定結果!DI44:DI60</v>
      </c>
      <c r="DI43" t="str">
        <f t="shared" si="421"/>
        <v>測定結果!DJ44:DJ60</v>
      </c>
      <c r="DJ43" t="str">
        <f t="shared" si="421"/>
        <v>測定結果!DK44:DK60</v>
      </c>
      <c r="DK43" t="str">
        <f t="shared" si="421"/>
        <v>測定結果!DL44:DL60</v>
      </c>
      <c r="DL43" t="str">
        <f t="shared" si="421"/>
        <v>測定結果!DM44:DM60</v>
      </c>
      <c r="DM43" t="str">
        <f t="shared" si="421"/>
        <v>測定結果!DN44:DN60</v>
      </c>
      <c r="DN43" t="str">
        <f t="shared" si="421"/>
        <v>測定結果!DO44:DO60</v>
      </c>
      <c r="DO43" t="str">
        <f t="shared" si="421"/>
        <v>測定結果!DP44:DP60</v>
      </c>
      <c r="DP43" t="str">
        <f t="shared" si="421"/>
        <v>測定結果!DQ44:DQ60</v>
      </c>
      <c r="DQ43" t="str">
        <f t="shared" si="421"/>
        <v>測定結果!DR44:DR60</v>
      </c>
      <c r="DR43" t="str">
        <f t="shared" si="421"/>
        <v>測定結果!DS44:DS60</v>
      </c>
      <c r="DS43" t="str">
        <f t="shared" si="421"/>
        <v>測定結果!DT44:DT60</v>
      </c>
      <c r="DT43" t="str">
        <f t="shared" si="421"/>
        <v>測定結果!DU44:DU60</v>
      </c>
      <c r="DU43" t="str">
        <f t="shared" si="421"/>
        <v>測定結果!DV44:DV60</v>
      </c>
      <c r="DV43" t="str">
        <f t="shared" si="421"/>
        <v>測定結果!DW44:DW60</v>
      </c>
      <c r="DW43" t="str">
        <f t="shared" si="421"/>
        <v>測定結果!DX44:DX60</v>
      </c>
      <c r="DX43" t="str">
        <f t="shared" si="421"/>
        <v>測定結果!DY44:DY60</v>
      </c>
      <c r="DY43" t="str">
        <f t="shared" si="421"/>
        <v>測定結果!DZ44:DZ60</v>
      </c>
      <c r="DZ43" t="str">
        <f t="shared" si="421"/>
        <v>測定結果!EA44:EA60</v>
      </c>
      <c r="EA43" t="str">
        <f t="shared" si="421"/>
        <v>測定結果!EB44:EB60</v>
      </c>
      <c r="EB43" t="str">
        <f t="shared" si="421"/>
        <v>測定結果!EC44:EC60</v>
      </c>
      <c r="EC43" t="str">
        <f t="shared" si="421"/>
        <v>測定結果!ED44:ED60</v>
      </c>
      <c r="ED43" t="str">
        <f t="shared" si="421"/>
        <v>測定結果!EE44:EE60</v>
      </c>
      <c r="EE43" t="str">
        <f t="shared" si="421"/>
        <v>測定結果!EF44:EF60</v>
      </c>
      <c r="EF43" t="str">
        <f t="shared" ref="EF43" si="422">$E43&amp;"!"&amp;EF$2&amp;$A43&amp;":"&amp;EF$2&amp;$D43</f>
        <v>測定結果!EG44:EG60</v>
      </c>
    </row>
    <row r="44" spans="1:136">
      <c r="E44" t="s">
        <v>49</v>
      </c>
      <c r="G44" t="str">
        <f t="shared" ref="G44:BR44" si="423">$E44&amp;"!"&amp;G$4&amp;$A43&amp;":"&amp;G$4&amp;$D43</f>
        <v>LOG_Calc!E44:E60</v>
      </c>
      <c r="H44" t="str">
        <f t="shared" si="423"/>
        <v>LOG_Calc!F44:F60</v>
      </c>
      <c r="I44" t="str">
        <f t="shared" si="423"/>
        <v>LOG_Calc!G44:G60</v>
      </c>
      <c r="J44" t="str">
        <f t="shared" si="423"/>
        <v>LOG_Calc!H44:H60</v>
      </c>
      <c r="K44" t="str">
        <f t="shared" si="423"/>
        <v>LOG_Calc!I44:I60</v>
      </c>
      <c r="L44" t="str">
        <f t="shared" si="423"/>
        <v>LOG_Calc!J44:J60</v>
      </c>
      <c r="M44" t="str">
        <f t="shared" si="423"/>
        <v>LOG_Calc!K44:K60</v>
      </c>
      <c r="N44" t="str">
        <f t="shared" si="423"/>
        <v>LOG_Calc!L44:L60</v>
      </c>
      <c r="O44" t="str">
        <f t="shared" si="423"/>
        <v>LOG_Calc!M44:M60</v>
      </c>
      <c r="P44" t="str">
        <f t="shared" si="423"/>
        <v>LOG_Calc!N44:N60</v>
      </c>
      <c r="Q44" t="str">
        <f t="shared" si="423"/>
        <v>LOG_Calc!O44:O60</v>
      </c>
      <c r="R44" t="str">
        <f t="shared" si="423"/>
        <v>LOG_Calc!P44:P60</v>
      </c>
      <c r="S44" t="str">
        <f t="shared" si="423"/>
        <v>LOG_Calc!Q44:Q60</v>
      </c>
      <c r="T44" t="str">
        <f t="shared" si="423"/>
        <v>LOG_Calc!R44:R60</v>
      </c>
      <c r="U44" t="str">
        <f t="shared" si="423"/>
        <v>LOG_Calc!S44:S60</v>
      </c>
      <c r="V44" t="str">
        <f t="shared" si="423"/>
        <v>LOG_Calc!T44:T60</v>
      </c>
      <c r="W44" t="str">
        <f t="shared" si="423"/>
        <v>LOG_Calc!U44:U60</v>
      </c>
      <c r="X44" t="str">
        <f t="shared" si="423"/>
        <v>LOG_Calc!V44:V60</v>
      </c>
      <c r="Y44" t="str">
        <f t="shared" si="423"/>
        <v>LOG_Calc!W44:W60</v>
      </c>
      <c r="Z44" t="str">
        <f t="shared" si="423"/>
        <v>LOG_Calc!X44:X60</v>
      </c>
      <c r="AA44" t="str">
        <f t="shared" si="423"/>
        <v>LOG_Calc!Y44:Y60</v>
      </c>
      <c r="AB44" t="str">
        <f t="shared" si="423"/>
        <v>LOG_Calc!Z44:Z60</v>
      </c>
      <c r="AC44" t="str">
        <f t="shared" si="423"/>
        <v>LOG_Calc!AA44:AA60</v>
      </c>
      <c r="AD44" t="str">
        <f t="shared" si="423"/>
        <v>LOG_Calc!AB44:AB60</v>
      </c>
      <c r="AE44" t="str">
        <f t="shared" si="423"/>
        <v>LOG_Calc!AC44:AC60</v>
      </c>
      <c r="AF44" t="str">
        <f t="shared" si="423"/>
        <v>LOG_Calc!AD44:AD60</v>
      </c>
      <c r="AG44" t="str">
        <f t="shared" si="423"/>
        <v>LOG_Calc!AE44:AE60</v>
      </c>
      <c r="AH44" t="str">
        <f t="shared" si="423"/>
        <v>LOG_Calc!AF44:AF60</v>
      </c>
      <c r="AI44" t="str">
        <f t="shared" si="423"/>
        <v>LOG_Calc!AG44:AG60</v>
      </c>
      <c r="AJ44" t="str">
        <f t="shared" si="423"/>
        <v>LOG_Calc!AH44:AH60</v>
      </c>
      <c r="AK44" t="str">
        <f t="shared" si="423"/>
        <v>LOG_Calc!AI44:AI60</v>
      </c>
      <c r="AL44" t="str">
        <f t="shared" si="423"/>
        <v>LOG_Calc!AJ44:AJ60</v>
      </c>
      <c r="AM44" t="str">
        <f t="shared" si="423"/>
        <v>LOG_Calc!AK44:AK60</v>
      </c>
      <c r="AN44" t="str">
        <f t="shared" si="423"/>
        <v>LOG_Calc!AL44:AL60</v>
      </c>
      <c r="AO44" t="str">
        <f t="shared" si="423"/>
        <v>LOG_Calc!AM44:AM60</v>
      </c>
      <c r="AP44" t="str">
        <f t="shared" si="423"/>
        <v>LOG_Calc!AN44:AN60</v>
      </c>
      <c r="AQ44" t="str">
        <f t="shared" si="423"/>
        <v>LOG_Calc!AO44:AO60</v>
      </c>
      <c r="AR44" t="str">
        <f t="shared" si="423"/>
        <v>LOG_Calc!AP44:AP60</v>
      </c>
      <c r="AS44" t="str">
        <f t="shared" si="423"/>
        <v>LOG_Calc!AQ44:AQ60</v>
      </c>
      <c r="AT44" t="str">
        <f t="shared" si="423"/>
        <v>LOG_Calc!AR44:AR60</v>
      </c>
      <c r="AU44" t="str">
        <f t="shared" si="423"/>
        <v>LOG_Calc!AS44:AS60</v>
      </c>
      <c r="AV44" t="str">
        <f t="shared" si="423"/>
        <v>LOG_Calc!AT44:AT60</v>
      </c>
      <c r="AW44" t="str">
        <f t="shared" si="423"/>
        <v>LOG_Calc!AU44:AU60</v>
      </c>
      <c r="AX44" t="str">
        <f t="shared" si="423"/>
        <v>LOG_Calc!AV44:AV60</v>
      </c>
      <c r="AY44" t="str">
        <f t="shared" si="423"/>
        <v>LOG_Calc!AW44:AW60</v>
      </c>
      <c r="AZ44" t="str">
        <f t="shared" si="423"/>
        <v>LOG_Calc!AX44:AX60</v>
      </c>
      <c r="BA44" t="str">
        <f t="shared" si="423"/>
        <v>LOG_Calc!AY44:AY60</v>
      </c>
      <c r="BB44" t="str">
        <f t="shared" si="423"/>
        <v>LOG_Calc!AZ44:AZ60</v>
      </c>
      <c r="BC44" t="str">
        <f t="shared" si="423"/>
        <v>LOG_Calc!BA44:BA60</v>
      </c>
      <c r="BD44" t="str">
        <f t="shared" si="423"/>
        <v>LOG_Calc!BB44:BB60</v>
      </c>
      <c r="BE44" t="str">
        <f t="shared" si="423"/>
        <v>LOG_Calc!BC44:BC60</v>
      </c>
      <c r="BF44" t="str">
        <f t="shared" si="423"/>
        <v>LOG_Calc!BD44:BD60</v>
      </c>
      <c r="BG44" t="str">
        <f t="shared" si="423"/>
        <v>LOG_Calc!BE44:BE60</v>
      </c>
      <c r="BH44" t="str">
        <f t="shared" si="423"/>
        <v>LOG_Calc!BF44:BF60</v>
      </c>
      <c r="BI44" t="str">
        <f t="shared" si="423"/>
        <v>LOG_Calc!BG44:BG60</v>
      </c>
      <c r="BJ44" t="str">
        <f t="shared" si="423"/>
        <v>LOG_Calc!BH44:BH60</v>
      </c>
      <c r="BK44" t="str">
        <f t="shared" si="423"/>
        <v>LOG_Calc!BI44:BI60</v>
      </c>
      <c r="BL44" t="str">
        <f t="shared" si="423"/>
        <v>LOG_Calc!BJ44:BJ60</v>
      </c>
      <c r="BM44" t="str">
        <f t="shared" si="423"/>
        <v>LOG_Calc!BK44:BK60</v>
      </c>
      <c r="BN44" t="str">
        <f t="shared" si="423"/>
        <v>LOG_Calc!BL44:BL60</v>
      </c>
      <c r="BO44" t="str">
        <f t="shared" si="423"/>
        <v>LOG_Calc!BM44:BM60</v>
      </c>
      <c r="BP44" t="str">
        <f t="shared" si="423"/>
        <v>LOG_Calc!BN44:BN60</v>
      </c>
      <c r="BQ44" t="str">
        <f t="shared" si="423"/>
        <v>LOG_Calc!BO44:BO60</v>
      </c>
      <c r="BR44" t="str">
        <f t="shared" si="423"/>
        <v>LOG_Calc!BP44:BP60</v>
      </c>
      <c r="BS44" t="str">
        <f t="shared" ref="BS44:DQ44" si="424">$E44&amp;"!"&amp;BS$4&amp;$A43&amp;":"&amp;BS$4&amp;$D43</f>
        <v>LOG_Calc!BQ44:BQ60</v>
      </c>
      <c r="BT44" t="str">
        <f t="shared" si="424"/>
        <v>LOG_Calc!BR44:BR60</v>
      </c>
      <c r="BU44" t="str">
        <f t="shared" si="424"/>
        <v>LOG_Calc!BS44:BS60</v>
      </c>
      <c r="BV44" t="str">
        <f t="shared" si="424"/>
        <v>LOG_Calc!BT44:BT60</v>
      </c>
      <c r="BW44" t="str">
        <f t="shared" si="424"/>
        <v>LOG_Calc!BU44:BU60</v>
      </c>
      <c r="BX44" t="str">
        <f t="shared" si="424"/>
        <v>LOG_Calc!BV44:BV60</v>
      </c>
      <c r="BY44" t="str">
        <f t="shared" si="424"/>
        <v>LOG_Calc!BW44:BW60</v>
      </c>
      <c r="BZ44" t="str">
        <f t="shared" si="424"/>
        <v>LOG_Calc!BX44:BX60</v>
      </c>
      <c r="CA44" t="str">
        <f t="shared" si="424"/>
        <v>LOG_Calc!BY44:BY60</v>
      </c>
      <c r="CB44" t="str">
        <f t="shared" si="424"/>
        <v>LOG_Calc!BZ44:BZ60</v>
      </c>
      <c r="CC44" t="str">
        <f t="shared" si="424"/>
        <v>LOG_Calc!CA44:CA60</v>
      </c>
      <c r="CD44" t="str">
        <f t="shared" si="424"/>
        <v>LOG_Calc!CB44:CB60</v>
      </c>
      <c r="CE44" t="str">
        <f t="shared" si="424"/>
        <v>LOG_Calc!CC44:CC60</v>
      </c>
      <c r="CF44" t="str">
        <f t="shared" si="424"/>
        <v>LOG_Calc!CD44:CD60</v>
      </c>
      <c r="CG44" t="str">
        <f t="shared" si="424"/>
        <v>LOG_Calc!CE44:CE60</v>
      </c>
      <c r="CH44" t="str">
        <f t="shared" si="424"/>
        <v>LOG_Calc!CF44:CF60</v>
      </c>
      <c r="CI44" t="str">
        <f t="shared" si="424"/>
        <v>LOG_Calc!CG44:CG60</v>
      </c>
      <c r="CJ44" t="str">
        <f t="shared" si="424"/>
        <v>LOG_Calc!CH44:CH60</v>
      </c>
      <c r="CK44" t="str">
        <f t="shared" si="424"/>
        <v>LOG_Calc!CI44:CI60</v>
      </c>
      <c r="CL44" t="str">
        <f t="shared" si="424"/>
        <v>LOG_Calc!CJ44:CJ60</v>
      </c>
      <c r="CM44" t="str">
        <f t="shared" si="424"/>
        <v>LOG_Calc!CK44:CK60</v>
      </c>
      <c r="CN44" t="str">
        <f t="shared" si="424"/>
        <v>LOG_Calc!CL44:CL60</v>
      </c>
      <c r="CO44" t="str">
        <f t="shared" si="424"/>
        <v>LOG_Calc!CM44:CM60</v>
      </c>
      <c r="CP44" t="str">
        <f t="shared" si="424"/>
        <v>LOG_Calc!CN44:CN60</v>
      </c>
      <c r="CQ44" t="str">
        <f t="shared" si="424"/>
        <v>LOG_Calc!CO44:CO60</v>
      </c>
      <c r="CR44" t="str">
        <f t="shared" si="424"/>
        <v>LOG_Calc!CP44:CP60</v>
      </c>
      <c r="CS44" t="str">
        <f t="shared" si="424"/>
        <v>LOG_Calc!CQ44:CQ60</v>
      </c>
      <c r="CT44" t="str">
        <f t="shared" si="424"/>
        <v>LOG_Calc!CR44:CR60</v>
      </c>
      <c r="CU44" t="str">
        <f t="shared" si="424"/>
        <v>LOG_Calc!CS44:CS60</v>
      </c>
      <c r="CV44" t="str">
        <f t="shared" si="424"/>
        <v>LOG_Calc!CT44:CT60</v>
      </c>
      <c r="CW44" t="str">
        <f t="shared" si="424"/>
        <v>LOG_Calc!CU44:CU60</v>
      </c>
      <c r="CX44" t="str">
        <f t="shared" si="424"/>
        <v>LOG_Calc!CV44:CV60</v>
      </c>
      <c r="CY44" t="str">
        <f t="shared" si="424"/>
        <v>LOG_Calc!CW44:CW60</v>
      </c>
      <c r="CZ44" t="str">
        <f t="shared" si="424"/>
        <v>LOG_Calc!CX44:CX60</v>
      </c>
      <c r="DA44" t="str">
        <f t="shared" si="424"/>
        <v>LOG_Calc!CY44:CY60</v>
      </c>
      <c r="DB44" t="str">
        <f t="shared" si="424"/>
        <v>LOG_Calc!CZ44:CZ60</v>
      </c>
      <c r="DC44" t="str">
        <f t="shared" si="424"/>
        <v>LOG_Calc!DA44:DA60</v>
      </c>
      <c r="DD44" t="str">
        <f t="shared" si="424"/>
        <v>LOG_Calc!DB44:DB60</v>
      </c>
      <c r="DE44" t="str">
        <f t="shared" si="424"/>
        <v>LOG_Calc!DC44:DC60</v>
      </c>
      <c r="DF44" t="str">
        <f t="shared" si="424"/>
        <v>LOG_Calc!DD44:DD60</v>
      </c>
      <c r="DG44" t="str">
        <f t="shared" si="424"/>
        <v>LOG_Calc!DE44:DE60</v>
      </c>
      <c r="DH44" t="str">
        <f t="shared" si="424"/>
        <v>LOG_Calc!DF44:DF60</v>
      </c>
      <c r="DI44" t="str">
        <f t="shared" si="424"/>
        <v>LOG_Calc!DG44:DG60</v>
      </c>
      <c r="DJ44" t="str">
        <f t="shared" si="424"/>
        <v>LOG_Calc!DH44:DH60</v>
      </c>
      <c r="DK44" t="str">
        <f t="shared" si="424"/>
        <v>LOG_Calc!DI44:DI60</v>
      </c>
      <c r="DL44" t="str">
        <f t="shared" si="424"/>
        <v>LOG_Calc!DJ44:DJ60</v>
      </c>
      <c r="DM44" t="str">
        <f t="shared" si="424"/>
        <v>LOG_Calc!DK44:DK60</v>
      </c>
      <c r="DN44" t="str">
        <f t="shared" si="424"/>
        <v>LOG_Calc!DL44:DL60</v>
      </c>
      <c r="DO44" t="str">
        <f t="shared" si="424"/>
        <v>LOG_Calc!DM44:DM60</v>
      </c>
      <c r="DP44" t="str">
        <f t="shared" si="424"/>
        <v>LOG_Calc!DN44:DN60</v>
      </c>
      <c r="DQ44" t="str">
        <f t="shared" si="424"/>
        <v>LOG_Calc!DO44:DO60</v>
      </c>
      <c r="DR44" t="str">
        <f t="shared" ref="DR44:EC44" si="425">$E44&amp;"!"&amp;DR$4&amp;$A43&amp;":"&amp;DR$4&amp;$D43</f>
        <v>LOG_Calc!DP44:DP60</v>
      </c>
      <c r="DS44" t="str">
        <f t="shared" si="425"/>
        <v>LOG_Calc!DQ44:DQ60</v>
      </c>
      <c r="DT44" t="str">
        <f t="shared" si="425"/>
        <v>LOG_Calc!DR44:DR60</v>
      </c>
      <c r="DU44" t="str">
        <f t="shared" si="425"/>
        <v>LOG_Calc!DS44:DS60</v>
      </c>
      <c r="DV44" t="str">
        <f t="shared" si="425"/>
        <v>LOG_Calc!DT44:DT60</v>
      </c>
      <c r="DW44" t="str">
        <f t="shared" si="425"/>
        <v>LOG_Calc!DU44:DU60</v>
      </c>
      <c r="DX44" t="str">
        <f t="shared" si="425"/>
        <v>LOG_Calc!DV44:DV60</v>
      </c>
      <c r="DY44" t="str">
        <f t="shared" si="425"/>
        <v>LOG_Calc!DW44:DW60</v>
      </c>
      <c r="DZ44" t="str">
        <f t="shared" si="425"/>
        <v>LOG_Calc!DX44:DX60</v>
      </c>
      <c r="EA44" t="str">
        <f t="shared" si="425"/>
        <v>LOG_Calc!DY44:DY60</v>
      </c>
      <c r="EB44" t="str">
        <f t="shared" si="425"/>
        <v>LOG_Calc!DZ44:DZ60</v>
      </c>
      <c r="EC44" t="str">
        <f t="shared" si="425"/>
        <v>LOG_Calc!EA44:EA60</v>
      </c>
      <c r="ED44" t="str">
        <f t="shared" ref="ED44:EF44" si="426">$E44&amp;"!"&amp;ED$4&amp;$A43&amp;":"&amp;ED$4&amp;$D43</f>
        <v>LOG_Calc!EB44:EB60</v>
      </c>
      <c r="EE44" t="str">
        <f t="shared" si="426"/>
        <v>LOG_Calc!EC44:EC60</v>
      </c>
      <c r="EF44" t="str">
        <f t="shared" si="426"/>
        <v>LOG_Calc!ED44:ED60</v>
      </c>
    </row>
    <row r="45" spans="1:136">
      <c r="F45" s="17" t="s">
        <v>25</v>
      </c>
      <c r="G45">
        <f ca="1">MAX(INDIRECT(G43))</f>
        <v>1.33</v>
      </c>
      <c r="H45">
        <f t="shared" ref="H45:X45" ca="1" si="427">MAX(INDIRECT(H43))</f>
        <v>1.37</v>
      </c>
      <c r="I45">
        <f t="shared" ca="1" si="427"/>
        <v>1.29</v>
      </c>
      <c r="J45">
        <f t="shared" ca="1" si="427"/>
        <v>1.1499999999999999</v>
      </c>
      <c r="K45">
        <f t="shared" ca="1" si="427"/>
        <v>1.1399999999999999</v>
      </c>
      <c r="L45">
        <f t="shared" ca="1" si="427"/>
        <v>1.25</v>
      </c>
      <c r="M45">
        <f t="shared" ca="1" si="427"/>
        <v>1.21</v>
      </c>
      <c r="N45">
        <f t="shared" ca="1" si="427"/>
        <v>1.1000000000000001</v>
      </c>
      <c r="O45">
        <f t="shared" ca="1" si="427"/>
        <v>1.06</v>
      </c>
      <c r="P45">
        <f t="shared" ca="1" si="427"/>
        <v>1.17</v>
      </c>
      <c r="Q45">
        <f t="shared" ca="1" si="427"/>
        <v>1.2</v>
      </c>
      <c r="R45">
        <f t="shared" ca="1" si="427"/>
        <v>1.1299999999999999</v>
      </c>
      <c r="S45">
        <f t="shared" ca="1" si="427"/>
        <v>1.1599999999999999</v>
      </c>
      <c r="T45">
        <f t="shared" ca="1" si="427"/>
        <v>1.17</v>
      </c>
      <c r="U45">
        <f t="shared" ca="1" si="427"/>
        <v>1.18</v>
      </c>
      <c r="V45">
        <f t="shared" ca="1" si="427"/>
        <v>1</v>
      </c>
      <c r="W45">
        <f t="shared" ca="1" si="427"/>
        <v>0.93</v>
      </c>
      <c r="X45">
        <f t="shared" ca="1" si="427"/>
        <v>1.04</v>
      </c>
      <c r="Y45">
        <f t="shared" ref="Y45:AD45" ca="1" si="428">MAX(INDIRECT(Y43))</f>
        <v>1.04</v>
      </c>
      <c r="Z45">
        <f t="shared" ca="1" si="428"/>
        <v>1.1200000000000001</v>
      </c>
      <c r="AA45">
        <f t="shared" ca="1" si="428"/>
        <v>1.03</v>
      </c>
      <c r="AB45">
        <f t="shared" ca="1" si="428"/>
        <v>0.97</v>
      </c>
      <c r="AC45">
        <f t="shared" ca="1" si="428"/>
        <v>0.98</v>
      </c>
      <c r="AD45">
        <f t="shared" ca="1" si="428"/>
        <v>0.97</v>
      </c>
      <c r="AE45">
        <f t="shared" ref="AE45:AK45" ca="1" si="429">MAX(INDIRECT(AE43))</f>
        <v>0.9</v>
      </c>
      <c r="AF45">
        <f t="shared" ca="1" si="429"/>
        <v>0.83</v>
      </c>
      <c r="AG45">
        <f t="shared" ca="1" si="429"/>
        <v>0.86</v>
      </c>
      <c r="AH45">
        <f t="shared" ca="1" si="429"/>
        <v>0.85</v>
      </c>
      <c r="AI45">
        <f t="shared" ca="1" si="429"/>
        <v>0.8</v>
      </c>
      <c r="AJ45">
        <f t="shared" ca="1" si="429"/>
        <v>0.61</v>
      </c>
      <c r="AK45">
        <f t="shared" ca="1" si="429"/>
        <v>0.65</v>
      </c>
      <c r="AL45">
        <f t="shared" ref="AL45:AT45" ca="1" si="430">MAX(INDIRECT(AL43))</f>
        <v>0.66</v>
      </c>
      <c r="AM45">
        <f t="shared" ca="1" si="430"/>
        <v>0.71</v>
      </c>
      <c r="AN45">
        <f t="shared" ca="1" si="430"/>
        <v>0.64</v>
      </c>
      <c r="AO45">
        <f t="shared" ca="1" si="430"/>
        <v>0.61</v>
      </c>
      <c r="AP45">
        <f t="shared" ca="1" si="430"/>
        <v>0.54</v>
      </c>
      <c r="AQ45">
        <f t="shared" ca="1" si="430"/>
        <v>0.51</v>
      </c>
      <c r="AR45">
        <f t="shared" ca="1" si="430"/>
        <v>0.49</v>
      </c>
      <c r="AS45">
        <f t="shared" ca="1" si="430"/>
        <v>0.44</v>
      </c>
      <c r="AT45">
        <f t="shared" ca="1" si="430"/>
        <v>0.37</v>
      </c>
      <c r="AU45">
        <f t="shared" ref="AU45:BA45" ca="1" si="431">MAX(INDIRECT(AU43))</f>
        <v>0.38</v>
      </c>
      <c r="AV45">
        <f t="shared" ca="1" si="431"/>
        <v>0.38</v>
      </c>
      <c r="AW45">
        <f t="shared" ca="1" si="431"/>
        <v>0.26</v>
      </c>
      <c r="AX45">
        <f t="shared" ca="1" si="431"/>
        <v>0.36</v>
      </c>
      <c r="AY45">
        <f t="shared" ca="1" si="431"/>
        <v>0.38</v>
      </c>
      <c r="AZ45">
        <f t="shared" ca="1" si="431"/>
        <v>0.35</v>
      </c>
      <c r="BA45">
        <f t="shared" ca="1" si="431"/>
        <v>0.36</v>
      </c>
      <c r="BB45">
        <f t="shared" ref="BB45:BG45" ca="1" si="432">MAX(INDIRECT(BB43))</f>
        <v>0.36</v>
      </c>
      <c r="BC45">
        <f t="shared" ca="1" si="432"/>
        <v>0.34</v>
      </c>
      <c r="BD45">
        <f t="shared" ca="1" si="432"/>
        <v>0.32</v>
      </c>
      <c r="BE45">
        <f t="shared" ca="1" si="432"/>
        <v>0.33</v>
      </c>
      <c r="BF45">
        <f t="shared" ca="1" si="432"/>
        <v>0.31</v>
      </c>
      <c r="BG45">
        <f t="shared" ca="1" si="432"/>
        <v>0.32</v>
      </c>
      <c r="BH45">
        <f t="shared" ref="BH45:BN45" ca="1" si="433">MAX(INDIRECT(BH43))</f>
        <v>0.24</v>
      </c>
      <c r="BI45">
        <f t="shared" ca="1" si="433"/>
        <v>0.31</v>
      </c>
      <c r="BJ45">
        <f t="shared" ca="1" si="433"/>
        <v>0.3</v>
      </c>
      <c r="BK45">
        <f t="shared" ca="1" si="433"/>
        <v>0.34</v>
      </c>
      <c r="BL45">
        <f t="shared" ca="1" si="433"/>
        <v>0.33</v>
      </c>
      <c r="BM45">
        <f t="shared" ca="1" si="433"/>
        <v>0.3</v>
      </c>
      <c r="BN45">
        <f t="shared" ca="1" si="433"/>
        <v>0.31</v>
      </c>
      <c r="BO45">
        <f ca="1">MAX(INDIRECT(BO43))</f>
        <v>0.27</v>
      </c>
      <c r="BP45">
        <f ca="1">MAX(INDIRECT(BP43))</f>
        <v>0.27</v>
      </c>
      <c r="BQ45">
        <f t="shared" ref="BQ45:BW45" ca="1" si="434">MAX(INDIRECT(BQ43))</f>
        <v>0.28000000000000003</v>
      </c>
      <c r="BR45">
        <f t="shared" ca="1" si="434"/>
        <v>0.28000000000000003</v>
      </c>
      <c r="BS45">
        <f t="shared" ca="1" si="434"/>
        <v>0.26</v>
      </c>
      <c r="BT45">
        <f t="shared" ca="1" si="434"/>
        <v>0.22</v>
      </c>
      <c r="BU45">
        <f t="shared" ca="1" si="434"/>
        <v>0.25</v>
      </c>
      <c r="BV45">
        <f t="shared" ca="1" si="434"/>
        <v>0.26</v>
      </c>
      <c r="BW45">
        <f t="shared" ca="1" si="434"/>
        <v>0.27</v>
      </c>
      <c r="BX45">
        <f ca="1">MAX(INDIRECT(BX43))</f>
        <v>0.26</v>
      </c>
      <c r="BY45">
        <f ca="1">MAX(INDIRECT(BY43))</f>
        <v>0.26</v>
      </c>
      <c r="BZ45">
        <f t="shared" ref="BZ45:CK45" ca="1" si="435">MAX(INDIRECT(BZ43))</f>
        <v>0.25</v>
      </c>
      <c r="CA45">
        <f t="shared" ca="1" si="435"/>
        <v>0.25</v>
      </c>
      <c r="CB45">
        <f t="shared" ca="1" si="435"/>
        <v>0.25</v>
      </c>
      <c r="CC45">
        <f t="shared" ca="1" si="435"/>
        <v>0.24</v>
      </c>
      <c r="CD45">
        <f t="shared" ca="1" si="435"/>
        <v>0.24</v>
      </c>
      <c r="CE45">
        <f t="shared" ca="1" si="435"/>
        <v>0.26</v>
      </c>
      <c r="CF45">
        <f t="shared" ca="1" si="435"/>
        <v>0.22</v>
      </c>
      <c r="CG45">
        <f t="shared" ca="1" si="435"/>
        <v>0.23</v>
      </c>
      <c r="CH45">
        <f t="shared" ca="1" si="435"/>
        <v>0.24</v>
      </c>
      <c r="CI45">
        <f t="shared" ca="1" si="435"/>
        <v>0.23</v>
      </c>
      <c r="CJ45">
        <f t="shared" ca="1" si="435"/>
        <v>0.25</v>
      </c>
      <c r="CK45">
        <f t="shared" ca="1" si="435"/>
        <v>0.24</v>
      </c>
      <c r="CL45">
        <f ca="1">MAX(INDIRECT(CL43))</f>
        <v>0.24</v>
      </c>
      <c r="CM45">
        <f ca="1">MAX(INDIRECT(CM43))</f>
        <v>0.23</v>
      </c>
      <c r="CN45">
        <f t="shared" ref="CN45:CS45" ca="1" si="436">MAX(INDIRECT(CN43))</f>
        <v>0.23</v>
      </c>
      <c r="CO45">
        <f t="shared" ca="1" si="436"/>
        <v>0.24</v>
      </c>
      <c r="CP45">
        <f t="shared" ca="1" si="436"/>
        <v>0.22</v>
      </c>
      <c r="CQ45">
        <f t="shared" ca="1" si="436"/>
        <v>0.2</v>
      </c>
      <c r="CR45">
        <f t="shared" ca="1" si="436"/>
        <v>0.21</v>
      </c>
      <c r="CS45">
        <f t="shared" ca="1" si="436"/>
        <v>0.21</v>
      </c>
      <c r="CT45">
        <f t="shared" ref="CT45:DP45" ca="1" si="437">MAX(INDIRECT(CT43))</f>
        <v>0.2</v>
      </c>
      <c r="CU45">
        <f t="shared" ca="1" si="437"/>
        <v>0.23</v>
      </c>
      <c r="CV45">
        <f t="shared" ca="1" si="437"/>
        <v>0.22</v>
      </c>
      <c r="CW45">
        <f t="shared" ca="1" si="437"/>
        <v>0.23</v>
      </c>
      <c r="CX45">
        <f t="shared" ca="1" si="437"/>
        <v>0.21</v>
      </c>
      <c r="CY45">
        <f t="shared" ca="1" si="437"/>
        <v>0.21</v>
      </c>
      <c r="CZ45">
        <f t="shared" ca="1" si="437"/>
        <v>0.2</v>
      </c>
      <c r="DA45">
        <f t="shared" ca="1" si="437"/>
        <v>0.23</v>
      </c>
      <c r="DB45">
        <f t="shared" ca="1" si="437"/>
        <v>0.2</v>
      </c>
      <c r="DC45">
        <f t="shared" ca="1" si="437"/>
        <v>0.2</v>
      </c>
      <c r="DD45">
        <f t="shared" ca="1" si="437"/>
        <v>0.2</v>
      </c>
      <c r="DE45">
        <f t="shared" ca="1" si="437"/>
        <v>0.19</v>
      </c>
      <c r="DF45">
        <f t="shared" ca="1" si="437"/>
        <v>0.19</v>
      </c>
      <c r="DG45">
        <f t="shared" ca="1" si="437"/>
        <v>0.19</v>
      </c>
      <c r="DH45">
        <f t="shared" ca="1" si="437"/>
        <v>0.18</v>
      </c>
      <c r="DI45">
        <f t="shared" ca="1" si="437"/>
        <v>0.2</v>
      </c>
      <c r="DJ45">
        <f t="shared" ca="1" si="437"/>
        <v>0.19</v>
      </c>
      <c r="DK45">
        <f t="shared" ca="1" si="437"/>
        <v>0.2</v>
      </c>
      <c r="DL45">
        <f t="shared" ca="1" si="437"/>
        <v>0.21</v>
      </c>
      <c r="DM45">
        <f t="shared" ca="1" si="437"/>
        <v>0.19</v>
      </c>
      <c r="DN45">
        <f t="shared" ca="1" si="437"/>
        <v>0.17</v>
      </c>
      <c r="DO45">
        <f t="shared" ca="1" si="437"/>
        <v>0.17</v>
      </c>
      <c r="DP45">
        <f t="shared" ca="1" si="437"/>
        <v>0.18</v>
      </c>
      <c r="DQ45">
        <f ca="1">MAX(INDIRECT(DQ43))</f>
        <v>0.18</v>
      </c>
      <c r="DR45">
        <f t="shared" ref="DR45:EC45" ca="1" si="438">MAX(INDIRECT(DR43))</f>
        <v>0.14699999999999999</v>
      </c>
      <c r="DS45">
        <f t="shared" ca="1" si="438"/>
        <v>0.153</v>
      </c>
      <c r="DT45">
        <f t="shared" ca="1" si="438"/>
        <v>0.14799999999999999</v>
      </c>
      <c r="DU45">
        <f t="shared" ca="1" si="438"/>
        <v>0.14299999999999999</v>
      </c>
      <c r="DV45">
        <f t="shared" ca="1" si="438"/>
        <v>0.14399999999999999</v>
      </c>
      <c r="DW45">
        <f t="shared" ca="1" si="438"/>
        <v>0.13900000000000001</v>
      </c>
      <c r="DX45">
        <f t="shared" ca="1" si="438"/>
        <v>0.14599999999999999</v>
      </c>
      <c r="DY45">
        <f t="shared" ca="1" si="438"/>
        <v>0.14399999999999999</v>
      </c>
      <c r="DZ45">
        <f t="shared" ca="1" si="438"/>
        <v>0.14499999999999999</v>
      </c>
      <c r="EA45">
        <f t="shared" ca="1" si="438"/>
        <v>0.13900000000000001</v>
      </c>
      <c r="EB45">
        <f t="shared" ca="1" si="438"/>
        <v>0.129</v>
      </c>
      <c r="EC45">
        <f t="shared" ca="1" si="438"/>
        <v>0.151</v>
      </c>
      <c r="ED45">
        <f t="shared" ref="ED45:EF45" ca="1" si="439">MAX(INDIRECT(ED43))</f>
        <v>0.14000000000000001</v>
      </c>
      <c r="EE45">
        <f t="shared" ca="1" si="439"/>
        <v>0.15</v>
      </c>
      <c r="EF45">
        <f t="shared" ca="1" si="439"/>
        <v>0.128</v>
      </c>
    </row>
    <row r="46" spans="1:136">
      <c r="F46" s="17" t="s">
        <v>26</v>
      </c>
      <c r="G46">
        <f ca="1">MIN(INDIRECT(G43))</f>
        <v>0.4</v>
      </c>
      <c r="H46">
        <f t="shared" ref="H46:X46" ca="1" si="440">MIN(INDIRECT(H43))</f>
        <v>0.45</v>
      </c>
      <c r="I46">
        <f t="shared" ca="1" si="440"/>
        <v>0.32</v>
      </c>
      <c r="J46">
        <f t="shared" ca="1" si="440"/>
        <v>0.44</v>
      </c>
      <c r="K46">
        <f t="shared" ca="1" si="440"/>
        <v>0.38</v>
      </c>
      <c r="L46">
        <f t="shared" ca="1" si="440"/>
        <v>0.3</v>
      </c>
      <c r="M46">
        <f t="shared" ca="1" si="440"/>
        <v>0.33</v>
      </c>
      <c r="N46">
        <f t="shared" ca="1" si="440"/>
        <v>0.34</v>
      </c>
      <c r="O46">
        <f t="shared" ca="1" si="440"/>
        <v>0.35</v>
      </c>
      <c r="P46">
        <f t="shared" ca="1" si="440"/>
        <v>0.33</v>
      </c>
      <c r="Q46">
        <f t="shared" ca="1" si="440"/>
        <v>0.32</v>
      </c>
      <c r="R46">
        <f t="shared" ca="1" si="440"/>
        <v>0.31</v>
      </c>
      <c r="S46">
        <f t="shared" ca="1" si="440"/>
        <v>0.33</v>
      </c>
      <c r="T46">
        <f t="shared" ca="1" si="440"/>
        <v>0.33</v>
      </c>
      <c r="U46">
        <f t="shared" ca="1" si="440"/>
        <v>0.33</v>
      </c>
      <c r="V46">
        <f t="shared" ca="1" si="440"/>
        <v>0.27</v>
      </c>
      <c r="W46">
        <f t="shared" ca="1" si="440"/>
        <v>0.28000000000000003</v>
      </c>
      <c r="X46">
        <f t="shared" ca="1" si="440"/>
        <v>0.31</v>
      </c>
      <c r="Y46">
        <f t="shared" ref="Y46:AD46" ca="1" si="441">MIN(INDIRECT(Y43))</f>
        <v>0.3</v>
      </c>
      <c r="Z46">
        <f t="shared" ca="1" si="441"/>
        <v>0.18</v>
      </c>
      <c r="AA46">
        <f t="shared" ca="1" si="441"/>
        <v>0.18</v>
      </c>
      <c r="AB46">
        <f t="shared" ca="1" si="441"/>
        <v>0.18</v>
      </c>
      <c r="AC46">
        <f t="shared" ca="1" si="441"/>
        <v>0.18</v>
      </c>
      <c r="AD46">
        <f t="shared" ca="1" si="441"/>
        <v>0.18</v>
      </c>
      <c r="AE46">
        <f t="shared" ref="AE46:AK46" ca="1" si="442">MIN(INDIRECT(AE43))</f>
        <v>0.18</v>
      </c>
      <c r="AF46">
        <f t="shared" ca="1" si="442"/>
        <v>0.17</v>
      </c>
      <c r="AG46">
        <f t="shared" ca="1" si="442"/>
        <v>0.16</v>
      </c>
      <c r="AH46">
        <f t="shared" ca="1" si="442"/>
        <v>0.16</v>
      </c>
      <c r="AI46">
        <f t="shared" ca="1" si="442"/>
        <v>0.15</v>
      </c>
      <c r="AJ46">
        <f t="shared" ca="1" si="442"/>
        <v>0.12</v>
      </c>
      <c r="AK46">
        <f t="shared" ca="1" si="442"/>
        <v>0.15</v>
      </c>
      <c r="AL46">
        <f t="shared" ref="AL46:AT46" ca="1" si="443">MIN(INDIRECT(AL43))</f>
        <v>0.15</v>
      </c>
      <c r="AM46">
        <f t="shared" ca="1" si="443"/>
        <v>0.15</v>
      </c>
      <c r="AN46">
        <f t="shared" ca="1" si="443"/>
        <v>0.15</v>
      </c>
      <c r="AO46">
        <f t="shared" ca="1" si="443"/>
        <v>0.14000000000000001</v>
      </c>
      <c r="AP46">
        <f t="shared" ca="1" si="443"/>
        <v>0.14000000000000001</v>
      </c>
      <c r="AQ46">
        <f t="shared" ca="1" si="443"/>
        <v>0.14000000000000001</v>
      </c>
      <c r="AR46">
        <f t="shared" ca="1" si="443"/>
        <v>0.13</v>
      </c>
      <c r="AS46">
        <f t="shared" ca="1" si="443"/>
        <v>0.1</v>
      </c>
      <c r="AT46">
        <f t="shared" ca="1" si="443"/>
        <v>0.09</v>
      </c>
      <c r="AU46">
        <f t="shared" ref="AU46:BA46" ca="1" si="444">MIN(INDIRECT(AU43))</f>
        <v>0.09</v>
      </c>
      <c r="AV46">
        <f t="shared" ca="1" si="444"/>
        <v>0.09</v>
      </c>
      <c r="AW46">
        <f t="shared" ca="1" si="444"/>
        <v>0.04</v>
      </c>
      <c r="AX46">
        <f t="shared" ca="1" si="444"/>
        <v>0.09</v>
      </c>
      <c r="AY46">
        <f t="shared" ca="1" si="444"/>
        <v>0.09</v>
      </c>
      <c r="AZ46">
        <f t="shared" ca="1" si="444"/>
        <v>0.09</v>
      </c>
      <c r="BA46">
        <f t="shared" ca="1" si="444"/>
        <v>0.09</v>
      </c>
      <c r="BB46">
        <f t="shared" ref="BB46:BG46" ca="1" si="445">MIN(INDIRECT(BB43))</f>
        <v>0.09</v>
      </c>
      <c r="BC46">
        <f t="shared" ca="1" si="445"/>
        <v>0.09</v>
      </c>
      <c r="BD46">
        <f t="shared" ca="1" si="445"/>
        <v>0.08</v>
      </c>
      <c r="BE46">
        <f t="shared" ca="1" si="445"/>
        <v>0.08</v>
      </c>
      <c r="BF46">
        <f t="shared" ca="1" si="445"/>
        <v>0.08</v>
      </c>
      <c r="BG46">
        <f t="shared" ca="1" si="445"/>
        <v>0.08</v>
      </c>
      <c r="BH46">
        <f t="shared" ref="BH46:BN46" ca="1" si="446">MIN(INDIRECT(BH43))</f>
        <v>0.06</v>
      </c>
      <c r="BI46">
        <f t="shared" ca="1" si="446"/>
        <v>0.08</v>
      </c>
      <c r="BJ46">
        <f t="shared" ca="1" si="446"/>
        <v>7.0000000000000007E-2</v>
      </c>
      <c r="BK46">
        <f t="shared" ca="1" si="446"/>
        <v>0.08</v>
      </c>
      <c r="BL46">
        <f t="shared" ca="1" si="446"/>
        <v>0.08</v>
      </c>
      <c r="BM46">
        <f t="shared" ca="1" si="446"/>
        <v>0.08</v>
      </c>
      <c r="BN46">
        <f t="shared" ca="1" si="446"/>
        <v>0.08</v>
      </c>
      <c r="BO46">
        <f ca="1">MIN(INDIRECT(BO43))</f>
        <v>7.0000000000000007E-2</v>
      </c>
      <c r="BP46">
        <f ca="1">MIN(INDIRECT(BP43))</f>
        <v>0.08</v>
      </c>
      <c r="BQ46">
        <f t="shared" ref="BQ46:BW46" ca="1" si="447">MIN(INDIRECT(BQ43))</f>
        <v>0.08</v>
      </c>
      <c r="BR46">
        <f t="shared" ca="1" si="447"/>
        <v>7.0000000000000007E-2</v>
      </c>
      <c r="BS46">
        <f t="shared" ca="1" si="447"/>
        <v>7.0000000000000007E-2</v>
      </c>
      <c r="BT46">
        <f t="shared" ca="1" si="447"/>
        <v>0.05</v>
      </c>
      <c r="BU46">
        <f t="shared" ca="1" si="447"/>
        <v>7.0000000000000007E-2</v>
      </c>
      <c r="BV46">
        <f t="shared" ca="1" si="447"/>
        <v>7.0000000000000007E-2</v>
      </c>
      <c r="BW46">
        <f t="shared" ca="1" si="447"/>
        <v>7.0000000000000007E-2</v>
      </c>
      <c r="BX46">
        <f ca="1">MIN(INDIRECT(BX43))</f>
        <v>7.0000000000000007E-2</v>
      </c>
      <c r="BY46">
        <f ca="1">MIN(INDIRECT(BY43))</f>
        <v>7.0000000000000007E-2</v>
      </c>
      <c r="BZ46">
        <f t="shared" ref="BZ46:CK46" ca="1" si="448">MIN(INDIRECT(BZ43))</f>
        <v>7.0000000000000007E-2</v>
      </c>
      <c r="CA46">
        <f t="shared" ca="1" si="448"/>
        <v>7.0000000000000007E-2</v>
      </c>
      <c r="CB46">
        <f t="shared" ca="1" si="448"/>
        <v>7.0000000000000007E-2</v>
      </c>
      <c r="CC46">
        <f t="shared" ca="1" si="448"/>
        <v>7.0000000000000007E-2</v>
      </c>
      <c r="CD46">
        <f t="shared" ca="1" si="448"/>
        <v>7.0000000000000007E-2</v>
      </c>
      <c r="CE46">
        <f t="shared" ca="1" si="448"/>
        <v>7.0000000000000007E-2</v>
      </c>
      <c r="CF46">
        <f t="shared" ca="1" si="448"/>
        <v>0.06</v>
      </c>
      <c r="CG46">
        <f t="shared" ca="1" si="448"/>
        <v>0.06</v>
      </c>
      <c r="CH46">
        <f t="shared" ca="1" si="448"/>
        <v>0.06</v>
      </c>
      <c r="CI46">
        <f t="shared" ca="1" si="448"/>
        <v>7.0000000000000007E-2</v>
      </c>
      <c r="CJ46">
        <f t="shared" ca="1" si="448"/>
        <v>7.0000000000000007E-2</v>
      </c>
      <c r="CK46">
        <f t="shared" ca="1" si="448"/>
        <v>7.0000000000000007E-2</v>
      </c>
      <c r="CL46">
        <f ca="1">MIN(INDIRECT(CL43))</f>
        <v>7.0000000000000007E-2</v>
      </c>
      <c r="CM46">
        <f ca="1">MIN(INDIRECT(CM43))</f>
        <v>0.06</v>
      </c>
      <c r="CN46">
        <f t="shared" ref="CN46:CS46" ca="1" si="449">MIN(INDIRECT(CN43))</f>
        <v>0.06</v>
      </c>
      <c r="CO46">
        <f t="shared" ca="1" si="449"/>
        <v>0.06</v>
      </c>
      <c r="CP46">
        <f t="shared" ca="1" si="449"/>
        <v>0.06</v>
      </c>
      <c r="CQ46">
        <f t="shared" ca="1" si="449"/>
        <v>0.06</v>
      </c>
      <c r="CR46">
        <f t="shared" ca="1" si="449"/>
        <v>0.06</v>
      </c>
      <c r="CS46">
        <f t="shared" ca="1" si="449"/>
        <v>7.0000000000000007E-2</v>
      </c>
      <c r="CT46">
        <f t="shared" ref="CT46:DP46" ca="1" si="450">MIN(INDIRECT(CT43))</f>
        <v>0.06</v>
      </c>
      <c r="CU46">
        <f t="shared" ca="1" si="450"/>
        <v>0.06</v>
      </c>
      <c r="CV46">
        <f t="shared" ca="1" si="450"/>
        <v>7.0000000000000007E-2</v>
      </c>
      <c r="CW46">
        <f t="shared" ca="1" si="450"/>
        <v>0.06</v>
      </c>
      <c r="CX46">
        <f t="shared" ca="1" si="450"/>
        <v>7.0000000000000007E-2</v>
      </c>
      <c r="CY46">
        <f t="shared" ca="1" si="450"/>
        <v>7.0000000000000007E-2</v>
      </c>
      <c r="CZ46">
        <f t="shared" ca="1" si="450"/>
        <v>7.0000000000000007E-2</v>
      </c>
      <c r="DA46">
        <f t="shared" ca="1" si="450"/>
        <v>0.08</v>
      </c>
      <c r="DB46">
        <f t="shared" ca="1" si="450"/>
        <v>0.08</v>
      </c>
      <c r="DC46">
        <f t="shared" ca="1" si="450"/>
        <v>7.0000000000000007E-2</v>
      </c>
      <c r="DD46">
        <f t="shared" ca="1" si="450"/>
        <v>7.0000000000000007E-2</v>
      </c>
      <c r="DE46">
        <f t="shared" ca="1" si="450"/>
        <v>7.0000000000000007E-2</v>
      </c>
      <c r="DF46">
        <f t="shared" ca="1" si="450"/>
        <v>7.0000000000000007E-2</v>
      </c>
      <c r="DG46">
        <f t="shared" ca="1" si="450"/>
        <v>7.0000000000000007E-2</v>
      </c>
      <c r="DH46">
        <f t="shared" ca="1" si="450"/>
        <v>7.0000000000000007E-2</v>
      </c>
      <c r="DI46">
        <f t="shared" ca="1" si="450"/>
        <v>7.0000000000000007E-2</v>
      </c>
      <c r="DJ46">
        <f t="shared" ca="1" si="450"/>
        <v>7.0000000000000007E-2</v>
      </c>
      <c r="DK46">
        <f t="shared" ca="1" si="450"/>
        <v>7.0000000000000007E-2</v>
      </c>
      <c r="DL46">
        <f t="shared" ca="1" si="450"/>
        <v>7.0000000000000007E-2</v>
      </c>
      <c r="DM46">
        <f t="shared" ca="1" si="450"/>
        <v>7.0000000000000007E-2</v>
      </c>
      <c r="DN46">
        <f t="shared" ca="1" si="450"/>
        <v>0.06</v>
      </c>
      <c r="DO46">
        <f t="shared" ca="1" si="450"/>
        <v>0.06</v>
      </c>
      <c r="DP46">
        <f t="shared" ca="1" si="450"/>
        <v>0.06</v>
      </c>
      <c r="DQ46">
        <f ca="1">MIN(INDIRECT(DQ43))</f>
        <v>0.06</v>
      </c>
      <c r="DR46">
        <f t="shared" ref="DR46:EC46" ca="1" si="451">MIN(INDIRECT(DR43))</f>
        <v>6.0999999999999999E-2</v>
      </c>
      <c r="DS46">
        <f t="shared" ca="1" si="451"/>
        <v>6.3E-2</v>
      </c>
      <c r="DT46">
        <f t="shared" ca="1" si="451"/>
        <v>6.8000000000000005E-2</v>
      </c>
      <c r="DU46">
        <f t="shared" ca="1" si="451"/>
        <v>7.0999999999999994E-2</v>
      </c>
      <c r="DV46">
        <f t="shared" ca="1" si="451"/>
        <v>6.7000000000000004E-2</v>
      </c>
      <c r="DW46">
        <f t="shared" ca="1" si="451"/>
        <v>8.5000000000000006E-2</v>
      </c>
      <c r="DX46">
        <f t="shared" ca="1" si="451"/>
        <v>8.5000000000000006E-2</v>
      </c>
      <c r="DY46">
        <f t="shared" ca="1" si="451"/>
        <v>8.5999999999999993E-2</v>
      </c>
      <c r="DZ46">
        <f t="shared" ca="1" si="451"/>
        <v>8.6999999999999994E-2</v>
      </c>
      <c r="EA46">
        <f t="shared" ca="1" si="451"/>
        <v>8.3000000000000004E-2</v>
      </c>
      <c r="EB46">
        <f t="shared" ca="1" si="451"/>
        <v>0.08</v>
      </c>
      <c r="EC46">
        <f t="shared" ca="1" si="451"/>
        <v>8.4000000000000005E-2</v>
      </c>
      <c r="ED46">
        <f t="shared" ref="ED46:EF46" ca="1" si="452">MIN(INDIRECT(ED43))</f>
        <v>7.0000000000000007E-2</v>
      </c>
      <c r="EE46">
        <f t="shared" ca="1" si="452"/>
        <v>0.05</v>
      </c>
      <c r="EF46">
        <f t="shared" ca="1" si="452"/>
        <v>5.2999999999999999E-2</v>
      </c>
    </row>
    <row r="47" spans="1:136">
      <c r="F47" s="17" t="s">
        <v>23</v>
      </c>
      <c r="G47">
        <f ca="1">AVERAGE(INDIRECT(G43))</f>
        <v>0.82874999999999999</v>
      </c>
      <c r="H47">
        <f t="shared" ref="H47:X47" ca="1" si="453">AVERAGE(INDIRECT(H43))</f>
        <v>0.81062499999999982</v>
      </c>
      <c r="I47">
        <f t="shared" ca="1" si="453"/>
        <v>0.77687499999999998</v>
      </c>
      <c r="J47">
        <f t="shared" ca="1" si="453"/>
        <v>0.76500000000000001</v>
      </c>
      <c r="K47">
        <f t="shared" ca="1" si="453"/>
        <v>0.71705882352941175</v>
      </c>
      <c r="L47">
        <f t="shared" ca="1" si="453"/>
        <v>0.68176470588235283</v>
      </c>
      <c r="M47">
        <f t="shared" ca="1" si="453"/>
        <v>0.70588235294117652</v>
      </c>
      <c r="N47">
        <f t="shared" ca="1" si="453"/>
        <v>0.66411764705882337</v>
      </c>
      <c r="O47">
        <f t="shared" ca="1" si="453"/>
        <v>0.67529411764705871</v>
      </c>
      <c r="P47">
        <f t="shared" ca="1" si="453"/>
        <v>0.65647058823529414</v>
      </c>
      <c r="Q47">
        <f t="shared" ca="1" si="453"/>
        <v>0.64411764705882346</v>
      </c>
      <c r="R47">
        <f t="shared" ca="1" si="453"/>
        <v>0.61588235294117655</v>
      </c>
      <c r="S47">
        <f t="shared" ca="1" si="453"/>
        <v>0.62294117647058811</v>
      </c>
      <c r="T47">
        <f t="shared" ca="1" si="453"/>
        <v>0.623529411764706</v>
      </c>
      <c r="U47">
        <f t="shared" ca="1" si="453"/>
        <v>0.63823529411764712</v>
      </c>
      <c r="V47">
        <f t="shared" ca="1" si="453"/>
        <v>0.45823529411764696</v>
      </c>
      <c r="W47">
        <f t="shared" ca="1" si="453"/>
        <v>0.49</v>
      </c>
      <c r="X47">
        <f t="shared" ca="1" si="453"/>
        <v>0.55294117647058816</v>
      </c>
      <c r="Y47">
        <f t="shared" ref="Y47:AD47" ca="1" si="454">AVERAGE(INDIRECT(Y43))</f>
        <v>0.55529411764705883</v>
      </c>
      <c r="Z47">
        <f t="shared" ca="1" si="454"/>
        <v>0.54705882352941182</v>
      </c>
      <c r="AA47">
        <f t="shared" ca="1" si="454"/>
        <v>0.51941176470588235</v>
      </c>
      <c r="AB47">
        <f t="shared" ca="1" si="454"/>
        <v>0.50941176470588223</v>
      </c>
      <c r="AC47">
        <f t="shared" ca="1" si="454"/>
        <v>0.48352941176470593</v>
      </c>
      <c r="AD47">
        <f t="shared" ca="1" si="454"/>
        <v>0.48647058823529421</v>
      </c>
      <c r="AE47">
        <f t="shared" ref="AE47:AK47" ca="1" si="455">AVERAGE(INDIRECT(AE43))</f>
        <v>0.46117647058823535</v>
      </c>
      <c r="AF47">
        <f t="shared" ca="1" si="455"/>
        <v>0.438235294117647</v>
      </c>
      <c r="AG47">
        <f t="shared" ca="1" si="455"/>
        <v>0.42470588235294121</v>
      </c>
      <c r="AH47">
        <f t="shared" ca="1" si="455"/>
        <v>0.41764705882352948</v>
      </c>
      <c r="AI47">
        <f t="shared" ca="1" si="455"/>
        <v>0.39764705882352952</v>
      </c>
      <c r="AJ47">
        <f t="shared" ca="1" si="455"/>
        <v>0.3023529411764706</v>
      </c>
      <c r="AK47">
        <f t="shared" ca="1" si="455"/>
        <v>0.36823529411764705</v>
      </c>
      <c r="AL47">
        <f t="shared" ref="AL47:AT47" ca="1" si="456">AVERAGE(INDIRECT(AL43))</f>
        <v>0.34</v>
      </c>
      <c r="AM47">
        <f t="shared" ca="1" si="456"/>
        <v>0.34647058823529409</v>
      </c>
      <c r="AN47">
        <f t="shared" ca="1" si="456"/>
        <v>0.33647058823529408</v>
      </c>
      <c r="AO47">
        <f t="shared" ca="1" si="456"/>
        <v>0.28411764705882353</v>
      </c>
      <c r="AP47">
        <f t="shared" ca="1" si="456"/>
        <v>0.26470588235294118</v>
      </c>
      <c r="AQ47">
        <f t="shared" ca="1" si="456"/>
        <v>0.25941176470588234</v>
      </c>
      <c r="AR47">
        <f t="shared" ca="1" si="456"/>
        <v>0.25352941176470584</v>
      </c>
      <c r="AS47">
        <f t="shared" ca="1" si="456"/>
        <v>0.24058823529411763</v>
      </c>
      <c r="AT47">
        <f t="shared" ca="1" si="456"/>
        <v>0.23294117647058823</v>
      </c>
      <c r="AU47">
        <f t="shared" ref="AU47:BA47" ca="1" si="457">AVERAGE(INDIRECT(AU43))</f>
        <v>0.21647058823529411</v>
      </c>
      <c r="AV47">
        <f t="shared" ca="1" si="457"/>
        <v>0.20588235294117646</v>
      </c>
      <c r="AW47">
        <f t="shared" ca="1" si="457"/>
        <v>0.12705882352941181</v>
      </c>
      <c r="AX47">
        <f t="shared" ca="1" si="457"/>
        <v>0.20941176470588235</v>
      </c>
      <c r="AY47">
        <f t="shared" ca="1" si="457"/>
        <v>0.20529411764705882</v>
      </c>
      <c r="AZ47">
        <f t="shared" ca="1" si="457"/>
        <v>0.19941176470588237</v>
      </c>
      <c r="BA47">
        <f t="shared" ca="1" si="457"/>
        <v>0.18882352941176467</v>
      </c>
      <c r="BB47">
        <f t="shared" ref="BB47:BG47" ca="1" si="458">AVERAGE(INDIRECT(BB43))</f>
        <v>0.18705882352941181</v>
      </c>
      <c r="BC47">
        <f t="shared" ca="1" si="458"/>
        <v>0.18294117647058822</v>
      </c>
      <c r="BD47">
        <f t="shared" ca="1" si="458"/>
        <v>0.18058823529411763</v>
      </c>
      <c r="BE47">
        <f t="shared" ca="1" si="458"/>
        <v>0.18470588235294116</v>
      </c>
      <c r="BF47">
        <f t="shared" ca="1" si="458"/>
        <v>0.17764705882352944</v>
      </c>
      <c r="BG47">
        <f t="shared" ca="1" si="458"/>
        <v>0.17941176470588238</v>
      </c>
      <c r="BH47">
        <f t="shared" ref="BH47:BN47" ca="1" si="459">AVERAGE(INDIRECT(BH43))</f>
        <v>0.13764705882352943</v>
      </c>
      <c r="BI47">
        <f t="shared" ca="1" si="459"/>
        <v>0.17176470588235296</v>
      </c>
      <c r="BJ47">
        <f t="shared" ca="1" si="459"/>
        <v>0.16705882352941179</v>
      </c>
      <c r="BK47">
        <f t="shared" ca="1" si="459"/>
        <v>0.17941176470588238</v>
      </c>
      <c r="BL47">
        <f t="shared" ca="1" si="459"/>
        <v>0.17882352941176469</v>
      </c>
      <c r="BM47">
        <f t="shared" ca="1" si="459"/>
        <v>0.17117647058823532</v>
      </c>
      <c r="BN47">
        <f t="shared" ca="1" si="459"/>
        <v>0.17529411764705882</v>
      </c>
      <c r="BO47">
        <f ca="1">AVERAGE(INDIRECT(BO43))</f>
        <v>0.16117647058823534</v>
      </c>
      <c r="BP47">
        <f ca="1">AVERAGE(INDIRECT(BP43))</f>
        <v>0.16705882352941179</v>
      </c>
      <c r="BQ47">
        <f t="shared" ref="BQ47:BW47" ca="1" si="460">AVERAGE(INDIRECT(BQ43))</f>
        <v>0.16176470588235298</v>
      </c>
      <c r="BR47">
        <f t="shared" ca="1" si="460"/>
        <v>0.15705882352941178</v>
      </c>
      <c r="BS47">
        <f t="shared" ca="1" si="460"/>
        <v>0.15352941176470589</v>
      </c>
      <c r="BT47">
        <f t="shared" ca="1" si="460"/>
        <v>0.12117647058823533</v>
      </c>
      <c r="BU47">
        <f t="shared" ca="1" si="460"/>
        <v>0.15058823529411769</v>
      </c>
      <c r="BV47">
        <f t="shared" ca="1" si="460"/>
        <v>0.15000000000000002</v>
      </c>
      <c r="BW47">
        <f t="shared" ca="1" si="460"/>
        <v>0.14941176470588238</v>
      </c>
      <c r="BX47">
        <f ca="1">AVERAGE(INDIRECT(BX43))</f>
        <v>0.15923076923076926</v>
      </c>
      <c r="BY47">
        <f ca="1">AVERAGE(INDIRECT(BY43))</f>
        <v>0.15230769230769231</v>
      </c>
      <c r="BZ47">
        <f t="shared" ref="BZ47:CK47" ca="1" si="461">AVERAGE(INDIRECT(BZ43))</f>
        <v>0.15153846153846154</v>
      </c>
      <c r="CA47">
        <f t="shared" ca="1" si="461"/>
        <v>0.15000000000000002</v>
      </c>
      <c r="CB47">
        <f t="shared" ca="1" si="461"/>
        <v>0.15000000000000002</v>
      </c>
      <c r="CC47">
        <f t="shared" ca="1" si="461"/>
        <v>0.14846153846153848</v>
      </c>
      <c r="CD47">
        <f t="shared" ca="1" si="461"/>
        <v>0.14461538461538462</v>
      </c>
      <c r="CE47">
        <f t="shared" ca="1" si="461"/>
        <v>0.14384615384615385</v>
      </c>
      <c r="CF47">
        <f t="shared" ca="1" si="461"/>
        <v>0.13384615384615386</v>
      </c>
      <c r="CG47">
        <f t="shared" ca="1" si="461"/>
        <v>0.14461538461538462</v>
      </c>
      <c r="CH47">
        <f t="shared" ca="1" si="461"/>
        <v>0.13750000000000001</v>
      </c>
      <c r="CI47">
        <f t="shared" ca="1" si="461"/>
        <v>0.14062499999999997</v>
      </c>
      <c r="CJ47">
        <f t="shared" ca="1" si="461"/>
        <v>0.13937500000000003</v>
      </c>
      <c r="CK47">
        <f t="shared" ca="1" si="461"/>
        <v>0.13875000000000001</v>
      </c>
      <c r="CL47">
        <f ca="1">AVERAGE(INDIRECT(CL43))</f>
        <v>0.13562500000000002</v>
      </c>
      <c r="CM47">
        <f ca="1">AVERAGE(INDIRECT(CM43))</f>
        <v>0.13187500000000002</v>
      </c>
      <c r="CN47">
        <f t="shared" ref="CN47:CS47" ca="1" si="462">AVERAGE(INDIRECT(CN43))</f>
        <v>0.13058823529411767</v>
      </c>
      <c r="CO47">
        <f t="shared" ca="1" si="462"/>
        <v>0.12823529411764706</v>
      </c>
      <c r="CP47">
        <f t="shared" ca="1" si="462"/>
        <v>0.12470588235294121</v>
      </c>
      <c r="CQ47">
        <f t="shared" ca="1" si="462"/>
        <v>0.12470588235294121</v>
      </c>
      <c r="CR47">
        <f t="shared" ca="1" si="462"/>
        <v>0.11294117647058828</v>
      </c>
      <c r="CS47">
        <f t="shared" ca="1" si="462"/>
        <v>0.12294117647058825</v>
      </c>
      <c r="CT47">
        <f t="shared" ref="CT47:DP47" ca="1" si="463">AVERAGE(INDIRECT(CT43))</f>
        <v>0.12583333333333332</v>
      </c>
      <c r="CU47">
        <f t="shared" ca="1" si="463"/>
        <v>0.13166666666666668</v>
      </c>
      <c r="CV47">
        <f t="shared" ca="1" si="463"/>
        <v>0.12666666666666668</v>
      </c>
      <c r="CW47">
        <f t="shared" ca="1" si="463"/>
        <v>0.13166666666666668</v>
      </c>
      <c r="CX47">
        <f t="shared" ca="1" si="463"/>
        <v>0.12833333333333333</v>
      </c>
      <c r="CY47">
        <f t="shared" ca="1" si="463"/>
        <v>0.12499999999999999</v>
      </c>
      <c r="CZ47">
        <f t="shared" ca="1" si="463"/>
        <v>0.12083333333333331</v>
      </c>
      <c r="DA47">
        <f t="shared" ca="1" si="463"/>
        <v>0.12909090909090909</v>
      </c>
      <c r="DB47">
        <f t="shared" ca="1" si="463"/>
        <v>0.12727272727272726</v>
      </c>
      <c r="DC47">
        <f t="shared" ca="1" si="463"/>
        <v>0.12090909090909091</v>
      </c>
      <c r="DD47">
        <f t="shared" ca="1" si="463"/>
        <v>0.12454545454545456</v>
      </c>
      <c r="DE47">
        <f t="shared" ca="1" si="463"/>
        <v>0.12272727272727274</v>
      </c>
      <c r="DF47">
        <f t="shared" ca="1" si="463"/>
        <v>0.11999999999999998</v>
      </c>
      <c r="DG47">
        <f t="shared" ca="1" si="463"/>
        <v>0.12090909090909091</v>
      </c>
      <c r="DH47">
        <f t="shared" ca="1" si="463"/>
        <v>0.11545454545454546</v>
      </c>
      <c r="DI47">
        <f t="shared" ca="1" si="463"/>
        <v>0.125</v>
      </c>
      <c r="DJ47">
        <f t="shared" ca="1" si="463"/>
        <v>0.12799999999999997</v>
      </c>
      <c r="DK47">
        <f t="shared" ca="1" si="463"/>
        <v>0.12600000000000003</v>
      </c>
      <c r="DL47">
        <f t="shared" ca="1" si="463"/>
        <v>0.13000000000000003</v>
      </c>
      <c r="DM47">
        <f t="shared" ca="1" si="463"/>
        <v>0.12200000000000003</v>
      </c>
      <c r="DN47">
        <f t="shared" ca="1" si="463"/>
        <v>0.11666666666666667</v>
      </c>
      <c r="DO47">
        <f t="shared" ca="1" si="463"/>
        <v>0.12250000000000001</v>
      </c>
      <c r="DP47">
        <f t="shared" ca="1" si="463"/>
        <v>0.12375000000000001</v>
      </c>
      <c r="DQ47">
        <f ca="1">AVERAGE(INDIRECT(DQ43))</f>
        <v>0.11755555555555557</v>
      </c>
      <c r="DR47">
        <f t="shared" ref="DR47:EC47" ca="1" si="464">AVERAGE(INDIRECT(DR43))</f>
        <v>0.11025000000000001</v>
      </c>
      <c r="DS47">
        <f t="shared" ca="1" si="464"/>
        <v>0.11566666666666665</v>
      </c>
      <c r="DT47">
        <f t="shared" ca="1" si="464"/>
        <v>0.11524999999999998</v>
      </c>
      <c r="DU47">
        <f t="shared" ca="1" si="464"/>
        <v>0.11325000000000002</v>
      </c>
      <c r="DV47">
        <f t="shared" ca="1" si="464"/>
        <v>0.1108181818181818</v>
      </c>
      <c r="DW47">
        <f t="shared" ca="1" si="464"/>
        <v>0.11227272727272729</v>
      </c>
      <c r="DX47">
        <f t="shared" ca="1" si="464"/>
        <v>0.11118181818181817</v>
      </c>
      <c r="DY47">
        <f t="shared" ca="1" si="464"/>
        <v>0.1108181818181818</v>
      </c>
      <c r="DZ47">
        <f t="shared" ca="1" si="464"/>
        <v>0.11318181818181819</v>
      </c>
      <c r="EA47">
        <f t="shared" ca="1" si="464"/>
        <v>0.1119090909090909</v>
      </c>
      <c r="EB47">
        <f t="shared" ca="1" si="464"/>
        <v>0.10636363636363635</v>
      </c>
      <c r="EC47">
        <f t="shared" ca="1" si="464"/>
        <v>0.11200000000000002</v>
      </c>
      <c r="ED47">
        <f t="shared" ref="ED47:EF47" ca="1" si="465">AVERAGE(INDIRECT(ED43))</f>
        <v>0.1045</v>
      </c>
      <c r="EE47">
        <f t="shared" ca="1" si="465"/>
        <v>8.989999999999998E-2</v>
      </c>
      <c r="EF47">
        <f t="shared" ca="1" si="465"/>
        <v>9.3444444444444441E-2</v>
      </c>
    </row>
    <row r="48" spans="1:136">
      <c r="F48" s="17" t="s">
        <v>27</v>
      </c>
      <c r="G48">
        <f ca="1">IF(G$10="有",#N/A,AVERAGE(INDIRECT(G43)))</f>
        <v>0.82874999999999999</v>
      </c>
      <c r="H48">
        <f t="shared" ref="H48:X48" ca="1" si="466">IF(H$10="有",#N/A,AVERAGE(INDIRECT(H43)))</f>
        <v>0.81062499999999982</v>
      </c>
      <c r="I48">
        <f t="shared" ca="1" si="466"/>
        <v>0.77687499999999998</v>
      </c>
      <c r="J48">
        <f t="shared" ca="1" si="466"/>
        <v>0.76500000000000001</v>
      </c>
      <c r="K48">
        <f t="shared" ca="1" si="466"/>
        <v>0.71705882352941175</v>
      </c>
      <c r="L48">
        <f t="shared" ca="1" si="466"/>
        <v>0.68176470588235283</v>
      </c>
      <c r="M48">
        <f t="shared" ca="1" si="466"/>
        <v>0.70588235294117652</v>
      </c>
      <c r="N48">
        <f t="shared" ca="1" si="466"/>
        <v>0.66411764705882337</v>
      </c>
      <c r="O48">
        <f t="shared" ca="1" si="466"/>
        <v>0.67529411764705871</v>
      </c>
      <c r="P48">
        <f t="shared" ca="1" si="466"/>
        <v>0.65647058823529414</v>
      </c>
      <c r="Q48">
        <f t="shared" ca="1" si="466"/>
        <v>0.64411764705882346</v>
      </c>
      <c r="R48">
        <f t="shared" ca="1" si="466"/>
        <v>0.61588235294117655</v>
      </c>
      <c r="S48">
        <f t="shared" ca="1" si="466"/>
        <v>0.62294117647058811</v>
      </c>
      <c r="T48">
        <f t="shared" ca="1" si="466"/>
        <v>0.623529411764706</v>
      </c>
      <c r="U48">
        <f t="shared" ca="1" si="466"/>
        <v>0.63823529411764712</v>
      </c>
      <c r="V48" t="e">
        <f t="shared" ca="1" si="466"/>
        <v>#N/A</v>
      </c>
      <c r="W48" t="e">
        <f t="shared" ca="1" si="466"/>
        <v>#N/A</v>
      </c>
      <c r="X48">
        <f t="shared" ca="1" si="466"/>
        <v>0.55294117647058816</v>
      </c>
      <c r="Y48">
        <f t="shared" ref="Y48:AD48" ca="1" si="467">IF(Y$10="有",#N/A,AVERAGE(INDIRECT(Y43)))</f>
        <v>0.55529411764705883</v>
      </c>
      <c r="Z48">
        <f t="shared" ca="1" si="467"/>
        <v>0.54705882352941182</v>
      </c>
      <c r="AA48">
        <f t="shared" ca="1" si="467"/>
        <v>0.51941176470588235</v>
      </c>
      <c r="AB48">
        <f t="shared" ca="1" si="467"/>
        <v>0.50941176470588223</v>
      </c>
      <c r="AC48">
        <f t="shared" ca="1" si="467"/>
        <v>0.48352941176470593</v>
      </c>
      <c r="AD48">
        <f t="shared" ca="1" si="467"/>
        <v>0.48647058823529421</v>
      </c>
      <c r="AE48">
        <f t="shared" ref="AE48:AK48" ca="1" si="468">IF(AE$10="有",#N/A,AVERAGE(INDIRECT(AE43)))</f>
        <v>0.46117647058823535</v>
      </c>
      <c r="AF48">
        <f t="shared" ca="1" si="468"/>
        <v>0.438235294117647</v>
      </c>
      <c r="AG48">
        <f t="shared" ca="1" si="468"/>
        <v>0.42470588235294121</v>
      </c>
      <c r="AH48">
        <f t="shared" ca="1" si="468"/>
        <v>0.41764705882352948</v>
      </c>
      <c r="AI48">
        <f t="shared" ca="1" si="468"/>
        <v>0.39764705882352952</v>
      </c>
      <c r="AJ48" t="e">
        <f t="shared" ca="1" si="468"/>
        <v>#N/A</v>
      </c>
      <c r="AK48">
        <f t="shared" ca="1" si="468"/>
        <v>0.36823529411764705</v>
      </c>
      <c r="AL48">
        <f t="shared" ref="AL48:AT48" ca="1" si="469">IF(AL$10="有",#N/A,AVERAGE(INDIRECT(AL43)))</f>
        <v>0.34</v>
      </c>
      <c r="AM48">
        <f t="shared" ca="1" si="469"/>
        <v>0.34647058823529409</v>
      </c>
      <c r="AN48">
        <f t="shared" ca="1" si="469"/>
        <v>0.33647058823529408</v>
      </c>
      <c r="AO48">
        <f t="shared" ca="1" si="469"/>
        <v>0.28411764705882353</v>
      </c>
      <c r="AP48">
        <f t="shared" ca="1" si="469"/>
        <v>0.26470588235294118</v>
      </c>
      <c r="AQ48">
        <f t="shared" ca="1" si="469"/>
        <v>0.25941176470588234</v>
      </c>
      <c r="AR48">
        <f t="shared" ca="1" si="469"/>
        <v>0.25352941176470584</v>
      </c>
      <c r="AS48">
        <f t="shared" ca="1" si="469"/>
        <v>0.24058823529411763</v>
      </c>
      <c r="AT48">
        <f t="shared" ca="1" si="469"/>
        <v>0.23294117647058823</v>
      </c>
      <c r="AU48">
        <f t="shared" ref="AU48:BA48" ca="1" si="470">IF(AU$10="有",#N/A,AVERAGE(INDIRECT(AU43)))</f>
        <v>0.21647058823529411</v>
      </c>
      <c r="AV48">
        <f t="shared" ca="1" si="470"/>
        <v>0.20588235294117646</v>
      </c>
      <c r="AW48" t="e">
        <f t="shared" ca="1" si="470"/>
        <v>#N/A</v>
      </c>
      <c r="AX48">
        <f t="shared" ca="1" si="470"/>
        <v>0.20941176470588235</v>
      </c>
      <c r="AY48">
        <f t="shared" ca="1" si="470"/>
        <v>0.20529411764705882</v>
      </c>
      <c r="AZ48">
        <f t="shared" ca="1" si="470"/>
        <v>0.19941176470588237</v>
      </c>
      <c r="BA48">
        <f t="shared" ca="1" si="470"/>
        <v>0.18882352941176467</v>
      </c>
      <c r="BB48">
        <f t="shared" ref="BB48:BG48" ca="1" si="471">IF(BB$10="有",#N/A,AVERAGE(INDIRECT(BB43)))</f>
        <v>0.18705882352941181</v>
      </c>
      <c r="BC48">
        <f t="shared" ca="1" si="471"/>
        <v>0.18294117647058822</v>
      </c>
      <c r="BD48">
        <f t="shared" ca="1" si="471"/>
        <v>0.18058823529411763</v>
      </c>
      <c r="BE48">
        <f t="shared" ca="1" si="471"/>
        <v>0.18470588235294116</v>
      </c>
      <c r="BF48">
        <f t="shared" ca="1" si="471"/>
        <v>0.17764705882352944</v>
      </c>
      <c r="BG48">
        <f t="shared" ca="1" si="471"/>
        <v>0.17941176470588238</v>
      </c>
      <c r="BH48">
        <f t="shared" ref="BH48:BN48" ca="1" si="472">IF(BH$10="有",#N/A,AVERAGE(INDIRECT(BH43)))</f>
        <v>0.13764705882352943</v>
      </c>
      <c r="BI48">
        <f t="shared" ca="1" si="472"/>
        <v>0.17176470588235296</v>
      </c>
      <c r="BJ48">
        <f t="shared" ca="1" si="472"/>
        <v>0.16705882352941179</v>
      </c>
      <c r="BK48">
        <f t="shared" ca="1" si="472"/>
        <v>0.17941176470588238</v>
      </c>
      <c r="BL48">
        <f t="shared" ca="1" si="472"/>
        <v>0.17882352941176469</v>
      </c>
      <c r="BM48">
        <f t="shared" ca="1" si="472"/>
        <v>0.17117647058823532</v>
      </c>
      <c r="BN48">
        <f t="shared" ca="1" si="472"/>
        <v>0.17529411764705882</v>
      </c>
      <c r="BO48">
        <f ca="1">IF(BO$10="有",#N/A,AVERAGE(INDIRECT(BO43)))</f>
        <v>0.16117647058823534</v>
      </c>
      <c r="BP48">
        <f ca="1">IF(BP$10="有",#N/A,AVERAGE(INDIRECT(BP43)))</f>
        <v>0.16705882352941179</v>
      </c>
      <c r="BQ48">
        <f t="shared" ref="BQ48:BW48" ca="1" si="473">IF(BQ$10="有",#N/A,AVERAGE(INDIRECT(BQ43)))</f>
        <v>0.16176470588235298</v>
      </c>
      <c r="BR48">
        <f t="shared" ca="1" si="473"/>
        <v>0.15705882352941178</v>
      </c>
      <c r="BS48">
        <f t="shared" ca="1" si="473"/>
        <v>0.15352941176470589</v>
      </c>
      <c r="BT48">
        <f t="shared" ca="1" si="473"/>
        <v>0.12117647058823533</v>
      </c>
      <c r="BU48">
        <f t="shared" ca="1" si="473"/>
        <v>0.15058823529411769</v>
      </c>
      <c r="BV48">
        <f t="shared" ca="1" si="473"/>
        <v>0.15000000000000002</v>
      </c>
      <c r="BW48">
        <f t="shared" ca="1" si="473"/>
        <v>0.14941176470588238</v>
      </c>
      <c r="BX48">
        <f ca="1">IF(BX$10="有",#N/A,AVERAGE(INDIRECT(BX43)))</f>
        <v>0.15923076923076926</v>
      </c>
      <c r="BY48">
        <f ca="1">IF(BY$10="有",#N/A,AVERAGE(INDIRECT(BY43)))</f>
        <v>0.15230769230769231</v>
      </c>
      <c r="BZ48">
        <f t="shared" ref="BZ48:CK48" ca="1" si="474">IF(BZ$10="有",#N/A,AVERAGE(INDIRECT(BZ43)))</f>
        <v>0.15153846153846154</v>
      </c>
      <c r="CA48">
        <f t="shared" ca="1" si="474"/>
        <v>0.15000000000000002</v>
      </c>
      <c r="CB48">
        <f t="shared" ca="1" si="474"/>
        <v>0.15000000000000002</v>
      </c>
      <c r="CC48">
        <f t="shared" ca="1" si="474"/>
        <v>0.14846153846153848</v>
      </c>
      <c r="CD48">
        <f t="shared" ca="1" si="474"/>
        <v>0.14461538461538462</v>
      </c>
      <c r="CE48">
        <f t="shared" ca="1" si="474"/>
        <v>0.14384615384615385</v>
      </c>
      <c r="CF48">
        <f t="shared" ca="1" si="474"/>
        <v>0.13384615384615386</v>
      </c>
      <c r="CG48">
        <f t="shared" ca="1" si="474"/>
        <v>0.14461538461538462</v>
      </c>
      <c r="CH48">
        <f t="shared" ca="1" si="474"/>
        <v>0.13750000000000001</v>
      </c>
      <c r="CI48">
        <f t="shared" ca="1" si="474"/>
        <v>0.14062499999999997</v>
      </c>
      <c r="CJ48">
        <f t="shared" ca="1" si="474"/>
        <v>0.13937500000000003</v>
      </c>
      <c r="CK48">
        <f t="shared" ca="1" si="474"/>
        <v>0.13875000000000001</v>
      </c>
      <c r="CL48">
        <f ca="1">IF(CL$10="有",#N/A,AVERAGE(INDIRECT(CL43)))</f>
        <v>0.13562500000000002</v>
      </c>
      <c r="CM48">
        <f ca="1">IF(CM$10="有",#N/A,AVERAGE(INDIRECT(CM43)))</f>
        <v>0.13187500000000002</v>
      </c>
      <c r="CN48">
        <f t="shared" ref="CN48:CS48" ca="1" si="475">IF(CN$10="有",#N/A,AVERAGE(INDIRECT(CN43)))</f>
        <v>0.13058823529411767</v>
      </c>
      <c r="CO48">
        <f t="shared" ca="1" si="475"/>
        <v>0.12823529411764706</v>
      </c>
      <c r="CP48">
        <f t="shared" ca="1" si="475"/>
        <v>0.12470588235294121</v>
      </c>
      <c r="CQ48">
        <f t="shared" ca="1" si="475"/>
        <v>0.12470588235294121</v>
      </c>
      <c r="CR48">
        <f t="shared" ca="1" si="475"/>
        <v>0.11294117647058828</v>
      </c>
      <c r="CS48">
        <f t="shared" ca="1" si="475"/>
        <v>0.12294117647058825</v>
      </c>
      <c r="CT48">
        <f t="shared" ref="CT48:DP48" ca="1" si="476">IF(CT$10="有",#N/A,AVERAGE(INDIRECT(CT43)))</f>
        <v>0.12583333333333332</v>
      </c>
      <c r="CU48">
        <f t="shared" ca="1" si="476"/>
        <v>0.13166666666666668</v>
      </c>
      <c r="CV48">
        <f t="shared" ca="1" si="476"/>
        <v>0.12666666666666668</v>
      </c>
      <c r="CW48">
        <f t="shared" ca="1" si="476"/>
        <v>0.13166666666666668</v>
      </c>
      <c r="CX48">
        <f t="shared" ca="1" si="476"/>
        <v>0.12833333333333333</v>
      </c>
      <c r="CY48">
        <f t="shared" ca="1" si="476"/>
        <v>0.12499999999999999</v>
      </c>
      <c r="CZ48">
        <f t="shared" ca="1" si="476"/>
        <v>0.12083333333333331</v>
      </c>
      <c r="DA48">
        <f t="shared" ca="1" si="476"/>
        <v>0.12909090909090909</v>
      </c>
      <c r="DB48">
        <f t="shared" ca="1" si="476"/>
        <v>0.12727272727272726</v>
      </c>
      <c r="DC48">
        <f t="shared" ca="1" si="476"/>
        <v>0.12090909090909091</v>
      </c>
      <c r="DD48">
        <f t="shared" ca="1" si="476"/>
        <v>0.12454545454545456</v>
      </c>
      <c r="DE48">
        <f t="shared" ca="1" si="476"/>
        <v>0.12272727272727274</v>
      </c>
      <c r="DF48">
        <f t="shared" ca="1" si="476"/>
        <v>0.11999999999999998</v>
      </c>
      <c r="DG48">
        <f t="shared" ca="1" si="476"/>
        <v>0.12090909090909091</v>
      </c>
      <c r="DH48">
        <f t="shared" ca="1" si="476"/>
        <v>0.11545454545454546</v>
      </c>
      <c r="DI48">
        <f t="shared" ca="1" si="476"/>
        <v>0.125</v>
      </c>
      <c r="DJ48">
        <f t="shared" ca="1" si="476"/>
        <v>0.12799999999999997</v>
      </c>
      <c r="DK48">
        <f t="shared" ca="1" si="476"/>
        <v>0.12600000000000003</v>
      </c>
      <c r="DL48">
        <f t="shared" ca="1" si="476"/>
        <v>0.13000000000000003</v>
      </c>
      <c r="DM48">
        <f t="shared" ca="1" si="476"/>
        <v>0.12200000000000003</v>
      </c>
      <c r="DN48">
        <f t="shared" ca="1" si="476"/>
        <v>0.11666666666666667</v>
      </c>
      <c r="DO48">
        <f t="shared" ca="1" si="476"/>
        <v>0.12250000000000001</v>
      </c>
      <c r="DP48">
        <f t="shared" ca="1" si="476"/>
        <v>0.12375000000000001</v>
      </c>
      <c r="DQ48">
        <f ca="1">IF(DQ$10="有",#N/A,AVERAGE(INDIRECT(DQ43)))</f>
        <v>0.11755555555555557</v>
      </c>
      <c r="DR48">
        <f t="shared" ref="DR48:EC48" ca="1" si="477">IF(DR$10="有",#N/A,AVERAGE(INDIRECT(DR43)))</f>
        <v>0.11025000000000001</v>
      </c>
      <c r="DS48">
        <f t="shared" ca="1" si="477"/>
        <v>0.11566666666666665</v>
      </c>
      <c r="DT48">
        <f t="shared" ca="1" si="477"/>
        <v>0.11524999999999998</v>
      </c>
      <c r="DU48">
        <f t="shared" ca="1" si="477"/>
        <v>0.11325000000000002</v>
      </c>
      <c r="DV48">
        <f t="shared" ca="1" si="477"/>
        <v>0.1108181818181818</v>
      </c>
      <c r="DW48">
        <f t="shared" ca="1" si="477"/>
        <v>0.11227272727272729</v>
      </c>
      <c r="DX48">
        <f t="shared" ca="1" si="477"/>
        <v>0.11118181818181817</v>
      </c>
      <c r="DY48">
        <f t="shared" ca="1" si="477"/>
        <v>0.1108181818181818</v>
      </c>
      <c r="DZ48">
        <f t="shared" ca="1" si="477"/>
        <v>0.11318181818181819</v>
      </c>
      <c r="EA48">
        <f t="shared" ca="1" si="477"/>
        <v>0.1119090909090909</v>
      </c>
      <c r="EB48">
        <f t="shared" ca="1" si="477"/>
        <v>0.10636363636363635</v>
      </c>
      <c r="EC48">
        <f t="shared" ca="1" si="477"/>
        <v>0.11200000000000002</v>
      </c>
      <c r="ED48">
        <f t="shared" ref="ED48:EF48" ca="1" si="478">IF(ED$10="有",#N/A,AVERAGE(INDIRECT(ED43)))</f>
        <v>0.1045</v>
      </c>
      <c r="EE48">
        <f t="shared" ca="1" si="478"/>
        <v>8.989999999999998E-2</v>
      </c>
      <c r="EF48">
        <f t="shared" ca="1" si="478"/>
        <v>9.3444444444444441E-2</v>
      </c>
    </row>
    <row r="49" spans="1:136">
      <c r="F49" s="17" t="s">
        <v>24</v>
      </c>
      <c r="G49">
        <f ca="1">STDEV(INDIRECT(G43))</f>
        <v>0.24132619694789353</v>
      </c>
      <c r="H49">
        <f t="shared" ref="H49:X49" ca="1" si="479">STDEV(INDIRECT(H43))</f>
        <v>0.25148807128768652</v>
      </c>
      <c r="I49">
        <f t="shared" ca="1" si="479"/>
        <v>0.28822950924567037</v>
      </c>
      <c r="J49">
        <f t="shared" ca="1" si="479"/>
        <v>0.23435016535091246</v>
      </c>
      <c r="K49">
        <f t="shared" ca="1" si="479"/>
        <v>0.21655728762507526</v>
      </c>
      <c r="L49">
        <f t="shared" ca="1" si="479"/>
        <v>0.23302991476733362</v>
      </c>
      <c r="M49">
        <f t="shared" ca="1" si="479"/>
        <v>0.25487886396113302</v>
      </c>
      <c r="N49">
        <f t="shared" ca="1" si="479"/>
        <v>0.22068243086869824</v>
      </c>
      <c r="O49">
        <f t="shared" ca="1" si="479"/>
        <v>0.21342790489585783</v>
      </c>
      <c r="P49">
        <f t="shared" ca="1" si="479"/>
        <v>0.2315961241167096</v>
      </c>
      <c r="Q49">
        <f t="shared" ca="1" si="479"/>
        <v>0.22563961375192451</v>
      </c>
      <c r="R49">
        <f t="shared" ca="1" si="479"/>
        <v>0.20670204472650386</v>
      </c>
      <c r="S49">
        <f t="shared" ca="1" si="479"/>
        <v>0.2213810263404016</v>
      </c>
      <c r="T49">
        <f t="shared" ca="1" si="479"/>
        <v>0.21860184058210108</v>
      </c>
      <c r="U49">
        <f t="shared" ca="1" si="479"/>
        <v>0.22837018451731064</v>
      </c>
      <c r="V49">
        <f t="shared" ca="1" si="479"/>
        <v>0.18066665762245865</v>
      </c>
      <c r="W49">
        <f t="shared" ca="1" si="479"/>
        <v>0.17916472867168892</v>
      </c>
      <c r="X49">
        <f t="shared" ca="1" si="479"/>
        <v>0.20176609929205044</v>
      </c>
      <c r="Y49">
        <f t="shared" ref="Y49:AD49" ca="1" si="480">STDEV(INDIRECT(Y43))</f>
        <v>0.20579472925280523</v>
      </c>
      <c r="Z49">
        <f t="shared" ca="1" si="480"/>
        <v>0.23771739276613602</v>
      </c>
      <c r="AA49">
        <f t="shared" ca="1" si="480"/>
        <v>0.22398299567811197</v>
      </c>
      <c r="AB49">
        <f t="shared" ca="1" si="480"/>
        <v>0.21749915483270574</v>
      </c>
      <c r="AC49">
        <f t="shared" ca="1" si="480"/>
        <v>0.20748316728323368</v>
      </c>
      <c r="AD49">
        <f t="shared" ca="1" si="480"/>
        <v>0.21159930223392101</v>
      </c>
      <c r="AE49">
        <f t="shared" ref="AE49:AK49" ca="1" si="481">STDEV(INDIRECT(AE43))</f>
        <v>0.20155279559401978</v>
      </c>
      <c r="AF49">
        <f t="shared" ca="1" si="481"/>
        <v>0.19128628068021664</v>
      </c>
      <c r="AG49">
        <f t="shared" ca="1" si="481"/>
        <v>0.18282907478909152</v>
      </c>
      <c r="AH49">
        <f t="shared" ca="1" si="481"/>
        <v>0.1827747730050806</v>
      </c>
      <c r="AI49">
        <f t="shared" ca="1" si="481"/>
        <v>0.16857970710337211</v>
      </c>
      <c r="AJ49">
        <f t="shared" ca="1" si="481"/>
        <v>0.13026556585321689</v>
      </c>
      <c r="AK49">
        <f t="shared" ca="1" si="481"/>
        <v>0.16440176755883917</v>
      </c>
      <c r="AL49">
        <f t="shared" ref="AL49:AT49" ca="1" si="482">STDEV(INDIRECT(AL43))</f>
        <v>0.14974979131871932</v>
      </c>
      <c r="AM49">
        <f t="shared" ca="1" si="482"/>
        <v>0.15463429343416157</v>
      </c>
      <c r="AN49">
        <f t="shared" ca="1" si="482"/>
        <v>0.1464983436967203</v>
      </c>
      <c r="AO49">
        <f t="shared" ca="1" si="482"/>
        <v>0.11130244963215166</v>
      </c>
      <c r="AP49">
        <f t="shared" ca="1" si="482"/>
        <v>0.10168072869642154</v>
      </c>
      <c r="AQ49">
        <f t="shared" ca="1" si="482"/>
        <v>9.8708572844212472E-2</v>
      </c>
      <c r="AR49">
        <f t="shared" ca="1" si="482"/>
        <v>9.7592339381133653E-2</v>
      </c>
      <c r="AS49">
        <f t="shared" ca="1" si="482"/>
        <v>8.7354921744233746E-2</v>
      </c>
      <c r="AT49">
        <f t="shared" ca="1" si="482"/>
        <v>8.0759264629696875E-2</v>
      </c>
      <c r="AU49">
        <f t="shared" ref="AU49:BA49" ca="1" si="483">STDEV(INDIRECT(AU43))</f>
        <v>8.0151510939484846E-2</v>
      </c>
      <c r="AV49">
        <f t="shared" ca="1" si="483"/>
        <v>7.9926436766051601E-2</v>
      </c>
      <c r="AW49">
        <f t="shared" ca="1" si="483"/>
        <v>5.0592082617040068E-2</v>
      </c>
      <c r="AX49">
        <f t="shared" ca="1" si="483"/>
        <v>7.9094136021206823E-2</v>
      </c>
      <c r="AY49">
        <f t="shared" ca="1" si="483"/>
        <v>7.763034579489711E-2</v>
      </c>
      <c r="AZ49">
        <f t="shared" ca="1" si="483"/>
        <v>7.4705303378951426E-2</v>
      </c>
      <c r="BA49">
        <f t="shared" ca="1" si="483"/>
        <v>6.8545819797889346E-2</v>
      </c>
      <c r="BB49">
        <f t="shared" ref="BB49:BG49" ca="1" si="484">STDEV(INDIRECT(BB43))</f>
        <v>7.0246415022614472E-2</v>
      </c>
      <c r="BC49">
        <f t="shared" ca="1" si="484"/>
        <v>6.7431882841349003E-2</v>
      </c>
      <c r="BD49">
        <f t="shared" ca="1" si="484"/>
        <v>6.1995018775230559E-2</v>
      </c>
      <c r="BE49">
        <f t="shared" ca="1" si="484"/>
        <v>6.5775911914889587E-2</v>
      </c>
      <c r="BF49">
        <f t="shared" ca="1" si="484"/>
        <v>5.868660534618457E-2</v>
      </c>
      <c r="BG49">
        <f t="shared" ca="1" si="484"/>
        <v>6.3685809666998605E-2</v>
      </c>
      <c r="BH49">
        <f t="shared" ref="BH49:BN49" ca="1" si="485">STDEV(INDIRECT(BH43))</f>
        <v>4.8545006407032416E-2</v>
      </c>
      <c r="BI49">
        <f t="shared" ca="1" si="485"/>
        <v>6.0851796822037903E-2</v>
      </c>
      <c r="BJ49">
        <f t="shared" ca="1" si="485"/>
        <v>6.0906147666138021E-2</v>
      </c>
      <c r="BK49">
        <f t="shared" ca="1" si="485"/>
        <v>6.5141249243019381E-2</v>
      </c>
      <c r="BL49">
        <f t="shared" ca="1" si="485"/>
        <v>6.7164197395373715E-2</v>
      </c>
      <c r="BM49">
        <f t="shared" ca="1" si="485"/>
        <v>5.9883465261829159E-2</v>
      </c>
      <c r="BN49">
        <f t="shared" ca="1" si="485"/>
        <v>6.2361611494855543E-2</v>
      </c>
      <c r="BO49">
        <f ca="1">STDEV(INDIRECT(BO43))</f>
        <v>5.4758829532457122E-2</v>
      </c>
      <c r="BP49">
        <f ca="1">STDEV(INDIRECT(BP43))</f>
        <v>5.9346936092180946E-2</v>
      </c>
      <c r="BQ49">
        <f t="shared" ref="BQ49:BW49" ca="1" si="486">STDEV(INDIRECT(BQ43))</f>
        <v>5.3178390126728939E-2</v>
      </c>
      <c r="BR49">
        <f t="shared" ca="1" si="486"/>
        <v>5.5313278907775952E-2</v>
      </c>
      <c r="BS49">
        <f t="shared" ca="1" si="486"/>
        <v>5.1471008401646437E-2</v>
      </c>
      <c r="BT49">
        <f t="shared" ca="1" si="486"/>
        <v>4.4283511737041564E-2</v>
      </c>
      <c r="BU49">
        <f t="shared" ca="1" si="486"/>
        <v>5.1413834256366961E-2</v>
      </c>
      <c r="BV49">
        <f t="shared" ca="1" si="486"/>
        <v>5.2559490104071641E-2</v>
      </c>
      <c r="BW49">
        <f t="shared" ca="1" si="486"/>
        <v>5.2496498482671843E-2</v>
      </c>
      <c r="BX49">
        <f ca="1">STDEV(INDIRECT(BX43))</f>
        <v>5.5596993093382646E-2</v>
      </c>
      <c r="BY49">
        <f ca="1">STDEV(INDIRECT(BY43))</f>
        <v>5.5098978537695631E-2</v>
      </c>
      <c r="BZ49">
        <f t="shared" ref="BZ49:CK49" ca="1" si="487">STDEV(INDIRECT(BZ43))</f>
        <v>5.3827835711979896E-2</v>
      </c>
      <c r="CA49">
        <f t="shared" ca="1" si="487"/>
        <v>5.1800900893066805E-2</v>
      </c>
      <c r="CB49">
        <f t="shared" ca="1" si="487"/>
        <v>5.1800900893066805E-2</v>
      </c>
      <c r="CC49">
        <f t="shared" ca="1" si="487"/>
        <v>4.7931575161222172E-2</v>
      </c>
      <c r="CD49">
        <f t="shared" ca="1" si="487"/>
        <v>5.0102459123843507E-2</v>
      </c>
      <c r="CE49">
        <f t="shared" ca="1" si="487"/>
        <v>5.4089195091450826E-2</v>
      </c>
      <c r="CF49">
        <f t="shared" ca="1" si="487"/>
        <v>4.8051788301522694E-2</v>
      </c>
      <c r="CG49">
        <f t="shared" ca="1" si="487"/>
        <v>5.0763402928912023E-2</v>
      </c>
      <c r="CH49">
        <f t="shared" ca="1" si="487"/>
        <v>4.5387222871640896E-2</v>
      </c>
      <c r="CI49">
        <f t="shared" ca="1" si="487"/>
        <v>4.523549491273432E-2</v>
      </c>
      <c r="CJ49">
        <f t="shared" ca="1" si="487"/>
        <v>4.7253747646791557E-2</v>
      </c>
      <c r="CK49">
        <f t="shared" ca="1" si="487"/>
        <v>4.7028360237910349E-2</v>
      </c>
      <c r="CL49">
        <f ca="1">STDEV(INDIRECT(CL43))</f>
        <v>4.4865539857073651E-2</v>
      </c>
      <c r="CM49">
        <f ca="1">STDEV(INDIRECT(CM43))</f>
        <v>4.4753956994512359E-2</v>
      </c>
      <c r="CN49">
        <f t="shared" ref="CN49:CS49" ca="1" si="488">STDEV(INDIRECT(CN43))</f>
        <v>4.4787077968328953E-2</v>
      </c>
      <c r="CO49">
        <f t="shared" ca="1" si="488"/>
        <v>4.5447125062764854E-2</v>
      </c>
      <c r="CP49">
        <f t="shared" ca="1" si="488"/>
        <v>4.0174252802451592E-2</v>
      </c>
      <c r="CQ49">
        <f t="shared" ca="1" si="488"/>
        <v>3.8587181657064429E-2</v>
      </c>
      <c r="CR49">
        <f t="shared" ca="1" si="488"/>
        <v>3.9173445387524944E-2</v>
      </c>
      <c r="CS49">
        <f t="shared" ca="1" si="488"/>
        <v>3.6531614028528871E-2</v>
      </c>
      <c r="CT49">
        <f t="shared" ref="CT49:DP49" ca="1" si="489">STDEV(INDIRECT(CT43))</f>
        <v>4.1000739091638427E-2</v>
      </c>
      <c r="CU49">
        <f t="shared" ca="1" si="489"/>
        <v>4.7258156262526045E-2</v>
      </c>
      <c r="CV49">
        <f t="shared" ca="1" si="489"/>
        <v>4.3554215605032968E-2</v>
      </c>
      <c r="CW49">
        <f t="shared" ca="1" si="489"/>
        <v>4.7258156262526045E-2</v>
      </c>
      <c r="CX49">
        <f t="shared" ca="1" si="489"/>
        <v>4.2817441928883794E-2</v>
      </c>
      <c r="CY49">
        <f t="shared" ca="1" si="489"/>
        <v>4.1669696859512245E-2</v>
      </c>
      <c r="CZ49">
        <f t="shared" ca="1" si="489"/>
        <v>3.7284735685686722E-2</v>
      </c>
      <c r="DA49">
        <f t="shared" ca="1" si="489"/>
        <v>4.4599225431512964E-2</v>
      </c>
      <c r="DB49">
        <f t="shared" ca="1" si="489"/>
        <v>3.5522080201167601E-2</v>
      </c>
      <c r="DC49">
        <f t="shared" ca="1" si="489"/>
        <v>3.7001228480834376E-2</v>
      </c>
      <c r="DD49">
        <f t="shared" ca="1" si="489"/>
        <v>3.7246110230099543E-2</v>
      </c>
      <c r="DE49">
        <f t="shared" ca="1" si="489"/>
        <v>3.6080717590122553E-2</v>
      </c>
      <c r="DF49">
        <f t="shared" ca="1" si="489"/>
        <v>3.4641016151377602E-2</v>
      </c>
      <c r="DG49">
        <f t="shared" ca="1" si="489"/>
        <v>3.4191971412758662E-2</v>
      </c>
      <c r="DH49">
        <f t="shared" ca="1" si="489"/>
        <v>3.1737560197228912E-2</v>
      </c>
      <c r="DI49">
        <f t="shared" ca="1" si="489"/>
        <v>3.807886552931955E-2</v>
      </c>
      <c r="DJ49">
        <f t="shared" ca="1" si="489"/>
        <v>3.7653389990514576E-2</v>
      </c>
      <c r="DK49">
        <f t="shared" ca="1" si="489"/>
        <v>3.8355066303046657E-2</v>
      </c>
      <c r="DL49">
        <f t="shared" ca="1" si="489"/>
        <v>4.0824829046386207E-2</v>
      </c>
      <c r="DM49">
        <f t="shared" ca="1" si="489"/>
        <v>3.4253953543106945E-2</v>
      </c>
      <c r="DN49">
        <f t="shared" ca="1" si="489"/>
        <v>3.2403703492039339E-2</v>
      </c>
      <c r="DO49">
        <f t="shared" ca="1" si="489"/>
        <v>3.4537764010675945E-2</v>
      </c>
      <c r="DP49">
        <f t="shared" ca="1" si="489"/>
        <v>3.9977672339873468E-2</v>
      </c>
      <c r="DQ49">
        <f ca="1">STDEV(INDIRECT(DQ43))</f>
        <v>3.4695500829038037E-2</v>
      </c>
      <c r="DR49">
        <f t="shared" ref="DR49:EC49" ca="1" si="490">STDEV(INDIRECT(DR43))</f>
        <v>2.5434854396709543E-2</v>
      </c>
      <c r="DS49">
        <f t="shared" ca="1" si="490"/>
        <v>2.8085367698997263E-2</v>
      </c>
      <c r="DT49">
        <f t="shared" ca="1" si="490"/>
        <v>2.7693533869512232E-2</v>
      </c>
      <c r="DU49">
        <f t="shared" ca="1" si="490"/>
        <v>2.3018273373363651E-2</v>
      </c>
      <c r="DV49">
        <f t="shared" ca="1" si="490"/>
        <v>2.4802492543364241E-2</v>
      </c>
      <c r="DW49">
        <f t="shared" ca="1" si="490"/>
        <v>2.1716771901417083E-2</v>
      </c>
      <c r="DX49">
        <f t="shared" ca="1" si="490"/>
        <v>2.2225292717164308E-2</v>
      </c>
      <c r="DY49">
        <f t="shared" ca="1" si="490"/>
        <v>2.1150972468509277E-2</v>
      </c>
      <c r="DZ49">
        <f t="shared" ca="1" si="490"/>
        <v>1.9145851675066102E-2</v>
      </c>
      <c r="EA49">
        <f t="shared" ca="1" si="490"/>
        <v>2.1332859843230429E-2</v>
      </c>
      <c r="EB49">
        <f t="shared" ca="1" si="490"/>
        <v>1.6983949642369624E-2</v>
      </c>
      <c r="EC49">
        <f t="shared" ca="1" si="490"/>
        <v>2.2284523777725138E-2</v>
      </c>
      <c r="ED49">
        <f t="shared" ref="ED49:EF49" ca="1" si="491">STDEV(INDIRECT(ED43))</f>
        <v>2.2515426810177222E-2</v>
      </c>
      <c r="EE49">
        <f t="shared" ca="1" si="491"/>
        <v>3.1522302510374467E-2</v>
      </c>
      <c r="EF49">
        <f t="shared" ca="1" si="491"/>
        <v>2.4393191217587325E-2</v>
      </c>
    </row>
    <row r="50" spans="1:136">
      <c r="F50" s="17" t="s">
        <v>28</v>
      </c>
      <c r="G50">
        <f ca="1">MAX(INDIRECT(G44))</f>
        <v>0.12385164096708581</v>
      </c>
      <c r="H50">
        <f t="shared" ref="H50:X50" ca="1" si="492">MAX(INDIRECT(H44))</f>
        <v>0.13672056715640679</v>
      </c>
      <c r="I50">
        <f t="shared" ca="1" si="492"/>
        <v>0.11058971029924898</v>
      </c>
      <c r="J50">
        <f t="shared" ca="1" si="492"/>
        <v>6.069784035361165E-2</v>
      </c>
      <c r="K50">
        <f t="shared" ca="1" si="492"/>
        <v>5.6904851336472557E-2</v>
      </c>
      <c r="L50">
        <f t="shared" ca="1" si="492"/>
        <v>9.691001300805642E-2</v>
      </c>
      <c r="M50">
        <f t="shared" ca="1" si="492"/>
        <v>8.2785370316450071E-2</v>
      </c>
      <c r="N50">
        <f t="shared" ca="1" si="492"/>
        <v>4.1392685158225077E-2</v>
      </c>
      <c r="O50">
        <f t="shared" ca="1" si="492"/>
        <v>2.5305865264770262E-2</v>
      </c>
      <c r="P50">
        <f t="shared" ca="1" si="492"/>
        <v>6.8185861746161619E-2</v>
      </c>
      <c r="Q50">
        <f t="shared" ca="1" si="492"/>
        <v>7.9181246047624818E-2</v>
      </c>
      <c r="R50">
        <f t="shared" ca="1" si="492"/>
        <v>5.3078443483419682E-2</v>
      </c>
      <c r="S50">
        <f t="shared" ca="1" si="492"/>
        <v>6.445798922691845E-2</v>
      </c>
      <c r="T50">
        <f t="shared" ca="1" si="492"/>
        <v>6.8185861746161619E-2</v>
      </c>
      <c r="U50">
        <f t="shared" ca="1" si="492"/>
        <v>7.1882007306125359E-2</v>
      </c>
      <c r="V50">
        <f t="shared" ca="1" si="492"/>
        <v>0</v>
      </c>
      <c r="W50">
        <f t="shared" ca="1" si="492"/>
        <v>-3.1517051446064863E-2</v>
      </c>
      <c r="X50">
        <f t="shared" ca="1" si="492"/>
        <v>1.703333929878037E-2</v>
      </c>
      <c r="Y50">
        <f t="shared" ref="Y50:AD50" ca="1" si="493">MAX(INDIRECT(Y44))</f>
        <v>1.703333929878037E-2</v>
      </c>
      <c r="Z50">
        <f t="shared" ca="1" si="493"/>
        <v>4.9218022670181653E-2</v>
      </c>
      <c r="AA50">
        <f t="shared" ca="1" si="493"/>
        <v>1.2837224705172217E-2</v>
      </c>
      <c r="AB50">
        <f t="shared" ca="1" si="493"/>
        <v>-1.322826573375516E-2</v>
      </c>
      <c r="AC50">
        <f t="shared" ca="1" si="493"/>
        <v>-8.7739243075051505E-3</v>
      </c>
      <c r="AD50">
        <f t="shared" ca="1" si="493"/>
        <v>-1.322826573375516E-2</v>
      </c>
      <c r="AE50">
        <f t="shared" ref="AE50:AK50" ca="1" si="494">MAX(INDIRECT(AE44))</f>
        <v>-4.5757490560675115E-2</v>
      </c>
      <c r="AF50">
        <f t="shared" ca="1" si="494"/>
        <v>-8.092190762392612E-2</v>
      </c>
      <c r="AG50">
        <f t="shared" ca="1" si="494"/>
        <v>-6.5501548756432285E-2</v>
      </c>
      <c r="AH50">
        <f t="shared" ca="1" si="494"/>
        <v>-7.0581074285707285E-2</v>
      </c>
      <c r="AI50">
        <f t="shared" ca="1" si="494"/>
        <v>-9.6910013008056392E-2</v>
      </c>
      <c r="AJ50">
        <f t="shared" ca="1" si="494"/>
        <v>-0.21467016498923297</v>
      </c>
      <c r="AK50">
        <f t="shared" ca="1" si="494"/>
        <v>-0.18708664335714442</v>
      </c>
      <c r="AL50">
        <f t="shared" ref="AL50:AT50" ca="1" si="495">MAX(INDIRECT(AL44))</f>
        <v>-0.18045606445813131</v>
      </c>
      <c r="AM50">
        <f t="shared" ca="1" si="495"/>
        <v>-0.14874165128092473</v>
      </c>
      <c r="AN50">
        <f t="shared" ca="1" si="495"/>
        <v>-0.19382002601611281</v>
      </c>
      <c r="AO50">
        <f t="shared" ca="1" si="495"/>
        <v>-0.21467016498923297</v>
      </c>
      <c r="AP50">
        <f t="shared" ca="1" si="495"/>
        <v>-0.26760624017703144</v>
      </c>
      <c r="AQ50">
        <f t="shared" ca="1" si="495"/>
        <v>-0.29242982390206362</v>
      </c>
      <c r="AR50">
        <f t="shared" ca="1" si="495"/>
        <v>-0.30980391997148632</v>
      </c>
      <c r="AS50">
        <f t="shared" ca="1" si="495"/>
        <v>-0.35654732351381258</v>
      </c>
      <c r="AT50">
        <f t="shared" ca="1" si="495"/>
        <v>-0.43179827593300502</v>
      </c>
      <c r="AU50">
        <f t="shared" ref="AU50:BA50" ca="1" si="496">MAX(INDIRECT(AU44))</f>
        <v>-0.42021640338318983</v>
      </c>
      <c r="AV50">
        <f t="shared" ca="1" si="496"/>
        <v>-0.42021640338318983</v>
      </c>
      <c r="AW50">
        <f t="shared" ca="1" si="496"/>
        <v>-0.58502665202918203</v>
      </c>
      <c r="AX50">
        <f t="shared" ca="1" si="496"/>
        <v>-0.44369749923271273</v>
      </c>
      <c r="AY50">
        <f t="shared" ca="1" si="496"/>
        <v>-0.42021640338318983</v>
      </c>
      <c r="AZ50">
        <f t="shared" ca="1" si="496"/>
        <v>-0.45593195564972439</v>
      </c>
      <c r="BA50">
        <f t="shared" ca="1" si="496"/>
        <v>-0.44369749923271273</v>
      </c>
      <c r="BB50">
        <f t="shared" ref="BB50:BG50" ca="1" si="497">MAX(INDIRECT(BB44))</f>
        <v>-0.44369749923271273</v>
      </c>
      <c r="BC50">
        <f t="shared" ca="1" si="497"/>
        <v>-0.46852108295774486</v>
      </c>
      <c r="BD50">
        <f t="shared" ca="1" si="497"/>
        <v>-0.49485002168009401</v>
      </c>
      <c r="BE50">
        <f t="shared" ca="1" si="497"/>
        <v>-0.48148606012211248</v>
      </c>
      <c r="BF50">
        <f t="shared" ca="1" si="497"/>
        <v>-0.50863830616572736</v>
      </c>
      <c r="BG50">
        <f t="shared" ca="1" si="497"/>
        <v>-0.49485002168009401</v>
      </c>
      <c r="BH50">
        <f t="shared" ref="BH50:BN50" ca="1" si="498">MAX(INDIRECT(BH44))</f>
        <v>-0.61978875828839397</v>
      </c>
      <c r="BI50">
        <f t="shared" ca="1" si="498"/>
        <v>-0.50863830616572736</v>
      </c>
      <c r="BJ50">
        <f t="shared" ca="1" si="498"/>
        <v>-0.52287874528033762</v>
      </c>
      <c r="BK50">
        <f t="shared" ca="1" si="498"/>
        <v>-0.46852108295774486</v>
      </c>
      <c r="BL50">
        <f t="shared" ca="1" si="498"/>
        <v>-0.48148606012211248</v>
      </c>
      <c r="BM50">
        <f t="shared" ca="1" si="498"/>
        <v>-0.52287874528033762</v>
      </c>
      <c r="BN50">
        <f t="shared" ca="1" si="498"/>
        <v>-0.50863830616572736</v>
      </c>
      <c r="BO50">
        <f ca="1">MAX(INDIRECT(BO44))</f>
        <v>-0.56863623584101264</v>
      </c>
      <c r="BP50">
        <f ca="1">MAX(INDIRECT(BP44))</f>
        <v>-0.56863623584101264</v>
      </c>
      <c r="BQ50">
        <f t="shared" ref="BQ50:BW50" ca="1" si="499">MAX(INDIRECT(BQ44))</f>
        <v>-0.55284196865778079</v>
      </c>
      <c r="BR50">
        <f t="shared" ca="1" si="499"/>
        <v>-0.55284196865778079</v>
      </c>
      <c r="BS50">
        <f t="shared" ca="1" si="499"/>
        <v>-0.58502665202918203</v>
      </c>
      <c r="BT50">
        <f t="shared" ca="1" si="499"/>
        <v>-0.65757731917779372</v>
      </c>
      <c r="BU50">
        <f t="shared" ca="1" si="499"/>
        <v>-0.6020599913279624</v>
      </c>
      <c r="BV50">
        <f t="shared" ca="1" si="499"/>
        <v>-0.58502665202918203</v>
      </c>
      <c r="BW50">
        <f t="shared" ca="1" si="499"/>
        <v>-0.56863623584101264</v>
      </c>
      <c r="BX50">
        <f ca="1">MAX(INDIRECT(BX44))</f>
        <v>-0.58502665202918203</v>
      </c>
      <c r="BY50">
        <f ca="1">MAX(INDIRECT(BY44))</f>
        <v>-0.58502665202918203</v>
      </c>
      <c r="BZ50">
        <f t="shared" ref="BZ50:CK50" ca="1" si="500">MAX(INDIRECT(BZ44))</f>
        <v>-0.6020599913279624</v>
      </c>
      <c r="CA50">
        <f t="shared" ca="1" si="500"/>
        <v>-0.6020599913279624</v>
      </c>
      <c r="CB50">
        <f t="shared" ca="1" si="500"/>
        <v>-0.6020599913279624</v>
      </c>
      <c r="CC50">
        <f t="shared" ca="1" si="500"/>
        <v>-0.61978875828839397</v>
      </c>
      <c r="CD50">
        <f t="shared" ca="1" si="500"/>
        <v>-0.61978875828839397</v>
      </c>
      <c r="CE50">
        <f t="shared" ca="1" si="500"/>
        <v>-0.58502665202918203</v>
      </c>
      <c r="CF50">
        <f t="shared" ca="1" si="500"/>
        <v>-0.65757731917779372</v>
      </c>
      <c r="CG50">
        <f t="shared" ca="1" si="500"/>
        <v>-0.63827216398240705</v>
      </c>
      <c r="CH50">
        <f t="shared" ca="1" si="500"/>
        <v>-0.61978875828839397</v>
      </c>
      <c r="CI50">
        <f t="shared" ca="1" si="500"/>
        <v>-0.63827216398240705</v>
      </c>
      <c r="CJ50">
        <f t="shared" ca="1" si="500"/>
        <v>-0.6020599913279624</v>
      </c>
      <c r="CK50">
        <f t="shared" ca="1" si="500"/>
        <v>-0.61978875828839397</v>
      </c>
      <c r="CL50">
        <f ca="1">MAX(INDIRECT(CL44))</f>
        <v>-0.61978875828839397</v>
      </c>
      <c r="CM50">
        <f ca="1">MAX(INDIRECT(CM44))</f>
        <v>-0.63827216398240705</v>
      </c>
      <c r="CN50">
        <f t="shared" ref="CN50:CS50" ca="1" si="501">MAX(INDIRECT(CN44))</f>
        <v>-0.63827216398240705</v>
      </c>
      <c r="CO50">
        <f t="shared" ca="1" si="501"/>
        <v>-0.61978875828839397</v>
      </c>
      <c r="CP50">
        <f t="shared" ca="1" si="501"/>
        <v>-0.65757731917779372</v>
      </c>
      <c r="CQ50">
        <f t="shared" ca="1" si="501"/>
        <v>-0.69897000433601875</v>
      </c>
      <c r="CR50">
        <f t="shared" ca="1" si="501"/>
        <v>-0.6777807052660807</v>
      </c>
      <c r="CS50">
        <f t="shared" ca="1" si="501"/>
        <v>-0.6777807052660807</v>
      </c>
      <c r="CT50">
        <f t="shared" ref="CT50:DP50" ca="1" si="502">MAX(INDIRECT(CT44))</f>
        <v>-0.69897000433601875</v>
      </c>
      <c r="CU50">
        <f t="shared" ca="1" si="502"/>
        <v>-0.63827216398240705</v>
      </c>
      <c r="CV50">
        <f t="shared" ca="1" si="502"/>
        <v>-0.65757731917779372</v>
      </c>
      <c r="CW50">
        <f t="shared" ca="1" si="502"/>
        <v>-0.63827216398240705</v>
      </c>
      <c r="CX50">
        <f t="shared" ca="1" si="502"/>
        <v>-0.6777807052660807</v>
      </c>
      <c r="CY50">
        <f t="shared" ca="1" si="502"/>
        <v>-0.6777807052660807</v>
      </c>
      <c r="CZ50">
        <f t="shared" ca="1" si="502"/>
        <v>-0.69897000433601875</v>
      </c>
      <c r="DA50">
        <f t="shared" ca="1" si="502"/>
        <v>-0.63827216398240705</v>
      </c>
      <c r="DB50">
        <f t="shared" ca="1" si="502"/>
        <v>-0.69897000433601875</v>
      </c>
      <c r="DC50">
        <f t="shared" ca="1" si="502"/>
        <v>-0.69897000433601875</v>
      </c>
      <c r="DD50">
        <f t="shared" ca="1" si="502"/>
        <v>-0.69897000433601875</v>
      </c>
      <c r="DE50">
        <f t="shared" ca="1" si="502"/>
        <v>-0.72124639904717103</v>
      </c>
      <c r="DF50">
        <f t="shared" ca="1" si="502"/>
        <v>-0.72124639904717103</v>
      </c>
      <c r="DG50">
        <f t="shared" ca="1" si="502"/>
        <v>-0.72124639904717103</v>
      </c>
      <c r="DH50">
        <f t="shared" ca="1" si="502"/>
        <v>-0.74472749489669399</v>
      </c>
      <c r="DI50">
        <f t="shared" ca="1" si="502"/>
        <v>-0.69897000433601875</v>
      </c>
      <c r="DJ50">
        <f t="shared" ca="1" si="502"/>
        <v>-0.72124639904717103</v>
      </c>
      <c r="DK50">
        <f t="shared" ca="1" si="502"/>
        <v>-0.69897000433601875</v>
      </c>
      <c r="DL50">
        <f t="shared" ca="1" si="502"/>
        <v>-0.6777807052660807</v>
      </c>
      <c r="DM50">
        <f t="shared" ca="1" si="502"/>
        <v>-0.72124639904717103</v>
      </c>
      <c r="DN50">
        <f t="shared" ca="1" si="502"/>
        <v>-0.769551078621726</v>
      </c>
      <c r="DO50">
        <f t="shared" ca="1" si="502"/>
        <v>-0.769551078621726</v>
      </c>
      <c r="DP50">
        <f t="shared" ca="1" si="502"/>
        <v>-0.74472749489669399</v>
      </c>
      <c r="DQ50">
        <f ca="1">MAX(INDIRECT(DQ44))</f>
        <v>-0.74472749489669399</v>
      </c>
      <c r="DR50">
        <f t="shared" ref="DR50:EC50" ca="1" si="503">MAX(INDIRECT(DR44))</f>
        <v>-0.83268266525182388</v>
      </c>
      <c r="DS50">
        <f t="shared" ca="1" si="503"/>
        <v>-0.81530856918240124</v>
      </c>
      <c r="DT50">
        <f t="shared" ca="1" si="503"/>
        <v>-0.82973828460504262</v>
      </c>
      <c r="DU50">
        <f t="shared" ca="1" si="503"/>
        <v>-0.84466396253493825</v>
      </c>
      <c r="DV50">
        <f t="shared" ca="1" si="503"/>
        <v>-0.84163750790475034</v>
      </c>
      <c r="DW50">
        <f t="shared" ca="1" si="503"/>
        <v>-0.85698519974590492</v>
      </c>
      <c r="DX50">
        <f t="shared" ca="1" si="503"/>
        <v>-0.83564714421556296</v>
      </c>
      <c r="DY50">
        <f t="shared" ca="1" si="503"/>
        <v>-0.84163750790475034</v>
      </c>
      <c r="DZ50">
        <f t="shared" ca="1" si="503"/>
        <v>-0.83863199776502517</v>
      </c>
      <c r="EA50">
        <f t="shared" ca="1" si="503"/>
        <v>-0.85698519974590492</v>
      </c>
      <c r="EB50">
        <f t="shared" ca="1" si="503"/>
        <v>-0.88941028970075098</v>
      </c>
      <c r="EC50">
        <f t="shared" ca="1" si="503"/>
        <v>-0.82102305270683062</v>
      </c>
      <c r="ED50">
        <f t="shared" ref="ED50:EF50" ca="1" si="504">MAX(INDIRECT(ED44))</f>
        <v>-0.85387196432176193</v>
      </c>
      <c r="EE50">
        <f t="shared" ca="1" si="504"/>
        <v>-0.82390874094431876</v>
      </c>
      <c r="EF50">
        <f t="shared" ca="1" si="504"/>
        <v>-0.89279003035213167</v>
      </c>
    </row>
    <row r="51" spans="1:136">
      <c r="F51" s="17" t="s">
        <v>29</v>
      </c>
      <c r="G51">
        <f ca="1">MIN(INDIRECT(G44))</f>
        <v>-0.3979400086720376</v>
      </c>
      <c r="H51">
        <f t="shared" ref="H51:X51" ca="1" si="505">MIN(INDIRECT(H44))</f>
        <v>-0.34678748622465633</v>
      </c>
      <c r="I51">
        <f t="shared" ca="1" si="505"/>
        <v>-0.49485002168009401</v>
      </c>
      <c r="J51">
        <f t="shared" ca="1" si="505"/>
        <v>-0.35654732351381258</v>
      </c>
      <c r="K51">
        <f t="shared" ca="1" si="505"/>
        <v>-0.42021640338318983</v>
      </c>
      <c r="L51">
        <f t="shared" ca="1" si="505"/>
        <v>-0.52287874528033762</v>
      </c>
      <c r="M51">
        <f t="shared" ca="1" si="505"/>
        <v>-0.48148606012211248</v>
      </c>
      <c r="N51">
        <f t="shared" ca="1" si="505"/>
        <v>-0.46852108295774486</v>
      </c>
      <c r="O51">
        <f t="shared" ca="1" si="505"/>
        <v>-0.45593195564972439</v>
      </c>
      <c r="P51">
        <f t="shared" ca="1" si="505"/>
        <v>-0.48148606012211248</v>
      </c>
      <c r="Q51">
        <f t="shared" ca="1" si="505"/>
        <v>-0.49485002168009401</v>
      </c>
      <c r="R51">
        <f t="shared" ca="1" si="505"/>
        <v>-0.50863830616572736</v>
      </c>
      <c r="S51">
        <f t="shared" ca="1" si="505"/>
        <v>-0.48148606012211248</v>
      </c>
      <c r="T51">
        <f t="shared" ca="1" si="505"/>
        <v>-0.48148606012211248</v>
      </c>
      <c r="U51">
        <f t="shared" ca="1" si="505"/>
        <v>-0.48148606012211248</v>
      </c>
      <c r="V51">
        <f t="shared" ca="1" si="505"/>
        <v>-0.56863623584101264</v>
      </c>
      <c r="W51">
        <f t="shared" ca="1" si="505"/>
        <v>-0.55284196865778079</v>
      </c>
      <c r="X51">
        <f t="shared" ca="1" si="505"/>
        <v>-0.50863830616572736</v>
      </c>
      <c r="Y51">
        <f t="shared" ref="Y51:AD51" ca="1" si="506">MIN(INDIRECT(Y44))</f>
        <v>-0.52287874528033762</v>
      </c>
      <c r="Z51">
        <f t="shared" ca="1" si="506"/>
        <v>-0.74472749489669399</v>
      </c>
      <c r="AA51">
        <f t="shared" ca="1" si="506"/>
        <v>-0.74472749489669399</v>
      </c>
      <c r="AB51">
        <f t="shared" ca="1" si="506"/>
        <v>-0.74472749489669399</v>
      </c>
      <c r="AC51">
        <f t="shared" ca="1" si="506"/>
        <v>-0.74472749489669399</v>
      </c>
      <c r="AD51">
        <f t="shared" ca="1" si="506"/>
        <v>-0.74472749489669399</v>
      </c>
      <c r="AE51">
        <f t="shared" ref="AE51:AK51" ca="1" si="507">MIN(INDIRECT(AE44))</f>
        <v>-0.74472749489669399</v>
      </c>
      <c r="AF51">
        <f t="shared" ca="1" si="507"/>
        <v>-0.769551078621726</v>
      </c>
      <c r="AG51">
        <f t="shared" ca="1" si="507"/>
        <v>-0.79588001734407521</v>
      </c>
      <c r="AH51">
        <f t="shared" ca="1" si="507"/>
        <v>-0.79588001734407521</v>
      </c>
      <c r="AI51">
        <f t="shared" ca="1" si="507"/>
        <v>-0.82390874094431876</v>
      </c>
      <c r="AJ51">
        <f t="shared" ca="1" si="507"/>
        <v>-0.92081875395237522</v>
      </c>
      <c r="AK51">
        <f t="shared" ca="1" si="507"/>
        <v>-0.82390874094431876</v>
      </c>
      <c r="AL51">
        <f t="shared" ref="AL51:AT51" ca="1" si="508">MIN(INDIRECT(AL44))</f>
        <v>-0.82390874094431876</v>
      </c>
      <c r="AM51">
        <f t="shared" ca="1" si="508"/>
        <v>-0.82390874094431876</v>
      </c>
      <c r="AN51">
        <f t="shared" ca="1" si="508"/>
        <v>-0.82390874094431876</v>
      </c>
      <c r="AO51">
        <f t="shared" ca="1" si="508"/>
        <v>-0.85387196432176193</v>
      </c>
      <c r="AP51">
        <f t="shared" ca="1" si="508"/>
        <v>-0.85387196432176193</v>
      </c>
      <c r="AQ51">
        <f t="shared" ca="1" si="508"/>
        <v>-0.85387196432176193</v>
      </c>
      <c r="AR51">
        <f t="shared" ca="1" si="508"/>
        <v>-0.88605664769316317</v>
      </c>
      <c r="AS51">
        <f t="shared" ca="1" si="508"/>
        <v>-1</v>
      </c>
      <c r="AT51">
        <f t="shared" ca="1" si="508"/>
        <v>-1.0457574905606752</v>
      </c>
      <c r="AU51">
        <f t="shared" ref="AU51:BA51" ca="1" si="509">MIN(INDIRECT(AU44))</f>
        <v>-1.0457574905606752</v>
      </c>
      <c r="AV51">
        <f t="shared" ca="1" si="509"/>
        <v>-1.0457574905606752</v>
      </c>
      <c r="AW51">
        <f t="shared" ca="1" si="509"/>
        <v>-1.3979400086720375</v>
      </c>
      <c r="AX51">
        <f t="shared" ca="1" si="509"/>
        <v>-1.0457574905606752</v>
      </c>
      <c r="AY51">
        <f t="shared" ca="1" si="509"/>
        <v>-1.0457574905606752</v>
      </c>
      <c r="AZ51">
        <f t="shared" ca="1" si="509"/>
        <v>-1.0457574905606752</v>
      </c>
      <c r="BA51">
        <f t="shared" ca="1" si="509"/>
        <v>-1.0457574905606752</v>
      </c>
      <c r="BB51">
        <f t="shared" ref="BB51:BG51" ca="1" si="510">MIN(INDIRECT(BB44))</f>
        <v>-1.0457574905606752</v>
      </c>
      <c r="BC51">
        <f t="shared" ca="1" si="510"/>
        <v>-1.0457574905606752</v>
      </c>
      <c r="BD51">
        <f t="shared" ca="1" si="510"/>
        <v>-1.0969100130080565</v>
      </c>
      <c r="BE51">
        <f t="shared" ca="1" si="510"/>
        <v>-1.0969100130080565</v>
      </c>
      <c r="BF51">
        <f t="shared" ca="1" si="510"/>
        <v>-1.0969100130080565</v>
      </c>
      <c r="BG51">
        <f t="shared" ca="1" si="510"/>
        <v>-1.0969100130080565</v>
      </c>
      <c r="BH51">
        <f t="shared" ref="BH51:BN51" ca="1" si="511">MIN(INDIRECT(BH44))</f>
        <v>-1.2218487496163564</v>
      </c>
      <c r="BI51">
        <f t="shared" ca="1" si="511"/>
        <v>-1.0969100130080565</v>
      </c>
      <c r="BJ51">
        <f t="shared" ca="1" si="511"/>
        <v>-1.1549019599857431</v>
      </c>
      <c r="BK51">
        <f t="shared" ca="1" si="511"/>
        <v>-1.0969100130080565</v>
      </c>
      <c r="BL51">
        <f t="shared" ca="1" si="511"/>
        <v>-1.0969100130080565</v>
      </c>
      <c r="BM51">
        <f t="shared" ca="1" si="511"/>
        <v>-1.0969100130080565</v>
      </c>
      <c r="BN51">
        <f t="shared" ca="1" si="511"/>
        <v>-1.0969100130080565</v>
      </c>
      <c r="BO51">
        <f ca="1">MIN(INDIRECT(BO44))</f>
        <v>-1.1549019599857431</v>
      </c>
      <c r="BP51">
        <f ca="1">MIN(INDIRECT(BP44))</f>
        <v>-1.0969100130080565</v>
      </c>
      <c r="BQ51">
        <f t="shared" ref="BQ51:BW51" ca="1" si="512">MIN(INDIRECT(BQ44))</f>
        <v>-1.0969100130080565</v>
      </c>
      <c r="BR51">
        <f t="shared" ca="1" si="512"/>
        <v>-1.1549019599857431</v>
      </c>
      <c r="BS51">
        <f t="shared" ca="1" si="512"/>
        <v>-1.1549019599857431</v>
      </c>
      <c r="BT51">
        <f t="shared" ca="1" si="512"/>
        <v>-1.3010299956639813</v>
      </c>
      <c r="BU51">
        <f t="shared" ca="1" si="512"/>
        <v>-1.1549019599857431</v>
      </c>
      <c r="BV51">
        <f t="shared" ca="1" si="512"/>
        <v>-1.1549019599857431</v>
      </c>
      <c r="BW51">
        <f t="shared" ca="1" si="512"/>
        <v>-1.1549019599857431</v>
      </c>
      <c r="BX51">
        <f ca="1">MIN(INDIRECT(BX44))</f>
        <v>-1.1549019599857431</v>
      </c>
      <c r="BY51">
        <f ca="1">MIN(INDIRECT(BY44))</f>
        <v>-1.1549019599857431</v>
      </c>
      <c r="BZ51">
        <f t="shared" ref="BZ51:CK51" ca="1" si="513">MIN(INDIRECT(BZ44))</f>
        <v>-1.1549019599857431</v>
      </c>
      <c r="CA51">
        <f t="shared" ca="1" si="513"/>
        <v>-1.1549019599857431</v>
      </c>
      <c r="CB51">
        <f t="shared" ca="1" si="513"/>
        <v>-1.1549019599857431</v>
      </c>
      <c r="CC51">
        <f t="shared" ca="1" si="513"/>
        <v>-1.1549019599857431</v>
      </c>
      <c r="CD51">
        <f t="shared" ca="1" si="513"/>
        <v>-1.1549019599857431</v>
      </c>
      <c r="CE51">
        <f t="shared" ca="1" si="513"/>
        <v>-1.1549019599857431</v>
      </c>
      <c r="CF51">
        <f t="shared" ca="1" si="513"/>
        <v>-1.2218487496163564</v>
      </c>
      <c r="CG51">
        <f t="shared" ca="1" si="513"/>
        <v>-1.2218487496163564</v>
      </c>
      <c r="CH51">
        <f t="shared" ca="1" si="513"/>
        <v>-1.2218487496163564</v>
      </c>
      <c r="CI51">
        <f t="shared" ca="1" si="513"/>
        <v>-1.1549019599857431</v>
      </c>
      <c r="CJ51">
        <f t="shared" ca="1" si="513"/>
        <v>-1.1549019599857431</v>
      </c>
      <c r="CK51">
        <f t="shared" ca="1" si="513"/>
        <v>-1.1549019599857431</v>
      </c>
      <c r="CL51">
        <f ca="1">MIN(INDIRECT(CL44))</f>
        <v>-1.1549019599857431</v>
      </c>
      <c r="CM51">
        <f ca="1">MIN(INDIRECT(CM44))</f>
        <v>-1.2218487496163564</v>
      </c>
      <c r="CN51">
        <f t="shared" ref="CN51:CS51" ca="1" si="514">MIN(INDIRECT(CN44))</f>
        <v>-1.2218487496163564</v>
      </c>
      <c r="CO51">
        <f t="shared" ca="1" si="514"/>
        <v>-1.2218487496163564</v>
      </c>
      <c r="CP51">
        <f t="shared" ca="1" si="514"/>
        <v>-1.2218487496163564</v>
      </c>
      <c r="CQ51">
        <f t="shared" ca="1" si="514"/>
        <v>-1.2218487496163564</v>
      </c>
      <c r="CR51">
        <f t="shared" ca="1" si="514"/>
        <v>-1.2218487496163564</v>
      </c>
      <c r="CS51">
        <f t="shared" ca="1" si="514"/>
        <v>-1.1549019599857431</v>
      </c>
      <c r="CT51">
        <f t="shared" ref="CT51:DP51" ca="1" si="515">MIN(INDIRECT(CT44))</f>
        <v>-1.2218487496163564</v>
      </c>
      <c r="CU51">
        <f t="shared" ca="1" si="515"/>
        <v>-1.2218487496163564</v>
      </c>
      <c r="CV51">
        <f t="shared" ca="1" si="515"/>
        <v>-1.1549019599857431</v>
      </c>
      <c r="CW51">
        <f t="shared" ca="1" si="515"/>
        <v>-1.2218487496163564</v>
      </c>
      <c r="CX51">
        <f t="shared" ca="1" si="515"/>
        <v>-1.1549019599857431</v>
      </c>
      <c r="CY51">
        <f t="shared" ca="1" si="515"/>
        <v>-1.1549019599857431</v>
      </c>
      <c r="CZ51">
        <f t="shared" ca="1" si="515"/>
        <v>-1.1549019599857431</v>
      </c>
      <c r="DA51">
        <f t="shared" ca="1" si="515"/>
        <v>-1.0969100130080565</v>
      </c>
      <c r="DB51">
        <f t="shared" ca="1" si="515"/>
        <v>-1.0969100130080565</v>
      </c>
      <c r="DC51">
        <f t="shared" ca="1" si="515"/>
        <v>-1.1549019599857431</v>
      </c>
      <c r="DD51">
        <f t="shared" ca="1" si="515"/>
        <v>-1.1549019599857431</v>
      </c>
      <c r="DE51">
        <f t="shared" ca="1" si="515"/>
        <v>-1.1549019599857431</v>
      </c>
      <c r="DF51">
        <f t="shared" ca="1" si="515"/>
        <v>-1.1549019599857431</v>
      </c>
      <c r="DG51">
        <f t="shared" ca="1" si="515"/>
        <v>-1.1549019599857431</v>
      </c>
      <c r="DH51">
        <f t="shared" ca="1" si="515"/>
        <v>-1.1549019599857431</v>
      </c>
      <c r="DI51">
        <f t="shared" ca="1" si="515"/>
        <v>-1.1549019599857431</v>
      </c>
      <c r="DJ51">
        <f t="shared" ca="1" si="515"/>
        <v>-1.1549019599857431</v>
      </c>
      <c r="DK51">
        <f t="shared" ca="1" si="515"/>
        <v>-1.1549019599857431</v>
      </c>
      <c r="DL51">
        <f t="shared" ca="1" si="515"/>
        <v>-1.1549019599857431</v>
      </c>
      <c r="DM51">
        <f t="shared" ca="1" si="515"/>
        <v>-1.1549019599857431</v>
      </c>
      <c r="DN51">
        <f t="shared" ca="1" si="515"/>
        <v>-1.2218487496163564</v>
      </c>
      <c r="DO51">
        <f t="shared" ca="1" si="515"/>
        <v>-1.2218487496163564</v>
      </c>
      <c r="DP51">
        <f t="shared" ca="1" si="515"/>
        <v>-1.2218487496163564</v>
      </c>
      <c r="DQ51">
        <f ca="1">MIN(INDIRECT(DQ44))</f>
        <v>-1.2218487496163564</v>
      </c>
      <c r="DR51">
        <f t="shared" ref="DR51:EC51" ca="1" si="516">MIN(INDIRECT(DR44))</f>
        <v>-1.2146701649892331</v>
      </c>
      <c r="DS51">
        <f t="shared" ca="1" si="516"/>
        <v>-1.2006594505464183</v>
      </c>
      <c r="DT51">
        <f t="shared" ca="1" si="516"/>
        <v>-1.1674910872937636</v>
      </c>
      <c r="DU51">
        <f t="shared" ca="1" si="516"/>
        <v>-1.1487416512809248</v>
      </c>
      <c r="DV51">
        <f t="shared" ca="1" si="516"/>
        <v>-1.1739251972991736</v>
      </c>
      <c r="DW51">
        <f t="shared" ca="1" si="516"/>
        <v>-1.0705810742857071</v>
      </c>
      <c r="DX51">
        <f t="shared" ca="1" si="516"/>
        <v>-1.0705810742857071</v>
      </c>
      <c r="DY51">
        <f t="shared" ca="1" si="516"/>
        <v>-1.0655015487564323</v>
      </c>
      <c r="DZ51">
        <f t="shared" ca="1" si="516"/>
        <v>-1.0604807473813815</v>
      </c>
      <c r="EA51">
        <f t="shared" ca="1" si="516"/>
        <v>-1.080921907623926</v>
      </c>
      <c r="EB51">
        <f t="shared" ca="1" si="516"/>
        <v>-1.0969100130080565</v>
      </c>
      <c r="EC51">
        <f t="shared" ca="1" si="516"/>
        <v>-1.0757207139381184</v>
      </c>
      <c r="ED51">
        <f t="shared" ref="ED51:EF51" ca="1" si="517">MIN(INDIRECT(ED44))</f>
        <v>-1.1549019599857431</v>
      </c>
      <c r="EE51">
        <f t="shared" ca="1" si="517"/>
        <v>-1.3010299956639813</v>
      </c>
      <c r="EF51">
        <f t="shared" ca="1" si="517"/>
        <v>-1.2757241303992111</v>
      </c>
    </row>
    <row r="52" spans="1:136">
      <c r="F52" s="17" t="s">
        <v>30</v>
      </c>
      <c r="G52">
        <f ca="1">AVERAGE(INDIRECT(G44))</f>
        <v>-0.1000640309564335</v>
      </c>
      <c r="H52">
        <f t="shared" ref="H52:X52" ca="1" si="518">AVERAGE(INDIRECT(H44))</f>
        <v>-0.11077231431962344</v>
      </c>
      <c r="I52">
        <f t="shared" ca="1" si="518"/>
        <v>-0.13979442658699101</v>
      </c>
      <c r="J52">
        <f t="shared" ca="1" si="518"/>
        <v>-0.13630835089058552</v>
      </c>
      <c r="K52">
        <f t="shared" ca="1" si="518"/>
        <v>-0.16428213652703683</v>
      </c>
      <c r="L52">
        <f t="shared" ca="1" si="518"/>
        <v>-0.19181729407928164</v>
      </c>
      <c r="M52">
        <f t="shared" ca="1" si="518"/>
        <v>-0.17921859583640137</v>
      </c>
      <c r="N52">
        <f t="shared" ca="1" si="518"/>
        <v>-0.20117467782960646</v>
      </c>
      <c r="O52">
        <f t="shared" ca="1" si="518"/>
        <v>-0.19228632553612995</v>
      </c>
      <c r="P52">
        <f t="shared" ca="1" si="518"/>
        <v>-0.20957074740501713</v>
      </c>
      <c r="Q52">
        <f t="shared" ca="1" si="518"/>
        <v>-0.21620691040652204</v>
      </c>
      <c r="R52">
        <f t="shared" ca="1" si="518"/>
        <v>-0.23389194629537396</v>
      </c>
      <c r="S52">
        <f t="shared" ca="1" si="518"/>
        <v>-0.23118534902990914</v>
      </c>
      <c r="T52">
        <f t="shared" ca="1" si="518"/>
        <v>-0.23000507118086094</v>
      </c>
      <c r="U52">
        <f t="shared" ca="1" si="518"/>
        <v>-0.22114326898234204</v>
      </c>
      <c r="V52">
        <f t="shared" ca="1" si="518"/>
        <v>-0.36602354911819923</v>
      </c>
      <c r="W52">
        <f t="shared" ca="1" si="518"/>
        <v>-0.33530257616197179</v>
      </c>
      <c r="X52">
        <f t="shared" ca="1" si="518"/>
        <v>-0.28305969047020235</v>
      </c>
      <c r="Y52">
        <f t="shared" ref="Y52:AD52" ca="1" si="519">AVERAGE(INDIRECT(Y44))</f>
        <v>-0.28240101312680349</v>
      </c>
      <c r="Z52">
        <f t="shared" ca="1" si="519"/>
        <v>-0.30274924893409905</v>
      </c>
      <c r="AA52">
        <f t="shared" ca="1" si="519"/>
        <v>-0.32495375240998214</v>
      </c>
      <c r="AB52">
        <f t="shared" ca="1" si="519"/>
        <v>-0.33263924700129405</v>
      </c>
      <c r="AC52">
        <f t="shared" ca="1" si="519"/>
        <v>-0.35416179571643397</v>
      </c>
      <c r="AD52">
        <f t="shared" ca="1" si="519"/>
        <v>-0.35325838477863658</v>
      </c>
      <c r="AE52">
        <f t="shared" ref="AE52:AK52" ca="1" si="520">AVERAGE(INDIRECT(AE44))</f>
        <v>-0.37693461736471551</v>
      </c>
      <c r="AF52">
        <f t="shared" ca="1" si="520"/>
        <v>-0.39799629110910478</v>
      </c>
      <c r="AG52">
        <f t="shared" ca="1" si="520"/>
        <v>-0.40968640363284803</v>
      </c>
      <c r="AH52">
        <f t="shared" ca="1" si="520"/>
        <v>-0.41780661052851303</v>
      </c>
      <c r="AI52">
        <f t="shared" ca="1" si="520"/>
        <v>-0.43708617230062385</v>
      </c>
      <c r="AJ52">
        <f t="shared" ca="1" si="520"/>
        <v>-0.55666257079757764</v>
      </c>
      <c r="AK52">
        <f t="shared" ca="1" si="520"/>
        <v>-0.47516691178983711</v>
      </c>
      <c r="AL52">
        <f t="shared" ref="AL52:AT52" ca="1" si="521">AVERAGE(INDIRECT(AL44))</f>
        <v>-0.50644475046573167</v>
      </c>
      <c r="AM52">
        <f t="shared" ca="1" si="521"/>
        <v>-0.49825501349321388</v>
      </c>
      <c r="AN52">
        <f t="shared" ca="1" si="521"/>
        <v>-0.50939081285939602</v>
      </c>
      <c r="AO52">
        <f t="shared" ca="1" si="521"/>
        <v>-0.57321526125535127</v>
      </c>
      <c r="AP52">
        <f t="shared" ca="1" si="521"/>
        <v>-0.60467038689665875</v>
      </c>
      <c r="AQ52">
        <f t="shared" ca="1" si="521"/>
        <v>-0.61335143335285325</v>
      </c>
      <c r="AR52">
        <f t="shared" ca="1" si="521"/>
        <v>-0.62481113478511452</v>
      </c>
      <c r="AS52">
        <f t="shared" ca="1" si="521"/>
        <v>-0.64603320318087687</v>
      </c>
      <c r="AT52">
        <f t="shared" ca="1" si="521"/>
        <v>-0.66120042447886984</v>
      </c>
      <c r="AU52">
        <f t="shared" ref="AU52:BA52" ca="1" si="522">AVERAGE(INDIRECT(AU44))</f>
        <v>-0.69329140212576956</v>
      </c>
      <c r="AV52">
        <f t="shared" ca="1" si="522"/>
        <v>-0.71728102489704559</v>
      </c>
      <c r="AW52">
        <f t="shared" ca="1" si="522"/>
        <v>-0.92901368652466065</v>
      </c>
      <c r="AX52">
        <f t="shared" ca="1" si="522"/>
        <v>-0.7100276010540133</v>
      </c>
      <c r="AY52">
        <f t="shared" ca="1" si="522"/>
        <v>-0.7181183218781616</v>
      </c>
      <c r="AZ52">
        <f t="shared" ca="1" si="522"/>
        <v>-0.73036882166523331</v>
      </c>
      <c r="BA52">
        <f t="shared" ca="1" si="522"/>
        <v>-0.75081357240962898</v>
      </c>
      <c r="BB52">
        <f t="shared" ref="BB52:BG52" ca="1" si="523">AVERAGE(INDIRECT(BB44))</f>
        <v>-0.75631957649038717</v>
      </c>
      <c r="BC52">
        <f t="shared" ca="1" si="523"/>
        <v>-0.76614954458872553</v>
      </c>
      <c r="BD52">
        <f t="shared" ca="1" si="523"/>
        <v>-0.7683483027956296</v>
      </c>
      <c r="BE52">
        <f t="shared" ca="1" si="523"/>
        <v>-0.76056294946050162</v>
      </c>
      <c r="BF52">
        <f t="shared" ca="1" si="523"/>
        <v>-0.77321863697796889</v>
      </c>
      <c r="BG52">
        <f t="shared" ca="1" si="523"/>
        <v>-0.77208606914514732</v>
      </c>
      <c r="BH52">
        <f t="shared" ref="BH52:BN52" ca="1" si="524">AVERAGE(INDIRECT(BH44))</f>
        <v>-0.88691142161401759</v>
      </c>
      <c r="BI52">
        <f t="shared" ca="1" si="524"/>
        <v>-0.79147620491590198</v>
      </c>
      <c r="BJ52">
        <f t="shared" ca="1" si="524"/>
        <v>-0.80457160558725638</v>
      </c>
      <c r="BK52">
        <f t="shared" ca="1" si="524"/>
        <v>-0.77377593246074361</v>
      </c>
      <c r="BL52">
        <f t="shared" ca="1" si="524"/>
        <v>-0.7767236996944008</v>
      </c>
      <c r="BM52">
        <f t="shared" ca="1" si="524"/>
        <v>-0.79246784991085006</v>
      </c>
      <c r="BN52">
        <f t="shared" ca="1" si="524"/>
        <v>-0.78291039537463625</v>
      </c>
      <c r="BO52">
        <f ca="1">AVERAGE(INDIRECT(BO44))</f>
        <v>-0.81746628784371589</v>
      </c>
      <c r="BP52">
        <f ca="1">AVERAGE(INDIRECT(BP44))</f>
        <v>-0.80357813201740624</v>
      </c>
      <c r="BQ52">
        <f t="shared" ref="BQ52:BW52" ca="1" si="525">AVERAGE(INDIRECT(BQ44))</f>
        <v>-0.81343134113049065</v>
      </c>
      <c r="BR52">
        <f t="shared" ca="1" si="525"/>
        <v>-0.82966577587648072</v>
      </c>
      <c r="BS52">
        <f t="shared" ca="1" si="525"/>
        <v>-0.83752506723842191</v>
      </c>
      <c r="BT52">
        <f t="shared" ca="1" si="525"/>
        <v>-0.94406657134802452</v>
      </c>
      <c r="BU52">
        <f t="shared" ca="1" si="525"/>
        <v>-0.84685730948568516</v>
      </c>
      <c r="BV52">
        <f t="shared" ca="1" si="525"/>
        <v>-0.84940782436320794</v>
      </c>
      <c r="BW52">
        <f t="shared" ca="1" si="525"/>
        <v>-0.85088370007142111</v>
      </c>
      <c r="BX52">
        <f ca="1">AVERAGE(INDIRECT(BX44))</f>
        <v>-0.82535809928139536</v>
      </c>
      <c r="BY52">
        <f ca="1">AVERAGE(INDIRECT(BY44))</f>
        <v>-0.84498270825285426</v>
      </c>
      <c r="BZ52">
        <f t="shared" ref="BZ52:CK52" ca="1" si="526">AVERAGE(INDIRECT(BZ44))</f>
        <v>-0.8466321281146878</v>
      </c>
      <c r="CA52">
        <f t="shared" ca="1" si="526"/>
        <v>-0.84966390886621812</v>
      </c>
      <c r="CB52">
        <f t="shared" ca="1" si="526"/>
        <v>-0.84938743334749511</v>
      </c>
      <c r="CC52">
        <f t="shared" ca="1" si="526"/>
        <v>-0.85118788718227378</v>
      </c>
      <c r="CD52">
        <f t="shared" ca="1" si="526"/>
        <v>-0.86538085706452972</v>
      </c>
      <c r="CE52">
        <f t="shared" ca="1" si="526"/>
        <v>-0.87034873010124847</v>
      </c>
      <c r="CF52">
        <f t="shared" ca="1" si="526"/>
        <v>-0.90177903965531392</v>
      </c>
      <c r="CG52">
        <f t="shared" ca="1" si="526"/>
        <v>-0.8680176011320101</v>
      </c>
      <c r="CH52">
        <f t="shared" ca="1" si="526"/>
        <v>-0.88477639089700166</v>
      </c>
      <c r="CI52">
        <f t="shared" ca="1" si="526"/>
        <v>-0.87358851601807053</v>
      </c>
      <c r="CJ52">
        <f t="shared" ca="1" si="526"/>
        <v>-0.87871951508399815</v>
      </c>
      <c r="CK52">
        <f t="shared" ca="1" si="526"/>
        <v>-0.88092210082621814</v>
      </c>
      <c r="CL52">
        <f ca="1">AVERAGE(INDIRECT(CL44))</f>
        <v>-0.88912165417940314</v>
      </c>
      <c r="CM52">
        <f ca="1">AVERAGE(INDIRECT(CM44))</f>
        <v>-0.90366198709465806</v>
      </c>
      <c r="CN52">
        <f t="shared" ref="CN52:CS52" ca="1" si="527">AVERAGE(INDIRECT(CN44))</f>
        <v>-0.90871700194792715</v>
      </c>
      <c r="CO52">
        <f t="shared" ca="1" si="527"/>
        <v>-0.91656566034482401</v>
      </c>
      <c r="CP52">
        <f t="shared" ca="1" si="527"/>
        <v>-0.92525862707720363</v>
      </c>
      <c r="CQ52">
        <f t="shared" ca="1" si="527"/>
        <v>-0.92456021400006372</v>
      </c>
      <c r="CR52">
        <f t="shared" ca="1" si="527"/>
        <v>-0.97012167829502949</v>
      </c>
      <c r="CS52">
        <f t="shared" ca="1" si="527"/>
        <v>-0.92809581000005836</v>
      </c>
      <c r="CT52">
        <f t="shared" ref="CT52:DP52" ca="1" si="528">AVERAGE(INDIRECT(CT44))</f>
        <v>-0.92308163817683919</v>
      </c>
      <c r="CU52">
        <f t="shared" ca="1" si="528"/>
        <v>-0.90695981197068354</v>
      </c>
      <c r="CV52">
        <f t="shared" ca="1" si="528"/>
        <v>-0.91976390015416953</v>
      </c>
      <c r="CW52">
        <f t="shared" ca="1" si="528"/>
        <v>-0.90695981197068354</v>
      </c>
      <c r="CX52">
        <f t="shared" ca="1" si="528"/>
        <v>-0.91421455692586928</v>
      </c>
      <c r="CY52">
        <f t="shared" ca="1" si="528"/>
        <v>-0.92483233657054897</v>
      </c>
      <c r="CZ52">
        <f t="shared" ca="1" si="528"/>
        <v>-0.93630690891566359</v>
      </c>
      <c r="DA52">
        <f t="shared" ca="1" si="528"/>
        <v>-0.91022423770617666</v>
      </c>
      <c r="DB52">
        <f t="shared" ca="1" si="528"/>
        <v>-0.91027537843048878</v>
      </c>
      <c r="DC52">
        <f t="shared" ca="1" si="528"/>
        <v>-0.93518584318787601</v>
      </c>
      <c r="DD52">
        <f t="shared" ca="1" si="528"/>
        <v>-0.92243700701119569</v>
      </c>
      <c r="DE52">
        <f t="shared" ca="1" si="528"/>
        <v>-0.92840096879724843</v>
      </c>
      <c r="DF52">
        <f t="shared" ca="1" si="528"/>
        <v>-0.93697665880817982</v>
      </c>
      <c r="DG52">
        <f t="shared" ca="1" si="528"/>
        <v>-0.93321368743015931</v>
      </c>
      <c r="DH52">
        <f t="shared" ca="1" si="528"/>
        <v>-0.95201785624059809</v>
      </c>
      <c r="DI52">
        <f t="shared" ca="1" si="528"/>
        <v>-0.92137981802563718</v>
      </c>
      <c r="DJ52">
        <f t="shared" ca="1" si="528"/>
        <v>-0.91103308437229946</v>
      </c>
      <c r="DK52">
        <f t="shared" ca="1" si="528"/>
        <v>-0.91801655791381298</v>
      </c>
      <c r="DL52">
        <f t="shared" ca="1" si="528"/>
        <v>-0.90573701879383217</v>
      </c>
      <c r="DM52">
        <f t="shared" ca="1" si="528"/>
        <v>-0.92915919028173555</v>
      </c>
      <c r="DN52">
        <f t="shared" ca="1" si="528"/>
        <v>-0.94991102513333436</v>
      </c>
      <c r="DO52">
        <f t="shared" ca="1" si="528"/>
        <v>-0.93016172861131119</v>
      </c>
      <c r="DP52">
        <f t="shared" ca="1" si="528"/>
        <v>-0.93000684459686767</v>
      </c>
      <c r="DQ52">
        <f ca="1">AVERAGE(INDIRECT(DQ44))</f>
        <v>-0.94812772964249803</v>
      </c>
      <c r="DR52">
        <f t="shared" ref="DR52:EC52" ca="1" si="529">AVERAGE(INDIRECT(DR44))</f>
        <v>-0.96945664839981704</v>
      </c>
      <c r="DS52">
        <f t="shared" ca="1" si="529"/>
        <v>-0.94976048883295416</v>
      </c>
      <c r="DT52">
        <f t="shared" ca="1" si="529"/>
        <v>-0.95086550169066875</v>
      </c>
      <c r="DU52">
        <f t="shared" ca="1" si="529"/>
        <v>-0.95493875254627592</v>
      </c>
      <c r="DV52">
        <f t="shared" ca="1" si="529"/>
        <v>-0.96606116623702121</v>
      </c>
      <c r="DW52">
        <f t="shared" ca="1" si="529"/>
        <v>-0.95717732942584466</v>
      </c>
      <c r="DX52">
        <f t="shared" ca="1" si="529"/>
        <v>-0.96173638967801489</v>
      </c>
      <c r="DY52">
        <f t="shared" ca="1" si="529"/>
        <v>-0.96254758550372121</v>
      </c>
      <c r="DZ52">
        <f t="shared" ca="1" si="529"/>
        <v>-0.95189585715719571</v>
      </c>
      <c r="EA52">
        <f t="shared" ca="1" si="529"/>
        <v>-0.95850326130056329</v>
      </c>
      <c r="EB52">
        <f t="shared" ca="1" si="529"/>
        <v>-0.9783774923786418</v>
      </c>
      <c r="EC52">
        <f t="shared" ca="1" si="529"/>
        <v>-0.95852769546298677</v>
      </c>
      <c r="ED52">
        <f t="shared" ref="ED52:EF52" ca="1" si="530">AVERAGE(INDIRECT(ED44))</f>
        <v>-0.99033919589707298</v>
      </c>
      <c r="EE52">
        <f t="shared" ca="1" si="530"/>
        <v>-1.0689802968675515</v>
      </c>
      <c r="EF52">
        <f t="shared" ca="1" si="530"/>
        <v>-1.0436075071520032</v>
      </c>
    </row>
    <row r="53" spans="1:136">
      <c r="F53" s="17" t="s">
        <v>31</v>
      </c>
      <c r="G53">
        <f t="shared" ref="G53:U53" ca="1" si="531">IF(G$10="有","",AVERAGE(INDIRECT(G44)))</f>
        <v>-0.1000640309564335</v>
      </c>
      <c r="H53">
        <f t="shared" ca="1" si="531"/>
        <v>-0.11077231431962344</v>
      </c>
      <c r="I53">
        <f t="shared" ca="1" si="531"/>
        <v>-0.13979442658699101</v>
      </c>
      <c r="J53">
        <f t="shared" ca="1" si="531"/>
        <v>-0.13630835089058552</v>
      </c>
      <c r="K53">
        <f t="shared" ca="1" si="531"/>
        <v>-0.16428213652703683</v>
      </c>
      <c r="L53">
        <f t="shared" ca="1" si="531"/>
        <v>-0.19181729407928164</v>
      </c>
      <c r="M53">
        <f t="shared" ca="1" si="531"/>
        <v>-0.17921859583640137</v>
      </c>
      <c r="N53">
        <f t="shared" ca="1" si="531"/>
        <v>-0.20117467782960646</v>
      </c>
      <c r="O53">
        <f t="shared" ca="1" si="531"/>
        <v>-0.19228632553612995</v>
      </c>
      <c r="P53">
        <f t="shared" ca="1" si="531"/>
        <v>-0.20957074740501713</v>
      </c>
      <c r="Q53">
        <f t="shared" ca="1" si="531"/>
        <v>-0.21620691040652204</v>
      </c>
      <c r="R53">
        <f t="shared" ca="1" si="531"/>
        <v>-0.23389194629537396</v>
      </c>
      <c r="S53">
        <f t="shared" ca="1" si="531"/>
        <v>-0.23118534902990914</v>
      </c>
      <c r="T53">
        <f t="shared" ca="1" si="531"/>
        <v>-0.23000507118086094</v>
      </c>
      <c r="U53">
        <f t="shared" ca="1" si="531"/>
        <v>-0.22114326898234204</v>
      </c>
      <c r="V53" t="str">
        <f ca="1">IF(V$10="有","",AVERAGE(INDIRECT(V44)))</f>
        <v/>
      </c>
      <c r="W53" t="str">
        <f ca="1">IF(W$10="有","",AVERAGE(INDIRECT(W44)))</f>
        <v/>
      </c>
      <c r="X53">
        <f ca="1">IF(X$10="有","",AVERAGE(INDIRECT(X44)))</f>
        <v>-0.28305969047020235</v>
      </c>
      <c r="Y53">
        <f t="shared" ref="Y53:AD53" ca="1" si="532">IF(Y$10="有","",AVERAGE(INDIRECT(Y44)))</f>
        <v>-0.28240101312680349</v>
      </c>
      <c r="Z53">
        <f t="shared" ca="1" si="532"/>
        <v>-0.30274924893409905</v>
      </c>
      <c r="AA53">
        <f t="shared" ca="1" si="532"/>
        <v>-0.32495375240998214</v>
      </c>
      <c r="AB53">
        <f t="shared" ca="1" si="532"/>
        <v>-0.33263924700129405</v>
      </c>
      <c r="AC53">
        <f t="shared" ca="1" si="532"/>
        <v>-0.35416179571643397</v>
      </c>
      <c r="AD53">
        <f t="shared" ca="1" si="532"/>
        <v>-0.35325838477863658</v>
      </c>
      <c r="AE53">
        <f t="shared" ref="AE53:AK53" ca="1" si="533">IF(AE$10="有","",AVERAGE(INDIRECT(AE44)))</f>
        <v>-0.37693461736471551</v>
      </c>
      <c r="AF53">
        <f t="shared" ca="1" si="533"/>
        <v>-0.39799629110910478</v>
      </c>
      <c r="AG53">
        <f t="shared" ca="1" si="533"/>
        <v>-0.40968640363284803</v>
      </c>
      <c r="AH53">
        <f t="shared" ca="1" si="533"/>
        <v>-0.41780661052851303</v>
      </c>
      <c r="AI53">
        <f t="shared" ca="1" si="533"/>
        <v>-0.43708617230062385</v>
      </c>
      <c r="AJ53" t="str">
        <f t="shared" ca="1" si="533"/>
        <v/>
      </c>
      <c r="AK53">
        <f t="shared" ca="1" si="533"/>
        <v>-0.47516691178983711</v>
      </c>
      <c r="AL53">
        <f t="shared" ref="AL53:AT53" ca="1" si="534">IF(AL$10="有","",AVERAGE(INDIRECT(AL44)))</f>
        <v>-0.50644475046573167</v>
      </c>
      <c r="AM53">
        <f t="shared" ca="1" si="534"/>
        <v>-0.49825501349321388</v>
      </c>
      <c r="AN53">
        <f t="shared" ca="1" si="534"/>
        <v>-0.50939081285939602</v>
      </c>
      <c r="AO53">
        <f t="shared" ca="1" si="534"/>
        <v>-0.57321526125535127</v>
      </c>
      <c r="AP53">
        <f t="shared" ca="1" si="534"/>
        <v>-0.60467038689665875</v>
      </c>
      <c r="AQ53">
        <f t="shared" ca="1" si="534"/>
        <v>-0.61335143335285325</v>
      </c>
      <c r="AR53">
        <f t="shared" ca="1" si="534"/>
        <v>-0.62481113478511452</v>
      </c>
      <c r="AS53">
        <f t="shared" ca="1" si="534"/>
        <v>-0.64603320318087687</v>
      </c>
      <c r="AT53">
        <f t="shared" ca="1" si="534"/>
        <v>-0.66120042447886984</v>
      </c>
      <c r="AU53">
        <f t="shared" ref="AU53:BA53" ca="1" si="535">IF(AU$10="有","",AVERAGE(INDIRECT(AU44)))</f>
        <v>-0.69329140212576956</v>
      </c>
      <c r="AV53">
        <f t="shared" ca="1" si="535"/>
        <v>-0.71728102489704559</v>
      </c>
      <c r="AW53" t="str">
        <f t="shared" ca="1" si="535"/>
        <v/>
      </c>
      <c r="AX53">
        <f t="shared" ca="1" si="535"/>
        <v>-0.7100276010540133</v>
      </c>
      <c r="AY53">
        <f t="shared" ca="1" si="535"/>
        <v>-0.7181183218781616</v>
      </c>
      <c r="AZ53">
        <f t="shared" ca="1" si="535"/>
        <v>-0.73036882166523331</v>
      </c>
      <c r="BA53">
        <f t="shared" ca="1" si="535"/>
        <v>-0.75081357240962898</v>
      </c>
      <c r="BB53">
        <f t="shared" ref="BB53:BG53" ca="1" si="536">IF(BB$10="有","",AVERAGE(INDIRECT(BB44)))</f>
        <v>-0.75631957649038717</v>
      </c>
      <c r="BC53">
        <f t="shared" ca="1" si="536"/>
        <v>-0.76614954458872553</v>
      </c>
      <c r="BD53">
        <f t="shared" ca="1" si="536"/>
        <v>-0.7683483027956296</v>
      </c>
      <c r="BE53">
        <f t="shared" ca="1" si="536"/>
        <v>-0.76056294946050162</v>
      </c>
      <c r="BF53">
        <f t="shared" ca="1" si="536"/>
        <v>-0.77321863697796889</v>
      </c>
      <c r="BG53">
        <f t="shared" ca="1" si="536"/>
        <v>-0.77208606914514732</v>
      </c>
      <c r="BH53">
        <f t="shared" ref="BH53:BN53" ca="1" si="537">IF(BH$10="有","",AVERAGE(INDIRECT(BH44)))</f>
        <v>-0.88691142161401759</v>
      </c>
      <c r="BI53">
        <f t="shared" ca="1" si="537"/>
        <v>-0.79147620491590198</v>
      </c>
      <c r="BJ53">
        <f t="shared" ca="1" si="537"/>
        <v>-0.80457160558725638</v>
      </c>
      <c r="BK53">
        <f t="shared" ca="1" si="537"/>
        <v>-0.77377593246074361</v>
      </c>
      <c r="BL53">
        <f t="shared" ca="1" si="537"/>
        <v>-0.7767236996944008</v>
      </c>
      <c r="BM53">
        <f t="shared" ca="1" si="537"/>
        <v>-0.79246784991085006</v>
      </c>
      <c r="BN53">
        <f t="shared" ca="1" si="537"/>
        <v>-0.78291039537463625</v>
      </c>
      <c r="BO53">
        <f ca="1">IF(BO$10="有","",AVERAGE(INDIRECT(BO44)))</f>
        <v>-0.81746628784371589</v>
      </c>
      <c r="BP53">
        <f ca="1">IF(BP$10="有","",AVERAGE(INDIRECT(BP44)))</f>
        <v>-0.80357813201740624</v>
      </c>
      <c r="BQ53">
        <f t="shared" ref="BQ53:BW53" ca="1" si="538">IF(BQ$10="有","",AVERAGE(INDIRECT(BQ44)))</f>
        <v>-0.81343134113049065</v>
      </c>
      <c r="BR53">
        <f t="shared" ca="1" si="538"/>
        <v>-0.82966577587648072</v>
      </c>
      <c r="BS53">
        <f t="shared" ca="1" si="538"/>
        <v>-0.83752506723842191</v>
      </c>
      <c r="BT53">
        <f t="shared" ca="1" si="538"/>
        <v>-0.94406657134802452</v>
      </c>
      <c r="BU53">
        <f t="shared" ca="1" si="538"/>
        <v>-0.84685730948568516</v>
      </c>
      <c r="BV53">
        <f t="shared" ca="1" si="538"/>
        <v>-0.84940782436320794</v>
      </c>
      <c r="BW53">
        <f t="shared" ca="1" si="538"/>
        <v>-0.85088370007142111</v>
      </c>
      <c r="BX53">
        <f ca="1">IF(BX$10="有","",AVERAGE(INDIRECT(BX44)))</f>
        <v>-0.82535809928139536</v>
      </c>
      <c r="BY53">
        <f ca="1">IF(BY$10="有","",AVERAGE(INDIRECT(BY44)))</f>
        <v>-0.84498270825285426</v>
      </c>
      <c r="BZ53">
        <f t="shared" ref="BZ53:CK53" ca="1" si="539">IF(BZ$10="有","",AVERAGE(INDIRECT(BZ44)))</f>
        <v>-0.8466321281146878</v>
      </c>
      <c r="CA53">
        <f t="shared" ca="1" si="539"/>
        <v>-0.84966390886621812</v>
      </c>
      <c r="CB53">
        <f t="shared" ca="1" si="539"/>
        <v>-0.84938743334749511</v>
      </c>
      <c r="CC53">
        <f t="shared" ca="1" si="539"/>
        <v>-0.85118788718227378</v>
      </c>
      <c r="CD53">
        <f t="shared" ca="1" si="539"/>
        <v>-0.86538085706452972</v>
      </c>
      <c r="CE53">
        <f t="shared" ca="1" si="539"/>
        <v>-0.87034873010124847</v>
      </c>
      <c r="CF53">
        <f t="shared" ca="1" si="539"/>
        <v>-0.90177903965531392</v>
      </c>
      <c r="CG53">
        <f t="shared" ca="1" si="539"/>
        <v>-0.8680176011320101</v>
      </c>
      <c r="CH53">
        <f t="shared" ca="1" si="539"/>
        <v>-0.88477639089700166</v>
      </c>
      <c r="CI53">
        <f t="shared" ca="1" si="539"/>
        <v>-0.87358851601807053</v>
      </c>
      <c r="CJ53">
        <f t="shared" ca="1" si="539"/>
        <v>-0.87871951508399815</v>
      </c>
      <c r="CK53">
        <f t="shared" ca="1" si="539"/>
        <v>-0.88092210082621814</v>
      </c>
      <c r="CL53">
        <f ca="1">IF(CL$10="有","",AVERAGE(INDIRECT(CL44)))</f>
        <v>-0.88912165417940314</v>
      </c>
      <c r="CM53">
        <f ca="1">IF(CM$10="有","",AVERAGE(INDIRECT(CM44)))</f>
        <v>-0.90366198709465806</v>
      </c>
      <c r="CN53">
        <f t="shared" ref="CN53:CS53" ca="1" si="540">IF(CN$10="有","",AVERAGE(INDIRECT(CN44)))</f>
        <v>-0.90871700194792715</v>
      </c>
      <c r="CO53">
        <f t="shared" ca="1" si="540"/>
        <v>-0.91656566034482401</v>
      </c>
      <c r="CP53">
        <f t="shared" ca="1" si="540"/>
        <v>-0.92525862707720363</v>
      </c>
      <c r="CQ53">
        <f t="shared" ca="1" si="540"/>
        <v>-0.92456021400006372</v>
      </c>
      <c r="CR53">
        <f t="shared" ca="1" si="540"/>
        <v>-0.97012167829502949</v>
      </c>
      <c r="CS53">
        <f t="shared" ca="1" si="540"/>
        <v>-0.92809581000005836</v>
      </c>
      <c r="CT53">
        <f t="shared" ref="CT53:DP53" ca="1" si="541">IF(CT$10="有","",AVERAGE(INDIRECT(CT44)))</f>
        <v>-0.92308163817683919</v>
      </c>
      <c r="CU53">
        <f t="shared" ca="1" si="541"/>
        <v>-0.90695981197068354</v>
      </c>
      <c r="CV53">
        <f t="shared" ca="1" si="541"/>
        <v>-0.91976390015416953</v>
      </c>
      <c r="CW53">
        <f t="shared" ca="1" si="541"/>
        <v>-0.90695981197068354</v>
      </c>
      <c r="CX53">
        <f t="shared" ca="1" si="541"/>
        <v>-0.91421455692586928</v>
      </c>
      <c r="CY53">
        <f t="shared" ca="1" si="541"/>
        <v>-0.92483233657054897</v>
      </c>
      <c r="CZ53">
        <f t="shared" ca="1" si="541"/>
        <v>-0.93630690891566359</v>
      </c>
      <c r="DA53">
        <f t="shared" ca="1" si="541"/>
        <v>-0.91022423770617666</v>
      </c>
      <c r="DB53">
        <f t="shared" ca="1" si="541"/>
        <v>-0.91027537843048878</v>
      </c>
      <c r="DC53">
        <f t="shared" ca="1" si="541"/>
        <v>-0.93518584318787601</v>
      </c>
      <c r="DD53">
        <f t="shared" ca="1" si="541"/>
        <v>-0.92243700701119569</v>
      </c>
      <c r="DE53">
        <f t="shared" ca="1" si="541"/>
        <v>-0.92840096879724843</v>
      </c>
      <c r="DF53">
        <f t="shared" ca="1" si="541"/>
        <v>-0.93697665880817982</v>
      </c>
      <c r="DG53">
        <f t="shared" ca="1" si="541"/>
        <v>-0.93321368743015931</v>
      </c>
      <c r="DH53">
        <f t="shared" ca="1" si="541"/>
        <v>-0.95201785624059809</v>
      </c>
      <c r="DI53">
        <f t="shared" ca="1" si="541"/>
        <v>-0.92137981802563718</v>
      </c>
      <c r="DJ53">
        <f t="shared" ca="1" si="541"/>
        <v>-0.91103308437229946</v>
      </c>
      <c r="DK53">
        <f t="shared" ca="1" si="541"/>
        <v>-0.91801655791381298</v>
      </c>
      <c r="DL53">
        <f t="shared" ca="1" si="541"/>
        <v>-0.90573701879383217</v>
      </c>
      <c r="DM53">
        <f t="shared" ca="1" si="541"/>
        <v>-0.92915919028173555</v>
      </c>
      <c r="DN53">
        <f t="shared" ca="1" si="541"/>
        <v>-0.94991102513333436</v>
      </c>
      <c r="DO53">
        <f t="shared" ca="1" si="541"/>
        <v>-0.93016172861131119</v>
      </c>
      <c r="DP53">
        <f t="shared" ca="1" si="541"/>
        <v>-0.93000684459686767</v>
      </c>
      <c r="DQ53">
        <f ca="1">IF(DQ$10="有","",AVERAGE(INDIRECT(DQ44)))</f>
        <v>-0.94812772964249803</v>
      </c>
      <c r="DR53">
        <f t="shared" ref="DR53:EC53" ca="1" si="542">IF(DR$10="有","",AVERAGE(INDIRECT(DR44)))</f>
        <v>-0.96945664839981704</v>
      </c>
      <c r="DS53">
        <f t="shared" ca="1" si="542"/>
        <v>-0.94976048883295416</v>
      </c>
      <c r="DT53">
        <f t="shared" ca="1" si="542"/>
        <v>-0.95086550169066875</v>
      </c>
      <c r="DU53">
        <f t="shared" ca="1" si="542"/>
        <v>-0.95493875254627592</v>
      </c>
      <c r="DV53">
        <f t="shared" ca="1" si="542"/>
        <v>-0.96606116623702121</v>
      </c>
      <c r="DW53">
        <f t="shared" ca="1" si="542"/>
        <v>-0.95717732942584466</v>
      </c>
      <c r="DX53">
        <f t="shared" ca="1" si="542"/>
        <v>-0.96173638967801489</v>
      </c>
      <c r="DY53">
        <f t="shared" ca="1" si="542"/>
        <v>-0.96254758550372121</v>
      </c>
      <c r="DZ53">
        <f t="shared" ca="1" si="542"/>
        <v>-0.95189585715719571</v>
      </c>
      <c r="EA53">
        <f t="shared" ca="1" si="542"/>
        <v>-0.95850326130056329</v>
      </c>
      <c r="EB53">
        <f t="shared" ca="1" si="542"/>
        <v>-0.9783774923786418</v>
      </c>
      <c r="EC53">
        <f t="shared" ca="1" si="542"/>
        <v>-0.95852769546298677</v>
      </c>
      <c r="ED53">
        <f t="shared" ref="ED53:EF53" ca="1" si="543">IF(ED$10="有","",AVERAGE(INDIRECT(ED44)))</f>
        <v>-0.99033919589707298</v>
      </c>
      <c r="EE53">
        <f t="shared" ca="1" si="543"/>
        <v>-1.0689802968675515</v>
      </c>
      <c r="EF53">
        <f t="shared" ca="1" si="543"/>
        <v>-1.0436075071520032</v>
      </c>
    </row>
    <row r="54" spans="1:136">
      <c r="F54" s="17" t="s">
        <v>32</v>
      </c>
      <c r="G54">
        <f ca="1">STDEV(INDIRECT(G44))</f>
        <v>0.13431249962858224</v>
      </c>
      <c r="H54">
        <f t="shared" ref="H54:X54" ca="1" si="544">STDEV(INDIRECT(H44))</f>
        <v>0.13553983434965772</v>
      </c>
      <c r="I54">
        <f t="shared" ca="1" si="544"/>
        <v>0.17175319835825381</v>
      </c>
      <c r="J54">
        <f t="shared" ca="1" si="544"/>
        <v>0.1378961922067593</v>
      </c>
      <c r="K54">
        <f t="shared" ca="1" si="544"/>
        <v>0.13803210776697084</v>
      </c>
      <c r="L54">
        <f t="shared" ca="1" si="544"/>
        <v>0.15748428766337352</v>
      </c>
      <c r="M54">
        <f t="shared" ca="1" si="544"/>
        <v>0.16380626962472616</v>
      </c>
      <c r="N54">
        <f t="shared" ca="1" si="544"/>
        <v>0.14941341364664615</v>
      </c>
      <c r="O54">
        <f t="shared" ca="1" si="544"/>
        <v>0.14500788167611581</v>
      </c>
      <c r="P54">
        <f t="shared" ca="1" si="544"/>
        <v>0.16079290501644197</v>
      </c>
      <c r="Q54">
        <f t="shared" ca="1" si="544"/>
        <v>0.15416959272423492</v>
      </c>
      <c r="R54">
        <f t="shared" ca="1" si="544"/>
        <v>0.14905388296488109</v>
      </c>
      <c r="S54">
        <f t="shared" ca="1" si="544"/>
        <v>0.15494959110746034</v>
      </c>
      <c r="T54">
        <f t="shared" ca="1" si="544"/>
        <v>0.15268363228002682</v>
      </c>
      <c r="U54">
        <f t="shared" ca="1" si="544"/>
        <v>0.15657441639919717</v>
      </c>
      <c r="V54">
        <f t="shared" ca="1" si="544"/>
        <v>0.15411148684455103</v>
      </c>
      <c r="W54">
        <f t="shared" ca="1" si="544"/>
        <v>0.15171254065745993</v>
      </c>
      <c r="X54">
        <f t="shared" ca="1" si="544"/>
        <v>0.15301759487824018</v>
      </c>
      <c r="Y54">
        <f t="shared" ref="Y54:AD54" ca="1" si="545">STDEV(INDIRECT(Y44))</f>
        <v>0.15697875119615562</v>
      </c>
      <c r="Z54">
        <f t="shared" ca="1" si="545"/>
        <v>0.20069673487366715</v>
      </c>
      <c r="AA54">
        <f t="shared" ca="1" si="545"/>
        <v>0.19965010815775511</v>
      </c>
      <c r="AB54">
        <f t="shared" ca="1" si="545"/>
        <v>0.19729344034531293</v>
      </c>
      <c r="AC54">
        <f t="shared" ca="1" si="545"/>
        <v>0.19287775328639656</v>
      </c>
      <c r="AD54">
        <f t="shared" ca="1" si="545"/>
        <v>0.19785520712639268</v>
      </c>
      <c r="AE54">
        <f t="shared" ref="AE54:AK54" ca="1" si="546">STDEV(INDIRECT(AE44))</f>
        <v>0.19865348601128568</v>
      </c>
      <c r="AF54">
        <f t="shared" ca="1" si="546"/>
        <v>0.19462539871295462</v>
      </c>
      <c r="AG54">
        <f t="shared" ca="1" si="546"/>
        <v>0.18951445180626331</v>
      </c>
      <c r="AH54">
        <f t="shared" ca="1" si="546"/>
        <v>0.19083362883910038</v>
      </c>
      <c r="AI54">
        <f t="shared" ca="1" si="546"/>
        <v>0.1862638112666361</v>
      </c>
      <c r="AJ54">
        <f t="shared" ca="1" si="546"/>
        <v>0.18662359505146869</v>
      </c>
      <c r="AK54">
        <f t="shared" ca="1" si="546"/>
        <v>0.19695300380263642</v>
      </c>
      <c r="AL54">
        <f t="shared" ref="AL54:AT54" ca="1" si="547">STDEV(INDIRECT(AL44))</f>
        <v>0.18659463743467988</v>
      </c>
      <c r="AM54">
        <f t="shared" ca="1" si="547"/>
        <v>0.1858201460582222</v>
      </c>
      <c r="AN54">
        <f t="shared" ca="1" si="547"/>
        <v>0.18159031275703438</v>
      </c>
      <c r="AO54">
        <f t="shared" ca="1" si="547"/>
        <v>0.15296366003233516</v>
      </c>
      <c r="AP54">
        <f t="shared" ca="1" si="547"/>
        <v>0.15696370932246131</v>
      </c>
      <c r="AQ54">
        <f t="shared" ca="1" si="547"/>
        <v>0.1572333284725432</v>
      </c>
      <c r="AR54">
        <f t="shared" ca="1" si="547"/>
        <v>0.16226536420567683</v>
      </c>
      <c r="AS54">
        <f t="shared" ca="1" si="547"/>
        <v>0.16152669683936358</v>
      </c>
      <c r="AT54">
        <f t="shared" ca="1" si="547"/>
        <v>0.16949318945580832</v>
      </c>
      <c r="AU54">
        <f t="shared" ref="AU54:BA54" ca="1" si="548">STDEV(INDIRECT(AU44))</f>
        <v>0.16560894396669057</v>
      </c>
      <c r="AV54">
        <f t="shared" ca="1" si="548"/>
        <v>0.17072072026862836</v>
      </c>
      <c r="AW54">
        <f t="shared" ca="1" si="548"/>
        <v>0.18060309582040918</v>
      </c>
      <c r="AX54">
        <f t="shared" ca="1" si="548"/>
        <v>0.17330844796010755</v>
      </c>
      <c r="AY54">
        <f t="shared" ca="1" si="548"/>
        <v>0.17102855283030943</v>
      </c>
      <c r="AZ54">
        <f t="shared" ca="1" si="548"/>
        <v>0.1701052662129344</v>
      </c>
      <c r="BA54">
        <f t="shared" ca="1" si="548"/>
        <v>0.15889720899167789</v>
      </c>
      <c r="BB54">
        <f t="shared" ref="BB54:BG54" ca="1" si="549">STDEV(INDIRECT(BB44))</f>
        <v>0.16231835697543748</v>
      </c>
      <c r="BC54">
        <f t="shared" ca="1" si="549"/>
        <v>0.16448737291119581</v>
      </c>
      <c r="BD54">
        <f t="shared" ca="1" si="549"/>
        <v>0.15497938044391948</v>
      </c>
      <c r="BE54">
        <f t="shared" ca="1" si="549"/>
        <v>0.16126065260731076</v>
      </c>
      <c r="BF54">
        <f t="shared" ca="1" si="549"/>
        <v>0.14727439006892629</v>
      </c>
      <c r="BG54">
        <f t="shared" ca="1" si="549"/>
        <v>0.15693280194619197</v>
      </c>
      <c r="BH54">
        <f t="shared" ref="BH54:BN54" ca="1" si="550">STDEV(INDIRECT(BH44))</f>
        <v>0.15672490539521869</v>
      </c>
      <c r="BI54">
        <f t="shared" ca="1" si="550"/>
        <v>0.15870532802851303</v>
      </c>
      <c r="BJ54">
        <f t="shared" ca="1" si="550"/>
        <v>0.16144468587505628</v>
      </c>
      <c r="BK54">
        <f t="shared" ca="1" si="550"/>
        <v>0.16255477317204575</v>
      </c>
      <c r="BL54">
        <f t="shared" ca="1" si="550"/>
        <v>0.16598211959576742</v>
      </c>
      <c r="BM54">
        <f t="shared" ca="1" si="550"/>
        <v>0.15734580981754995</v>
      </c>
      <c r="BN54">
        <f t="shared" ca="1" si="550"/>
        <v>0.15944110004797066</v>
      </c>
      <c r="BO54">
        <f ca="1">STDEV(INDIRECT(BO44))</f>
        <v>0.15452277756392022</v>
      </c>
      <c r="BP54">
        <f ca="1">STDEV(INDIRECT(BP44))</f>
        <v>0.15805843162762567</v>
      </c>
      <c r="BQ54">
        <f t="shared" ref="BQ54:BW54" ca="1" si="551">STDEV(INDIRECT(BQ44))</f>
        <v>0.14510998110035586</v>
      </c>
      <c r="BR54">
        <f t="shared" ca="1" si="551"/>
        <v>0.1563581700959614</v>
      </c>
      <c r="BS54">
        <f t="shared" ca="1" si="551"/>
        <v>0.15052454762969769</v>
      </c>
      <c r="BT54">
        <f t="shared" ca="1" si="551"/>
        <v>0.16236945645385911</v>
      </c>
      <c r="BU54">
        <f t="shared" ca="1" si="551"/>
        <v>0.15318355622012406</v>
      </c>
      <c r="BV54">
        <f t="shared" ca="1" si="551"/>
        <v>0.15532401752344194</v>
      </c>
      <c r="BW54">
        <f t="shared" ca="1" si="551"/>
        <v>0.15427246235101966</v>
      </c>
      <c r="BX54">
        <f ca="1">STDEV(INDIRECT(BX44))</f>
        <v>0.16633138109052326</v>
      </c>
      <c r="BY54">
        <f ca="1">STDEV(INDIRECT(BY44))</f>
        <v>0.16485006702024768</v>
      </c>
      <c r="BZ54">
        <f t="shared" ref="BZ54:CK54" ca="1" si="552">STDEV(INDIRECT(BZ44))</f>
        <v>0.16361659996189423</v>
      </c>
      <c r="CA54">
        <f t="shared" ca="1" si="552"/>
        <v>0.15958779640119719</v>
      </c>
      <c r="CB54">
        <f t="shared" ca="1" si="552"/>
        <v>0.15846504133140643</v>
      </c>
      <c r="CC54">
        <f t="shared" ca="1" si="552"/>
        <v>0.15082586130459558</v>
      </c>
      <c r="CD54">
        <f t="shared" ca="1" si="552"/>
        <v>0.15868194223278173</v>
      </c>
      <c r="CE54">
        <f t="shared" ca="1" si="552"/>
        <v>0.164257852707721</v>
      </c>
      <c r="CF54">
        <f t="shared" ca="1" si="552"/>
        <v>0.1686151341475958</v>
      </c>
      <c r="CG54">
        <f t="shared" ca="1" si="552"/>
        <v>0.16987881955357392</v>
      </c>
      <c r="CH54">
        <f t="shared" ca="1" si="552"/>
        <v>0.14957581479823018</v>
      </c>
      <c r="CI54">
        <f t="shared" ca="1" si="552"/>
        <v>0.14357363963003558</v>
      </c>
      <c r="CJ54">
        <f t="shared" ca="1" si="552"/>
        <v>0.14613232581008168</v>
      </c>
      <c r="CK54">
        <f t="shared" ca="1" si="552"/>
        <v>0.14705519604423337</v>
      </c>
      <c r="CL54">
        <f ca="1">STDEV(INDIRECT(CL44))</f>
        <v>0.14084994539113496</v>
      </c>
      <c r="CM54">
        <f ca="1">STDEV(INDIRECT(CM44))</f>
        <v>0.15060008935556254</v>
      </c>
      <c r="CN54">
        <f t="shared" ref="CN54:CS54" ca="1" si="553">STDEV(INDIRECT(CN44))</f>
        <v>0.15297523318963602</v>
      </c>
      <c r="CO54">
        <f t="shared" ca="1" si="553"/>
        <v>0.15048992377142109</v>
      </c>
      <c r="CP54">
        <f t="shared" ca="1" si="553"/>
        <v>0.14096413048994233</v>
      </c>
      <c r="CQ54">
        <f t="shared" ca="1" si="553"/>
        <v>0.13981470064690266</v>
      </c>
      <c r="CR54">
        <f t="shared" ca="1" si="553"/>
        <v>0.14470362802816972</v>
      </c>
      <c r="CS54">
        <f t="shared" ca="1" si="553"/>
        <v>0.12844003698038906</v>
      </c>
      <c r="CT54">
        <f t="shared" ref="CT54:DP54" ca="1" si="554">STDEV(INDIRECT(CT44))</f>
        <v>0.1511665672164737</v>
      </c>
      <c r="CU54">
        <f t="shared" ca="1" si="554"/>
        <v>0.16115375581579222</v>
      </c>
      <c r="CV54">
        <f t="shared" ca="1" si="554"/>
        <v>0.14488375542992865</v>
      </c>
      <c r="CW54">
        <f t="shared" ca="1" si="554"/>
        <v>0.16115375581579222</v>
      </c>
      <c r="CX54">
        <f t="shared" ca="1" si="554"/>
        <v>0.14733803698435335</v>
      </c>
      <c r="CY54">
        <f t="shared" ca="1" si="554"/>
        <v>0.14353310966960214</v>
      </c>
      <c r="CZ54">
        <f t="shared" ca="1" si="554"/>
        <v>0.13225659259375516</v>
      </c>
      <c r="DA54">
        <f t="shared" ca="1" si="554"/>
        <v>0.13891608827336349</v>
      </c>
      <c r="DB54">
        <f t="shared" ca="1" si="554"/>
        <v>0.11947904808655382</v>
      </c>
      <c r="DC54">
        <f t="shared" ca="1" si="554"/>
        <v>0.12909674614894778</v>
      </c>
      <c r="DD54">
        <f t="shared" ca="1" si="554"/>
        <v>0.13120321459436943</v>
      </c>
      <c r="DE54">
        <f t="shared" ca="1" si="554"/>
        <v>0.12973113057487992</v>
      </c>
      <c r="DF54">
        <f t="shared" ca="1" si="554"/>
        <v>0.1243404922868338</v>
      </c>
      <c r="DG54">
        <f t="shared" ca="1" si="554"/>
        <v>0.12285998717128147</v>
      </c>
      <c r="DH54">
        <f t="shared" ca="1" si="554"/>
        <v>0.1169582610454999</v>
      </c>
      <c r="DI54">
        <f t="shared" ca="1" si="554"/>
        <v>0.13388739727475507</v>
      </c>
      <c r="DJ54">
        <f t="shared" ca="1" si="554"/>
        <v>0.13564653659972248</v>
      </c>
      <c r="DK54">
        <f t="shared" ca="1" si="554"/>
        <v>0.13448413148163543</v>
      </c>
      <c r="DL54">
        <f t="shared" ca="1" si="554"/>
        <v>0.13947453258628051</v>
      </c>
      <c r="DM54">
        <f t="shared" ca="1" si="554"/>
        <v>0.12338694673067274</v>
      </c>
      <c r="DN54">
        <f t="shared" ca="1" si="554"/>
        <v>0.13329471004148996</v>
      </c>
      <c r="DO54">
        <f t="shared" ca="1" si="554"/>
        <v>0.14224335749648215</v>
      </c>
      <c r="DP54">
        <f t="shared" ca="1" si="554"/>
        <v>0.15553515957738628</v>
      </c>
      <c r="DQ54">
        <f ca="1">STDEV(INDIRECT(DQ44))</f>
        <v>0.1381293428212246</v>
      </c>
      <c r="DR54">
        <f t="shared" ref="DR54:EC54" ca="1" si="555">STDEV(INDIRECT(DR44))</f>
        <v>0.10934482444638552</v>
      </c>
      <c r="DS54">
        <f t="shared" ca="1" si="555"/>
        <v>0.11417838805212394</v>
      </c>
      <c r="DT54">
        <f t="shared" ca="1" si="555"/>
        <v>0.11132313564839705</v>
      </c>
      <c r="DU54">
        <f t="shared" ca="1" si="555"/>
        <v>9.4433356781210176E-2</v>
      </c>
      <c r="DV54">
        <f t="shared" ca="1" si="555"/>
        <v>0.10320649161263429</v>
      </c>
      <c r="DW54">
        <f t="shared" ca="1" si="555"/>
        <v>8.4545261154811285E-2</v>
      </c>
      <c r="DX54">
        <f t="shared" ca="1" si="555"/>
        <v>8.5829703912754129E-2</v>
      </c>
      <c r="DY54">
        <f t="shared" ca="1" si="555"/>
        <v>8.2593144701082991E-2</v>
      </c>
      <c r="DZ54">
        <f t="shared" ca="1" si="555"/>
        <v>7.3746438470422782E-2</v>
      </c>
      <c r="EA54">
        <f t="shared" ca="1" si="555"/>
        <v>8.4477447385818985E-2</v>
      </c>
      <c r="EB54">
        <f t="shared" ca="1" si="555"/>
        <v>7.0815602045243981E-2</v>
      </c>
      <c r="EC54">
        <f t="shared" ca="1" si="555"/>
        <v>8.5896577747349614E-2</v>
      </c>
      <c r="ED54">
        <f t="shared" ref="ED54:EF54" ca="1" si="556">STDEV(INDIRECT(ED44))</f>
        <v>9.664438834981684E-2</v>
      </c>
      <c r="EE54">
        <f t="shared" ca="1" si="556"/>
        <v>0.14675499095783823</v>
      </c>
      <c r="EF54">
        <f t="shared" ca="1" si="556"/>
        <v>0.12039668180095139</v>
      </c>
    </row>
    <row r="55" spans="1:136">
      <c r="F55" s="17" t="s">
        <v>33</v>
      </c>
      <c r="G55">
        <f ca="1">10^G52</f>
        <v>0.79421113020312972</v>
      </c>
      <c r="H55">
        <f t="shared" ref="H55:X55" ca="1" si="557">10^H52</f>
        <v>0.77486792797382009</v>
      </c>
      <c r="I55">
        <f t="shared" ca="1" si="557"/>
        <v>0.72477895320840369</v>
      </c>
      <c r="J55">
        <f t="shared" ca="1" si="557"/>
        <v>0.73062015593178808</v>
      </c>
      <c r="K55">
        <f t="shared" ca="1" si="557"/>
        <v>0.68504304819627326</v>
      </c>
      <c r="L55">
        <f t="shared" ca="1" si="557"/>
        <v>0.64295815030464099</v>
      </c>
      <c r="M55">
        <f t="shared" ca="1" si="557"/>
        <v>0.66188327048839168</v>
      </c>
      <c r="N55">
        <f t="shared" ca="1" si="557"/>
        <v>0.62925303973059021</v>
      </c>
      <c r="O55">
        <f t="shared" ca="1" si="557"/>
        <v>0.64226414007683619</v>
      </c>
      <c r="P55">
        <f t="shared" ca="1" si="557"/>
        <v>0.6172047398615913</v>
      </c>
      <c r="Q55">
        <f t="shared" ca="1" si="557"/>
        <v>0.60784533724671663</v>
      </c>
      <c r="R55">
        <f t="shared" ca="1" si="557"/>
        <v>0.5835902851381809</v>
      </c>
      <c r="S55">
        <f t="shared" ca="1" si="557"/>
        <v>0.58723867619574599</v>
      </c>
      <c r="T55">
        <f t="shared" ca="1" si="557"/>
        <v>0.58883677957114922</v>
      </c>
      <c r="U55">
        <f t="shared" ca="1" si="557"/>
        <v>0.60097544957464932</v>
      </c>
      <c r="V55">
        <f t="shared" ca="1" si="557"/>
        <v>0.43050326631491126</v>
      </c>
      <c r="W55">
        <f t="shared" ca="1" si="557"/>
        <v>0.46205898933258499</v>
      </c>
      <c r="X55">
        <f t="shared" ca="1" si="557"/>
        <v>0.5211230817825212</v>
      </c>
      <c r="Y55">
        <f t="shared" ref="Y55:AD55" ca="1" si="558">10^Y52</f>
        <v>0.52191404830736476</v>
      </c>
      <c r="Z55">
        <f t="shared" ca="1" si="558"/>
        <v>0.49802454923951434</v>
      </c>
      <c r="AA55">
        <f t="shared" ca="1" si="558"/>
        <v>0.47320164705411338</v>
      </c>
      <c r="AB55">
        <f t="shared" ca="1" si="558"/>
        <v>0.46490129186389439</v>
      </c>
      <c r="AC55">
        <f t="shared" ca="1" si="558"/>
        <v>0.44242351748065095</v>
      </c>
      <c r="AD55">
        <f t="shared" ca="1" si="558"/>
        <v>0.44334479616100397</v>
      </c>
      <c r="AE55">
        <f t="shared" ref="AE55:AK55" ca="1" si="559">10^AE52</f>
        <v>0.41982218307759722</v>
      </c>
      <c r="AF55">
        <f t="shared" ca="1" si="559"/>
        <v>0.39994816531859756</v>
      </c>
      <c r="AG55">
        <f t="shared" ca="1" si="559"/>
        <v>0.38932616906429457</v>
      </c>
      <c r="AH55">
        <f t="shared" ca="1" si="559"/>
        <v>0.38211438686006655</v>
      </c>
      <c r="AI55">
        <f t="shared" ca="1" si="559"/>
        <v>0.3655222578363963</v>
      </c>
      <c r="AJ55">
        <f t="shared" ca="1" si="559"/>
        <v>0.27754756992153606</v>
      </c>
      <c r="AK55">
        <f t="shared" ca="1" si="559"/>
        <v>0.33483672709528883</v>
      </c>
      <c r="AL55">
        <f t="shared" ref="AL55:AT55" ca="1" si="560">10^AL52</f>
        <v>0.31156972396517235</v>
      </c>
      <c r="AM55">
        <f t="shared" ca="1" si="560"/>
        <v>0.31750091886867193</v>
      </c>
      <c r="AN55">
        <f t="shared" ca="1" si="560"/>
        <v>0.30946332477020816</v>
      </c>
      <c r="AO55">
        <f t="shared" ca="1" si="560"/>
        <v>0.26716818416625632</v>
      </c>
      <c r="AP55">
        <f t="shared" ca="1" si="560"/>
        <v>0.2485018424857933</v>
      </c>
      <c r="AQ55">
        <f t="shared" ca="1" si="560"/>
        <v>0.24358389271191541</v>
      </c>
      <c r="AR55">
        <f t="shared" ca="1" si="560"/>
        <v>0.23724051887261088</v>
      </c>
      <c r="AS55">
        <f t="shared" ca="1" si="560"/>
        <v>0.22592630358437693</v>
      </c>
      <c r="AT55">
        <f t="shared" ca="1" si="560"/>
        <v>0.21817228265741639</v>
      </c>
      <c r="AU55">
        <f t="shared" ref="AU55:BA55" ca="1" si="561">10^AU52</f>
        <v>0.20263226449796959</v>
      </c>
      <c r="AV55">
        <f t="shared" ca="1" si="561"/>
        <v>0.19174276029315857</v>
      </c>
      <c r="AW55">
        <f t="shared" ca="1" si="561"/>
        <v>0.1177568862574416</v>
      </c>
      <c r="AX55">
        <f t="shared" ca="1" si="561"/>
        <v>0.19497206837097572</v>
      </c>
      <c r="AY55">
        <f t="shared" ca="1" si="561"/>
        <v>0.19137344643204279</v>
      </c>
      <c r="AZ55">
        <f t="shared" ca="1" si="561"/>
        <v>0.18605064429887272</v>
      </c>
      <c r="BA55">
        <f t="shared" ca="1" si="561"/>
        <v>0.17749512425177741</v>
      </c>
      <c r="BB55">
        <f t="shared" ref="BB55:BG55" ca="1" si="562">10^BB52</f>
        <v>0.17525903799841408</v>
      </c>
      <c r="BC55">
        <f t="shared" ca="1" si="562"/>
        <v>0.17133672265217179</v>
      </c>
      <c r="BD55">
        <f t="shared" ca="1" si="562"/>
        <v>0.17047146648723585</v>
      </c>
      <c r="BE55">
        <f t="shared" ca="1" si="562"/>
        <v>0.1735549682805429</v>
      </c>
      <c r="BF55">
        <f t="shared" ca="1" si="562"/>
        <v>0.16857041772696948</v>
      </c>
      <c r="BG55">
        <f t="shared" ca="1" si="562"/>
        <v>0.16901059506666882</v>
      </c>
      <c r="BH55">
        <f t="shared" ref="BH55:BN55" ca="1" si="563">10^BH52</f>
        <v>0.12974438697053473</v>
      </c>
      <c r="BI55">
        <f t="shared" ca="1" si="563"/>
        <v>0.16163067814620108</v>
      </c>
      <c r="BJ55">
        <f t="shared" ca="1" si="563"/>
        <v>0.15682972987064214</v>
      </c>
      <c r="BK55">
        <f t="shared" ca="1" si="563"/>
        <v>0.16835424347909841</v>
      </c>
      <c r="BL55">
        <f t="shared" ca="1" si="563"/>
        <v>0.16721541087206071</v>
      </c>
      <c r="BM55">
        <f t="shared" ca="1" si="563"/>
        <v>0.16126204024918839</v>
      </c>
      <c r="BN55">
        <f t="shared" ca="1" si="563"/>
        <v>0.16485024792217076</v>
      </c>
      <c r="BO55">
        <f ca="1">10^BO52</f>
        <v>0.1522417306102343</v>
      </c>
      <c r="BP55">
        <f ca="1">10^BP52</f>
        <v>0.15718889753650803</v>
      </c>
      <c r="BQ55">
        <f t="shared" ref="BQ55:BW55" ca="1" si="564">10^BQ52</f>
        <v>0.15366277040435805</v>
      </c>
      <c r="BR55">
        <f t="shared" ca="1" si="564"/>
        <v>0.14802471177544069</v>
      </c>
      <c r="BS55">
        <f t="shared" ca="1" si="564"/>
        <v>0.14537004763948341</v>
      </c>
      <c r="BT55">
        <f t="shared" ca="1" si="564"/>
        <v>0.11374529166316084</v>
      </c>
      <c r="BU55">
        <f t="shared" ca="1" si="564"/>
        <v>0.1422796180053332</v>
      </c>
      <c r="BV55">
        <f t="shared" ca="1" si="564"/>
        <v>0.14144649024233655</v>
      </c>
      <c r="BW55">
        <f t="shared" ca="1" si="564"/>
        <v>0.14096662430840751</v>
      </c>
      <c r="BX55">
        <f ca="1">10^BX52</f>
        <v>0.14950024373963988</v>
      </c>
      <c r="BY55">
        <f ca="1">10^BY52</f>
        <v>0.14289508520843569</v>
      </c>
      <c r="BZ55">
        <f t="shared" ref="BZ55:CK55" ca="1" si="565">10^BZ52</f>
        <v>0.14235340901176968</v>
      </c>
      <c r="CA55">
        <f t="shared" ca="1" si="565"/>
        <v>0.14136311000514118</v>
      </c>
      <c r="CB55">
        <f t="shared" ca="1" si="565"/>
        <v>0.14145313160076206</v>
      </c>
      <c r="CC55">
        <f t="shared" ca="1" si="565"/>
        <v>0.14086792349950519</v>
      </c>
      <c r="CD55">
        <f t="shared" ca="1" si="565"/>
        <v>0.13633869820575861</v>
      </c>
      <c r="CE55">
        <f t="shared" ca="1" si="565"/>
        <v>0.13478801261623755</v>
      </c>
      <c r="CF55">
        <f t="shared" ca="1" si="565"/>
        <v>0.12537789103229061</v>
      </c>
      <c r="CG55">
        <f t="shared" ca="1" si="565"/>
        <v>0.13551344902062926</v>
      </c>
      <c r="CH55">
        <f t="shared" ca="1" si="565"/>
        <v>0.13038379244080178</v>
      </c>
      <c r="CI55">
        <f t="shared" ca="1" si="565"/>
        <v>0.13378625100287542</v>
      </c>
      <c r="CJ55">
        <f t="shared" ca="1" si="565"/>
        <v>0.13221492558915154</v>
      </c>
      <c r="CK55">
        <f t="shared" ca="1" si="565"/>
        <v>0.1315460764540512</v>
      </c>
      <c r="CL55">
        <f ca="1">10^CL52</f>
        <v>0.12908576290868484</v>
      </c>
      <c r="CM55">
        <f ca="1">10^CM52</f>
        <v>0.12483547350725778</v>
      </c>
      <c r="CN55">
        <f t="shared" ref="CN55:CS55" ca="1" si="566">10^CN52</f>
        <v>0.12339086196065595</v>
      </c>
      <c r="CO55">
        <f t="shared" ca="1" si="566"/>
        <v>0.12118094632316398</v>
      </c>
      <c r="CP55">
        <f t="shared" ca="1" si="566"/>
        <v>0.11877946721615569</v>
      </c>
      <c r="CQ55">
        <f t="shared" ca="1" si="566"/>
        <v>0.11897063674838983</v>
      </c>
      <c r="CR55">
        <f t="shared" ca="1" si="566"/>
        <v>0.10712191347666096</v>
      </c>
      <c r="CS55">
        <f t="shared" ca="1" si="566"/>
        <v>0.1180060273036608</v>
      </c>
      <c r="CT55">
        <f t="shared" ref="CT55:DP55" ca="1" si="567">10^CT52</f>
        <v>0.11937636810487537</v>
      </c>
      <c r="CU55">
        <f t="shared" ca="1" si="567"/>
        <v>0.1238911225557881</v>
      </c>
      <c r="CV55">
        <f t="shared" ca="1" si="567"/>
        <v>0.12029182113306558</v>
      </c>
      <c r="CW55">
        <f t="shared" ca="1" si="567"/>
        <v>0.1238911225557881</v>
      </c>
      <c r="CX55">
        <f t="shared" ca="1" si="567"/>
        <v>0.12183875234280421</v>
      </c>
      <c r="CY55">
        <f t="shared" ca="1" si="567"/>
        <v>0.11889611483704417</v>
      </c>
      <c r="CZ55">
        <f t="shared" ca="1" si="567"/>
        <v>0.11579587561404577</v>
      </c>
      <c r="DA55">
        <f t="shared" ca="1" si="567"/>
        <v>0.12296337145297648</v>
      </c>
      <c r="DB55">
        <f t="shared" ca="1" si="567"/>
        <v>0.12294889264675996</v>
      </c>
      <c r="DC55">
        <f t="shared" ca="1" si="567"/>
        <v>0.11609517133595287</v>
      </c>
      <c r="DD55">
        <f t="shared" ca="1" si="567"/>
        <v>0.11955369218036854</v>
      </c>
      <c r="DE55">
        <f t="shared" ca="1" si="567"/>
        <v>0.11792313900936746</v>
      </c>
      <c r="DF55">
        <f t="shared" ca="1" si="567"/>
        <v>0.11561743792071993</v>
      </c>
      <c r="DG55">
        <f t="shared" ca="1" si="567"/>
        <v>0.11662356488688279</v>
      </c>
      <c r="DH55">
        <f t="shared" ca="1" si="567"/>
        <v>0.11168173283187183</v>
      </c>
      <c r="DI55">
        <f t="shared" ca="1" si="567"/>
        <v>0.11984507236432457</v>
      </c>
      <c r="DJ55">
        <f t="shared" ca="1" si="567"/>
        <v>0.12273457289117989</v>
      </c>
      <c r="DK55">
        <f t="shared" ca="1" si="567"/>
        <v>0.12077677868676626</v>
      </c>
      <c r="DL55">
        <f t="shared" ca="1" si="567"/>
        <v>0.12424044012025397</v>
      </c>
      <c r="DM55">
        <f t="shared" ca="1" si="567"/>
        <v>0.11771744021299098</v>
      </c>
      <c r="DN55">
        <f t="shared" ca="1" si="567"/>
        <v>0.11222483482416064</v>
      </c>
      <c r="DO55">
        <f t="shared" ca="1" si="567"/>
        <v>0.11744601117249079</v>
      </c>
      <c r="DP55">
        <f t="shared" ca="1" si="567"/>
        <v>0.11748790383866139</v>
      </c>
      <c r="DQ55">
        <f ca="1">10^DQ52</f>
        <v>0.11268659867145224</v>
      </c>
      <c r="DR55">
        <f t="shared" ref="DR55:EC55" ca="1" si="568">10^DR52</f>
        <v>0.10728607362521736</v>
      </c>
      <c r="DS55">
        <f t="shared" ca="1" si="568"/>
        <v>0.11226374123534871</v>
      </c>
      <c r="DT55">
        <f t="shared" ca="1" si="568"/>
        <v>0.11197846201298224</v>
      </c>
      <c r="DU55">
        <f t="shared" ca="1" si="568"/>
        <v>0.11093312504153109</v>
      </c>
      <c r="DV55">
        <f t="shared" ca="1" si="568"/>
        <v>0.10812816523619434</v>
      </c>
      <c r="DW55">
        <f t="shared" ca="1" si="568"/>
        <v>0.11036278988587724</v>
      </c>
      <c r="DX55">
        <f t="shared" ca="1" si="568"/>
        <v>0.10921030256781517</v>
      </c>
      <c r="DY55">
        <f t="shared" ca="1" si="568"/>
        <v>0.10900650477722834</v>
      </c>
      <c r="DZ55">
        <f t="shared" ca="1" si="568"/>
        <v>0.11171311011967232</v>
      </c>
      <c r="EA55">
        <f t="shared" ca="1" si="568"/>
        <v>0.11002635829210898</v>
      </c>
      <c r="EB55">
        <f t="shared" ca="1" si="568"/>
        <v>0.10510478970818367</v>
      </c>
      <c r="EC55">
        <f t="shared" ca="1" si="568"/>
        <v>0.11002016819208305</v>
      </c>
      <c r="ED55">
        <f t="shared" ref="ED55:EF55" ca="1" si="569">10^ED52</f>
        <v>0.10224940844240532</v>
      </c>
      <c r="EE55">
        <f t="shared" ca="1" si="569"/>
        <v>8.5313881846016265E-2</v>
      </c>
      <c r="EF55">
        <f t="shared" ca="1" si="569"/>
        <v>9.044665144342709E-2</v>
      </c>
    </row>
    <row r="56" spans="1:136">
      <c r="F56" s="17" t="s">
        <v>36</v>
      </c>
      <c r="G56">
        <f ca="1">10^G54</f>
        <v>1.3624246720356206</v>
      </c>
      <c r="H56">
        <f t="shared" ref="H56:X56" ca="1" si="570">10^H54</f>
        <v>1.366280387885398</v>
      </c>
      <c r="I56">
        <f t="shared" ca="1" si="570"/>
        <v>1.4850914520251346</v>
      </c>
      <c r="J56">
        <f t="shared" ca="1" si="570"/>
        <v>1.3737135821232676</v>
      </c>
      <c r="K56">
        <f t="shared" ca="1" si="570"/>
        <v>1.3741435628802869</v>
      </c>
      <c r="L56">
        <f t="shared" ca="1" si="570"/>
        <v>1.4370910599097688</v>
      </c>
      <c r="M56">
        <f t="shared" ca="1" si="570"/>
        <v>1.4581636565483054</v>
      </c>
      <c r="N56">
        <f t="shared" ca="1" si="570"/>
        <v>1.4106309674733064</v>
      </c>
      <c r="O56">
        <f t="shared" ca="1" si="570"/>
        <v>1.396393702899978</v>
      </c>
      <c r="P56">
        <f t="shared" ca="1" si="570"/>
        <v>1.4480811658408532</v>
      </c>
      <c r="Q56">
        <f t="shared" ca="1" si="570"/>
        <v>1.4261644044713764</v>
      </c>
      <c r="R56">
        <f t="shared" ca="1" si="570"/>
        <v>1.4094636598878312</v>
      </c>
      <c r="S56">
        <f t="shared" ca="1" si="570"/>
        <v>1.4287281153218852</v>
      </c>
      <c r="T56">
        <f t="shared" ca="1" si="570"/>
        <v>1.4212930496742944</v>
      </c>
      <c r="U56">
        <f t="shared" ca="1" si="570"/>
        <v>1.4340834253301553</v>
      </c>
      <c r="V56">
        <f t="shared" ca="1" si="570"/>
        <v>1.4259736053768672</v>
      </c>
      <c r="W56">
        <f t="shared" ca="1" si="570"/>
        <v>1.4181185588712386</v>
      </c>
      <c r="X56">
        <f t="shared" ca="1" si="570"/>
        <v>1.4223864120980809</v>
      </c>
      <c r="Y56">
        <f t="shared" ref="Y56:AD56" ca="1" si="571">10^Y54</f>
        <v>1.4354192006233908</v>
      </c>
      <c r="Z56">
        <f t="shared" ca="1" si="571"/>
        <v>1.5874378635259858</v>
      </c>
      <c r="AA56">
        <f t="shared" ca="1" si="571"/>
        <v>1.5836168283872007</v>
      </c>
      <c r="AB56">
        <f t="shared" ca="1" si="571"/>
        <v>1.5750467189839694</v>
      </c>
      <c r="AC56">
        <f t="shared" ca="1" si="571"/>
        <v>1.5591135763699326</v>
      </c>
      <c r="AD56">
        <f t="shared" ca="1" si="571"/>
        <v>1.5770853850648376</v>
      </c>
      <c r="AE56">
        <f t="shared" ref="AE56:AK56" ca="1" si="572">10^AE54</f>
        <v>1.5799868995190907</v>
      </c>
      <c r="AF56">
        <f t="shared" ca="1" si="572"/>
        <v>1.5654002495339705</v>
      </c>
      <c r="AG56">
        <f t="shared" ca="1" si="572"/>
        <v>1.5470859847192824</v>
      </c>
      <c r="AH56">
        <f t="shared" ca="1" si="572"/>
        <v>1.5517924296074155</v>
      </c>
      <c r="AI56">
        <f t="shared" ca="1" si="572"/>
        <v>1.5355494658360846</v>
      </c>
      <c r="AJ56">
        <f t="shared" ca="1" si="572"/>
        <v>1.5368220924183722</v>
      </c>
      <c r="AK56">
        <f t="shared" ca="1" si="572"/>
        <v>1.5738125486776058</v>
      </c>
      <c r="AL56">
        <f t="shared" ref="AL56:AT56" ca="1" si="573">10^AL54</f>
        <v>1.5367196245689052</v>
      </c>
      <c r="AM56">
        <f t="shared" ca="1" si="573"/>
        <v>1.5339815849721783</v>
      </c>
      <c r="AN56">
        <f t="shared" ca="1" si="573"/>
        <v>1.5191138131707325</v>
      </c>
      <c r="AO56">
        <f t="shared" ca="1" si="573"/>
        <v>1.4222097775064109</v>
      </c>
      <c r="AP56">
        <f t="shared" ca="1" si="573"/>
        <v>1.4353694854616581</v>
      </c>
      <c r="AQ56">
        <f t="shared" ca="1" si="573"/>
        <v>1.4362608696987398</v>
      </c>
      <c r="AR56">
        <f t="shared" ca="1" si="573"/>
        <v>1.4529991632772523</v>
      </c>
      <c r="AS56">
        <f t="shared" ca="1" si="573"/>
        <v>1.4505299381699677</v>
      </c>
      <c r="AT56">
        <f t="shared" ca="1" si="573"/>
        <v>1.4773833132933156</v>
      </c>
      <c r="AU56">
        <f t="shared" ref="AU56:BA56" ca="1" si="574">10^AU54</f>
        <v>1.464228797310444</v>
      </c>
      <c r="AV56">
        <f t="shared" ca="1" si="574"/>
        <v>1.4815650356096426</v>
      </c>
      <c r="AW56">
        <f t="shared" ca="1" si="574"/>
        <v>1.5156645599064476</v>
      </c>
      <c r="AX56">
        <f t="shared" ca="1" si="574"/>
        <v>1.4904192388894333</v>
      </c>
      <c r="AY56">
        <f t="shared" ca="1" si="574"/>
        <v>1.4826155569781156</v>
      </c>
      <c r="AZ56">
        <f t="shared" ca="1" si="574"/>
        <v>1.4794669444386614</v>
      </c>
      <c r="BA56">
        <f t="shared" ca="1" si="574"/>
        <v>1.4417740647805513</v>
      </c>
      <c r="BB56">
        <f t="shared" ref="BB56:BG56" ca="1" si="575">10^BB54</f>
        <v>1.4531764695779563</v>
      </c>
      <c r="BC56">
        <f t="shared" ca="1" si="575"/>
        <v>1.4604522862523146</v>
      </c>
      <c r="BD56">
        <f t="shared" ca="1" si="575"/>
        <v>1.4288261186906139</v>
      </c>
      <c r="BE56">
        <f t="shared" ca="1" si="575"/>
        <v>1.4496416308969813</v>
      </c>
      <c r="BF56">
        <f t="shared" ca="1" si="575"/>
        <v>1.4037002914002288</v>
      </c>
      <c r="BG56">
        <f t="shared" ca="1" si="575"/>
        <v>1.4352673383516834</v>
      </c>
      <c r="BH56">
        <f t="shared" ref="BH56:BN56" ca="1" si="576">10^BH54</f>
        <v>1.4345804410174816</v>
      </c>
      <c r="BI56">
        <f t="shared" ca="1" si="576"/>
        <v>1.44113719762727</v>
      </c>
      <c r="BJ56">
        <f t="shared" ca="1" si="576"/>
        <v>1.4502560499842507</v>
      </c>
      <c r="BK56">
        <f t="shared" ca="1" si="576"/>
        <v>1.4539677482962547</v>
      </c>
      <c r="BL56">
        <f t="shared" ca="1" si="576"/>
        <v>1.4654875039047142</v>
      </c>
      <c r="BM56">
        <f t="shared" ca="1" si="576"/>
        <v>1.4366329063785201</v>
      </c>
      <c r="BN56">
        <f t="shared" ca="1" si="576"/>
        <v>1.4435808094787037</v>
      </c>
      <c r="BO56">
        <f ca="1">10^BO54</f>
        <v>1.42732468749815</v>
      </c>
      <c r="BP56">
        <f ca="1">10^BP54</f>
        <v>1.43899217269959</v>
      </c>
      <c r="BQ56">
        <f t="shared" ref="BQ56:BW56" ca="1" si="577">10^BQ54</f>
        <v>1.3967220233346762</v>
      </c>
      <c r="BR56">
        <f t="shared" ca="1" si="577"/>
        <v>1.433369536349645</v>
      </c>
      <c r="BS56">
        <f t="shared" ca="1" si="577"/>
        <v>1.4142446601707563</v>
      </c>
      <c r="BT56">
        <f t="shared" ca="1" si="577"/>
        <v>1.4533474616846085</v>
      </c>
      <c r="BU56">
        <f t="shared" ca="1" si="577"/>
        <v>1.4229300668702047</v>
      </c>
      <c r="BV56">
        <f t="shared" ca="1" si="577"/>
        <v>1.4299604225257929</v>
      </c>
      <c r="BW56">
        <f t="shared" ca="1" si="577"/>
        <v>1.4265022544388515</v>
      </c>
      <c r="BX56">
        <f ca="1">10^BX54</f>
        <v>1.4666665292987389</v>
      </c>
      <c r="BY56">
        <f ca="1">10^BY54</f>
        <v>1.4616724691204519</v>
      </c>
      <c r="BZ56">
        <f t="shared" ref="BZ56:CK56" ca="1" si="578">10^BZ54</f>
        <v>1.4575269709898868</v>
      </c>
      <c r="CA56">
        <f t="shared" ca="1" si="578"/>
        <v>1.4440685057741536</v>
      </c>
      <c r="CB56">
        <f t="shared" ca="1" si="578"/>
        <v>1.4403400649610683</v>
      </c>
      <c r="CC56">
        <f t="shared" ca="1" si="578"/>
        <v>1.4152262041063328</v>
      </c>
      <c r="CD56">
        <f t="shared" ca="1" si="578"/>
        <v>1.4410595976711289</v>
      </c>
      <c r="CE56">
        <f t="shared" ca="1" si="578"/>
        <v>1.4596806560343225</v>
      </c>
      <c r="CF56">
        <f t="shared" ca="1" si="578"/>
        <v>1.4743993615377116</v>
      </c>
      <c r="CG56">
        <f t="shared" ca="1" si="578"/>
        <v>1.4786957326586252</v>
      </c>
      <c r="CH56">
        <f t="shared" ca="1" si="578"/>
        <v>1.4111585609412156</v>
      </c>
      <c r="CI56">
        <f t="shared" ca="1" si="578"/>
        <v>1.3917897688189449</v>
      </c>
      <c r="CJ56">
        <f t="shared" ca="1" si="578"/>
        <v>1.4000138298193905</v>
      </c>
      <c r="CK56">
        <f t="shared" ca="1" si="578"/>
        <v>1.4029920045200206</v>
      </c>
      <c r="CL56">
        <f ca="1">10^CL54</f>
        <v>1.3830884206773577</v>
      </c>
      <c r="CM56">
        <f ca="1">10^CM54</f>
        <v>1.4144906770530266</v>
      </c>
      <c r="CN56">
        <f t="shared" ref="CN56:CS56" ca="1" si="579">10^CN54</f>
        <v>1.4222476773127979</v>
      </c>
      <c r="CO56">
        <f t="shared" ca="1" si="579"/>
        <v>1.414131914886489</v>
      </c>
      <c r="CP56">
        <f t="shared" ca="1" si="579"/>
        <v>1.3834521113473377</v>
      </c>
      <c r="CQ56">
        <f t="shared" ca="1" si="579"/>
        <v>1.3797954250890465</v>
      </c>
      <c r="CR56">
        <f t="shared" ca="1" si="579"/>
        <v>1.3954157740770314</v>
      </c>
      <c r="CS56">
        <f t="shared" ca="1" si="579"/>
        <v>1.3441261704189864</v>
      </c>
      <c r="CT56">
        <f t="shared" ref="CT56:DP56" ca="1" si="580">10^CT54</f>
        <v>1.4163368908373695</v>
      </c>
      <c r="CU56">
        <f t="shared" ca="1" si="580"/>
        <v>1.449284861524774</v>
      </c>
      <c r="CV56">
        <f t="shared" ca="1" si="580"/>
        <v>1.3959946549073892</v>
      </c>
      <c r="CW56">
        <f t="shared" ca="1" si="580"/>
        <v>1.449284861524774</v>
      </c>
      <c r="CX56">
        <f t="shared" ca="1" si="580"/>
        <v>1.403906022175911</v>
      </c>
      <c r="CY56">
        <f t="shared" ca="1" si="580"/>
        <v>1.3916598879327311</v>
      </c>
      <c r="CZ56">
        <f t="shared" ca="1" si="580"/>
        <v>1.3559903304504977</v>
      </c>
      <c r="DA56">
        <f t="shared" ca="1" si="580"/>
        <v>1.3769433985989701</v>
      </c>
      <c r="DB56">
        <f t="shared" ca="1" si="580"/>
        <v>1.3166763900282266</v>
      </c>
      <c r="DC56">
        <f t="shared" ca="1" si="580"/>
        <v>1.3461601997035906</v>
      </c>
      <c r="DD56">
        <f t="shared" ca="1" si="580"/>
        <v>1.352705371534862</v>
      </c>
      <c r="DE56">
        <f t="shared" ca="1" si="580"/>
        <v>1.3481280052404974</v>
      </c>
      <c r="DF56">
        <f t="shared" ca="1" si="580"/>
        <v>1.3314979198302719</v>
      </c>
      <c r="DG56">
        <f t="shared" ca="1" si="580"/>
        <v>1.3269665860776105</v>
      </c>
      <c r="DH56">
        <f t="shared" ca="1" si="580"/>
        <v>1.30905610685107</v>
      </c>
      <c r="DI56">
        <f t="shared" ca="1" si="580"/>
        <v>1.3610917364449839</v>
      </c>
      <c r="DJ56">
        <f t="shared" ca="1" si="580"/>
        <v>1.3666161119348725</v>
      </c>
      <c r="DK56">
        <f t="shared" ca="1" si="580"/>
        <v>1.3629632045117905</v>
      </c>
      <c r="DL56">
        <f t="shared" ca="1" si="580"/>
        <v>1.3787151015215482</v>
      </c>
      <c r="DM56">
        <f t="shared" ca="1" si="580"/>
        <v>1.328577663715526</v>
      </c>
      <c r="DN56">
        <f t="shared" ca="1" si="580"/>
        <v>1.3592355040465869</v>
      </c>
      <c r="DO56">
        <f t="shared" ca="1" si="580"/>
        <v>1.3875331171208551</v>
      </c>
      <c r="DP56">
        <f t="shared" ca="1" si="580"/>
        <v>1.4306557990477622</v>
      </c>
      <c r="DQ56">
        <f ca="1">10^DQ54</f>
        <v>1.3744512570560803</v>
      </c>
      <c r="DR56">
        <f t="shared" ref="DR56:EC56" ca="1" si="581">10^DR54</f>
        <v>1.2863075668926582</v>
      </c>
      <c r="DS56">
        <f t="shared" ca="1" si="581"/>
        <v>1.3007037371549548</v>
      </c>
      <c r="DT56">
        <f t="shared" ca="1" si="581"/>
        <v>1.292180359364959</v>
      </c>
      <c r="DU56">
        <f t="shared" ca="1" si="581"/>
        <v>1.2428918973580647</v>
      </c>
      <c r="DV56">
        <f t="shared" ca="1" si="581"/>
        <v>1.268254732639452</v>
      </c>
      <c r="DW56">
        <f t="shared" ca="1" si="581"/>
        <v>1.2149132292879679</v>
      </c>
      <c r="DX56">
        <f t="shared" ca="1" si="581"/>
        <v>1.2185117009247777</v>
      </c>
      <c r="DY56">
        <f t="shared" ca="1" si="581"/>
        <v>1.2094645533452386</v>
      </c>
      <c r="DZ56">
        <f t="shared" ca="1" si="581"/>
        <v>1.1850766427045378</v>
      </c>
      <c r="EA56">
        <f t="shared" ca="1" si="581"/>
        <v>1.2147235390742124</v>
      </c>
      <c r="EB56">
        <f t="shared" ca="1" si="581"/>
        <v>1.1771060776001407</v>
      </c>
      <c r="EC56">
        <f t="shared" ca="1" si="581"/>
        <v>1.2186993450865558</v>
      </c>
      <c r="ED56">
        <f t="shared" ref="ED56:EF56" ca="1" si="582">10^ED54</f>
        <v>1.2492357045313216</v>
      </c>
      <c r="EE56">
        <f t="shared" ca="1" si="582"/>
        <v>1.4020225245581515</v>
      </c>
      <c r="EF56">
        <f t="shared" ca="1" si="582"/>
        <v>1.3194613758968501</v>
      </c>
    </row>
    <row r="57" spans="1:136">
      <c r="F57" s="17" t="s">
        <v>53</v>
      </c>
      <c r="G57">
        <f t="shared" ref="G57:U57" ca="1" si="583">IF(ISERROR(G53),"",G55)</f>
        <v>0.79421113020312972</v>
      </c>
      <c r="H57">
        <f t="shared" ca="1" si="583"/>
        <v>0.77486792797382009</v>
      </c>
      <c r="I57">
        <f t="shared" ca="1" si="583"/>
        <v>0.72477895320840369</v>
      </c>
      <c r="J57">
        <f t="shared" ca="1" si="583"/>
        <v>0.73062015593178808</v>
      </c>
      <c r="K57">
        <f t="shared" ca="1" si="583"/>
        <v>0.68504304819627326</v>
      </c>
      <c r="L57">
        <f t="shared" ca="1" si="583"/>
        <v>0.64295815030464099</v>
      </c>
      <c r="M57">
        <f t="shared" ca="1" si="583"/>
        <v>0.66188327048839168</v>
      </c>
      <c r="N57">
        <f t="shared" ca="1" si="583"/>
        <v>0.62925303973059021</v>
      </c>
      <c r="O57">
        <f t="shared" ca="1" si="583"/>
        <v>0.64226414007683619</v>
      </c>
      <c r="P57">
        <f t="shared" ca="1" si="583"/>
        <v>0.6172047398615913</v>
      </c>
      <c r="Q57">
        <f t="shared" ca="1" si="583"/>
        <v>0.60784533724671663</v>
      </c>
      <c r="R57">
        <f t="shared" ca="1" si="583"/>
        <v>0.5835902851381809</v>
      </c>
      <c r="S57">
        <f t="shared" ca="1" si="583"/>
        <v>0.58723867619574599</v>
      </c>
      <c r="T57">
        <f t="shared" ca="1" si="583"/>
        <v>0.58883677957114922</v>
      </c>
      <c r="U57">
        <f t="shared" ca="1" si="583"/>
        <v>0.60097544957464932</v>
      </c>
      <c r="V57">
        <f ca="1">IF(ISERROR(V53),"",V55)</f>
        <v>0.43050326631491126</v>
      </c>
      <c r="W57">
        <f ca="1">IF(ISERROR(W53),"",W55)</f>
        <v>0.46205898933258499</v>
      </c>
      <c r="X57">
        <f ca="1">IF(ISERROR(X53),"",X55)</f>
        <v>0.5211230817825212</v>
      </c>
      <c r="Y57">
        <f t="shared" ref="Y57:AD57" ca="1" si="584">IF(ISERROR(Y53),"",Y55)</f>
        <v>0.52191404830736476</v>
      </c>
      <c r="Z57">
        <f t="shared" ca="1" si="584"/>
        <v>0.49802454923951434</v>
      </c>
      <c r="AA57">
        <f t="shared" ca="1" si="584"/>
        <v>0.47320164705411338</v>
      </c>
      <c r="AB57">
        <f t="shared" ca="1" si="584"/>
        <v>0.46490129186389439</v>
      </c>
      <c r="AC57">
        <f t="shared" ca="1" si="584"/>
        <v>0.44242351748065095</v>
      </c>
      <c r="AD57">
        <f t="shared" ca="1" si="584"/>
        <v>0.44334479616100397</v>
      </c>
      <c r="AE57">
        <f t="shared" ref="AE57:AK57" ca="1" si="585">IF(ISERROR(AE53),"",AE55)</f>
        <v>0.41982218307759722</v>
      </c>
      <c r="AF57">
        <f t="shared" ca="1" si="585"/>
        <v>0.39994816531859756</v>
      </c>
      <c r="AG57">
        <f t="shared" ca="1" si="585"/>
        <v>0.38932616906429457</v>
      </c>
      <c r="AH57">
        <f t="shared" ca="1" si="585"/>
        <v>0.38211438686006655</v>
      </c>
      <c r="AI57">
        <f t="shared" ca="1" si="585"/>
        <v>0.3655222578363963</v>
      </c>
      <c r="AJ57">
        <f t="shared" ca="1" si="585"/>
        <v>0.27754756992153606</v>
      </c>
      <c r="AK57">
        <f t="shared" ca="1" si="585"/>
        <v>0.33483672709528883</v>
      </c>
      <c r="AL57">
        <f t="shared" ref="AL57:AT57" ca="1" si="586">IF(ISERROR(AL53),"",AL55)</f>
        <v>0.31156972396517235</v>
      </c>
      <c r="AM57">
        <f t="shared" ca="1" si="586"/>
        <v>0.31750091886867193</v>
      </c>
      <c r="AN57">
        <f t="shared" ca="1" si="586"/>
        <v>0.30946332477020816</v>
      </c>
      <c r="AO57">
        <f t="shared" ca="1" si="586"/>
        <v>0.26716818416625632</v>
      </c>
      <c r="AP57">
        <f t="shared" ca="1" si="586"/>
        <v>0.2485018424857933</v>
      </c>
      <c r="AQ57">
        <f t="shared" ca="1" si="586"/>
        <v>0.24358389271191541</v>
      </c>
      <c r="AR57">
        <f t="shared" ca="1" si="586"/>
        <v>0.23724051887261088</v>
      </c>
      <c r="AS57">
        <f t="shared" ca="1" si="586"/>
        <v>0.22592630358437693</v>
      </c>
      <c r="AT57">
        <f t="shared" ca="1" si="586"/>
        <v>0.21817228265741639</v>
      </c>
      <c r="AU57">
        <f t="shared" ref="AU57:BA57" ca="1" si="587">IF(ISERROR(AU53),"",AU55)</f>
        <v>0.20263226449796959</v>
      </c>
      <c r="AV57">
        <f t="shared" ca="1" si="587"/>
        <v>0.19174276029315857</v>
      </c>
      <c r="AW57">
        <f t="shared" ca="1" si="587"/>
        <v>0.1177568862574416</v>
      </c>
      <c r="AX57">
        <f t="shared" ca="1" si="587"/>
        <v>0.19497206837097572</v>
      </c>
      <c r="AY57">
        <f t="shared" ca="1" si="587"/>
        <v>0.19137344643204279</v>
      </c>
      <c r="AZ57">
        <f t="shared" ca="1" si="587"/>
        <v>0.18605064429887272</v>
      </c>
      <c r="BA57">
        <f t="shared" ca="1" si="587"/>
        <v>0.17749512425177741</v>
      </c>
      <c r="BB57">
        <f t="shared" ref="BB57:BG57" ca="1" si="588">IF(ISERROR(BB53),"",BB55)</f>
        <v>0.17525903799841408</v>
      </c>
      <c r="BC57">
        <f t="shared" ca="1" si="588"/>
        <v>0.17133672265217179</v>
      </c>
      <c r="BD57">
        <f t="shared" ca="1" si="588"/>
        <v>0.17047146648723585</v>
      </c>
      <c r="BE57">
        <f t="shared" ca="1" si="588"/>
        <v>0.1735549682805429</v>
      </c>
      <c r="BF57">
        <f t="shared" ca="1" si="588"/>
        <v>0.16857041772696948</v>
      </c>
      <c r="BG57">
        <f t="shared" ca="1" si="588"/>
        <v>0.16901059506666882</v>
      </c>
      <c r="BH57">
        <f t="shared" ref="BH57:BN57" ca="1" si="589">IF(ISERROR(BH53),"",BH55)</f>
        <v>0.12974438697053473</v>
      </c>
      <c r="BI57">
        <f t="shared" ca="1" si="589"/>
        <v>0.16163067814620108</v>
      </c>
      <c r="BJ57">
        <f t="shared" ca="1" si="589"/>
        <v>0.15682972987064214</v>
      </c>
      <c r="BK57">
        <f t="shared" ca="1" si="589"/>
        <v>0.16835424347909841</v>
      </c>
      <c r="BL57">
        <f t="shared" ca="1" si="589"/>
        <v>0.16721541087206071</v>
      </c>
      <c r="BM57">
        <f t="shared" ca="1" si="589"/>
        <v>0.16126204024918839</v>
      </c>
      <c r="BN57">
        <f t="shared" ca="1" si="589"/>
        <v>0.16485024792217076</v>
      </c>
      <c r="BO57">
        <f ca="1">IF(ISERROR(BO53),"",BO55)</f>
        <v>0.1522417306102343</v>
      </c>
      <c r="BP57">
        <f ca="1">IF(ISERROR(BP53),"",BP55)</f>
        <v>0.15718889753650803</v>
      </c>
      <c r="BQ57">
        <f t="shared" ref="BQ57:BW57" ca="1" si="590">IF(ISERROR(BQ53),"",BQ55)</f>
        <v>0.15366277040435805</v>
      </c>
      <c r="BR57">
        <f t="shared" ca="1" si="590"/>
        <v>0.14802471177544069</v>
      </c>
      <c r="BS57">
        <f t="shared" ca="1" si="590"/>
        <v>0.14537004763948341</v>
      </c>
      <c r="BT57">
        <f t="shared" ca="1" si="590"/>
        <v>0.11374529166316084</v>
      </c>
      <c r="BU57">
        <f t="shared" ca="1" si="590"/>
        <v>0.1422796180053332</v>
      </c>
      <c r="BV57">
        <f t="shared" ca="1" si="590"/>
        <v>0.14144649024233655</v>
      </c>
      <c r="BW57">
        <f t="shared" ca="1" si="590"/>
        <v>0.14096662430840751</v>
      </c>
      <c r="BX57">
        <f ca="1">IF(ISERROR(BX53),"",BX55)</f>
        <v>0.14950024373963988</v>
      </c>
      <c r="BY57">
        <f ca="1">IF(ISERROR(BY53),"",BY55)</f>
        <v>0.14289508520843569</v>
      </c>
      <c r="BZ57">
        <f t="shared" ref="BZ57:CK57" ca="1" si="591">IF(ISERROR(BZ53),"",BZ55)</f>
        <v>0.14235340901176968</v>
      </c>
      <c r="CA57">
        <f t="shared" ca="1" si="591"/>
        <v>0.14136311000514118</v>
      </c>
      <c r="CB57">
        <f t="shared" ca="1" si="591"/>
        <v>0.14145313160076206</v>
      </c>
      <c r="CC57">
        <f t="shared" ca="1" si="591"/>
        <v>0.14086792349950519</v>
      </c>
      <c r="CD57">
        <f t="shared" ca="1" si="591"/>
        <v>0.13633869820575861</v>
      </c>
      <c r="CE57">
        <f t="shared" ca="1" si="591"/>
        <v>0.13478801261623755</v>
      </c>
      <c r="CF57">
        <f t="shared" ca="1" si="591"/>
        <v>0.12537789103229061</v>
      </c>
      <c r="CG57">
        <f t="shared" ca="1" si="591"/>
        <v>0.13551344902062926</v>
      </c>
      <c r="CH57">
        <f t="shared" ca="1" si="591"/>
        <v>0.13038379244080178</v>
      </c>
      <c r="CI57">
        <f t="shared" ca="1" si="591"/>
        <v>0.13378625100287542</v>
      </c>
      <c r="CJ57">
        <f t="shared" ca="1" si="591"/>
        <v>0.13221492558915154</v>
      </c>
      <c r="CK57">
        <f t="shared" ca="1" si="591"/>
        <v>0.1315460764540512</v>
      </c>
      <c r="CL57">
        <f ca="1">IF(ISERROR(CL53),"",CL55)</f>
        <v>0.12908576290868484</v>
      </c>
      <c r="CM57">
        <f ca="1">IF(ISERROR(CM53),"",CM55)</f>
        <v>0.12483547350725778</v>
      </c>
      <c r="CN57">
        <f t="shared" ref="CN57:CS57" ca="1" si="592">IF(ISERROR(CN53),"",CN55)</f>
        <v>0.12339086196065595</v>
      </c>
      <c r="CO57">
        <f t="shared" ca="1" si="592"/>
        <v>0.12118094632316398</v>
      </c>
      <c r="CP57">
        <f t="shared" ca="1" si="592"/>
        <v>0.11877946721615569</v>
      </c>
      <c r="CQ57">
        <f t="shared" ca="1" si="592"/>
        <v>0.11897063674838983</v>
      </c>
      <c r="CR57">
        <f t="shared" ca="1" si="592"/>
        <v>0.10712191347666096</v>
      </c>
      <c r="CS57">
        <f t="shared" ca="1" si="592"/>
        <v>0.1180060273036608</v>
      </c>
      <c r="CT57">
        <f t="shared" ref="CT57:DP57" ca="1" si="593">IF(ISERROR(CT53),"",CT55)</f>
        <v>0.11937636810487537</v>
      </c>
      <c r="CU57">
        <f t="shared" ca="1" si="593"/>
        <v>0.1238911225557881</v>
      </c>
      <c r="CV57">
        <f t="shared" ca="1" si="593"/>
        <v>0.12029182113306558</v>
      </c>
      <c r="CW57">
        <f t="shared" ca="1" si="593"/>
        <v>0.1238911225557881</v>
      </c>
      <c r="CX57">
        <f t="shared" ca="1" si="593"/>
        <v>0.12183875234280421</v>
      </c>
      <c r="CY57">
        <f t="shared" ca="1" si="593"/>
        <v>0.11889611483704417</v>
      </c>
      <c r="CZ57">
        <f t="shared" ca="1" si="593"/>
        <v>0.11579587561404577</v>
      </c>
      <c r="DA57">
        <f t="shared" ca="1" si="593"/>
        <v>0.12296337145297648</v>
      </c>
      <c r="DB57">
        <f t="shared" ca="1" si="593"/>
        <v>0.12294889264675996</v>
      </c>
      <c r="DC57">
        <f t="shared" ca="1" si="593"/>
        <v>0.11609517133595287</v>
      </c>
      <c r="DD57">
        <f t="shared" ca="1" si="593"/>
        <v>0.11955369218036854</v>
      </c>
      <c r="DE57">
        <f t="shared" ca="1" si="593"/>
        <v>0.11792313900936746</v>
      </c>
      <c r="DF57">
        <f t="shared" ca="1" si="593"/>
        <v>0.11561743792071993</v>
      </c>
      <c r="DG57">
        <f t="shared" ca="1" si="593"/>
        <v>0.11662356488688279</v>
      </c>
      <c r="DH57">
        <f t="shared" ca="1" si="593"/>
        <v>0.11168173283187183</v>
      </c>
      <c r="DI57">
        <f t="shared" ca="1" si="593"/>
        <v>0.11984507236432457</v>
      </c>
      <c r="DJ57">
        <f t="shared" ca="1" si="593"/>
        <v>0.12273457289117989</v>
      </c>
      <c r="DK57">
        <f t="shared" ca="1" si="593"/>
        <v>0.12077677868676626</v>
      </c>
      <c r="DL57">
        <f t="shared" ca="1" si="593"/>
        <v>0.12424044012025397</v>
      </c>
      <c r="DM57">
        <f t="shared" ca="1" si="593"/>
        <v>0.11771744021299098</v>
      </c>
      <c r="DN57">
        <f t="shared" ca="1" si="593"/>
        <v>0.11222483482416064</v>
      </c>
      <c r="DO57">
        <f t="shared" ca="1" si="593"/>
        <v>0.11744601117249079</v>
      </c>
      <c r="DP57">
        <f t="shared" ca="1" si="593"/>
        <v>0.11748790383866139</v>
      </c>
      <c r="DQ57">
        <f ca="1">IF(ISERROR(DQ53),"",DQ55)</f>
        <v>0.11268659867145224</v>
      </c>
      <c r="DR57">
        <f t="shared" ref="DR57:EC57" ca="1" si="594">IF(ISERROR(DR53),"",DR55)</f>
        <v>0.10728607362521736</v>
      </c>
      <c r="DS57">
        <f t="shared" ca="1" si="594"/>
        <v>0.11226374123534871</v>
      </c>
      <c r="DT57">
        <f t="shared" ca="1" si="594"/>
        <v>0.11197846201298224</v>
      </c>
      <c r="DU57">
        <f t="shared" ca="1" si="594"/>
        <v>0.11093312504153109</v>
      </c>
      <c r="DV57">
        <f t="shared" ca="1" si="594"/>
        <v>0.10812816523619434</v>
      </c>
      <c r="DW57">
        <f t="shared" ca="1" si="594"/>
        <v>0.11036278988587724</v>
      </c>
      <c r="DX57">
        <f t="shared" ca="1" si="594"/>
        <v>0.10921030256781517</v>
      </c>
      <c r="DY57">
        <f t="shared" ca="1" si="594"/>
        <v>0.10900650477722834</v>
      </c>
      <c r="DZ57">
        <f t="shared" ca="1" si="594"/>
        <v>0.11171311011967232</v>
      </c>
      <c r="EA57">
        <f t="shared" ca="1" si="594"/>
        <v>0.11002635829210898</v>
      </c>
      <c r="EB57">
        <f t="shared" ca="1" si="594"/>
        <v>0.10510478970818367</v>
      </c>
      <c r="EC57">
        <f t="shared" ca="1" si="594"/>
        <v>0.11002016819208305</v>
      </c>
      <c r="ED57">
        <f t="shared" ref="ED57:EF57" ca="1" si="595">IF(ISERROR(ED53),"",ED55)</f>
        <v>0.10224940844240532</v>
      </c>
      <c r="EE57">
        <f t="shared" ca="1" si="595"/>
        <v>8.5313881846016265E-2</v>
      </c>
      <c r="EF57">
        <f t="shared" ca="1" si="595"/>
        <v>9.044665144342709E-2</v>
      </c>
    </row>
    <row r="58" spans="1:136" ht="15.75">
      <c r="F58" s="17" t="s">
        <v>51</v>
      </c>
      <c r="G58" s="17" t="s">
        <v>52</v>
      </c>
      <c r="H58">
        <f ca="1">SLOPE($G53:$IV53,$G$8:$IV$8)</f>
        <v>-2.0973106702560184E-4</v>
      </c>
      <c r="I58" s="17" t="s">
        <v>54</v>
      </c>
      <c r="J58">
        <f ca="1">INTERCEPT($G53:$IV53,$G$8:$IV$8)</f>
        <v>-0.33486195320579398</v>
      </c>
      <c r="K58" s="17" t="s">
        <v>60</v>
      </c>
      <c r="L58">
        <f ca="1">RSQ($G53:$IV53,$G$8:$IV$8)</f>
        <v>0.79586737642769645</v>
      </c>
    </row>
    <row r="59" spans="1:136">
      <c r="A59">
        <f>D43+1</f>
        <v>61</v>
      </c>
      <c r="B59" t="str">
        <f>IF(INDEX(LOG_Calc!$1:$1048576,$A59,B$1)="","",INDEX(LOG_Calc!$1:$1048576,$A59,B$1))</f>
        <v>常葉町</v>
      </c>
      <c r="C59">
        <f>IF($B59="","",COUNTIF(LOG_Calc!$A:$A,$B59))</f>
        <v>18</v>
      </c>
      <c r="D59">
        <f>IF($B59="","",A59+C59-1)</f>
        <v>78</v>
      </c>
      <c r="E59" t="s">
        <v>19</v>
      </c>
      <c r="G59" t="str">
        <f>$E59&amp;"!"&amp;G$2&amp;$A59&amp;":"&amp;G$2&amp;$D59</f>
        <v>測定結果!H61:H78</v>
      </c>
      <c r="H59" t="str">
        <f t="shared" ref="H59:BS59" si="596">$E59&amp;"!"&amp;H$2&amp;$A59&amp;":"&amp;H$2&amp;$D59</f>
        <v>測定結果!I61:I78</v>
      </c>
      <c r="I59" t="str">
        <f t="shared" si="596"/>
        <v>測定結果!J61:J78</v>
      </c>
      <c r="J59" t="str">
        <f t="shared" si="596"/>
        <v>測定結果!K61:K78</v>
      </c>
      <c r="K59" t="str">
        <f t="shared" si="596"/>
        <v>測定結果!L61:L78</v>
      </c>
      <c r="L59" t="str">
        <f t="shared" si="596"/>
        <v>測定結果!M61:M78</v>
      </c>
      <c r="M59" t="str">
        <f t="shared" si="596"/>
        <v>測定結果!N61:N78</v>
      </c>
      <c r="N59" t="str">
        <f t="shared" si="596"/>
        <v>測定結果!O61:O78</v>
      </c>
      <c r="O59" t="str">
        <f t="shared" si="596"/>
        <v>測定結果!P61:P78</v>
      </c>
      <c r="P59" t="str">
        <f t="shared" si="596"/>
        <v>測定結果!Q61:Q78</v>
      </c>
      <c r="Q59" t="str">
        <f t="shared" si="596"/>
        <v>測定結果!R61:R78</v>
      </c>
      <c r="R59" t="str">
        <f t="shared" si="596"/>
        <v>測定結果!S61:S78</v>
      </c>
      <c r="S59" t="str">
        <f t="shared" si="596"/>
        <v>測定結果!T61:T78</v>
      </c>
      <c r="T59" t="str">
        <f t="shared" si="596"/>
        <v>測定結果!U61:U78</v>
      </c>
      <c r="U59" t="str">
        <f t="shared" si="596"/>
        <v>測定結果!V61:V78</v>
      </c>
      <c r="V59" t="str">
        <f t="shared" si="596"/>
        <v>測定結果!W61:W78</v>
      </c>
      <c r="W59" t="str">
        <f t="shared" si="596"/>
        <v>測定結果!X61:X78</v>
      </c>
      <c r="X59" t="str">
        <f t="shared" si="596"/>
        <v>測定結果!Y61:Y78</v>
      </c>
      <c r="Y59" t="str">
        <f t="shared" si="596"/>
        <v>測定結果!Z61:Z78</v>
      </c>
      <c r="Z59" t="str">
        <f t="shared" si="596"/>
        <v>測定結果!AA61:AA78</v>
      </c>
      <c r="AA59" t="str">
        <f t="shared" si="596"/>
        <v>測定結果!AB61:AB78</v>
      </c>
      <c r="AB59" t="str">
        <f t="shared" si="596"/>
        <v>測定結果!AC61:AC78</v>
      </c>
      <c r="AC59" t="str">
        <f t="shared" si="596"/>
        <v>測定結果!AD61:AD78</v>
      </c>
      <c r="AD59" t="str">
        <f t="shared" si="596"/>
        <v>測定結果!AE61:AE78</v>
      </c>
      <c r="AE59" t="str">
        <f t="shared" si="596"/>
        <v>測定結果!AF61:AF78</v>
      </c>
      <c r="AF59" t="str">
        <f t="shared" si="596"/>
        <v>測定結果!AG61:AG78</v>
      </c>
      <c r="AG59" t="str">
        <f t="shared" si="596"/>
        <v>測定結果!AH61:AH78</v>
      </c>
      <c r="AH59" t="str">
        <f t="shared" si="596"/>
        <v>測定結果!AI61:AI78</v>
      </c>
      <c r="AI59" t="str">
        <f t="shared" si="596"/>
        <v>測定結果!AJ61:AJ78</v>
      </c>
      <c r="AJ59" t="str">
        <f t="shared" si="596"/>
        <v>測定結果!AK61:AK78</v>
      </c>
      <c r="AK59" t="str">
        <f t="shared" si="596"/>
        <v>測定結果!AL61:AL78</v>
      </c>
      <c r="AL59" t="str">
        <f t="shared" si="596"/>
        <v>測定結果!AM61:AM78</v>
      </c>
      <c r="AM59" t="str">
        <f t="shared" si="596"/>
        <v>測定結果!AN61:AN78</v>
      </c>
      <c r="AN59" t="str">
        <f t="shared" si="596"/>
        <v>測定結果!AO61:AO78</v>
      </c>
      <c r="AO59" t="str">
        <f t="shared" si="596"/>
        <v>測定結果!AP61:AP78</v>
      </c>
      <c r="AP59" t="str">
        <f t="shared" si="596"/>
        <v>測定結果!AQ61:AQ78</v>
      </c>
      <c r="AQ59" t="str">
        <f t="shared" si="596"/>
        <v>測定結果!AR61:AR78</v>
      </c>
      <c r="AR59" t="str">
        <f t="shared" si="596"/>
        <v>測定結果!AS61:AS78</v>
      </c>
      <c r="AS59" t="str">
        <f t="shared" si="596"/>
        <v>測定結果!AT61:AT78</v>
      </c>
      <c r="AT59" t="str">
        <f t="shared" si="596"/>
        <v>測定結果!AU61:AU78</v>
      </c>
      <c r="AU59" t="str">
        <f t="shared" si="596"/>
        <v>測定結果!AV61:AV78</v>
      </c>
      <c r="AV59" t="str">
        <f t="shared" si="596"/>
        <v>測定結果!AW61:AW78</v>
      </c>
      <c r="AW59" t="str">
        <f t="shared" si="596"/>
        <v>測定結果!AX61:AX78</v>
      </c>
      <c r="AX59" t="str">
        <f t="shared" si="596"/>
        <v>測定結果!AY61:AY78</v>
      </c>
      <c r="AY59" t="str">
        <f t="shared" si="596"/>
        <v>測定結果!AZ61:AZ78</v>
      </c>
      <c r="AZ59" t="str">
        <f t="shared" si="596"/>
        <v>測定結果!BA61:BA78</v>
      </c>
      <c r="BA59" t="str">
        <f t="shared" si="596"/>
        <v>測定結果!BB61:BB78</v>
      </c>
      <c r="BB59" t="str">
        <f t="shared" si="596"/>
        <v>測定結果!BC61:BC78</v>
      </c>
      <c r="BC59" t="str">
        <f t="shared" si="596"/>
        <v>測定結果!BD61:BD78</v>
      </c>
      <c r="BD59" t="str">
        <f t="shared" si="596"/>
        <v>測定結果!BE61:BE78</v>
      </c>
      <c r="BE59" t="str">
        <f t="shared" si="596"/>
        <v>測定結果!BF61:BF78</v>
      </c>
      <c r="BF59" t="str">
        <f t="shared" si="596"/>
        <v>測定結果!BG61:BG78</v>
      </c>
      <c r="BG59" t="str">
        <f t="shared" si="596"/>
        <v>測定結果!BH61:BH78</v>
      </c>
      <c r="BH59" t="str">
        <f t="shared" si="596"/>
        <v>測定結果!BI61:BI78</v>
      </c>
      <c r="BI59" t="str">
        <f t="shared" si="596"/>
        <v>測定結果!BJ61:BJ78</v>
      </c>
      <c r="BJ59" t="str">
        <f t="shared" si="596"/>
        <v>測定結果!BK61:BK78</v>
      </c>
      <c r="BK59" t="str">
        <f t="shared" si="596"/>
        <v>測定結果!BL61:BL78</v>
      </c>
      <c r="BL59" t="str">
        <f t="shared" si="596"/>
        <v>測定結果!BM61:BM78</v>
      </c>
      <c r="BM59" t="str">
        <f t="shared" si="596"/>
        <v>測定結果!BN61:BN78</v>
      </c>
      <c r="BN59" t="str">
        <f t="shared" si="596"/>
        <v>測定結果!BO61:BO78</v>
      </c>
      <c r="BO59" t="str">
        <f t="shared" si="596"/>
        <v>測定結果!BP61:BP78</v>
      </c>
      <c r="BP59" t="str">
        <f t="shared" si="596"/>
        <v>測定結果!BQ61:BQ78</v>
      </c>
      <c r="BQ59" t="str">
        <f t="shared" si="596"/>
        <v>測定結果!BR61:BR78</v>
      </c>
      <c r="BR59" t="str">
        <f t="shared" si="596"/>
        <v>測定結果!BS61:BS78</v>
      </c>
      <c r="BS59" t="str">
        <f t="shared" si="596"/>
        <v>測定結果!BT61:BT78</v>
      </c>
      <c r="BT59" t="str">
        <f t="shared" ref="BT59:EE59" si="597">$E59&amp;"!"&amp;BT$2&amp;$A59&amp;":"&amp;BT$2&amp;$D59</f>
        <v>測定結果!BU61:BU78</v>
      </c>
      <c r="BU59" t="str">
        <f t="shared" si="597"/>
        <v>測定結果!BV61:BV78</v>
      </c>
      <c r="BV59" t="str">
        <f t="shared" si="597"/>
        <v>測定結果!BW61:BW78</v>
      </c>
      <c r="BW59" t="str">
        <f t="shared" si="597"/>
        <v>測定結果!BX61:BX78</v>
      </c>
      <c r="BX59" t="str">
        <f t="shared" si="597"/>
        <v>測定結果!BY61:BY78</v>
      </c>
      <c r="BY59" t="str">
        <f t="shared" si="597"/>
        <v>測定結果!BZ61:BZ78</v>
      </c>
      <c r="BZ59" t="str">
        <f t="shared" si="597"/>
        <v>測定結果!CA61:CA78</v>
      </c>
      <c r="CA59" t="str">
        <f t="shared" si="597"/>
        <v>測定結果!CB61:CB78</v>
      </c>
      <c r="CB59" t="str">
        <f t="shared" si="597"/>
        <v>測定結果!CC61:CC78</v>
      </c>
      <c r="CC59" t="str">
        <f t="shared" si="597"/>
        <v>測定結果!CD61:CD78</v>
      </c>
      <c r="CD59" t="str">
        <f t="shared" si="597"/>
        <v>測定結果!CE61:CE78</v>
      </c>
      <c r="CE59" t="str">
        <f t="shared" si="597"/>
        <v>測定結果!CF61:CF78</v>
      </c>
      <c r="CF59" t="str">
        <f t="shared" si="597"/>
        <v>測定結果!CG61:CG78</v>
      </c>
      <c r="CG59" t="str">
        <f t="shared" si="597"/>
        <v>測定結果!CH61:CH78</v>
      </c>
      <c r="CH59" t="str">
        <f t="shared" si="597"/>
        <v>測定結果!CI61:CI78</v>
      </c>
      <c r="CI59" t="str">
        <f t="shared" si="597"/>
        <v>測定結果!CJ61:CJ78</v>
      </c>
      <c r="CJ59" t="str">
        <f t="shared" si="597"/>
        <v>測定結果!CK61:CK78</v>
      </c>
      <c r="CK59" t="str">
        <f t="shared" si="597"/>
        <v>測定結果!CL61:CL78</v>
      </c>
      <c r="CL59" t="str">
        <f t="shared" si="597"/>
        <v>測定結果!CM61:CM78</v>
      </c>
      <c r="CM59" t="str">
        <f t="shared" si="597"/>
        <v>測定結果!CN61:CN78</v>
      </c>
      <c r="CN59" t="str">
        <f t="shared" si="597"/>
        <v>測定結果!CO61:CO78</v>
      </c>
      <c r="CO59" t="str">
        <f t="shared" si="597"/>
        <v>測定結果!CP61:CP78</v>
      </c>
      <c r="CP59" t="str">
        <f t="shared" si="597"/>
        <v>測定結果!CQ61:CQ78</v>
      </c>
      <c r="CQ59" t="str">
        <f t="shared" si="597"/>
        <v>測定結果!CR61:CR78</v>
      </c>
      <c r="CR59" t="str">
        <f t="shared" si="597"/>
        <v>測定結果!CS61:CS78</v>
      </c>
      <c r="CS59" t="str">
        <f t="shared" si="597"/>
        <v>測定結果!CT61:CT78</v>
      </c>
      <c r="CT59" t="str">
        <f t="shared" si="597"/>
        <v>測定結果!CU61:CU78</v>
      </c>
      <c r="CU59" t="str">
        <f t="shared" si="597"/>
        <v>測定結果!CV61:CV78</v>
      </c>
      <c r="CV59" t="str">
        <f t="shared" si="597"/>
        <v>測定結果!CW61:CW78</v>
      </c>
      <c r="CW59" t="str">
        <f t="shared" si="597"/>
        <v>測定結果!CX61:CX78</v>
      </c>
      <c r="CX59" t="str">
        <f t="shared" si="597"/>
        <v>測定結果!CY61:CY78</v>
      </c>
      <c r="CY59" t="str">
        <f t="shared" si="597"/>
        <v>測定結果!CZ61:CZ78</v>
      </c>
      <c r="CZ59" t="str">
        <f t="shared" si="597"/>
        <v>測定結果!DA61:DA78</v>
      </c>
      <c r="DA59" t="str">
        <f t="shared" si="597"/>
        <v>測定結果!DB61:DB78</v>
      </c>
      <c r="DB59" t="str">
        <f t="shared" si="597"/>
        <v>測定結果!DC61:DC78</v>
      </c>
      <c r="DC59" t="str">
        <f t="shared" si="597"/>
        <v>測定結果!DD61:DD78</v>
      </c>
      <c r="DD59" t="str">
        <f t="shared" si="597"/>
        <v>測定結果!DE61:DE78</v>
      </c>
      <c r="DE59" t="str">
        <f t="shared" si="597"/>
        <v>測定結果!DF61:DF78</v>
      </c>
      <c r="DF59" t="str">
        <f t="shared" si="597"/>
        <v>測定結果!DG61:DG78</v>
      </c>
      <c r="DG59" t="str">
        <f t="shared" si="597"/>
        <v>測定結果!DH61:DH78</v>
      </c>
      <c r="DH59" t="str">
        <f t="shared" si="597"/>
        <v>測定結果!DI61:DI78</v>
      </c>
      <c r="DI59" t="str">
        <f t="shared" si="597"/>
        <v>測定結果!DJ61:DJ78</v>
      </c>
      <c r="DJ59" t="str">
        <f t="shared" si="597"/>
        <v>測定結果!DK61:DK78</v>
      </c>
      <c r="DK59" t="str">
        <f t="shared" si="597"/>
        <v>測定結果!DL61:DL78</v>
      </c>
      <c r="DL59" t="str">
        <f t="shared" si="597"/>
        <v>測定結果!DM61:DM78</v>
      </c>
      <c r="DM59" t="str">
        <f t="shared" si="597"/>
        <v>測定結果!DN61:DN78</v>
      </c>
      <c r="DN59" t="str">
        <f t="shared" si="597"/>
        <v>測定結果!DO61:DO78</v>
      </c>
      <c r="DO59" t="str">
        <f t="shared" si="597"/>
        <v>測定結果!DP61:DP78</v>
      </c>
      <c r="DP59" t="str">
        <f t="shared" si="597"/>
        <v>測定結果!DQ61:DQ78</v>
      </c>
      <c r="DQ59" t="str">
        <f t="shared" si="597"/>
        <v>測定結果!DR61:DR78</v>
      </c>
      <c r="DR59" t="str">
        <f t="shared" si="597"/>
        <v>測定結果!DS61:DS78</v>
      </c>
      <c r="DS59" t="str">
        <f t="shared" si="597"/>
        <v>測定結果!DT61:DT78</v>
      </c>
      <c r="DT59" t="str">
        <f t="shared" si="597"/>
        <v>測定結果!DU61:DU78</v>
      </c>
      <c r="DU59" t="str">
        <f t="shared" si="597"/>
        <v>測定結果!DV61:DV78</v>
      </c>
      <c r="DV59" t="str">
        <f t="shared" si="597"/>
        <v>測定結果!DW61:DW78</v>
      </c>
      <c r="DW59" t="str">
        <f t="shared" si="597"/>
        <v>測定結果!DX61:DX78</v>
      </c>
      <c r="DX59" t="str">
        <f t="shared" si="597"/>
        <v>測定結果!DY61:DY78</v>
      </c>
      <c r="DY59" t="str">
        <f t="shared" si="597"/>
        <v>測定結果!DZ61:DZ78</v>
      </c>
      <c r="DZ59" t="str">
        <f t="shared" si="597"/>
        <v>測定結果!EA61:EA78</v>
      </c>
      <c r="EA59" t="str">
        <f t="shared" si="597"/>
        <v>測定結果!EB61:EB78</v>
      </c>
      <c r="EB59" t="str">
        <f t="shared" si="597"/>
        <v>測定結果!EC61:EC78</v>
      </c>
      <c r="EC59" t="str">
        <f t="shared" si="597"/>
        <v>測定結果!ED61:ED78</v>
      </c>
      <c r="ED59" t="str">
        <f t="shared" si="597"/>
        <v>測定結果!EE61:EE78</v>
      </c>
      <c r="EE59" t="str">
        <f t="shared" si="597"/>
        <v>測定結果!EF61:EF78</v>
      </c>
      <c r="EF59" t="str">
        <f t="shared" ref="EF59" si="598">$E59&amp;"!"&amp;EF$2&amp;$A59&amp;":"&amp;EF$2&amp;$D59</f>
        <v>測定結果!EG61:EG78</v>
      </c>
    </row>
    <row r="60" spans="1:136">
      <c r="E60" t="s">
        <v>49</v>
      </c>
      <c r="G60" t="str">
        <f t="shared" ref="G60:BR60" si="599">$E60&amp;"!"&amp;G$4&amp;$A59&amp;":"&amp;G$4&amp;$D59</f>
        <v>LOG_Calc!E61:E78</v>
      </c>
      <c r="H60" t="str">
        <f t="shared" si="599"/>
        <v>LOG_Calc!F61:F78</v>
      </c>
      <c r="I60" t="str">
        <f t="shared" si="599"/>
        <v>LOG_Calc!G61:G78</v>
      </c>
      <c r="J60" t="str">
        <f t="shared" si="599"/>
        <v>LOG_Calc!H61:H78</v>
      </c>
      <c r="K60" t="str">
        <f t="shared" si="599"/>
        <v>LOG_Calc!I61:I78</v>
      </c>
      <c r="L60" t="str">
        <f t="shared" si="599"/>
        <v>LOG_Calc!J61:J78</v>
      </c>
      <c r="M60" t="str">
        <f t="shared" si="599"/>
        <v>LOG_Calc!K61:K78</v>
      </c>
      <c r="N60" t="str">
        <f t="shared" si="599"/>
        <v>LOG_Calc!L61:L78</v>
      </c>
      <c r="O60" t="str">
        <f t="shared" si="599"/>
        <v>LOG_Calc!M61:M78</v>
      </c>
      <c r="P60" t="str">
        <f t="shared" si="599"/>
        <v>LOG_Calc!N61:N78</v>
      </c>
      <c r="Q60" t="str">
        <f t="shared" si="599"/>
        <v>LOG_Calc!O61:O78</v>
      </c>
      <c r="R60" t="str">
        <f t="shared" si="599"/>
        <v>LOG_Calc!P61:P78</v>
      </c>
      <c r="S60" t="str">
        <f t="shared" si="599"/>
        <v>LOG_Calc!Q61:Q78</v>
      </c>
      <c r="T60" t="str">
        <f t="shared" si="599"/>
        <v>LOG_Calc!R61:R78</v>
      </c>
      <c r="U60" t="str">
        <f t="shared" si="599"/>
        <v>LOG_Calc!S61:S78</v>
      </c>
      <c r="V60" t="str">
        <f t="shared" si="599"/>
        <v>LOG_Calc!T61:T78</v>
      </c>
      <c r="W60" t="str">
        <f t="shared" si="599"/>
        <v>LOG_Calc!U61:U78</v>
      </c>
      <c r="X60" t="str">
        <f t="shared" si="599"/>
        <v>LOG_Calc!V61:V78</v>
      </c>
      <c r="Y60" t="str">
        <f t="shared" si="599"/>
        <v>LOG_Calc!W61:W78</v>
      </c>
      <c r="Z60" t="str">
        <f t="shared" si="599"/>
        <v>LOG_Calc!X61:X78</v>
      </c>
      <c r="AA60" t="str">
        <f t="shared" si="599"/>
        <v>LOG_Calc!Y61:Y78</v>
      </c>
      <c r="AB60" t="str">
        <f t="shared" si="599"/>
        <v>LOG_Calc!Z61:Z78</v>
      </c>
      <c r="AC60" t="str">
        <f t="shared" si="599"/>
        <v>LOG_Calc!AA61:AA78</v>
      </c>
      <c r="AD60" t="str">
        <f t="shared" si="599"/>
        <v>LOG_Calc!AB61:AB78</v>
      </c>
      <c r="AE60" t="str">
        <f t="shared" si="599"/>
        <v>LOG_Calc!AC61:AC78</v>
      </c>
      <c r="AF60" t="str">
        <f t="shared" si="599"/>
        <v>LOG_Calc!AD61:AD78</v>
      </c>
      <c r="AG60" t="str">
        <f t="shared" si="599"/>
        <v>LOG_Calc!AE61:AE78</v>
      </c>
      <c r="AH60" t="str">
        <f t="shared" si="599"/>
        <v>LOG_Calc!AF61:AF78</v>
      </c>
      <c r="AI60" t="str">
        <f t="shared" si="599"/>
        <v>LOG_Calc!AG61:AG78</v>
      </c>
      <c r="AJ60" t="str">
        <f t="shared" si="599"/>
        <v>LOG_Calc!AH61:AH78</v>
      </c>
      <c r="AK60" t="str">
        <f t="shared" si="599"/>
        <v>LOG_Calc!AI61:AI78</v>
      </c>
      <c r="AL60" t="str">
        <f t="shared" si="599"/>
        <v>LOG_Calc!AJ61:AJ78</v>
      </c>
      <c r="AM60" t="str">
        <f t="shared" si="599"/>
        <v>LOG_Calc!AK61:AK78</v>
      </c>
      <c r="AN60" t="str">
        <f t="shared" si="599"/>
        <v>LOG_Calc!AL61:AL78</v>
      </c>
      <c r="AO60" t="str">
        <f t="shared" si="599"/>
        <v>LOG_Calc!AM61:AM78</v>
      </c>
      <c r="AP60" t="str">
        <f t="shared" si="599"/>
        <v>LOG_Calc!AN61:AN78</v>
      </c>
      <c r="AQ60" t="str">
        <f t="shared" si="599"/>
        <v>LOG_Calc!AO61:AO78</v>
      </c>
      <c r="AR60" t="str">
        <f t="shared" si="599"/>
        <v>LOG_Calc!AP61:AP78</v>
      </c>
      <c r="AS60" t="str">
        <f t="shared" si="599"/>
        <v>LOG_Calc!AQ61:AQ78</v>
      </c>
      <c r="AT60" t="str">
        <f t="shared" si="599"/>
        <v>LOG_Calc!AR61:AR78</v>
      </c>
      <c r="AU60" t="str">
        <f t="shared" si="599"/>
        <v>LOG_Calc!AS61:AS78</v>
      </c>
      <c r="AV60" t="str">
        <f t="shared" si="599"/>
        <v>LOG_Calc!AT61:AT78</v>
      </c>
      <c r="AW60" t="str">
        <f t="shared" si="599"/>
        <v>LOG_Calc!AU61:AU78</v>
      </c>
      <c r="AX60" t="str">
        <f t="shared" si="599"/>
        <v>LOG_Calc!AV61:AV78</v>
      </c>
      <c r="AY60" t="str">
        <f t="shared" si="599"/>
        <v>LOG_Calc!AW61:AW78</v>
      </c>
      <c r="AZ60" t="str">
        <f t="shared" si="599"/>
        <v>LOG_Calc!AX61:AX78</v>
      </c>
      <c r="BA60" t="str">
        <f t="shared" si="599"/>
        <v>LOG_Calc!AY61:AY78</v>
      </c>
      <c r="BB60" t="str">
        <f t="shared" si="599"/>
        <v>LOG_Calc!AZ61:AZ78</v>
      </c>
      <c r="BC60" t="str">
        <f t="shared" si="599"/>
        <v>LOG_Calc!BA61:BA78</v>
      </c>
      <c r="BD60" t="str">
        <f t="shared" si="599"/>
        <v>LOG_Calc!BB61:BB78</v>
      </c>
      <c r="BE60" t="str">
        <f t="shared" si="599"/>
        <v>LOG_Calc!BC61:BC78</v>
      </c>
      <c r="BF60" t="str">
        <f t="shared" si="599"/>
        <v>LOG_Calc!BD61:BD78</v>
      </c>
      <c r="BG60" t="str">
        <f t="shared" si="599"/>
        <v>LOG_Calc!BE61:BE78</v>
      </c>
      <c r="BH60" t="str">
        <f t="shared" si="599"/>
        <v>LOG_Calc!BF61:BF78</v>
      </c>
      <c r="BI60" t="str">
        <f t="shared" si="599"/>
        <v>LOG_Calc!BG61:BG78</v>
      </c>
      <c r="BJ60" t="str">
        <f t="shared" si="599"/>
        <v>LOG_Calc!BH61:BH78</v>
      </c>
      <c r="BK60" t="str">
        <f t="shared" si="599"/>
        <v>LOG_Calc!BI61:BI78</v>
      </c>
      <c r="BL60" t="str">
        <f t="shared" si="599"/>
        <v>LOG_Calc!BJ61:BJ78</v>
      </c>
      <c r="BM60" t="str">
        <f t="shared" si="599"/>
        <v>LOG_Calc!BK61:BK78</v>
      </c>
      <c r="BN60" t="str">
        <f t="shared" si="599"/>
        <v>LOG_Calc!BL61:BL78</v>
      </c>
      <c r="BO60" t="str">
        <f t="shared" si="599"/>
        <v>LOG_Calc!BM61:BM78</v>
      </c>
      <c r="BP60" t="str">
        <f t="shared" si="599"/>
        <v>LOG_Calc!BN61:BN78</v>
      </c>
      <c r="BQ60" t="str">
        <f t="shared" si="599"/>
        <v>LOG_Calc!BO61:BO78</v>
      </c>
      <c r="BR60" t="str">
        <f t="shared" si="599"/>
        <v>LOG_Calc!BP61:BP78</v>
      </c>
      <c r="BS60" t="str">
        <f t="shared" ref="BS60:DQ60" si="600">$E60&amp;"!"&amp;BS$4&amp;$A59&amp;":"&amp;BS$4&amp;$D59</f>
        <v>LOG_Calc!BQ61:BQ78</v>
      </c>
      <c r="BT60" t="str">
        <f t="shared" si="600"/>
        <v>LOG_Calc!BR61:BR78</v>
      </c>
      <c r="BU60" t="str">
        <f t="shared" si="600"/>
        <v>LOG_Calc!BS61:BS78</v>
      </c>
      <c r="BV60" t="str">
        <f t="shared" si="600"/>
        <v>LOG_Calc!BT61:BT78</v>
      </c>
      <c r="BW60" t="str">
        <f t="shared" si="600"/>
        <v>LOG_Calc!BU61:BU78</v>
      </c>
      <c r="BX60" t="str">
        <f t="shared" si="600"/>
        <v>LOG_Calc!BV61:BV78</v>
      </c>
      <c r="BY60" t="str">
        <f t="shared" si="600"/>
        <v>LOG_Calc!BW61:BW78</v>
      </c>
      <c r="BZ60" t="str">
        <f t="shared" si="600"/>
        <v>LOG_Calc!BX61:BX78</v>
      </c>
      <c r="CA60" t="str">
        <f t="shared" si="600"/>
        <v>LOG_Calc!BY61:BY78</v>
      </c>
      <c r="CB60" t="str">
        <f t="shared" si="600"/>
        <v>LOG_Calc!BZ61:BZ78</v>
      </c>
      <c r="CC60" t="str">
        <f t="shared" si="600"/>
        <v>LOG_Calc!CA61:CA78</v>
      </c>
      <c r="CD60" t="str">
        <f t="shared" si="600"/>
        <v>LOG_Calc!CB61:CB78</v>
      </c>
      <c r="CE60" t="str">
        <f t="shared" si="600"/>
        <v>LOG_Calc!CC61:CC78</v>
      </c>
      <c r="CF60" t="str">
        <f t="shared" si="600"/>
        <v>LOG_Calc!CD61:CD78</v>
      </c>
      <c r="CG60" t="str">
        <f t="shared" si="600"/>
        <v>LOG_Calc!CE61:CE78</v>
      </c>
      <c r="CH60" t="str">
        <f t="shared" si="600"/>
        <v>LOG_Calc!CF61:CF78</v>
      </c>
      <c r="CI60" t="str">
        <f t="shared" si="600"/>
        <v>LOG_Calc!CG61:CG78</v>
      </c>
      <c r="CJ60" t="str">
        <f t="shared" si="600"/>
        <v>LOG_Calc!CH61:CH78</v>
      </c>
      <c r="CK60" t="str">
        <f t="shared" si="600"/>
        <v>LOG_Calc!CI61:CI78</v>
      </c>
      <c r="CL60" t="str">
        <f t="shared" si="600"/>
        <v>LOG_Calc!CJ61:CJ78</v>
      </c>
      <c r="CM60" t="str">
        <f t="shared" si="600"/>
        <v>LOG_Calc!CK61:CK78</v>
      </c>
      <c r="CN60" t="str">
        <f t="shared" si="600"/>
        <v>LOG_Calc!CL61:CL78</v>
      </c>
      <c r="CO60" t="str">
        <f t="shared" si="600"/>
        <v>LOG_Calc!CM61:CM78</v>
      </c>
      <c r="CP60" t="str">
        <f t="shared" si="600"/>
        <v>LOG_Calc!CN61:CN78</v>
      </c>
      <c r="CQ60" t="str">
        <f t="shared" si="600"/>
        <v>LOG_Calc!CO61:CO78</v>
      </c>
      <c r="CR60" t="str">
        <f t="shared" si="600"/>
        <v>LOG_Calc!CP61:CP78</v>
      </c>
      <c r="CS60" t="str">
        <f t="shared" si="600"/>
        <v>LOG_Calc!CQ61:CQ78</v>
      </c>
      <c r="CT60" t="str">
        <f t="shared" si="600"/>
        <v>LOG_Calc!CR61:CR78</v>
      </c>
      <c r="CU60" t="str">
        <f t="shared" si="600"/>
        <v>LOG_Calc!CS61:CS78</v>
      </c>
      <c r="CV60" t="str">
        <f t="shared" si="600"/>
        <v>LOG_Calc!CT61:CT78</v>
      </c>
      <c r="CW60" t="str">
        <f t="shared" si="600"/>
        <v>LOG_Calc!CU61:CU78</v>
      </c>
      <c r="CX60" t="str">
        <f t="shared" si="600"/>
        <v>LOG_Calc!CV61:CV78</v>
      </c>
      <c r="CY60" t="str">
        <f t="shared" si="600"/>
        <v>LOG_Calc!CW61:CW78</v>
      </c>
      <c r="CZ60" t="str">
        <f t="shared" si="600"/>
        <v>LOG_Calc!CX61:CX78</v>
      </c>
      <c r="DA60" t="str">
        <f t="shared" si="600"/>
        <v>LOG_Calc!CY61:CY78</v>
      </c>
      <c r="DB60" t="str">
        <f t="shared" si="600"/>
        <v>LOG_Calc!CZ61:CZ78</v>
      </c>
      <c r="DC60" t="str">
        <f t="shared" si="600"/>
        <v>LOG_Calc!DA61:DA78</v>
      </c>
      <c r="DD60" t="str">
        <f t="shared" si="600"/>
        <v>LOG_Calc!DB61:DB78</v>
      </c>
      <c r="DE60" t="str">
        <f t="shared" si="600"/>
        <v>LOG_Calc!DC61:DC78</v>
      </c>
      <c r="DF60" t="str">
        <f t="shared" si="600"/>
        <v>LOG_Calc!DD61:DD78</v>
      </c>
      <c r="DG60" t="str">
        <f t="shared" si="600"/>
        <v>LOG_Calc!DE61:DE78</v>
      </c>
      <c r="DH60" t="str">
        <f t="shared" si="600"/>
        <v>LOG_Calc!DF61:DF78</v>
      </c>
      <c r="DI60" t="str">
        <f t="shared" si="600"/>
        <v>LOG_Calc!DG61:DG78</v>
      </c>
      <c r="DJ60" t="str">
        <f t="shared" si="600"/>
        <v>LOG_Calc!DH61:DH78</v>
      </c>
      <c r="DK60" t="str">
        <f t="shared" si="600"/>
        <v>LOG_Calc!DI61:DI78</v>
      </c>
      <c r="DL60" t="str">
        <f t="shared" si="600"/>
        <v>LOG_Calc!DJ61:DJ78</v>
      </c>
      <c r="DM60" t="str">
        <f t="shared" si="600"/>
        <v>LOG_Calc!DK61:DK78</v>
      </c>
      <c r="DN60" t="str">
        <f t="shared" si="600"/>
        <v>LOG_Calc!DL61:DL78</v>
      </c>
      <c r="DO60" t="str">
        <f t="shared" si="600"/>
        <v>LOG_Calc!DM61:DM78</v>
      </c>
      <c r="DP60" t="str">
        <f t="shared" si="600"/>
        <v>LOG_Calc!DN61:DN78</v>
      </c>
      <c r="DQ60" t="str">
        <f t="shared" si="600"/>
        <v>LOG_Calc!DO61:DO78</v>
      </c>
      <c r="DR60" t="str">
        <f t="shared" ref="DR60:EC60" si="601">$E60&amp;"!"&amp;DR$4&amp;$A59&amp;":"&amp;DR$4&amp;$D59</f>
        <v>LOG_Calc!DP61:DP78</v>
      </c>
      <c r="DS60" t="str">
        <f t="shared" si="601"/>
        <v>LOG_Calc!DQ61:DQ78</v>
      </c>
      <c r="DT60" t="str">
        <f t="shared" si="601"/>
        <v>LOG_Calc!DR61:DR78</v>
      </c>
      <c r="DU60" t="str">
        <f t="shared" si="601"/>
        <v>LOG_Calc!DS61:DS78</v>
      </c>
      <c r="DV60" t="str">
        <f t="shared" si="601"/>
        <v>LOG_Calc!DT61:DT78</v>
      </c>
      <c r="DW60" t="str">
        <f t="shared" si="601"/>
        <v>LOG_Calc!DU61:DU78</v>
      </c>
      <c r="DX60" t="str">
        <f t="shared" si="601"/>
        <v>LOG_Calc!DV61:DV78</v>
      </c>
      <c r="DY60" t="str">
        <f t="shared" si="601"/>
        <v>LOG_Calc!DW61:DW78</v>
      </c>
      <c r="DZ60" t="str">
        <f t="shared" si="601"/>
        <v>LOG_Calc!DX61:DX78</v>
      </c>
      <c r="EA60" t="str">
        <f t="shared" si="601"/>
        <v>LOG_Calc!DY61:DY78</v>
      </c>
      <c r="EB60" t="str">
        <f t="shared" si="601"/>
        <v>LOG_Calc!DZ61:DZ78</v>
      </c>
      <c r="EC60" t="str">
        <f t="shared" si="601"/>
        <v>LOG_Calc!EA61:EA78</v>
      </c>
      <c r="ED60" t="str">
        <f t="shared" ref="ED60:EF60" si="602">$E60&amp;"!"&amp;ED$4&amp;$A59&amp;":"&amp;ED$4&amp;$D59</f>
        <v>LOG_Calc!EB61:EB78</v>
      </c>
      <c r="EE60" t="str">
        <f t="shared" si="602"/>
        <v>LOG_Calc!EC61:EC78</v>
      </c>
      <c r="EF60" t="str">
        <f t="shared" si="602"/>
        <v>LOG_Calc!ED61:ED78</v>
      </c>
    </row>
    <row r="61" spans="1:136">
      <c r="F61" s="17" t="s">
        <v>25</v>
      </c>
      <c r="G61">
        <f ca="1">MAX(INDIRECT(G59))</f>
        <v>0.73</v>
      </c>
      <c r="H61">
        <f t="shared" ref="H61:X61" ca="1" si="603">MAX(INDIRECT(H59))</f>
        <v>0.61</v>
      </c>
      <c r="I61">
        <f t="shared" ca="1" si="603"/>
        <v>0.54</v>
      </c>
      <c r="J61">
        <f t="shared" ca="1" si="603"/>
        <v>0.59</v>
      </c>
      <c r="K61">
        <f t="shared" ca="1" si="603"/>
        <v>0.5</v>
      </c>
      <c r="L61">
        <f t="shared" ca="1" si="603"/>
        <v>0.65</v>
      </c>
      <c r="M61">
        <f t="shared" ca="1" si="603"/>
        <v>0.63</v>
      </c>
      <c r="N61">
        <f t="shared" ca="1" si="603"/>
        <v>0.49</v>
      </c>
      <c r="O61">
        <f t="shared" ca="1" si="603"/>
        <v>0.51</v>
      </c>
      <c r="P61">
        <f t="shared" ca="1" si="603"/>
        <v>0.54</v>
      </c>
      <c r="Q61">
        <f t="shared" ca="1" si="603"/>
        <v>0.54</v>
      </c>
      <c r="R61">
        <f t="shared" ca="1" si="603"/>
        <v>0.56000000000000005</v>
      </c>
      <c r="S61">
        <f t="shared" ca="1" si="603"/>
        <v>0.55000000000000004</v>
      </c>
      <c r="T61">
        <f t="shared" ca="1" si="603"/>
        <v>0.56999999999999995</v>
      </c>
      <c r="U61">
        <f t="shared" ca="1" si="603"/>
        <v>0.56999999999999995</v>
      </c>
      <c r="V61">
        <f t="shared" ca="1" si="603"/>
        <v>0.43</v>
      </c>
      <c r="W61">
        <f t="shared" ca="1" si="603"/>
        <v>0.37</v>
      </c>
      <c r="X61">
        <f t="shared" ca="1" si="603"/>
        <v>0.37</v>
      </c>
      <c r="Y61">
        <f t="shared" ref="Y61:AD61" ca="1" si="604">MAX(INDIRECT(Y59))</f>
        <v>0.41</v>
      </c>
      <c r="Z61">
        <f t="shared" ca="1" si="604"/>
        <v>0.56000000000000005</v>
      </c>
      <c r="AA61">
        <f t="shared" ca="1" si="604"/>
        <v>0.56000000000000005</v>
      </c>
      <c r="AB61">
        <f t="shared" ca="1" si="604"/>
        <v>0.53</v>
      </c>
      <c r="AC61">
        <f t="shared" ca="1" si="604"/>
        <v>0.51</v>
      </c>
      <c r="AD61">
        <f t="shared" ca="1" si="604"/>
        <v>0.54</v>
      </c>
      <c r="AE61">
        <f t="shared" ref="AE61:AK61" ca="1" si="605">MAX(INDIRECT(AE59))</f>
        <v>0.52</v>
      </c>
      <c r="AF61">
        <f t="shared" ca="1" si="605"/>
        <v>0.48</v>
      </c>
      <c r="AG61">
        <f t="shared" ca="1" si="605"/>
        <v>0.44</v>
      </c>
      <c r="AH61">
        <f t="shared" ca="1" si="605"/>
        <v>0.44</v>
      </c>
      <c r="AI61">
        <f t="shared" ca="1" si="605"/>
        <v>0.38</v>
      </c>
      <c r="AJ61">
        <f t="shared" ca="1" si="605"/>
        <v>0.31</v>
      </c>
      <c r="AK61">
        <f t="shared" ca="1" si="605"/>
        <v>0.4</v>
      </c>
      <c r="AL61">
        <f t="shared" ref="AL61:AT61" ca="1" si="606">MAX(INDIRECT(AL59))</f>
        <v>0.43</v>
      </c>
      <c r="AM61">
        <f t="shared" ca="1" si="606"/>
        <v>0.42</v>
      </c>
      <c r="AN61">
        <f t="shared" ca="1" si="606"/>
        <v>0.42</v>
      </c>
      <c r="AO61">
        <f t="shared" ca="1" si="606"/>
        <v>0.25</v>
      </c>
      <c r="AP61">
        <f t="shared" ca="1" si="606"/>
        <v>0.24</v>
      </c>
      <c r="AQ61">
        <f t="shared" ca="1" si="606"/>
        <v>0.24</v>
      </c>
      <c r="AR61">
        <f t="shared" ca="1" si="606"/>
        <v>0.24</v>
      </c>
      <c r="AS61">
        <f t="shared" ca="1" si="606"/>
        <v>0.22</v>
      </c>
      <c r="AT61">
        <f t="shared" ca="1" si="606"/>
        <v>0.22</v>
      </c>
      <c r="AU61">
        <f t="shared" ref="AU61:BA61" ca="1" si="607">MAX(INDIRECT(AU59))</f>
        <v>0.21</v>
      </c>
      <c r="AV61">
        <f t="shared" ca="1" si="607"/>
        <v>0.21</v>
      </c>
      <c r="AW61">
        <f t="shared" ca="1" si="607"/>
        <v>0.18</v>
      </c>
      <c r="AX61">
        <f t="shared" ca="1" si="607"/>
        <v>0.2</v>
      </c>
      <c r="AY61">
        <f t="shared" ca="1" si="607"/>
        <v>0.21</v>
      </c>
      <c r="AZ61">
        <f t="shared" ca="1" si="607"/>
        <v>0.19</v>
      </c>
      <c r="BA61">
        <f t="shared" ca="1" si="607"/>
        <v>0.18</v>
      </c>
      <c r="BB61">
        <f t="shared" ref="BB61:BG61" ca="1" si="608">MAX(INDIRECT(BB59))</f>
        <v>0.18</v>
      </c>
      <c r="BC61">
        <f t="shared" ca="1" si="608"/>
        <v>0.19</v>
      </c>
      <c r="BD61">
        <f t="shared" ca="1" si="608"/>
        <v>0.2</v>
      </c>
      <c r="BE61">
        <f t="shared" ca="1" si="608"/>
        <v>0.19</v>
      </c>
      <c r="BF61">
        <f t="shared" ca="1" si="608"/>
        <v>0.19</v>
      </c>
      <c r="BG61">
        <f t="shared" ca="1" si="608"/>
        <v>0.18</v>
      </c>
      <c r="BH61">
        <f t="shared" ref="BH61:BN61" ca="1" si="609">MAX(INDIRECT(BH59))</f>
        <v>0.17</v>
      </c>
      <c r="BI61">
        <f t="shared" ca="1" si="609"/>
        <v>0.17</v>
      </c>
      <c r="BJ61">
        <f t="shared" ca="1" si="609"/>
        <v>0.16</v>
      </c>
      <c r="BK61">
        <f t="shared" ca="1" si="609"/>
        <v>0.16</v>
      </c>
      <c r="BL61">
        <f t="shared" ca="1" si="609"/>
        <v>0.16</v>
      </c>
      <c r="BM61">
        <f t="shared" ca="1" si="609"/>
        <v>0.16</v>
      </c>
      <c r="BN61">
        <f t="shared" ca="1" si="609"/>
        <v>0.17</v>
      </c>
      <c r="BO61">
        <f ca="1">MAX(INDIRECT(BO59))</f>
        <v>0.18</v>
      </c>
      <c r="BP61">
        <f ca="1">MAX(INDIRECT(BP59))</f>
        <v>0.17</v>
      </c>
      <c r="BQ61">
        <f t="shared" ref="BQ61:BW61" ca="1" si="610">MAX(INDIRECT(BQ59))</f>
        <v>0.18</v>
      </c>
      <c r="BR61">
        <f t="shared" ca="1" si="610"/>
        <v>0.18</v>
      </c>
      <c r="BS61">
        <f t="shared" ca="1" si="610"/>
        <v>0.17</v>
      </c>
      <c r="BT61">
        <f t="shared" ca="1" si="610"/>
        <v>0.16</v>
      </c>
      <c r="BU61">
        <f t="shared" ca="1" si="610"/>
        <v>0.17</v>
      </c>
      <c r="BV61">
        <f t="shared" ca="1" si="610"/>
        <v>0.16</v>
      </c>
      <c r="BW61">
        <f t="shared" ca="1" si="610"/>
        <v>0.14000000000000001</v>
      </c>
      <c r="BX61">
        <f ca="1">MAX(INDIRECT(BX59))</f>
        <v>0.14000000000000001</v>
      </c>
      <c r="BY61">
        <f ca="1">MAX(INDIRECT(BY59))</f>
        <v>0.14000000000000001</v>
      </c>
      <c r="BZ61">
        <f t="shared" ref="BZ61:CK61" ca="1" si="611">MAX(INDIRECT(BZ59))</f>
        <v>0.13</v>
      </c>
      <c r="CA61">
        <f t="shared" ca="1" si="611"/>
        <v>0.13</v>
      </c>
      <c r="CB61">
        <f t="shared" ca="1" si="611"/>
        <v>0.13</v>
      </c>
      <c r="CC61">
        <f t="shared" ca="1" si="611"/>
        <v>0.13</v>
      </c>
      <c r="CD61">
        <f t="shared" ca="1" si="611"/>
        <v>0.12</v>
      </c>
      <c r="CE61">
        <f t="shared" ca="1" si="611"/>
        <v>0.13</v>
      </c>
      <c r="CF61">
        <f t="shared" ca="1" si="611"/>
        <v>0.12</v>
      </c>
      <c r="CG61">
        <f t="shared" ca="1" si="611"/>
        <v>0.13</v>
      </c>
      <c r="CH61">
        <f t="shared" ca="1" si="611"/>
        <v>0.14000000000000001</v>
      </c>
      <c r="CI61">
        <f t="shared" ca="1" si="611"/>
        <v>0.16</v>
      </c>
      <c r="CJ61">
        <f t="shared" ca="1" si="611"/>
        <v>0.15</v>
      </c>
      <c r="CK61">
        <f t="shared" ca="1" si="611"/>
        <v>0.14000000000000001</v>
      </c>
      <c r="CL61">
        <f ca="1">MAX(INDIRECT(CL59))</f>
        <v>0.12</v>
      </c>
      <c r="CM61">
        <f ca="1">MAX(INDIRECT(CM59))</f>
        <v>0.13</v>
      </c>
      <c r="CN61">
        <f t="shared" ref="CN61:CS61" ca="1" si="612">MAX(INDIRECT(CN59))</f>
        <v>0.13</v>
      </c>
      <c r="CO61">
        <f t="shared" ca="1" si="612"/>
        <v>0.13</v>
      </c>
      <c r="CP61">
        <f t="shared" ca="1" si="612"/>
        <v>0.12</v>
      </c>
      <c r="CQ61">
        <f t="shared" ca="1" si="612"/>
        <v>0.11</v>
      </c>
      <c r="CR61">
        <f t="shared" ca="1" si="612"/>
        <v>0.11</v>
      </c>
      <c r="CS61">
        <f t="shared" ca="1" si="612"/>
        <v>0.12</v>
      </c>
      <c r="CT61">
        <f t="shared" ref="CT61:DP61" ca="1" si="613">MAX(INDIRECT(CT59))</f>
        <v>0.12</v>
      </c>
      <c r="CU61">
        <f t="shared" ca="1" si="613"/>
        <v>0.11</v>
      </c>
      <c r="CV61">
        <f t="shared" ca="1" si="613"/>
        <v>0.13</v>
      </c>
      <c r="CW61">
        <f t="shared" ca="1" si="613"/>
        <v>0.11</v>
      </c>
      <c r="CX61">
        <f t="shared" ca="1" si="613"/>
        <v>0.11</v>
      </c>
      <c r="CY61">
        <f t="shared" ca="1" si="613"/>
        <v>0.11</v>
      </c>
      <c r="CZ61">
        <f t="shared" ca="1" si="613"/>
        <v>0.12</v>
      </c>
      <c r="DA61">
        <f t="shared" ca="1" si="613"/>
        <v>0.12</v>
      </c>
      <c r="DB61">
        <f t="shared" ca="1" si="613"/>
        <v>0.11</v>
      </c>
      <c r="DC61">
        <f t="shared" ca="1" si="613"/>
        <v>0.1</v>
      </c>
      <c r="DD61">
        <f t="shared" ca="1" si="613"/>
        <v>0.11</v>
      </c>
      <c r="DE61">
        <f t="shared" ca="1" si="613"/>
        <v>0.11</v>
      </c>
      <c r="DF61">
        <f t="shared" ca="1" si="613"/>
        <v>0.11</v>
      </c>
      <c r="DG61">
        <f t="shared" ca="1" si="613"/>
        <v>0.12</v>
      </c>
      <c r="DH61">
        <f t="shared" ca="1" si="613"/>
        <v>0.12</v>
      </c>
      <c r="DI61">
        <f t="shared" ca="1" si="613"/>
        <v>0.12</v>
      </c>
      <c r="DJ61">
        <f t="shared" ca="1" si="613"/>
        <v>0.13</v>
      </c>
      <c r="DK61">
        <f t="shared" ca="1" si="613"/>
        <v>0.11</v>
      </c>
      <c r="DL61">
        <f t="shared" ca="1" si="613"/>
        <v>0.12</v>
      </c>
      <c r="DM61">
        <f t="shared" ca="1" si="613"/>
        <v>0.1</v>
      </c>
      <c r="DN61">
        <f t="shared" ca="1" si="613"/>
        <v>0.1</v>
      </c>
      <c r="DO61">
        <f t="shared" ca="1" si="613"/>
        <v>0.1</v>
      </c>
      <c r="DP61">
        <f t="shared" ca="1" si="613"/>
        <v>0.1</v>
      </c>
      <c r="DQ61">
        <f ca="1">MAX(INDIRECT(DQ59))</f>
        <v>0.1</v>
      </c>
      <c r="DR61">
        <f t="shared" ref="DR61:EC61" ca="1" si="614">MAX(INDIRECT(DR59))</f>
        <v>9.4E-2</v>
      </c>
      <c r="DS61">
        <f t="shared" ca="1" si="614"/>
        <v>0.10299999999999999</v>
      </c>
      <c r="DT61">
        <f t="shared" ca="1" si="614"/>
        <v>0.108</v>
      </c>
      <c r="DU61">
        <f t="shared" ca="1" si="614"/>
        <v>0.107</v>
      </c>
      <c r="DV61">
        <f t="shared" ca="1" si="614"/>
        <v>9.8000000000000004E-2</v>
      </c>
      <c r="DW61">
        <f t="shared" ca="1" si="614"/>
        <v>0.10100000000000001</v>
      </c>
      <c r="DX61">
        <f t="shared" ca="1" si="614"/>
        <v>0.10299999999999999</v>
      </c>
      <c r="DY61">
        <f t="shared" ca="1" si="614"/>
        <v>9.9000000000000005E-2</v>
      </c>
      <c r="DZ61">
        <f t="shared" ca="1" si="614"/>
        <v>9.4E-2</v>
      </c>
      <c r="EA61">
        <f t="shared" ca="1" si="614"/>
        <v>9.4E-2</v>
      </c>
      <c r="EB61">
        <f t="shared" ca="1" si="614"/>
        <v>8.7999999999999995E-2</v>
      </c>
      <c r="EC61">
        <f t="shared" ca="1" si="614"/>
        <v>0.1</v>
      </c>
      <c r="ED61">
        <f t="shared" ref="ED61:EF61" ca="1" si="615">MAX(INDIRECT(ED59))</f>
        <v>8.6999999999999994E-2</v>
      </c>
      <c r="EE61">
        <f t="shared" ca="1" si="615"/>
        <v>0.125</v>
      </c>
      <c r="EF61">
        <f t="shared" ca="1" si="615"/>
        <v>0.128</v>
      </c>
    </row>
    <row r="62" spans="1:136">
      <c r="F62" s="17" t="s">
        <v>26</v>
      </c>
      <c r="G62">
        <f ca="1">MIN(INDIRECT(G59))</f>
        <v>0.16</v>
      </c>
      <c r="H62">
        <f t="shared" ref="H62:X62" ca="1" si="616">MIN(INDIRECT(H59))</f>
        <v>0.19</v>
      </c>
      <c r="I62">
        <f t="shared" ca="1" si="616"/>
        <v>0.18</v>
      </c>
      <c r="J62">
        <f t="shared" ca="1" si="616"/>
        <v>0.16</v>
      </c>
      <c r="K62">
        <f t="shared" ca="1" si="616"/>
        <v>0.15</v>
      </c>
      <c r="L62">
        <f t="shared" ca="1" si="616"/>
        <v>0.15</v>
      </c>
      <c r="M62">
        <f t="shared" ca="1" si="616"/>
        <v>0.17</v>
      </c>
      <c r="N62">
        <f t="shared" ca="1" si="616"/>
        <v>0.14000000000000001</v>
      </c>
      <c r="O62">
        <f t="shared" ca="1" si="616"/>
        <v>0.15</v>
      </c>
      <c r="P62">
        <f t="shared" ca="1" si="616"/>
        <v>0.14000000000000001</v>
      </c>
      <c r="Q62">
        <f t="shared" ca="1" si="616"/>
        <v>0.14000000000000001</v>
      </c>
      <c r="R62">
        <f t="shared" ca="1" si="616"/>
        <v>0.14000000000000001</v>
      </c>
      <c r="S62">
        <f t="shared" ca="1" si="616"/>
        <v>0.13</v>
      </c>
      <c r="T62">
        <f t="shared" ca="1" si="616"/>
        <v>0.14000000000000001</v>
      </c>
      <c r="U62">
        <f t="shared" ca="1" si="616"/>
        <v>0.13</v>
      </c>
      <c r="V62">
        <f t="shared" ca="1" si="616"/>
        <v>0.11</v>
      </c>
      <c r="W62">
        <f t="shared" ca="1" si="616"/>
        <v>0.11</v>
      </c>
      <c r="X62">
        <f t="shared" ca="1" si="616"/>
        <v>0.11</v>
      </c>
      <c r="Y62">
        <f t="shared" ref="Y62:AD62" ca="1" si="617">MIN(INDIRECT(Y59))</f>
        <v>0.1</v>
      </c>
      <c r="Z62">
        <f t="shared" ca="1" si="617"/>
        <v>0.1</v>
      </c>
      <c r="AA62">
        <f t="shared" ca="1" si="617"/>
        <v>0.11</v>
      </c>
      <c r="AB62">
        <f t="shared" ca="1" si="617"/>
        <v>0.11</v>
      </c>
      <c r="AC62">
        <f t="shared" ca="1" si="617"/>
        <v>0.12</v>
      </c>
      <c r="AD62">
        <f t="shared" ca="1" si="617"/>
        <v>0.11</v>
      </c>
      <c r="AE62">
        <f t="shared" ref="AE62:AK62" ca="1" si="618">MIN(INDIRECT(AE59))</f>
        <v>0.1</v>
      </c>
      <c r="AF62">
        <f t="shared" ca="1" si="618"/>
        <v>0.08</v>
      </c>
      <c r="AG62">
        <f t="shared" ca="1" si="618"/>
        <v>0.1</v>
      </c>
      <c r="AH62">
        <f t="shared" ca="1" si="618"/>
        <v>0.1</v>
      </c>
      <c r="AI62">
        <f t="shared" ca="1" si="618"/>
        <v>0.08</v>
      </c>
      <c r="AJ62">
        <f t="shared" ca="1" si="618"/>
        <v>7.0000000000000007E-2</v>
      </c>
      <c r="AK62">
        <f t="shared" ca="1" si="618"/>
        <v>0.08</v>
      </c>
      <c r="AL62">
        <f t="shared" ref="AL62:AT62" ca="1" si="619">MIN(INDIRECT(AL59))</f>
        <v>0.09</v>
      </c>
      <c r="AM62">
        <f t="shared" ca="1" si="619"/>
        <v>0.09</v>
      </c>
      <c r="AN62">
        <f t="shared" ca="1" si="619"/>
        <v>0.09</v>
      </c>
      <c r="AO62">
        <f t="shared" ca="1" si="619"/>
        <v>0.09</v>
      </c>
      <c r="AP62">
        <f t="shared" ca="1" si="619"/>
        <v>0.09</v>
      </c>
      <c r="AQ62">
        <f t="shared" ca="1" si="619"/>
        <v>0.08</v>
      </c>
      <c r="AR62">
        <f t="shared" ca="1" si="619"/>
        <v>0.08</v>
      </c>
      <c r="AS62">
        <f t="shared" ca="1" si="619"/>
        <v>0.08</v>
      </c>
      <c r="AT62">
        <f t="shared" ca="1" si="619"/>
        <v>0.08</v>
      </c>
      <c r="AU62">
        <f t="shared" ref="AU62:BA62" ca="1" si="620">MIN(INDIRECT(AU59))</f>
        <v>7.0000000000000007E-2</v>
      </c>
      <c r="AV62">
        <f t="shared" ca="1" si="620"/>
        <v>7.0000000000000007E-2</v>
      </c>
      <c r="AW62">
        <f t="shared" ca="1" si="620"/>
        <v>0.05</v>
      </c>
      <c r="AX62">
        <f t="shared" ca="1" si="620"/>
        <v>7.0000000000000007E-2</v>
      </c>
      <c r="AY62">
        <f t="shared" ca="1" si="620"/>
        <v>7.0000000000000007E-2</v>
      </c>
      <c r="AZ62">
        <f t="shared" ca="1" si="620"/>
        <v>7.0000000000000007E-2</v>
      </c>
      <c r="BA62">
        <f t="shared" ca="1" si="620"/>
        <v>7.0000000000000007E-2</v>
      </c>
      <c r="BB62">
        <f t="shared" ref="BB62:BG62" ca="1" si="621">MIN(INDIRECT(BB59))</f>
        <v>7.0000000000000007E-2</v>
      </c>
      <c r="BC62">
        <f t="shared" ca="1" si="621"/>
        <v>7.0000000000000007E-2</v>
      </c>
      <c r="BD62">
        <f t="shared" ca="1" si="621"/>
        <v>7.0000000000000007E-2</v>
      </c>
      <c r="BE62">
        <f t="shared" ca="1" si="621"/>
        <v>0.06</v>
      </c>
      <c r="BF62">
        <f t="shared" ca="1" si="621"/>
        <v>7.0000000000000007E-2</v>
      </c>
      <c r="BG62">
        <f t="shared" ca="1" si="621"/>
        <v>0.06</v>
      </c>
      <c r="BH62">
        <f t="shared" ref="BH62:BN62" ca="1" si="622">MIN(INDIRECT(BH59))</f>
        <v>0.05</v>
      </c>
      <c r="BI62">
        <f t="shared" ca="1" si="622"/>
        <v>0.06</v>
      </c>
      <c r="BJ62">
        <f t="shared" ca="1" si="622"/>
        <v>0.06</v>
      </c>
      <c r="BK62">
        <f t="shared" ca="1" si="622"/>
        <v>0.06</v>
      </c>
      <c r="BL62">
        <f t="shared" ca="1" si="622"/>
        <v>0.06</v>
      </c>
      <c r="BM62">
        <f t="shared" ca="1" si="622"/>
        <v>0.06</v>
      </c>
      <c r="BN62">
        <f t="shared" ca="1" si="622"/>
        <v>0.06</v>
      </c>
      <c r="BO62">
        <f ca="1">MIN(INDIRECT(BO59))</f>
        <v>0.06</v>
      </c>
      <c r="BP62">
        <f ca="1">MIN(INDIRECT(BP59))</f>
        <v>0.06</v>
      </c>
      <c r="BQ62">
        <f t="shared" ref="BQ62:BW62" ca="1" si="623">MIN(INDIRECT(BQ59))</f>
        <v>0.06</v>
      </c>
      <c r="BR62">
        <f t="shared" ca="1" si="623"/>
        <v>0.06</v>
      </c>
      <c r="BS62">
        <f t="shared" ca="1" si="623"/>
        <v>0.06</v>
      </c>
      <c r="BT62">
        <f t="shared" ca="1" si="623"/>
        <v>0.04</v>
      </c>
      <c r="BU62">
        <f t="shared" ca="1" si="623"/>
        <v>0.05</v>
      </c>
      <c r="BV62">
        <f t="shared" ca="1" si="623"/>
        <v>0.05</v>
      </c>
      <c r="BW62">
        <f t="shared" ca="1" si="623"/>
        <v>0.05</v>
      </c>
      <c r="BX62">
        <f ca="1">MIN(INDIRECT(BX59))</f>
        <v>0.06</v>
      </c>
      <c r="BY62">
        <f ca="1">MIN(INDIRECT(BY59))</f>
        <v>0.05</v>
      </c>
      <c r="BZ62">
        <f t="shared" ref="BZ62:CK62" ca="1" si="624">MIN(INDIRECT(BZ59))</f>
        <v>0.05</v>
      </c>
      <c r="CA62">
        <f t="shared" ca="1" si="624"/>
        <v>0.05</v>
      </c>
      <c r="CB62">
        <f t="shared" ca="1" si="624"/>
        <v>0.05</v>
      </c>
      <c r="CC62">
        <f t="shared" ca="1" si="624"/>
        <v>0.05</v>
      </c>
      <c r="CD62">
        <f t="shared" ca="1" si="624"/>
        <v>0.05</v>
      </c>
      <c r="CE62">
        <f t="shared" ca="1" si="624"/>
        <v>0.05</v>
      </c>
      <c r="CF62">
        <f t="shared" ca="1" si="624"/>
        <v>0.05</v>
      </c>
      <c r="CG62">
        <f t="shared" ca="1" si="624"/>
        <v>0.05</v>
      </c>
      <c r="CH62">
        <f t="shared" ca="1" si="624"/>
        <v>0.05</v>
      </c>
      <c r="CI62">
        <f t="shared" ca="1" si="624"/>
        <v>0.05</v>
      </c>
      <c r="CJ62">
        <f t="shared" ca="1" si="624"/>
        <v>0.05</v>
      </c>
      <c r="CK62">
        <f t="shared" ca="1" si="624"/>
        <v>0.05</v>
      </c>
      <c r="CL62">
        <f ca="1">MIN(INDIRECT(CL59))</f>
        <v>0.05</v>
      </c>
      <c r="CM62">
        <f ca="1">MIN(INDIRECT(CM59))</f>
        <v>0.05</v>
      </c>
      <c r="CN62">
        <f t="shared" ref="CN62:CS62" ca="1" si="625">MIN(INDIRECT(CN59))</f>
        <v>0.05</v>
      </c>
      <c r="CO62">
        <f t="shared" ca="1" si="625"/>
        <v>0.05</v>
      </c>
      <c r="CP62">
        <f t="shared" ca="1" si="625"/>
        <v>0.05</v>
      </c>
      <c r="CQ62">
        <f t="shared" ca="1" si="625"/>
        <v>0.05</v>
      </c>
      <c r="CR62">
        <f t="shared" ca="1" si="625"/>
        <v>0.04</v>
      </c>
      <c r="CS62">
        <f t="shared" ca="1" si="625"/>
        <v>0.05</v>
      </c>
      <c r="CT62">
        <f t="shared" ref="CT62:DP62" ca="1" si="626">MIN(INDIRECT(CT59))</f>
        <v>0.05</v>
      </c>
      <c r="CU62">
        <f t="shared" ca="1" si="626"/>
        <v>0.05</v>
      </c>
      <c r="CV62">
        <f t="shared" ca="1" si="626"/>
        <v>0.05</v>
      </c>
      <c r="CW62">
        <f t="shared" ca="1" si="626"/>
        <v>0.05</v>
      </c>
      <c r="CX62">
        <f t="shared" ca="1" si="626"/>
        <v>0.05</v>
      </c>
      <c r="CY62">
        <f t="shared" ca="1" si="626"/>
        <v>0.05</v>
      </c>
      <c r="CZ62">
        <f t="shared" ca="1" si="626"/>
        <v>0.05</v>
      </c>
      <c r="DA62">
        <f t="shared" ca="1" si="626"/>
        <v>0.05</v>
      </c>
      <c r="DB62">
        <f t="shared" ca="1" si="626"/>
        <v>0.05</v>
      </c>
      <c r="DC62">
        <f t="shared" ca="1" si="626"/>
        <v>0.05</v>
      </c>
      <c r="DD62">
        <f t="shared" ca="1" si="626"/>
        <v>0.05</v>
      </c>
      <c r="DE62">
        <f t="shared" ca="1" si="626"/>
        <v>0.05</v>
      </c>
      <c r="DF62">
        <f t="shared" ca="1" si="626"/>
        <v>0.05</v>
      </c>
      <c r="DG62">
        <f t="shared" ca="1" si="626"/>
        <v>0.05</v>
      </c>
      <c r="DH62">
        <f t="shared" ca="1" si="626"/>
        <v>0.05</v>
      </c>
      <c r="DI62">
        <f t="shared" ca="1" si="626"/>
        <v>0.05</v>
      </c>
      <c r="DJ62">
        <f t="shared" ca="1" si="626"/>
        <v>0.05</v>
      </c>
      <c r="DK62">
        <f t="shared" ca="1" si="626"/>
        <v>0.05</v>
      </c>
      <c r="DL62">
        <f t="shared" ca="1" si="626"/>
        <v>0.05</v>
      </c>
      <c r="DM62">
        <f t="shared" ca="1" si="626"/>
        <v>0.05</v>
      </c>
      <c r="DN62">
        <f t="shared" ca="1" si="626"/>
        <v>0.05</v>
      </c>
      <c r="DO62">
        <f t="shared" ca="1" si="626"/>
        <v>0.05</v>
      </c>
      <c r="DP62">
        <f t="shared" ca="1" si="626"/>
        <v>0.05</v>
      </c>
      <c r="DQ62">
        <f ca="1">MIN(INDIRECT(DQ59))</f>
        <v>0.05</v>
      </c>
      <c r="DR62">
        <f t="shared" ref="DR62:EC62" ca="1" si="627">MIN(INDIRECT(DR59))</f>
        <v>4.4999999999999998E-2</v>
      </c>
      <c r="DS62">
        <f t="shared" ca="1" si="627"/>
        <v>4.7E-2</v>
      </c>
      <c r="DT62">
        <f t="shared" ca="1" si="627"/>
        <v>4.7E-2</v>
      </c>
      <c r="DU62">
        <f t="shared" ca="1" si="627"/>
        <v>0.05</v>
      </c>
      <c r="DV62">
        <f t="shared" ca="1" si="627"/>
        <v>4.7E-2</v>
      </c>
      <c r="DW62">
        <f t="shared" ca="1" si="627"/>
        <v>0.05</v>
      </c>
      <c r="DX62">
        <f t="shared" ca="1" si="627"/>
        <v>4.8000000000000001E-2</v>
      </c>
      <c r="DY62">
        <f t="shared" ca="1" si="627"/>
        <v>4.8000000000000001E-2</v>
      </c>
      <c r="DZ62">
        <f t="shared" ca="1" si="627"/>
        <v>4.9000000000000002E-2</v>
      </c>
      <c r="EA62">
        <f t="shared" ca="1" si="627"/>
        <v>4.8000000000000001E-2</v>
      </c>
      <c r="EB62">
        <f t="shared" ca="1" si="627"/>
        <v>4.5999999999999999E-2</v>
      </c>
      <c r="EC62">
        <f t="shared" ca="1" si="627"/>
        <v>4.7E-2</v>
      </c>
      <c r="ED62">
        <f t="shared" ref="ED62:EF62" ca="1" si="628">MIN(INDIRECT(ED59))</f>
        <v>4.4999999999999998E-2</v>
      </c>
      <c r="EE62">
        <f t="shared" ca="1" si="628"/>
        <v>6.9000000000000006E-2</v>
      </c>
      <c r="EF62">
        <f t="shared" ca="1" si="628"/>
        <v>5.3999999999999999E-2</v>
      </c>
    </row>
    <row r="63" spans="1:136">
      <c r="F63" s="17" t="s">
        <v>23</v>
      </c>
      <c r="G63">
        <f ca="1">AVERAGE(INDIRECT(G59))</f>
        <v>0.33352941176470591</v>
      </c>
      <c r="H63">
        <f t="shared" ref="H63:X63" ca="1" si="629">AVERAGE(INDIRECT(H59))</f>
        <v>0.33764705882352941</v>
      </c>
      <c r="I63">
        <f t="shared" ca="1" si="629"/>
        <v>0.29176470588235298</v>
      </c>
      <c r="J63">
        <f t="shared" ca="1" si="629"/>
        <v>0.30529411764705883</v>
      </c>
      <c r="K63">
        <f t="shared" ca="1" si="629"/>
        <v>0.27111111111111108</v>
      </c>
      <c r="L63">
        <f t="shared" ca="1" si="629"/>
        <v>0.29555555555555563</v>
      </c>
      <c r="M63">
        <f t="shared" ca="1" si="629"/>
        <v>0.29444444444444451</v>
      </c>
      <c r="N63">
        <f t="shared" ca="1" si="629"/>
        <v>0.27611111111111108</v>
      </c>
      <c r="O63">
        <f t="shared" ca="1" si="629"/>
        <v>0.27666666666666667</v>
      </c>
      <c r="P63">
        <f t="shared" ca="1" si="629"/>
        <v>0.28277777777777785</v>
      </c>
      <c r="Q63">
        <f t="shared" ca="1" si="629"/>
        <v>0.28055555555555561</v>
      </c>
      <c r="R63">
        <f t="shared" ca="1" si="629"/>
        <v>0.26888888888888896</v>
      </c>
      <c r="S63">
        <f t="shared" ca="1" si="629"/>
        <v>0.26277777777777778</v>
      </c>
      <c r="T63">
        <f t="shared" ca="1" si="629"/>
        <v>0.28166666666666668</v>
      </c>
      <c r="U63">
        <f t="shared" ca="1" si="629"/>
        <v>0.28333333333333338</v>
      </c>
      <c r="V63">
        <f t="shared" ca="1" si="629"/>
        <v>0.22555555555555554</v>
      </c>
      <c r="W63">
        <f t="shared" ca="1" si="629"/>
        <v>0.21277777777777782</v>
      </c>
      <c r="X63">
        <f t="shared" ca="1" si="629"/>
        <v>0.22055555555555556</v>
      </c>
      <c r="Y63">
        <f t="shared" ref="Y63:AD63" ca="1" si="630">AVERAGE(INDIRECT(Y59))</f>
        <v>0.21888888888888888</v>
      </c>
      <c r="Z63">
        <f t="shared" ca="1" si="630"/>
        <v>0.24944444444444447</v>
      </c>
      <c r="AA63">
        <f t="shared" ca="1" si="630"/>
        <v>0.2455555555555555</v>
      </c>
      <c r="AB63">
        <f t="shared" ca="1" si="630"/>
        <v>0.23333333333333328</v>
      </c>
      <c r="AC63">
        <f t="shared" ca="1" si="630"/>
        <v>0.22666666666666668</v>
      </c>
      <c r="AD63">
        <f t="shared" ca="1" si="630"/>
        <v>0.22888888888888889</v>
      </c>
      <c r="AE63">
        <f t="shared" ref="AE63:AK63" ca="1" si="631">AVERAGE(INDIRECT(AE59))</f>
        <v>0.21722222222222221</v>
      </c>
      <c r="AF63">
        <f t="shared" ca="1" si="631"/>
        <v>0.20666666666666667</v>
      </c>
      <c r="AG63">
        <f t="shared" ca="1" si="631"/>
        <v>0.20055555555555554</v>
      </c>
      <c r="AH63">
        <f t="shared" ca="1" si="631"/>
        <v>0.19944444444444442</v>
      </c>
      <c r="AI63">
        <f t="shared" ca="1" si="631"/>
        <v>0.17833333333333334</v>
      </c>
      <c r="AJ63">
        <f t="shared" ca="1" si="631"/>
        <v>0.1438888888888889</v>
      </c>
      <c r="AK63">
        <f t="shared" ca="1" si="631"/>
        <v>0.1711111111111111</v>
      </c>
      <c r="AL63">
        <f t="shared" ref="AL63:AT63" ca="1" si="632">AVERAGE(INDIRECT(AL59))</f>
        <v>0.17777777777777781</v>
      </c>
      <c r="AM63">
        <f t="shared" ca="1" si="632"/>
        <v>0.1788888888888889</v>
      </c>
      <c r="AN63">
        <f t="shared" ca="1" si="632"/>
        <v>0.1738888888888889</v>
      </c>
      <c r="AO63">
        <f t="shared" ca="1" si="632"/>
        <v>0.15666666666666668</v>
      </c>
      <c r="AP63">
        <f t="shared" ca="1" si="632"/>
        <v>0.14555555555555558</v>
      </c>
      <c r="AQ63">
        <f t="shared" ca="1" si="632"/>
        <v>0.1388888888888889</v>
      </c>
      <c r="AR63">
        <f t="shared" ca="1" si="632"/>
        <v>0.13833333333333336</v>
      </c>
      <c r="AS63">
        <f t="shared" ca="1" si="632"/>
        <v>0.14000000000000001</v>
      </c>
      <c r="AT63">
        <f t="shared" ca="1" si="632"/>
        <v>0.13500000000000001</v>
      </c>
      <c r="AU63">
        <f t="shared" ref="AU63:BA63" ca="1" si="633">AVERAGE(INDIRECT(AU59))</f>
        <v>0.12888888888888889</v>
      </c>
      <c r="AV63">
        <f t="shared" ca="1" si="633"/>
        <v>0.12722222222222224</v>
      </c>
      <c r="AW63">
        <f t="shared" ca="1" si="633"/>
        <v>9.8888888888888901E-2</v>
      </c>
      <c r="AX63">
        <f t="shared" ca="1" si="633"/>
        <v>0.12666666666666668</v>
      </c>
      <c r="AY63">
        <f t="shared" ca="1" si="633"/>
        <v>0.1277777777777778</v>
      </c>
      <c r="AZ63">
        <f t="shared" ca="1" si="633"/>
        <v>0.12611111111111112</v>
      </c>
      <c r="BA63">
        <f t="shared" ca="1" si="633"/>
        <v>0.12111111111111111</v>
      </c>
      <c r="BB63">
        <f t="shared" ref="BB63:BG63" ca="1" si="634">AVERAGE(INDIRECT(BB59))</f>
        <v>0.125</v>
      </c>
      <c r="BC63">
        <f t="shared" ca="1" si="634"/>
        <v>0.12055555555555555</v>
      </c>
      <c r="BD63">
        <f t="shared" ca="1" si="634"/>
        <v>0.11944444444444449</v>
      </c>
      <c r="BE63">
        <f t="shared" ca="1" si="634"/>
        <v>0.11833333333333335</v>
      </c>
      <c r="BF63">
        <f t="shared" ca="1" si="634"/>
        <v>0.11833333333333335</v>
      </c>
      <c r="BG63">
        <f t="shared" ca="1" si="634"/>
        <v>0.1127777777777778</v>
      </c>
      <c r="BH63">
        <f t="shared" ref="BH63:BN63" ca="1" si="635">AVERAGE(INDIRECT(BH59))</f>
        <v>9.6111111111111133E-2</v>
      </c>
      <c r="BI63">
        <f t="shared" ca="1" si="635"/>
        <v>0.10833333333333336</v>
      </c>
      <c r="BJ63">
        <f t="shared" ca="1" si="635"/>
        <v>0.1016666666666667</v>
      </c>
      <c r="BK63">
        <f t="shared" ca="1" si="635"/>
        <v>0.10666666666666669</v>
      </c>
      <c r="BL63">
        <f t="shared" ca="1" si="635"/>
        <v>0.10555555555555557</v>
      </c>
      <c r="BM63">
        <f t="shared" ca="1" si="635"/>
        <v>0.10444444444444445</v>
      </c>
      <c r="BN63">
        <f t="shared" ca="1" si="635"/>
        <v>0.10555555555555557</v>
      </c>
      <c r="BO63">
        <f ca="1">AVERAGE(INDIRECT(BO59))</f>
        <v>0.10055555555555556</v>
      </c>
      <c r="BP63">
        <f ca="1">AVERAGE(INDIRECT(BP59))</f>
        <v>0.10166666666666668</v>
      </c>
      <c r="BQ63">
        <f t="shared" ref="BQ63:BW63" ca="1" si="636">AVERAGE(INDIRECT(BQ59))</f>
        <v>0.10222222222222226</v>
      </c>
      <c r="BR63">
        <f t="shared" ca="1" si="636"/>
        <v>0.10111111111111112</v>
      </c>
      <c r="BS63">
        <f t="shared" ca="1" si="636"/>
        <v>9.9444444444444474E-2</v>
      </c>
      <c r="BT63">
        <f t="shared" ca="1" si="636"/>
        <v>8.6666666666666684E-2</v>
      </c>
      <c r="BU63">
        <f t="shared" ca="1" si="636"/>
        <v>9.9444444444444474E-2</v>
      </c>
      <c r="BV63">
        <f t="shared" ca="1" si="636"/>
        <v>9.6111111111111133E-2</v>
      </c>
      <c r="BW63">
        <f t="shared" ca="1" si="636"/>
        <v>9.7777777777777811E-2</v>
      </c>
      <c r="BX63">
        <f ca="1">AVERAGE(INDIRECT(BX59))</f>
        <v>9.3333333333333338E-2</v>
      </c>
      <c r="BY63">
        <f ca="1">AVERAGE(INDIRECT(BY59))</f>
        <v>9.0000000000000011E-2</v>
      </c>
      <c r="BZ63">
        <f t="shared" ref="BZ63:CK63" ca="1" si="637">AVERAGE(INDIRECT(BZ59))</f>
        <v>8.9999999999999983E-2</v>
      </c>
      <c r="CA63">
        <f t="shared" ca="1" si="637"/>
        <v>8.666666666666667E-2</v>
      </c>
      <c r="CB63">
        <f t="shared" ca="1" si="637"/>
        <v>9.0000000000000011E-2</v>
      </c>
      <c r="CC63">
        <f t="shared" ca="1" si="637"/>
        <v>8.666666666666667E-2</v>
      </c>
      <c r="CD63">
        <f t="shared" ca="1" si="637"/>
        <v>8.666666666666667E-2</v>
      </c>
      <c r="CE63">
        <f t="shared" ca="1" si="637"/>
        <v>8.666666666666667E-2</v>
      </c>
      <c r="CF63">
        <f t="shared" ca="1" si="637"/>
        <v>7.8333333333333338E-2</v>
      </c>
      <c r="CG63">
        <f t="shared" ca="1" si="637"/>
        <v>8.666666666666667E-2</v>
      </c>
      <c r="CH63">
        <f t="shared" ca="1" si="637"/>
        <v>9.2777777777777806E-2</v>
      </c>
      <c r="CI63">
        <f t="shared" ca="1" si="637"/>
        <v>9.555555555555556E-2</v>
      </c>
      <c r="CJ63">
        <f t="shared" ca="1" si="637"/>
        <v>9.555555555555556E-2</v>
      </c>
      <c r="CK63">
        <f t="shared" ca="1" si="637"/>
        <v>9.0000000000000024E-2</v>
      </c>
      <c r="CL63">
        <f ca="1">AVERAGE(INDIRECT(CL59))</f>
        <v>8.7222222222222257E-2</v>
      </c>
      <c r="CM63">
        <f ca="1">AVERAGE(INDIRECT(CM59))</f>
        <v>9.2777777777777792E-2</v>
      </c>
      <c r="CN63">
        <f t="shared" ref="CN63:CS63" ca="1" si="638">AVERAGE(INDIRECT(CN59))</f>
        <v>8.888888888888892E-2</v>
      </c>
      <c r="CO63">
        <f t="shared" ca="1" si="638"/>
        <v>9.0555555555555556E-2</v>
      </c>
      <c r="CP63">
        <f t="shared" ca="1" si="638"/>
        <v>9.0000000000000011E-2</v>
      </c>
      <c r="CQ63">
        <f t="shared" ca="1" si="638"/>
        <v>8.9411764705882371E-2</v>
      </c>
      <c r="CR63">
        <f t="shared" ca="1" si="638"/>
        <v>7.8823529411764723E-2</v>
      </c>
      <c r="CS63">
        <f t="shared" ca="1" si="638"/>
        <v>8.7647058823529411E-2</v>
      </c>
      <c r="CT63">
        <f t="shared" ref="CT63:DP63" ca="1" si="639">AVERAGE(INDIRECT(CT59))</f>
        <v>8.4999999999999992E-2</v>
      </c>
      <c r="CU63">
        <f t="shared" ca="1" si="639"/>
        <v>8.249999999999999E-2</v>
      </c>
      <c r="CV63">
        <f t="shared" ca="1" si="639"/>
        <v>8.7499999999999994E-2</v>
      </c>
      <c r="CW63">
        <f t="shared" ca="1" si="639"/>
        <v>8.249999999999999E-2</v>
      </c>
      <c r="CX63">
        <f t="shared" ca="1" si="639"/>
        <v>8.3749999999999991E-2</v>
      </c>
      <c r="CY63">
        <f t="shared" ca="1" si="639"/>
        <v>8.3749999999999991E-2</v>
      </c>
      <c r="CZ63">
        <f t="shared" ca="1" si="639"/>
        <v>8.249999999999999E-2</v>
      </c>
      <c r="DA63">
        <f t="shared" ca="1" si="639"/>
        <v>8.4999999999999992E-2</v>
      </c>
      <c r="DB63">
        <f t="shared" ca="1" si="639"/>
        <v>8.3749999999999991E-2</v>
      </c>
      <c r="DC63">
        <f t="shared" ca="1" si="639"/>
        <v>7.9999999999999988E-2</v>
      </c>
      <c r="DD63">
        <f t="shared" ca="1" si="639"/>
        <v>8.1249999999999989E-2</v>
      </c>
      <c r="DE63">
        <f t="shared" ca="1" si="639"/>
        <v>8.249999999999999E-2</v>
      </c>
      <c r="DF63">
        <f t="shared" ca="1" si="639"/>
        <v>8.1249999999999989E-2</v>
      </c>
      <c r="DG63">
        <f t="shared" ca="1" si="639"/>
        <v>8.249999999999999E-2</v>
      </c>
      <c r="DH63">
        <f t="shared" ca="1" si="639"/>
        <v>8.1249999999999989E-2</v>
      </c>
      <c r="DI63">
        <f t="shared" ca="1" si="639"/>
        <v>7.9999999999999988E-2</v>
      </c>
      <c r="DJ63">
        <f t="shared" ca="1" si="639"/>
        <v>8.5714285714285729E-2</v>
      </c>
      <c r="DK63">
        <f t="shared" ca="1" si="639"/>
        <v>8.3333333333333329E-2</v>
      </c>
      <c r="DL63">
        <f t="shared" ca="1" si="639"/>
        <v>8.3333333333333329E-2</v>
      </c>
      <c r="DM63">
        <f t="shared" ca="1" si="639"/>
        <v>7.8333333333333338E-2</v>
      </c>
      <c r="DN63">
        <f t="shared" ca="1" si="639"/>
        <v>7.2000000000000008E-2</v>
      </c>
      <c r="DO63">
        <f t="shared" ca="1" si="639"/>
        <v>7.5999999999999984E-2</v>
      </c>
      <c r="DP63">
        <f t="shared" ca="1" si="639"/>
        <v>7.4999999999999997E-2</v>
      </c>
      <c r="DQ63">
        <f ca="1">AVERAGE(INDIRECT(DQ59))</f>
        <v>7.6666666666666675E-2</v>
      </c>
      <c r="DR63">
        <f t="shared" ref="DR63:EC63" ca="1" si="640">AVERAGE(INDIRECT(DR59))</f>
        <v>7.4142857142857135E-2</v>
      </c>
      <c r="DS63">
        <f t="shared" ca="1" si="640"/>
        <v>7.7444444444444455E-2</v>
      </c>
      <c r="DT63">
        <f t="shared" ca="1" si="640"/>
        <v>7.8111111111111117E-2</v>
      </c>
      <c r="DU63">
        <f t="shared" ca="1" si="640"/>
        <v>8.0999999999999989E-2</v>
      </c>
      <c r="DV63">
        <f t="shared" ca="1" si="640"/>
        <v>7.2333333333333333E-2</v>
      </c>
      <c r="DW63">
        <f t="shared" ca="1" si="640"/>
        <v>7.9000000000000015E-2</v>
      </c>
      <c r="DX63">
        <f t="shared" ca="1" si="640"/>
        <v>8.0222222222222223E-2</v>
      </c>
      <c r="DY63">
        <f t="shared" ca="1" si="640"/>
        <v>7.5888888888888895E-2</v>
      </c>
      <c r="DZ63">
        <f t="shared" ca="1" si="640"/>
        <v>7.5333333333333322E-2</v>
      </c>
      <c r="EA63">
        <f t="shared" ca="1" si="640"/>
        <v>7.4111111111111114E-2</v>
      </c>
      <c r="EB63">
        <f t="shared" ca="1" si="640"/>
        <v>7.0222222222222228E-2</v>
      </c>
      <c r="EC63">
        <f t="shared" ca="1" si="640"/>
        <v>7.5666666666666674E-2</v>
      </c>
      <c r="ED63">
        <f t="shared" ref="ED63:EF63" ca="1" si="641">AVERAGE(INDIRECT(ED59))</f>
        <v>7.0444444444444448E-2</v>
      </c>
      <c r="EE63">
        <f t="shared" ca="1" si="641"/>
        <v>9.2999999999999999E-2</v>
      </c>
      <c r="EF63">
        <f t="shared" ca="1" si="641"/>
        <v>9.0636363636363626E-2</v>
      </c>
    </row>
    <row r="64" spans="1:136">
      <c r="F64" s="17" t="s">
        <v>27</v>
      </c>
      <c r="G64">
        <f ca="1">IF(G$10="有",#N/A,AVERAGE(INDIRECT(G59)))</f>
        <v>0.33352941176470591</v>
      </c>
      <c r="H64">
        <f t="shared" ref="H64:X64" ca="1" si="642">IF(H$10="有",#N/A,AVERAGE(INDIRECT(H59)))</f>
        <v>0.33764705882352941</v>
      </c>
      <c r="I64">
        <f t="shared" ca="1" si="642"/>
        <v>0.29176470588235298</v>
      </c>
      <c r="J64">
        <f t="shared" ca="1" si="642"/>
        <v>0.30529411764705883</v>
      </c>
      <c r="K64">
        <f t="shared" ca="1" si="642"/>
        <v>0.27111111111111108</v>
      </c>
      <c r="L64">
        <f t="shared" ca="1" si="642"/>
        <v>0.29555555555555563</v>
      </c>
      <c r="M64">
        <f t="shared" ca="1" si="642"/>
        <v>0.29444444444444451</v>
      </c>
      <c r="N64">
        <f t="shared" ca="1" si="642"/>
        <v>0.27611111111111108</v>
      </c>
      <c r="O64">
        <f t="shared" ca="1" si="642"/>
        <v>0.27666666666666667</v>
      </c>
      <c r="P64">
        <f t="shared" ca="1" si="642"/>
        <v>0.28277777777777785</v>
      </c>
      <c r="Q64">
        <f t="shared" ca="1" si="642"/>
        <v>0.28055555555555561</v>
      </c>
      <c r="R64">
        <f t="shared" ca="1" si="642"/>
        <v>0.26888888888888896</v>
      </c>
      <c r="S64">
        <f t="shared" ca="1" si="642"/>
        <v>0.26277777777777778</v>
      </c>
      <c r="T64">
        <f t="shared" ca="1" si="642"/>
        <v>0.28166666666666668</v>
      </c>
      <c r="U64">
        <f t="shared" ca="1" si="642"/>
        <v>0.28333333333333338</v>
      </c>
      <c r="V64" t="e">
        <f t="shared" ca="1" si="642"/>
        <v>#N/A</v>
      </c>
      <c r="W64" t="e">
        <f t="shared" ca="1" si="642"/>
        <v>#N/A</v>
      </c>
      <c r="X64">
        <f t="shared" ca="1" si="642"/>
        <v>0.22055555555555556</v>
      </c>
      <c r="Y64">
        <f t="shared" ref="Y64:AD64" ca="1" si="643">IF(Y$10="有",#N/A,AVERAGE(INDIRECT(Y59)))</f>
        <v>0.21888888888888888</v>
      </c>
      <c r="Z64">
        <f t="shared" ca="1" si="643"/>
        <v>0.24944444444444447</v>
      </c>
      <c r="AA64">
        <f t="shared" ca="1" si="643"/>
        <v>0.2455555555555555</v>
      </c>
      <c r="AB64">
        <f t="shared" ca="1" si="643"/>
        <v>0.23333333333333328</v>
      </c>
      <c r="AC64">
        <f t="shared" ca="1" si="643"/>
        <v>0.22666666666666668</v>
      </c>
      <c r="AD64">
        <f t="shared" ca="1" si="643"/>
        <v>0.22888888888888889</v>
      </c>
      <c r="AE64">
        <f t="shared" ref="AE64:AK64" ca="1" si="644">IF(AE$10="有",#N/A,AVERAGE(INDIRECT(AE59)))</f>
        <v>0.21722222222222221</v>
      </c>
      <c r="AF64">
        <f t="shared" ca="1" si="644"/>
        <v>0.20666666666666667</v>
      </c>
      <c r="AG64">
        <f t="shared" ca="1" si="644"/>
        <v>0.20055555555555554</v>
      </c>
      <c r="AH64">
        <f t="shared" ca="1" si="644"/>
        <v>0.19944444444444442</v>
      </c>
      <c r="AI64">
        <f t="shared" ca="1" si="644"/>
        <v>0.17833333333333334</v>
      </c>
      <c r="AJ64" t="e">
        <f t="shared" ca="1" si="644"/>
        <v>#N/A</v>
      </c>
      <c r="AK64">
        <f t="shared" ca="1" si="644"/>
        <v>0.1711111111111111</v>
      </c>
      <c r="AL64">
        <f t="shared" ref="AL64:AT64" ca="1" si="645">IF(AL$10="有",#N/A,AVERAGE(INDIRECT(AL59)))</f>
        <v>0.17777777777777781</v>
      </c>
      <c r="AM64">
        <f t="shared" ca="1" si="645"/>
        <v>0.1788888888888889</v>
      </c>
      <c r="AN64">
        <f t="shared" ca="1" si="645"/>
        <v>0.1738888888888889</v>
      </c>
      <c r="AO64">
        <f t="shared" ca="1" si="645"/>
        <v>0.15666666666666668</v>
      </c>
      <c r="AP64">
        <f t="shared" ca="1" si="645"/>
        <v>0.14555555555555558</v>
      </c>
      <c r="AQ64">
        <f t="shared" ca="1" si="645"/>
        <v>0.1388888888888889</v>
      </c>
      <c r="AR64">
        <f t="shared" ca="1" si="645"/>
        <v>0.13833333333333336</v>
      </c>
      <c r="AS64">
        <f t="shared" ca="1" si="645"/>
        <v>0.14000000000000001</v>
      </c>
      <c r="AT64">
        <f t="shared" ca="1" si="645"/>
        <v>0.13500000000000001</v>
      </c>
      <c r="AU64">
        <f t="shared" ref="AU64:BA64" ca="1" si="646">IF(AU$10="有",#N/A,AVERAGE(INDIRECT(AU59)))</f>
        <v>0.12888888888888889</v>
      </c>
      <c r="AV64">
        <f t="shared" ca="1" si="646"/>
        <v>0.12722222222222224</v>
      </c>
      <c r="AW64" t="e">
        <f t="shared" ca="1" si="646"/>
        <v>#N/A</v>
      </c>
      <c r="AX64">
        <f t="shared" ca="1" si="646"/>
        <v>0.12666666666666668</v>
      </c>
      <c r="AY64">
        <f t="shared" ca="1" si="646"/>
        <v>0.1277777777777778</v>
      </c>
      <c r="AZ64">
        <f t="shared" ca="1" si="646"/>
        <v>0.12611111111111112</v>
      </c>
      <c r="BA64">
        <f t="shared" ca="1" si="646"/>
        <v>0.12111111111111111</v>
      </c>
      <c r="BB64">
        <f t="shared" ref="BB64:BG64" ca="1" si="647">IF(BB$10="有",#N/A,AVERAGE(INDIRECT(BB59)))</f>
        <v>0.125</v>
      </c>
      <c r="BC64">
        <f t="shared" ca="1" si="647"/>
        <v>0.12055555555555555</v>
      </c>
      <c r="BD64">
        <f t="shared" ca="1" si="647"/>
        <v>0.11944444444444449</v>
      </c>
      <c r="BE64">
        <f t="shared" ca="1" si="647"/>
        <v>0.11833333333333335</v>
      </c>
      <c r="BF64">
        <f t="shared" ca="1" si="647"/>
        <v>0.11833333333333335</v>
      </c>
      <c r="BG64">
        <f t="shared" ca="1" si="647"/>
        <v>0.1127777777777778</v>
      </c>
      <c r="BH64">
        <f t="shared" ref="BH64:BN64" ca="1" si="648">IF(BH$10="有",#N/A,AVERAGE(INDIRECT(BH59)))</f>
        <v>9.6111111111111133E-2</v>
      </c>
      <c r="BI64">
        <f t="shared" ca="1" si="648"/>
        <v>0.10833333333333336</v>
      </c>
      <c r="BJ64">
        <f t="shared" ca="1" si="648"/>
        <v>0.1016666666666667</v>
      </c>
      <c r="BK64">
        <f t="shared" ca="1" si="648"/>
        <v>0.10666666666666669</v>
      </c>
      <c r="BL64">
        <f t="shared" ca="1" si="648"/>
        <v>0.10555555555555557</v>
      </c>
      <c r="BM64">
        <f t="shared" ca="1" si="648"/>
        <v>0.10444444444444445</v>
      </c>
      <c r="BN64">
        <f t="shared" ca="1" si="648"/>
        <v>0.10555555555555557</v>
      </c>
      <c r="BO64">
        <f ca="1">IF(BO$10="有",#N/A,AVERAGE(INDIRECT(BO59)))</f>
        <v>0.10055555555555556</v>
      </c>
      <c r="BP64">
        <f ca="1">IF(BP$10="有",#N/A,AVERAGE(INDIRECT(BP59)))</f>
        <v>0.10166666666666668</v>
      </c>
      <c r="BQ64">
        <f t="shared" ref="BQ64:BW64" ca="1" si="649">IF(BQ$10="有",#N/A,AVERAGE(INDIRECT(BQ59)))</f>
        <v>0.10222222222222226</v>
      </c>
      <c r="BR64">
        <f t="shared" ca="1" si="649"/>
        <v>0.10111111111111112</v>
      </c>
      <c r="BS64">
        <f t="shared" ca="1" si="649"/>
        <v>9.9444444444444474E-2</v>
      </c>
      <c r="BT64">
        <f t="shared" ca="1" si="649"/>
        <v>8.6666666666666684E-2</v>
      </c>
      <c r="BU64">
        <f t="shared" ca="1" si="649"/>
        <v>9.9444444444444474E-2</v>
      </c>
      <c r="BV64">
        <f t="shared" ca="1" si="649"/>
        <v>9.6111111111111133E-2</v>
      </c>
      <c r="BW64">
        <f t="shared" ca="1" si="649"/>
        <v>9.7777777777777811E-2</v>
      </c>
      <c r="BX64">
        <f ca="1">IF(BX$10="有",#N/A,AVERAGE(INDIRECT(BX59)))</f>
        <v>9.3333333333333338E-2</v>
      </c>
      <c r="BY64">
        <f ca="1">IF(BY$10="有",#N/A,AVERAGE(INDIRECT(BY59)))</f>
        <v>9.0000000000000011E-2</v>
      </c>
      <c r="BZ64">
        <f t="shared" ref="BZ64:CK64" ca="1" si="650">IF(BZ$10="有",#N/A,AVERAGE(INDIRECT(BZ59)))</f>
        <v>8.9999999999999983E-2</v>
      </c>
      <c r="CA64">
        <f t="shared" ca="1" si="650"/>
        <v>8.666666666666667E-2</v>
      </c>
      <c r="CB64">
        <f t="shared" ca="1" si="650"/>
        <v>9.0000000000000011E-2</v>
      </c>
      <c r="CC64">
        <f t="shared" ca="1" si="650"/>
        <v>8.666666666666667E-2</v>
      </c>
      <c r="CD64">
        <f t="shared" ca="1" si="650"/>
        <v>8.666666666666667E-2</v>
      </c>
      <c r="CE64">
        <f t="shared" ca="1" si="650"/>
        <v>8.666666666666667E-2</v>
      </c>
      <c r="CF64">
        <f t="shared" ca="1" si="650"/>
        <v>7.8333333333333338E-2</v>
      </c>
      <c r="CG64">
        <f t="shared" ca="1" si="650"/>
        <v>8.666666666666667E-2</v>
      </c>
      <c r="CH64">
        <f t="shared" ca="1" si="650"/>
        <v>9.2777777777777806E-2</v>
      </c>
      <c r="CI64">
        <f t="shared" ca="1" si="650"/>
        <v>9.555555555555556E-2</v>
      </c>
      <c r="CJ64">
        <f t="shared" ca="1" si="650"/>
        <v>9.555555555555556E-2</v>
      </c>
      <c r="CK64">
        <f t="shared" ca="1" si="650"/>
        <v>9.0000000000000024E-2</v>
      </c>
      <c r="CL64">
        <f ca="1">IF(CL$10="有",#N/A,AVERAGE(INDIRECT(CL59)))</f>
        <v>8.7222222222222257E-2</v>
      </c>
      <c r="CM64">
        <f ca="1">IF(CM$10="有",#N/A,AVERAGE(INDIRECT(CM59)))</f>
        <v>9.2777777777777792E-2</v>
      </c>
      <c r="CN64">
        <f t="shared" ref="CN64:CS64" ca="1" si="651">IF(CN$10="有",#N/A,AVERAGE(INDIRECT(CN59)))</f>
        <v>8.888888888888892E-2</v>
      </c>
      <c r="CO64">
        <f t="shared" ca="1" si="651"/>
        <v>9.0555555555555556E-2</v>
      </c>
      <c r="CP64">
        <f t="shared" ca="1" si="651"/>
        <v>9.0000000000000011E-2</v>
      </c>
      <c r="CQ64">
        <f t="shared" ca="1" si="651"/>
        <v>8.9411764705882371E-2</v>
      </c>
      <c r="CR64">
        <f t="shared" ca="1" si="651"/>
        <v>7.8823529411764723E-2</v>
      </c>
      <c r="CS64">
        <f t="shared" ca="1" si="651"/>
        <v>8.7647058823529411E-2</v>
      </c>
      <c r="CT64">
        <f t="shared" ref="CT64:DP64" ca="1" si="652">IF(CT$10="有",#N/A,AVERAGE(INDIRECT(CT59)))</f>
        <v>8.4999999999999992E-2</v>
      </c>
      <c r="CU64">
        <f t="shared" ca="1" si="652"/>
        <v>8.249999999999999E-2</v>
      </c>
      <c r="CV64">
        <f t="shared" ca="1" si="652"/>
        <v>8.7499999999999994E-2</v>
      </c>
      <c r="CW64">
        <f t="shared" ca="1" si="652"/>
        <v>8.249999999999999E-2</v>
      </c>
      <c r="CX64">
        <f t="shared" ca="1" si="652"/>
        <v>8.3749999999999991E-2</v>
      </c>
      <c r="CY64">
        <f t="shared" ca="1" si="652"/>
        <v>8.3749999999999991E-2</v>
      </c>
      <c r="CZ64">
        <f t="shared" ca="1" si="652"/>
        <v>8.249999999999999E-2</v>
      </c>
      <c r="DA64">
        <f t="shared" ca="1" si="652"/>
        <v>8.4999999999999992E-2</v>
      </c>
      <c r="DB64">
        <f t="shared" ca="1" si="652"/>
        <v>8.3749999999999991E-2</v>
      </c>
      <c r="DC64">
        <f t="shared" ca="1" si="652"/>
        <v>7.9999999999999988E-2</v>
      </c>
      <c r="DD64">
        <f t="shared" ca="1" si="652"/>
        <v>8.1249999999999989E-2</v>
      </c>
      <c r="DE64">
        <f t="shared" ca="1" si="652"/>
        <v>8.249999999999999E-2</v>
      </c>
      <c r="DF64">
        <f t="shared" ca="1" si="652"/>
        <v>8.1249999999999989E-2</v>
      </c>
      <c r="DG64">
        <f t="shared" ca="1" si="652"/>
        <v>8.249999999999999E-2</v>
      </c>
      <c r="DH64">
        <f t="shared" ca="1" si="652"/>
        <v>8.1249999999999989E-2</v>
      </c>
      <c r="DI64">
        <f t="shared" ca="1" si="652"/>
        <v>7.9999999999999988E-2</v>
      </c>
      <c r="DJ64">
        <f t="shared" ca="1" si="652"/>
        <v>8.5714285714285729E-2</v>
      </c>
      <c r="DK64">
        <f t="shared" ca="1" si="652"/>
        <v>8.3333333333333329E-2</v>
      </c>
      <c r="DL64">
        <f t="shared" ca="1" si="652"/>
        <v>8.3333333333333329E-2</v>
      </c>
      <c r="DM64">
        <f t="shared" ca="1" si="652"/>
        <v>7.8333333333333338E-2</v>
      </c>
      <c r="DN64">
        <f t="shared" ca="1" si="652"/>
        <v>7.2000000000000008E-2</v>
      </c>
      <c r="DO64">
        <f t="shared" ca="1" si="652"/>
        <v>7.5999999999999984E-2</v>
      </c>
      <c r="DP64">
        <f t="shared" ca="1" si="652"/>
        <v>7.4999999999999997E-2</v>
      </c>
      <c r="DQ64">
        <f ca="1">IF(DQ$10="有",#N/A,AVERAGE(INDIRECT(DQ59)))</f>
        <v>7.6666666666666675E-2</v>
      </c>
      <c r="DR64">
        <f t="shared" ref="DR64:EC64" ca="1" si="653">IF(DR$10="有",#N/A,AVERAGE(INDIRECT(DR59)))</f>
        <v>7.4142857142857135E-2</v>
      </c>
      <c r="DS64">
        <f t="shared" ca="1" si="653"/>
        <v>7.7444444444444455E-2</v>
      </c>
      <c r="DT64">
        <f t="shared" ca="1" si="653"/>
        <v>7.8111111111111117E-2</v>
      </c>
      <c r="DU64">
        <f t="shared" ca="1" si="653"/>
        <v>8.0999999999999989E-2</v>
      </c>
      <c r="DV64">
        <f t="shared" ca="1" si="653"/>
        <v>7.2333333333333333E-2</v>
      </c>
      <c r="DW64">
        <f t="shared" ca="1" si="653"/>
        <v>7.9000000000000015E-2</v>
      </c>
      <c r="DX64">
        <f t="shared" ca="1" si="653"/>
        <v>8.0222222222222223E-2</v>
      </c>
      <c r="DY64">
        <f t="shared" ca="1" si="653"/>
        <v>7.5888888888888895E-2</v>
      </c>
      <c r="DZ64">
        <f t="shared" ca="1" si="653"/>
        <v>7.5333333333333322E-2</v>
      </c>
      <c r="EA64">
        <f t="shared" ca="1" si="653"/>
        <v>7.4111111111111114E-2</v>
      </c>
      <c r="EB64">
        <f t="shared" ca="1" si="653"/>
        <v>7.0222222222222228E-2</v>
      </c>
      <c r="EC64">
        <f t="shared" ca="1" si="653"/>
        <v>7.5666666666666674E-2</v>
      </c>
      <c r="ED64">
        <f t="shared" ref="ED64:EF64" ca="1" si="654">IF(ED$10="有",#N/A,AVERAGE(INDIRECT(ED59)))</f>
        <v>7.0444444444444448E-2</v>
      </c>
      <c r="EE64">
        <f t="shared" ca="1" si="654"/>
        <v>9.2999999999999999E-2</v>
      </c>
      <c r="EF64">
        <f t="shared" ca="1" si="654"/>
        <v>9.0636363636363626E-2</v>
      </c>
    </row>
    <row r="65" spans="1:136">
      <c r="F65" s="17" t="s">
        <v>24</v>
      </c>
      <c r="G65">
        <f ca="1">STDEV(INDIRECT(G59))</f>
        <v>0.16762835292957537</v>
      </c>
      <c r="H65">
        <f t="shared" ref="H65:X65" ca="1" si="655">STDEV(INDIRECT(H59))</f>
        <v>0.13912806204018954</v>
      </c>
      <c r="I65">
        <f t="shared" ca="1" si="655"/>
        <v>0.11108753834913512</v>
      </c>
      <c r="J65">
        <f t="shared" ca="1" si="655"/>
        <v>0.13588219378651237</v>
      </c>
      <c r="K65">
        <f t="shared" ca="1" si="655"/>
        <v>0.10168514778986047</v>
      </c>
      <c r="L65">
        <f t="shared" ca="1" si="655"/>
        <v>0.11961812877664536</v>
      </c>
      <c r="M65">
        <f t="shared" ca="1" si="655"/>
        <v>0.13836108864009847</v>
      </c>
      <c r="N65">
        <f t="shared" ca="1" si="655"/>
        <v>0.10432634819691806</v>
      </c>
      <c r="O65">
        <f t="shared" ca="1" si="655"/>
        <v>0.10448754499376238</v>
      </c>
      <c r="P65">
        <f t="shared" ca="1" si="655"/>
        <v>0.12150069259330802</v>
      </c>
      <c r="Q65">
        <f t="shared" ca="1" si="655"/>
        <v>0.10924727603131086</v>
      </c>
      <c r="R65">
        <f t="shared" ca="1" si="655"/>
        <v>0.1202394125895052</v>
      </c>
      <c r="S65">
        <f t="shared" ca="1" si="655"/>
        <v>0.11920351137522348</v>
      </c>
      <c r="T65">
        <f t="shared" ca="1" si="655"/>
        <v>0.13587407665144347</v>
      </c>
      <c r="U65">
        <f t="shared" ca="1" si="655"/>
        <v>0.13195364604997592</v>
      </c>
      <c r="V65">
        <f t="shared" ca="1" si="655"/>
        <v>0.10129875571050583</v>
      </c>
      <c r="W65">
        <f t="shared" ca="1" si="655"/>
        <v>8.3087873791798397E-2</v>
      </c>
      <c r="X65">
        <f t="shared" ca="1" si="655"/>
        <v>7.3841819987626026E-2</v>
      </c>
      <c r="Y65">
        <f t="shared" ref="Y65:AD65" ca="1" si="656">STDEV(INDIRECT(Y59))</f>
        <v>8.2881125992300769E-2</v>
      </c>
      <c r="Z65">
        <f t="shared" ca="1" si="656"/>
        <v>0.10956986609262398</v>
      </c>
      <c r="AA65">
        <f t="shared" ca="1" si="656"/>
        <v>0.10733248081502886</v>
      </c>
      <c r="AB65">
        <f t="shared" ca="1" si="656"/>
        <v>0.10192269273384447</v>
      </c>
      <c r="AC65">
        <f t="shared" ca="1" si="656"/>
        <v>9.7799314324554132E-2</v>
      </c>
      <c r="AD65">
        <f t="shared" ca="1" si="656"/>
        <v>0.10493072722677507</v>
      </c>
      <c r="AE65">
        <f t="shared" ref="AE65:AK65" ca="1" si="657">STDEV(INDIRECT(AE59))</f>
        <v>0.10237219036182207</v>
      </c>
      <c r="AF65">
        <f t="shared" ca="1" si="657"/>
        <v>9.399624523164242E-2</v>
      </c>
      <c r="AG65">
        <f t="shared" ca="1" si="657"/>
        <v>8.3347057693381035E-2</v>
      </c>
      <c r="AH65">
        <f t="shared" ca="1" si="657"/>
        <v>8.2210076827759632E-2</v>
      </c>
      <c r="AI65">
        <f t="shared" ca="1" si="657"/>
        <v>7.1393688961486027E-2</v>
      </c>
      <c r="AJ65">
        <f t="shared" ca="1" si="657"/>
        <v>5.4894432256927965E-2</v>
      </c>
      <c r="AK65">
        <f t="shared" ca="1" si="657"/>
        <v>7.880645605748221E-2</v>
      </c>
      <c r="AL65">
        <f t="shared" ref="AL65:AT65" ca="1" si="658">STDEV(INDIRECT(AL59))</f>
        <v>8.3493962836035954E-2</v>
      </c>
      <c r="AM65">
        <f t="shared" ca="1" si="658"/>
        <v>7.9623296095086074E-2</v>
      </c>
      <c r="AN65">
        <f t="shared" ca="1" si="658"/>
        <v>8.0596225928928678E-2</v>
      </c>
      <c r="AO65">
        <f t="shared" ca="1" si="658"/>
        <v>5.0293257646585973E-2</v>
      </c>
      <c r="AP65">
        <f t="shared" ca="1" si="658"/>
        <v>4.5012706993133283E-2</v>
      </c>
      <c r="AQ65">
        <f t="shared" ca="1" si="658"/>
        <v>4.6764603115766613E-2</v>
      </c>
      <c r="AR65">
        <f t="shared" ca="1" si="658"/>
        <v>4.3011626335213042E-2</v>
      </c>
      <c r="AS65">
        <f t="shared" ca="1" si="658"/>
        <v>4.5244434171833908E-2</v>
      </c>
      <c r="AT65">
        <f t="shared" ca="1" si="658"/>
        <v>4.2737227194043589E-2</v>
      </c>
      <c r="AU65">
        <f t="shared" ref="AU65:BA65" ca="1" si="659">STDEV(INDIRECT(AU59))</f>
        <v>4.1992840970937653E-2</v>
      </c>
      <c r="AV65">
        <f t="shared" ca="1" si="659"/>
        <v>4.1699986677322547E-2</v>
      </c>
      <c r="AW65">
        <f t="shared" ca="1" si="659"/>
        <v>3.2879260205089494E-2</v>
      </c>
      <c r="AX65">
        <f t="shared" ca="1" si="659"/>
        <v>4.0293044210691048E-2</v>
      </c>
      <c r="AY65">
        <f t="shared" ca="1" si="659"/>
        <v>3.6227314289822739E-2</v>
      </c>
      <c r="AZ65">
        <f t="shared" ca="1" si="659"/>
        <v>3.2018172944326677E-2</v>
      </c>
      <c r="BA65">
        <f t="shared" ca="1" si="659"/>
        <v>2.968241485516274E-2</v>
      </c>
      <c r="BB65">
        <f t="shared" ref="BB65:BG65" ca="1" si="660">STDEV(INDIRECT(BB59))</f>
        <v>3.2403703492039283E-2</v>
      </c>
      <c r="BC65">
        <f t="shared" ca="1" si="660"/>
        <v>3.0384249445709294E-2</v>
      </c>
      <c r="BD65">
        <f t="shared" ca="1" si="660"/>
        <v>3.2804630631203022E-2</v>
      </c>
      <c r="BE65">
        <f t="shared" ca="1" si="660"/>
        <v>3.1295555031120297E-2</v>
      </c>
      <c r="BF65">
        <f t="shared" ca="1" si="660"/>
        <v>3.0341196998373586E-2</v>
      </c>
      <c r="BG65">
        <f t="shared" ca="1" si="660"/>
        <v>2.803475900410593E-2</v>
      </c>
      <c r="BH65">
        <f t="shared" ref="BH65:BN65" ca="1" si="661">STDEV(INDIRECT(BH59))</f>
        <v>2.8520145385506929E-2</v>
      </c>
      <c r="BI65">
        <f t="shared" ca="1" si="661"/>
        <v>2.9154759474226351E-2</v>
      </c>
      <c r="BJ65">
        <f t="shared" ca="1" si="661"/>
        <v>2.5495097567963736E-2</v>
      </c>
      <c r="BK65">
        <f t="shared" ca="1" si="661"/>
        <v>2.7439773622801301E-2</v>
      </c>
      <c r="BL65">
        <f t="shared" ca="1" si="661"/>
        <v>2.8122049591070199E-2</v>
      </c>
      <c r="BM65">
        <f t="shared" ca="1" si="661"/>
        <v>2.5718435187560056E-2</v>
      </c>
      <c r="BN65">
        <f t="shared" ca="1" si="661"/>
        <v>2.7912093567488899E-2</v>
      </c>
      <c r="BO65">
        <f ca="1">STDEV(INDIRECT(BO59))</f>
        <v>2.9400324572482459E-2</v>
      </c>
      <c r="BP65">
        <f ca="1">STDEV(INDIRECT(BP59))</f>
        <v>2.6843774609657887E-2</v>
      </c>
      <c r="BQ65">
        <f t="shared" ref="BQ65:BW65" ca="1" si="662">STDEV(INDIRECT(BQ59))</f>
        <v>2.9616282396791919E-2</v>
      </c>
      <c r="BR65">
        <f t="shared" ca="1" si="662"/>
        <v>2.7629670515778013E-2</v>
      </c>
      <c r="BS65">
        <f t="shared" ca="1" si="662"/>
        <v>2.6451336499586777E-2</v>
      </c>
      <c r="BT65">
        <f t="shared" ca="1" si="662"/>
        <v>2.743977362280136E-2</v>
      </c>
      <c r="BU65">
        <f t="shared" ca="1" si="662"/>
        <v>2.5315008852509022E-2</v>
      </c>
      <c r="BV65">
        <f t="shared" ca="1" si="662"/>
        <v>2.5927248643506626E-2</v>
      </c>
      <c r="BW65">
        <f t="shared" ca="1" si="662"/>
        <v>2.1297764465826464E-2</v>
      </c>
      <c r="BX65">
        <f ca="1">STDEV(INDIRECT(BX59))</f>
        <v>3.0767948691238202E-2</v>
      </c>
      <c r="BY65">
        <f ca="1">STDEV(INDIRECT(BY59))</f>
        <v>3.1622776601683805E-2</v>
      </c>
      <c r="BZ65">
        <f t="shared" ref="BZ65:CK65" ca="1" si="663">STDEV(INDIRECT(BZ59))</f>
        <v>2.7568097504180537E-2</v>
      </c>
      <c r="CA65">
        <f t="shared" ca="1" si="663"/>
        <v>2.8751811537130443E-2</v>
      </c>
      <c r="CB65">
        <f t="shared" ca="1" si="663"/>
        <v>3.0331501776206225E-2</v>
      </c>
      <c r="CC65">
        <f t="shared" ca="1" si="663"/>
        <v>2.8751811537130443E-2</v>
      </c>
      <c r="CD65">
        <f t="shared" ca="1" si="663"/>
        <v>2.503331114069143E-2</v>
      </c>
      <c r="CE65">
        <f t="shared" ca="1" si="663"/>
        <v>2.9439202887759496E-2</v>
      </c>
      <c r="CF65">
        <f t="shared" ca="1" si="663"/>
        <v>2.3166067138525419E-2</v>
      </c>
      <c r="CG65">
        <f t="shared" ca="1" si="663"/>
        <v>2.9439202887759496E-2</v>
      </c>
      <c r="CH65">
        <f t="shared" ca="1" si="663"/>
        <v>2.1366701844515217E-2</v>
      </c>
      <c r="CI65">
        <f t="shared" ca="1" si="663"/>
        <v>2.5256850491144456E-2</v>
      </c>
      <c r="CJ65">
        <f t="shared" ca="1" si="663"/>
        <v>2.3065691920921162E-2</v>
      </c>
      <c r="CK65">
        <f t="shared" ca="1" si="663"/>
        <v>2.1420166418862348E-2</v>
      </c>
      <c r="CL65">
        <f ca="1">STDEV(INDIRECT(CL59))</f>
        <v>1.9343810548491821E-2</v>
      </c>
      <c r="CM65">
        <f ca="1">STDEV(INDIRECT(CM59))</f>
        <v>1.9645551975404001E-2</v>
      </c>
      <c r="CN65">
        <f t="shared" ref="CN65:CS65" ca="1" si="664">STDEV(INDIRECT(CN59))</f>
        <v>1.9967293518589582E-2</v>
      </c>
      <c r="CO65">
        <f t="shared" ca="1" si="664"/>
        <v>2.2353371168894839E-2</v>
      </c>
      <c r="CP65">
        <f t="shared" ca="1" si="664"/>
        <v>1.6955824957813056E-2</v>
      </c>
      <c r="CQ65">
        <f t="shared" ca="1" si="664"/>
        <v>1.5996323106925909E-2</v>
      </c>
      <c r="CR65">
        <f t="shared" ca="1" si="664"/>
        <v>1.6156404667026145E-2</v>
      </c>
      <c r="CS65">
        <f t="shared" ca="1" si="664"/>
        <v>1.7510501051050009E-2</v>
      </c>
      <c r="CT65">
        <f t="shared" ref="CT65:DP65" ca="1" si="665">STDEV(INDIRECT(CT59))</f>
        <v>2.4494897427831827E-2</v>
      </c>
      <c r="CU65">
        <f t="shared" ca="1" si="665"/>
        <v>1.9086270308410619E-2</v>
      </c>
      <c r="CV65">
        <f t="shared" ca="1" si="665"/>
        <v>2.5495097567963938E-2</v>
      </c>
      <c r="CW65">
        <f t="shared" ca="1" si="665"/>
        <v>1.9086270308410619E-2</v>
      </c>
      <c r="CX65">
        <f t="shared" ca="1" si="665"/>
        <v>2.2638462845343585E-2</v>
      </c>
      <c r="CY65">
        <f t="shared" ca="1" si="665"/>
        <v>1.8468119248354193E-2</v>
      </c>
      <c r="CZ65">
        <f t="shared" ca="1" si="665"/>
        <v>2.1876275473019426E-2</v>
      </c>
      <c r="DA65">
        <f t="shared" ca="1" si="665"/>
        <v>2.2038926600773636E-2</v>
      </c>
      <c r="DB65">
        <f t="shared" ca="1" si="665"/>
        <v>1.9955307206712916E-2</v>
      </c>
      <c r="DC65">
        <f t="shared" ca="1" si="665"/>
        <v>1.9272482233188726E-2</v>
      </c>
      <c r="DD65">
        <f t="shared" ca="1" si="665"/>
        <v>2.1001700611413151E-2</v>
      </c>
      <c r="DE65">
        <f t="shared" ca="1" si="665"/>
        <v>2.2519832529192124E-2</v>
      </c>
      <c r="DF65">
        <f t="shared" ca="1" si="665"/>
        <v>2.1001700611413151E-2</v>
      </c>
      <c r="DG65">
        <f t="shared" ca="1" si="665"/>
        <v>2.3145502494313838E-2</v>
      </c>
      <c r="DH65">
        <f t="shared" ca="1" si="665"/>
        <v>2.2320714274285409E-2</v>
      </c>
      <c r="DI65">
        <f t="shared" ca="1" si="665"/>
        <v>2.2677868380553697E-2</v>
      </c>
      <c r="DJ65">
        <f t="shared" ca="1" si="665"/>
        <v>2.6367367999823092E-2</v>
      </c>
      <c r="DK65">
        <f t="shared" ca="1" si="665"/>
        <v>2.338090388900026E-2</v>
      </c>
      <c r="DL65">
        <f t="shared" ca="1" si="665"/>
        <v>2.4221202832779946E-2</v>
      </c>
      <c r="DM65">
        <f t="shared" ca="1" si="665"/>
        <v>1.940790217067952E-2</v>
      </c>
      <c r="DN65">
        <f t="shared" ca="1" si="665"/>
        <v>2.1679483388678759E-2</v>
      </c>
      <c r="DO65">
        <f t="shared" ca="1" si="665"/>
        <v>2.0736441353327757E-2</v>
      </c>
      <c r="DP65">
        <f t="shared" ca="1" si="665"/>
        <v>1.8708286933869677E-2</v>
      </c>
      <c r="DQ65">
        <f ca="1">STDEV(INDIRECT(DQ59))</f>
        <v>2.0655911179772897E-2</v>
      </c>
      <c r="DR65">
        <f t="shared" ref="DR65:EC65" ca="1" si="666">STDEV(INDIRECT(DR59))</f>
        <v>1.7315008628629818E-2</v>
      </c>
      <c r="DS65">
        <f t="shared" ca="1" si="666"/>
        <v>1.7139946842909884E-2</v>
      </c>
      <c r="DT65">
        <f t="shared" ca="1" si="666"/>
        <v>1.9134030184754871E-2</v>
      </c>
      <c r="DU65">
        <f t="shared" ca="1" si="666"/>
        <v>2.0431068778421078E-2</v>
      </c>
      <c r="DV65">
        <f t="shared" ca="1" si="666"/>
        <v>1.4378803844548416E-2</v>
      </c>
      <c r="DW65">
        <f t="shared" ca="1" si="666"/>
        <v>1.7825543469975873E-2</v>
      </c>
      <c r="DX65">
        <f t="shared" ca="1" si="666"/>
        <v>1.683580839889922E-2</v>
      </c>
      <c r="DY65">
        <f t="shared" ca="1" si="666"/>
        <v>1.7366954572149665E-2</v>
      </c>
      <c r="DZ65">
        <f t="shared" ca="1" si="666"/>
        <v>1.5215124054702966E-2</v>
      </c>
      <c r="EA65">
        <f t="shared" ca="1" si="666"/>
        <v>1.5349629021937632E-2</v>
      </c>
      <c r="EB65">
        <f t="shared" ca="1" si="666"/>
        <v>1.4368174708168218E-2</v>
      </c>
      <c r="EC65">
        <f t="shared" ca="1" si="666"/>
        <v>1.6703293088490005E-2</v>
      </c>
      <c r="ED65">
        <f t="shared" ref="ED65:EF65" ca="1" si="667">STDEV(INDIRECT(ED59))</f>
        <v>1.5379459606168815E-2</v>
      </c>
      <c r="EE65">
        <f t="shared" ca="1" si="667"/>
        <v>2.0866925298868799E-2</v>
      </c>
      <c r="EF65">
        <f t="shared" ca="1" si="667"/>
        <v>2.4129951211192872E-2</v>
      </c>
    </row>
    <row r="66" spans="1:136">
      <c r="F66" s="17" t="s">
        <v>28</v>
      </c>
      <c r="G66">
        <f ca="1">MAX(INDIRECT(G60))</f>
        <v>-0.13667713987954411</v>
      </c>
      <c r="H66">
        <f t="shared" ref="H66:X66" ca="1" si="668">MAX(INDIRECT(H60))</f>
        <v>-0.21467016498923297</v>
      </c>
      <c r="I66">
        <f t="shared" ca="1" si="668"/>
        <v>-0.26760624017703144</v>
      </c>
      <c r="J66">
        <f t="shared" ca="1" si="668"/>
        <v>-0.22914798835785583</v>
      </c>
      <c r="K66">
        <f t="shared" ca="1" si="668"/>
        <v>-0.3010299956639812</v>
      </c>
      <c r="L66">
        <f t="shared" ca="1" si="668"/>
        <v>-0.18708664335714442</v>
      </c>
      <c r="M66">
        <f t="shared" ca="1" si="668"/>
        <v>-0.20065945054641829</v>
      </c>
      <c r="N66">
        <f t="shared" ca="1" si="668"/>
        <v>-0.30980391997148632</v>
      </c>
      <c r="O66">
        <f t="shared" ca="1" si="668"/>
        <v>-0.29242982390206362</v>
      </c>
      <c r="P66">
        <f t="shared" ca="1" si="668"/>
        <v>-0.26760624017703144</v>
      </c>
      <c r="Q66">
        <f t="shared" ca="1" si="668"/>
        <v>-0.26760624017703144</v>
      </c>
      <c r="R66">
        <f t="shared" ca="1" si="668"/>
        <v>-0.25181197299379954</v>
      </c>
      <c r="S66">
        <f t="shared" ca="1" si="668"/>
        <v>-0.25963731050575611</v>
      </c>
      <c r="T66">
        <f t="shared" ca="1" si="668"/>
        <v>-0.24412514432750865</v>
      </c>
      <c r="U66">
        <f t="shared" ca="1" si="668"/>
        <v>-0.24412514432750865</v>
      </c>
      <c r="V66">
        <f t="shared" ca="1" si="668"/>
        <v>-0.36653154442041347</v>
      </c>
      <c r="W66">
        <f t="shared" ca="1" si="668"/>
        <v>-0.43179827593300502</v>
      </c>
      <c r="X66">
        <f t="shared" ca="1" si="668"/>
        <v>-0.43179827593300502</v>
      </c>
      <c r="Y66">
        <f t="shared" ref="Y66:AD66" ca="1" si="669">MAX(INDIRECT(Y60))</f>
        <v>-0.38721614328026455</v>
      </c>
      <c r="Z66">
        <f t="shared" ca="1" si="669"/>
        <v>-0.25181197299379954</v>
      </c>
      <c r="AA66">
        <f t="shared" ca="1" si="669"/>
        <v>-0.25181197299379954</v>
      </c>
      <c r="AB66">
        <f t="shared" ca="1" si="669"/>
        <v>-0.27572413039921095</v>
      </c>
      <c r="AC66">
        <f t="shared" ca="1" si="669"/>
        <v>-0.29242982390206362</v>
      </c>
      <c r="AD66">
        <f t="shared" ca="1" si="669"/>
        <v>-0.26760624017703144</v>
      </c>
      <c r="AE66">
        <f t="shared" ref="AE66:AK66" ca="1" si="670">MAX(INDIRECT(AE60))</f>
        <v>-0.28399665636520083</v>
      </c>
      <c r="AF66">
        <f t="shared" ca="1" si="670"/>
        <v>-0.31875876262441277</v>
      </c>
      <c r="AG66">
        <f t="shared" ca="1" si="670"/>
        <v>-0.35654732351381258</v>
      </c>
      <c r="AH66">
        <f t="shared" ca="1" si="670"/>
        <v>-0.35654732351381258</v>
      </c>
      <c r="AI66">
        <f t="shared" ca="1" si="670"/>
        <v>-0.42021640338318983</v>
      </c>
      <c r="AJ66">
        <f t="shared" ca="1" si="670"/>
        <v>-0.50863830616572736</v>
      </c>
      <c r="AK66">
        <f t="shared" ca="1" si="670"/>
        <v>-0.3979400086720376</v>
      </c>
      <c r="AL66">
        <f t="shared" ref="AL66:AT66" ca="1" si="671">MAX(INDIRECT(AL60))</f>
        <v>-0.36653154442041347</v>
      </c>
      <c r="AM66">
        <f t="shared" ca="1" si="671"/>
        <v>-0.37675070960209955</v>
      </c>
      <c r="AN66">
        <f t="shared" ca="1" si="671"/>
        <v>-0.37675070960209955</v>
      </c>
      <c r="AO66">
        <f t="shared" ca="1" si="671"/>
        <v>-0.6020599913279624</v>
      </c>
      <c r="AP66">
        <f t="shared" ca="1" si="671"/>
        <v>-0.61978875828839397</v>
      </c>
      <c r="AQ66">
        <f t="shared" ca="1" si="671"/>
        <v>-0.61978875828839397</v>
      </c>
      <c r="AR66">
        <f t="shared" ca="1" si="671"/>
        <v>-0.61978875828839397</v>
      </c>
      <c r="AS66">
        <f t="shared" ca="1" si="671"/>
        <v>-0.65757731917779372</v>
      </c>
      <c r="AT66">
        <f t="shared" ca="1" si="671"/>
        <v>-0.65757731917779372</v>
      </c>
      <c r="AU66">
        <f t="shared" ref="AU66:BA66" ca="1" si="672">MAX(INDIRECT(AU60))</f>
        <v>-0.6777807052660807</v>
      </c>
      <c r="AV66">
        <f t="shared" ca="1" si="672"/>
        <v>-0.6777807052660807</v>
      </c>
      <c r="AW66">
        <f t="shared" ca="1" si="672"/>
        <v>-0.74472749489669399</v>
      </c>
      <c r="AX66">
        <f t="shared" ca="1" si="672"/>
        <v>-0.69897000433601875</v>
      </c>
      <c r="AY66">
        <f t="shared" ca="1" si="672"/>
        <v>-0.6777807052660807</v>
      </c>
      <c r="AZ66">
        <f t="shared" ca="1" si="672"/>
        <v>-0.72124639904717103</v>
      </c>
      <c r="BA66">
        <f t="shared" ca="1" si="672"/>
        <v>-0.74472749489669399</v>
      </c>
      <c r="BB66">
        <f t="shared" ref="BB66:BG66" ca="1" si="673">MAX(INDIRECT(BB60))</f>
        <v>-0.74472749489669399</v>
      </c>
      <c r="BC66">
        <f t="shared" ca="1" si="673"/>
        <v>-0.72124639904717103</v>
      </c>
      <c r="BD66">
        <f t="shared" ca="1" si="673"/>
        <v>-0.69897000433601875</v>
      </c>
      <c r="BE66">
        <f t="shared" ca="1" si="673"/>
        <v>-0.72124639904717103</v>
      </c>
      <c r="BF66">
        <f t="shared" ca="1" si="673"/>
        <v>-0.72124639904717103</v>
      </c>
      <c r="BG66">
        <f t="shared" ca="1" si="673"/>
        <v>-0.74472749489669399</v>
      </c>
      <c r="BH66">
        <f t="shared" ref="BH66:BN66" ca="1" si="674">MAX(INDIRECT(BH60))</f>
        <v>-0.769551078621726</v>
      </c>
      <c r="BI66">
        <f t="shared" ca="1" si="674"/>
        <v>-0.769551078621726</v>
      </c>
      <c r="BJ66">
        <f t="shared" ca="1" si="674"/>
        <v>-0.79588001734407521</v>
      </c>
      <c r="BK66">
        <f t="shared" ca="1" si="674"/>
        <v>-0.79588001734407521</v>
      </c>
      <c r="BL66">
        <f t="shared" ca="1" si="674"/>
        <v>-0.79588001734407521</v>
      </c>
      <c r="BM66">
        <f t="shared" ca="1" si="674"/>
        <v>-0.79588001734407521</v>
      </c>
      <c r="BN66">
        <f t="shared" ca="1" si="674"/>
        <v>-0.769551078621726</v>
      </c>
      <c r="BO66">
        <f ca="1">MAX(INDIRECT(BO60))</f>
        <v>-0.74472749489669399</v>
      </c>
      <c r="BP66">
        <f ca="1">MAX(INDIRECT(BP60))</f>
        <v>-0.769551078621726</v>
      </c>
      <c r="BQ66">
        <f t="shared" ref="BQ66:BW66" ca="1" si="675">MAX(INDIRECT(BQ60))</f>
        <v>-0.74472749489669399</v>
      </c>
      <c r="BR66">
        <f t="shared" ca="1" si="675"/>
        <v>-0.74472749489669399</v>
      </c>
      <c r="BS66">
        <f t="shared" ca="1" si="675"/>
        <v>-0.769551078621726</v>
      </c>
      <c r="BT66">
        <f t="shared" ca="1" si="675"/>
        <v>-0.79588001734407521</v>
      </c>
      <c r="BU66">
        <f t="shared" ca="1" si="675"/>
        <v>-0.769551078621726</v>
      </c>
      <c r="BV66">
        <f t="shared" ca="1" si="675"/>
        <v>-0.79588001734407521</v>
      </c>
      <c r="BW66">
        <f t="shared" ca="1" si="675"/>
        <v>-0.85387196432176193</v>
      </c>
      <c r="BX66">
        <f ca="1">MAX(INDIRECT(BX60))</f>
        <v>-0.85387196432176193</v>
      </c>
      <c r="BY66">
        <f ca="1">MAX(INDIRECT(BY60))</f>
        <v>-0.85387196432176193</v>
      </c>
      <c r="BZ66">
        <f t="shared" ref="BZ66:CK66" ca="1" si="676">MAX(INDIRECT(BZ60))</f>
        <v>-0.88605664769316317</v>
      </c>
      <c r="CA66">
        <f t="shared" ca="1" si="676"/>
        <v>-0.88605664769316317</v>
      </c>
      <c r="CB66">
        <f t="shared" ca="1" si="676"/>
        <v>-0.88605664769316317</v>
      </c>
      <c r="CC66">
        <f t="shared" ca="1" si="676"/>
        <v>-0.88605664769316317</v>
      </c>
      <c r="CD66">
        <f t="shared" ca="1" si="676"/>
        <v>-0.92081875395237522</v>
      </c>
      <c r="CE66">
        <f t="shared" ca="1" si="676"/>
        <v>-0.88605664769316317</v>
      </c>
      <c r="CF66">
        <f t="shared" ca="1" si="676"/>
        <v>-0.92081875395237522</v>
      </c>
      <c r="CG66">
        <f t="shared" ca="1" si="676"/>
        <v>-0.88605664769316317</v>
      </c>
      <c r="CH66">
        <f t="shared" ca="1" si="676"/>
        <v>-0.85387196432176193</v>
      </c>
      <c r="CI66">
        <f t="shared" ca="1" si="676"/>
        <v>-0.79588001734407521</v>
      </c>
      <c r="CJ66">
        <f t="shared" ca="1" si="676"/>
        <v>-0.82390874094431876</v>
      </c>
      <c r="CK66">
        <f t="shared" ca="1" si="676"/>
        <v>-0.85387196432176193</v>
      </c>
      <c r="CL66">
        <f ca="1">MAX(INDIRECT(CL60))</f>
        <v>-0.92081875395237522</v>
      </c>
      <c r="CM66">
        <f ca="1">MAX(INDIRECT(CM60))</f>
        <v>-0.88605664769316317</v>
      </c>
      <c r="CN66">
        <f t="shared" ref="CN66:CS66" ca="1" si="677">MAX(INDIRECT(CN60))</f>
        <v>-0.88605664769316317</v>
      </c>
      <c r="CO66">
        <f t="shared" ca="1" si="677"/>
        <v>-0.88605664769316317</v>
      </c>
      <c r="CP66">
        <f t="shared" ca="1" si="677"/>
        <v>-0.92081875395237522</v>
      </c>
      <c r="CQ66">
        <f t="shared" ca="1" si="677"/>
        <v>-0.95860731484177497</v>
      </c>
      <c r="CR66">
        <f t="shared" ca="1" si="677"/>
        <v>-0.95860731484177497</v>
      </c>
      <c r="CS66">
        <f t="shared" ca="1" si="677"/>
        <v>-0.92081875395237522</v>
      </c>
      <c r="CT66">
        <f t="shared" ref="CT66:DP66" ca="1" si="678">MAX(INDIRECT(CT60))</f>
        <v>-0.92081875395237522</v>
      </c>
      <c r="CU66">
        <f t="shared" ca="1" si="678"/>
        <v>-0.95860731484177497</v>
      </c>
      <c r="CV66">
        <f t="shared" ca="1" si="678"/>
        <v>-0.88605664769316317</v>
      </c>
      <c r="CW66">
        <f t="shared" ca="1" si="678"/>
        <v>-0.95860731484177497</v>
      </c>
      <c r="CX66">
        <f t="shared" ca="1" si="678"/>
        <v>-0.95860731484177497</v>
      </c>
      <c r="CY66">
        <f t="shared" ca="1" si="678"/>
        <v>-0.95860731484177497</v>
      </c>
      <c r="CZ66">
        <f t="shared" ca="1" si="678"/>
        <v>-0.92081875395237522</v>
      </c>
      <c r="DA66">
        <f t="shared" ca="1" si="678"/>
        <v>-0.92081875395237522</v>
      </c>
      <c r="DB66">
        <f t="shared" ca="1" si="678"/>
        <v>-0.95860731484177497</v>
      </c>
      <c r="DC66">
        <f t="shared" ca="1" si="678"/>
        <v>-1</v>
      </c>
      <c r="DD66">
        <f t="shared" ca="1" si="678"/>
        <v>-0.95860731484177497</v>
      </c>
      <c r="DE66">
        <f t="shared" ca="1" si="678"/>
        <v>-0.95860731484177497</v>
      </c>
      <c r="DF66">
        <f t="shared" ca="1" si="678"/>
        <v>-0.95860731484177497</v>
      </c>
      <c r="DG66">
        <f t="shared" ca="1" si="678"/>
        <v>-0.92081875395237522</v>
      </c>
      <c r="DH66">
        <f t="shared" ca="1" si="678"/>
        <v>-0.92081875395237522</v>
      </c>
      <c r="DI66">
        <f t="shared" ca="1" si="678"/>
        <v>-0.92081875395237522</v>
      </c>
      <c r="DJ66">
        <f t="shared" ca="1" si="678"/>
        <v>-0.88605664769316317</v>
      </c>
      <c r="DK66">
        <f t="shared" ca="1" si="678"/>
        <v>-0.95860731484177497</v>
      </c>
      <c r="DL66">
        <f t="shared" ca="1" si="678"/>
        <v>-0.92081875395237522</v>
      </c>
      <c r="DM66">
        <f t="shared" ca="1" si="678"/>
        <v>-1</v>
      </c>
      <c r="DN66">
        <f t="shared" ca="1" si="678"/>
        <v>-1</v>
      </c>
      <c r="DO66">
        <f t="shared" ca="1" si="678"/>
        <v>-1</v>
      </c>
      <c r="DP66">
        <f t="shared" ca="1" si="678"/>
        <v>-1</v>
      </c>
      <c r="DQ66">
        <f ca="1">MAX(INDIRECT(DQ60))</f>
        <v>-1</v>
      </c>
      <c r="DR66">
        <f t="shared" ref="DR66:EC66" ca="1" si="679">MAX(INDIRECT(DR60))</f>
        <v>-1.0268721464003014</v>
      </c>
      <c r="DS66">
        <f t="shared" ca="1" si="679"/>
        <v>-0.98716277529482777</v>
      </c>
      <c r="DT66">
        <f t="shared" ca="1" si="679"/>
        <v>-0.96657624451305035</v>
      </c>
      <c r="DU66">
        <f t="shared" ca="1" si="679"/>
        <v>-0.97061622231479039</v>
      </c>
      <c r="DV66">
        <f t="shared" ca="1" si="679"/>
        <v>-1.0087739243075051</v>
      </c>
      <c r="DW66">
        <f t="shared" ca="1" si="679"/>
        <v>-0.99567862621735737</v>
      </c>
      <c r="DX66">
        <f t="shared" ca="1" si="679"/>
        <v>-0.98716277529482777</v>
      </c>
      <c r="DY66">
        <f t="shared" ca="1" si="679"/>
        <v>-1.0043648054024501</v>
      </c>
      <c r="DZ66">
        <f t="shared" ca="1" si="679"/>
        <v>-1.0268721464003014</v>
      </c>
      <c r="EA66">
        <f t="shared" ca="1" si="679"/>
        <v>-1.0268721464003014</v>
      </c>
      <c r="EB66">
        <f t="shared" ca="1" si="679"/>
        <v>-1.0555173278498313</v>
      </c>
      <c r="EC66">
        <f t="shared" ca="1" si="679"/>
        <v>-1</v>
      </c>
      <c r="ED66">
        <f t="shared" ref="ED66:EF66" ca="1" si="680">MAX(INDIRECT(ED60))</f>
        <v>-1.0604807473813815</v>
      </c>
      <c r="EE66">
        <f t="shared" ca="1" si="680"/>
        <v>-0.90308998699194354</v>
      </c>
      <c r="EF66">
        <f t="shared" ca="1" si="680"/>
        <v>-0.89279003035213167</v>
      </c>
    </row>
    <row r="67" spans="1:136">
      <c r="F67" s="17" t="s">
        <v>29</v>
      </c>
      <c r="G67">
        <f ca="1">MIN(INDIRECT(G60))</f>
        <v>-0.79588001734407521</v>
      </c>
      <c r="H67">
        <f t="shared" ref="H67:X67" ca="1" si="681">MIN(INDIRECT(H60))</f>
        <v>-0.72124639904717103</v>
      </c>
      <c r="I67">
        <f t="shared" ca="1" si="681"/>
        <v>-0.74472749489669399</v>
      </c>
      <c r="J67">
        <f t="shared" ca="1" si="681"/>
        <v>-0.79588001734407521</v>
      </c>
      <c r="K67">
        <f t="shared" ca="1" si="681"/>
        <v>-0.82390874094431876</v>
      </c>
      <c r="L67">
        <f t="shared" ca="1" si="681"/>
        <v>-0.82390874094431876</v>
      </c>
      <c r="M67">
        <f t="shared" ca="1" si="681"/>
        <v>-0.769551078621726</v>
      </c>
      <c r="N67">
        <f t="shared" ca="1" si="681"/>
        <v>-0.85387196432176193</v>
      </c>
      <c r="O67">
        <f t="shared" ca="1" si="681"/>
        <v>-0.82390874094431876</v>
      </c>
      <c r="P67">
        <f t="shared" ca="1" si="681"/>
        <v>-0.85387196432176193</v>
      </c>
      <c r="Q67">
        <f t="shared" ca="1" si="681"/>
        <v>-0.85387196432176193</v>
      </c>
      <c r="R67">
        <f t="shared" ca="1" si="681"/>
        <v>-0.85387196432176193</v>
      </c>
      <c r="S67">
        <f t="shared" ca="1" si="681"/>
        <v>-0.88605664769316317</v>
      </c>
      <c r="T67">
        <f t="shared" ca="1" si="681"/>
        <v>-0.85387196432176193</v>
      </c>
      <c r="U67">
        <f t="shared" ca="1" si="681"/>
        <v>-0.88605664769316317</v>
      </c>
      <c r="V67">
        <f t="shared" ca="1" si="681"/>
        <v>-0.95860731484177497</v>
      </c>
      <c r="W67">
        <f t="shared" ca="1" si="681"/>
        <v>-0.95860731484177497</v>
      </c>
      <c r="X67">
        <f t="shared" ca="1" si="681"/>
        <v>-0.95860731484177497</v>
      </c>
      <c r="Y67">
        <f t="shared" ref="Y67:AD67" ca="1" si="682">MIN(INDIRECT(Y60))</f>
        <v>-1</v>
      </c>
      <c r="Z67">
        <f t="shared" ca="1" si="682"/>
        <v>-1</v>
      </c>
      <c r="AA67">
        <f t="shared" ca="1" si="682"/>
        <v>-0.95860731484177497</v>
      </c>
      <c r="AB67">
        <f t="shared" ca="1" si="682"/>
        <v>-0.95860731484177497</v>
      </c>
      <c r="AC67">
        <f t="shared" ca="1" si="682"/>
        <v>-0.92081875395237522</v>
      </c>
      <c r="AD67">
        <f t="shared" ca="1" si="682"/>
        <v>-0.95860731484177497</v>
      </c>
      <c r="AE67">
        <f t="shared" ref="AE67:AK67" ca="1" si="683">MIN(INDIRECT(AE60))</f>
        <v>-1</v>
      </c>
      <c r="AF67">
        <f t="shared" ca="1" si="683"/>
        <v>-1.0969100130080565</v>
      </c>
      <c r="AG67">
        <f t="shared" ca="1" si="683"/>
        <v>-1</v>
      </c>
      <c r="AH67">
        <f t="shared" ca="1" si="683"/>
        <v>-1</v>
      </c>
      <c r="AI67">
        <f t="shared" ca="1" si="683"/>
        <v>-1.0969100130080565</v>
      </c>
      <c r="AJ67">
        <f t="shared" ca="1" si="683"/>
        <v>-1.1549019599857431</v>
      </c>
      <c r="AK67">
        <f t="shared" ca="1" si="683"/>
        <v>-1.0969100130080565</v>
      </c>
      <c r="AL67">
        <f t="shared" ref="AL67:AT67" ca="1" si="684">MIN(INDIRECT(AL60))</f>
        <v>-1.0457574905606752</v>
      </c>
      <c r="AM67">
        <f t="shared" ca="1" si="684"/>
        <v>-1.0457574905606752</v>
      </c>
      <c r="AN67">
        <f t="shared" ca="1" si="684"/>
        <v>-1.0457574905606752</v>
      </c>
      <c r="AO67">
        <f t="shared" ca="1" si="684"/>
        <v>-1.0457574905606752</v>
      </c>
      <c r="AP67">
        <f t="shared" ca="1" si="684"/>
        <v>-1.0457574905606752</v>
      </c>
      <c r="AQ67">
        <f t="shared" ca="1" si="684"/>
        <v>-1.0969100130080565</v>
      </c>
      <c r="AR67">
        <f t="shared" ca="1" si="684"/>
        <v>-1.0969100130080565</v>
      </c>
      <c r="AS67">
        <f t="shared" ca="1" si="684"/>
        <v>-1.0969100130080565</v>
      </c>
      <c r="AT67">
        <f t="shared" ca="1" si="684"/>
        <v>-1.0969100130080565</v>
      </c>
      <c r="AU67">
        <f t="shared" ref="AU67:BA67" ca="1" si="685">MIN(INDIRECT(AU60))</f>
        <v>-1.1549019599857431</v>
      </c>
      <c r="AV67">
        <f t="shared" ca="1" si="685"/>
        <v>-1.1549019599857431</v>
      </c>
      <c r="AW67">
        <f t="shared" ca="1" si="685"/>
        <v>-1.3010299956639813</v>
      </c>
      <c r="AX67">
        <f t="shared" ca="1" si="685"/>
        <v>-1.1549019599857431</v>
      </c>
      <c r="AY67">
        <f t="shared" ca="1" si="685"/>
        <v>-1.1549019599857431</v>
      </c>
      <c r="AZ67">
        <f t="shared" ca="1" si="685"/>
        <v>-1.1549019599857431</v>
      </c>
      <c r="BA67">
        <f t="shared" ca="1" si="685"/>
        <v>-1.1549019599857431</v>
      </c>
      <c r="BB67">
        <f t="shared" ref="BB67:BG67" ca="1" si="686">MIN(INDIRECT(BB60))</f>
        <v>-1.1549019599857431</v>
      </c>
      <c r="BC67">
        <f t="shared" ca="1" si="686"/>
        <v>-1.1549019599857431</v>
      </c>
      <c r="BD67">
        <f t="shared" ca="1" si="686"/>
        <v>-1.1549019599857431</v>
      </c>
      <c r="BE67">
        <f t="shared" ca="1" si="686"/>
        <v>-1.2218487496163564</v>
      </c>
      <c r="BF67">
        <f t="shared" ca="1" si="686"/>
        <v>-1.1549019599857431</v>
      </c>
      <c r="BG67">
        <f t="shared" ca="1" si="686"/>
        <v>-1.2218487496163564</v>
      </c>
      <c r="BH67">
        <f t="shared" ref="BH67:BN67" ca="1" si="687">MIN(INDIRECT(BH60))</f>
        <v>-1.3010299956639813</v>
      </c>
      <c r="BI67">
        <f t="shared" ca="1" si="687"/>
        <v>-1.2218487496163564</v>
      </c>
      <c r="BJ67">
        <f t="shared" ca="1" si="687"/>
        <v>-1.2218487496163564</v>
      </c>
      <c r="BK67">
        <f t="shared" ca="1" si="687"/>
        <v>-1.2218487496163564</v>
      </c>
      <c r="BL67">
        <f t="shared" ca="1" si="687"/>
        <v>-1.2218487496163564</v>
      </c>
      <c r="BM67">
        <f t="shared" ca="1" si="687"/>
        <v>-1.2218487496163564</v>
      </c>
      <c r="BN67">
        <f t="shared" ca="1" si="687"/>
        <v>-1.2218487496163564</v>
      </c>
      <c r="BO67">
        <f ca="1">MIN(INDIRECT(BO60))</f>
        <v>-1.2218487496163564</v>
      </c>
      <c r="BP67">
        <f ca="1">MIN(INDIRECT(BP60))</f>
        <v>-1.2218487496163564</v>
      </c>
      <c r="BQ67">
        <f t="shared" ref="BQ67:BW67" ca="1" si="688">MIN(INDIRECT(BQ60))</f>
        <v>-1.2218487496163564</v>
      </c>
      <c r="BR67">
        <f t="shared" ca="1" si="688"/>
        <v>-1.2218487496163564</v>
      </c>
      <c r="BS67">
        <f t="shared" ca="1" si="688"/>
        <v>-1.2218487496163564</v>
      </c>
      <c r="BT67">
        <f t="shared" ca="1" si="688"/>
        <v>-1.3979400086720375</v>
      </c>
      <c r="BU67">
        <f t="shared" ca="1" si="688"/>
        <v>-1.3010299956639813</v>
      </c>
      <c r="BV67">
        <f t="shared" ca="1" si="688"/>
        <v>-1.3010299956639813</v>
      </c>
      <c r="BW67">
        <f t="shared" ca="1" si="688"/>
        <v>-1.3010299956639813</v>
      </c>
      <c r="BX67">
        <f ca="1">MIN(INDIRECT(BX60))</f>
        <v>-1.2218487496163564</v>
      </c>
      <c r="BY67">
        <f ca="1">MIN(INDIRECT(BY60))</f>
        <v>-1.3010299956639813</v>
      </c>
      <c r="BZ67">
        <f t="shared" ref="BZ67:CK67" ca="1" si="689">MIN(INDIRECT(BZ60))</f>
        <v>-1.3010299956639813</v>
      </c>
      <c r="CA67">
        <f t="shared" ca="1" si="689"/>
        <v>-1.3010299956639813</v>
      </c>
      <c r="CB67">
        <f t="shared" ca="1" si="689"/>
        <v>-1.3010299956639813</v>
      </c>
      <c r="CC67">
        <f t="shared" ca="1" si="689"/>
        <v>-1.3010299956639813</v>
      </c>
      <c r="CD67">
        <f t="shared" ca="1" si="689"/>
        <v>-1.3010299956639813</v>
      </c>
      <c r="CE67">
        <f t="shared" ca="1" si="689"/>
        <v>-1.3010299956639813</v>
      </c>
      <c r="CF67">
        <f t="shared" ca="1" si="689"/>
        <v>-1.3010299956639813</v>
      </c>
      <c r="CG67">
        <f t="shared" ca="1" si="689"/>
        <v>-1.3010299956639813</v>
      </c>
      <c r="CH67">
        <f t="shared" ca="1" si="689"/>
        <v>-1.3010299956639813</v>
      </c>
      <c r="CI67">
        <f t="shared" ca="1" si="689"/>
        <v>-1.3010299956639813</v>
      </c>
      <c r="CJ67">
        <f t="shared" ca="1" si="689"/>
        <v>-1.3010299956639813</v>
      </c>
      <c r="CK67">
        <f t="shared" ca="1" si="689"/>
        <v>-1.3010299956639813</v>
      </c>
      <c r="CL67">
        <f ca="1">MIN(INDIRECT(CL60))</f>
        <v>-1.3010299956639813</v>
      </c>
      <c r="CM67">
        <f ca="1">MIN(INDIRECT(CM60))</f>
        <v>-1.3010299956639813</v>
      </c>
      <c r="CN67">
        <f t="shared" ref="CN67:CS67" ca="1" si="690">MIN(INDIRECT(CN60))</f>
        <v>-1.3010299956639813</v>
      </c>
      <c r="CO67">
        <f t="shared" ca="1" si="690"/>
        <v>-1.3010299956639813</v>
      </c>
      <c r="CP67">
        <f t="shared" ca="1" si="690"/>
        <v>-1.3010299956639813</v>
      </c>
      <c r="CQ67">
        <f t="shared" ca="1" si="690"/>
        <v>-1.3010299956639813</v>
      </c>
      <c r="CR67">
        <f t="shared" ca="1" si="690"/>
        <v>-1.3979400086720375</v>
      </c>
      <c r="CS67">
        <f t="shared" ca="1" si="690"/>
        <v>-1.3010299956639813</v>
      </c>
      <c r="CT67">
        <f t="shared" ref="CT67:DP67" ca="1" si="691">MIN(INDIRECT(CT60))</f>
        <v>-1.3010299956639813</v>
      </c>
      <c r="CU67">
        <f t="shared" ca="1" si="691"/>
        <v>-1.3010299956639813</v>
      </c>
      <c r="CV67">
        <f t="shared" ca="1" si="691"/>
        <v>-1.3010299956639813</v>
      </c>
      <c r="CW67">
        <f t="shared" ca="1" si="691"/>
        <v>-1.3010299956639813</v>
      </c>
      <c r="CX67">
        <f t="shared" ca="1" si="691"/>
        <v>-1.3010299956639813</v>
      </c>
      <c r="CY67">
        <f t="shared" ca="1" si="691"/>
        <v>-1.3010299956639813</v>
      </c>
      <c r="CZ67">
        <f t="shared" ca="1" si="691"/>
        <v>-1.3010299956639813</v>
      </c>
      <c r="DA67">
        <f t="shared" ca="1" si="691"/>
        <v>-1.3010299956639813</v>
      </c>
      <c r="DB67">
        <f t="shared" ca="1" si="691"/>
        <v>-1.3010299956639813</v>
      </c>
      <c r="DC67">
        <f t="shared" ca="1" si="691"/>
        <v>-1.3010299956639813</v>
      </c>
      <c r="DD67">
        <f t="shared" ca="1" si="691"/>
        <v>-1.3010299956639813</v>
      </c>
      <c r="DE67">
        <f t="shared" ca="1" si="691"/>
        <v>-1.3010299956639813</v>
      </c>
      <c r="DF67">
        <f t="shared" ca="1" si="691"/>
        <v>-1.3010299956639813</v>
      </c>
      <c r="DG67">
        <f t="shared" ca="1" si="691"/>
        <v>-1.3010299956639813</v>
      </c>
      <c r="DH67">
        <f t="shared" ca="1" si="691"/>
        <v>-1.3010299956639813</v>
      </c>
      <c r="DI67">
        <f t="shared" ca="1" si="691"/>
        <v>-1.3010299956639813</v>
      </c>
      <c r="DJ67">
        <f t="shared" ca="1" si="691"/>
        <v>-1.3010299956639813</v>
      </c>
      <c r="DK67">
        <f t="shared" ca="1" si="691"/>
        <v>-1.3010299956639813</v>
      </c>
      <c r="DL67">
        <f t="shared" ca="1" si="691"/>
        <v>-1.3010299956639813</v>
      </c>
      <c r="DM67">
        <f t="shared" ca="1" si="691"/>
        <v>-1.3010299956639813</v>
      </c>
      <c r="DN67">
        <f t="shared" ca="1" si="691"/>
        <v>-1.3010299956639813</v>
      </c>
      <c r="DO67">
        <f t="shared" ca="1" si="691"/>
        <v>-1.3010299956639813</v>
      </c>
      <c r="DP67">
        <f t="shared" ca="1" si="691"/>
        <v>-1.3010299956639813</v>
      </c>
      <c r="DQ67">
        <f ca="1">MIN(INDIRECT(DQ60))</f>
        <v>-1.3010299956639813</v>
      </c>
      <c r="DR67">
        <f t="shared" ref="DR67:EC67" ca="1" si="692">MIN(INDIRECT(DR60))</f>
        <v>-1.3467874862246563</v>
      </c>
      <c r="DS67">
        <f t="shared" ca="1" si="692"/>
        <v>-1.3279021420642825</v>
      </c>
      <c r="DT67">
        <f t="shared" ca="1" si="692"/>
        <v>-1.3279021420642825</v>
      </c>
      <c r="DU67">
        <f t="shared" ca="1" si="692"/>
        <v>-1.3010299956639813</v>
      </c>
      <c r="DV67">
        <f t="shared" ca="1" si="692"/>
        <v>-1.3279021420642825</v>
      </c>
      <c r="DW67">
        <f t="shared" ca="1" si="692"/>
        <v>-1.3010299956639813</v>
      </c>
      <c r="DX67">
        <f t="shared" ca="1" si="692"/>
        <v>-1.3187587626244128</v>
      </c>
      <c r="DY67">
        <f t="shared" ca="1" si="692"/>
        <v>-1.3187587626244128</v>
      </c>
      <c r="DZ67">
        <f t="shared" ca="1" si="692"/>
        <v>-1.3098039199714864</v>
      </c>
      <c r="EA67">
        <f t="shared" ca="1" si="692"/>
        <v>-1.3187587626244128</v>
      </c>
      <c r="EB67">
        <f t="shared" ca="1" si="692"/>
        <v>-1.3372421683184259</v>
      </c>
      <c r="EC67">
        <f t="shared" ca="1" si="692"/>
        <v>-1.3279021420642825</v>
      </c>
      <c r="ED67">
        <f t="shared" ref="ED67:EF67" ca="1" si="693">MIN(INDIRECT(ED60))</f>
        <v>-1.3467874862246563</v>
      </c>
      <c r="EE67">
        <f t="shared" ca="1" si="693"/>
        <v>-1.1611509092627446</v>
      </c>
      <c r="EF67">
        <f t="shared" ca="1" si="693"/>
        <v>-1.2676062401770316</v>
      </c>
    </row>
    <row r="68" spans="1:136">
      <c r="F68" s="17" t="s">
        <v>30</v>
      </c>
      <c r="G68">
        <f ca="1">AVERAGE(INDIRECT(G60))</f>
        <v>-0.51800361567862607</v>
      </c>
      <c r="H68">
        <f t="shared" ref="H68:X68" ca="1" si="694">AVERAGE(INDIRECT(H60))</f>
        <v>-0.50243091393617745</v>
      </c>
      <c r="I68">
        <f t="shared" ca="1" si="694"/>
        <v>-0.56014026689307761</v>
      </c>
      <c r="J68">
        <f t="shared" ca="1" si="694"/>
        <v>-0.54859977639572777</v>
      </c>
      <c r="K68">
        <f t="shared" ca="1" si="694"/>
        <v>-0.59209997097432432</v>
      </c>
      <c r="L68">
        <f t="shared" ca="1" si="694"/>
        <v>-0.55858807823989098</v>
      </c>
      <c r="M68">
        <f t="shared" ca="1" si="694"/>
        <v>-0.56748874916634784</v>
      </c>
      <c r="N68">
        <f t="shared" ca="1" si="694"/>
        <v>-0.58665656257413956</v>
      </c>
      <c r="O68">
        <f t="shared" ca="1" si="694"/>
        <v>-0.5839972847246373</v>
      </c>
      <c r="P68">
        <f t="shared" ca="1" si="694"/>
        <v>-0.58296331481813857</v>
      </c>
      <c r="Q68">
        <f t="shared" ca="1" si="694"/>
        <v>-0.58124754062873896</v>
      </c>
      <c r="R68">
        <f t="shared" ca="1" si="694"/>
        <v>-0.60650483463649019</v>
      </c>
      <c r="S68">
        <f t="shared" ca="1" si="694"/>
        <v>-0.61781793303775812</v>
      </c>
      <c r="T68">
        <f t="shared" ca="1" si="694"/>
        <v>-0.59331084611284624</v>
      </c>
      <c r="U68">
        <f t="shared" ca="1" si="694"/>
        <v>-0.58880435531576081</v>
      </c>
      <c r="V68">
        <f t="shared" ca="1" si="694"/>
        <v>-0.68471503126367295</v>
      </c>
      <c r="W68">
        <f t="shared" ca="1" si="694"/>
        <v>-0.70135697897731375</v>
      </c>
      <c r="X68">
        <f t="shared" ca="1" si="694"/>
        <v>-0.68002142702865986</v>
      </c>
      <c r="Y68">
        <f t="shared" ref="Y68:AD68" ca="1" si="695">AVERAGE(INDIRECT(Y60))</f>
        <v>-0.69063597754584949</v>
      </c>
      <c r="Z68">
        <f t="shared" ca="1" si="695"/>
        <v>-0.64134234551563185</v>
      </c>
      <c r="AA68">
        <f t="shared" ca="1" si="695"/>
        <v>-0.64645654849065637</v>
      </c>
      <c r="AB68">
        <f t="shared" ca="1" si="695"/>
        <v>-0.66744797450158533</v>
      </c>
      <c r="AC68">
        <f t="shared" ca="1" si="695"/>
        <v>-0.6783909662308133</v>
      </c>
      <c r="AD68">
        <f t="shared" ca="1" si="695"/>
        <v>-0.67820483954270516</v>
      </c>
      <c r="AE68">
        <f t="shared" ref="AE68:AK68" ca="1" si="696">AVERAGE(INDIRECT(AE60))</f>
        <v>-0.70281623401699278</v>
      </c>
      <c r="AF68">
        <f t="shared" ca="1" si="696"/>
        <v>-0.72394808475239425</v>
      </c>
      <c r="AG68">
        <f t="shared" ca="1" si="696"/>
        <v>-0.72936114611950487</v>
      </c>
      <c r="AH68">
        <f t="shared" ca="1" si="696"/>
        <v>-0.73108527021616987</v>
      </c>
      <c r="AI68">
        <f t="shared" ca="1" si="696"/>
        <v>-0.77894959442802003</v>
      </c>
      <c r="AJ68">
        <f t="shared" ca="1" si="696"/>
        <v>-0.86845909999498216</v>
      </c>
      <c r="AK68">
        <f t="shared" ca="1" si="696"/>
        <v>-0.80424527340701824</v>
      </c>
      <c r="AL68">
        <f t="shared" ref="AL68:AT68" ca="1" si="697">AVERAGE(INDIRECT(AL60))</f>
        <v>-0.78724128852273134</v>
      </c>
      <c r="AM68">
        <f t="shared" ca="1" si="697"/>
        <v>-0.78090336415920858</v>
      </c>
      <c r="AN68">
        <f t="shared" ca="1" si="697"/>
        <v>-0.79531370056891459</v>
      </c>
      <c r="AO68">
        <f t="shared" ca="1" si="697"/>
        <v>-0.82710203413598071</v>
      </c>
      <c r="AP68">
        <f t="shared" ca="1" si="697"/>
        <v>-0.85565997964244955</v>
      </c>
      <c r="AQ68">
        <f t="shared" ca="1" si="697"/>
        <v>-0.8792321563795783</v>
      </c>
      <c r="AR68">
        <f t="shared" ca="1" si="697"/>
        <v>-0.87815079752047331</v>
      </c>
      <c r="AS68">
        <f t="shared" ca="1" si="697"/>
        <v>-0.87526275944667065</v>
      </c>
      <c r="AT68">
        <f t="shared" ca="1" si="697"/>
        <v>-0.88915958619466962</v>
      </c>
      <c r="AU68">
        <f t="shared" ref="AU68:BA68" ca="1" si="698">AVERAGE(INDIRECT(AU60))</f>
        <v>-0.91010544290052364</v>
      </c>
      <c r="AV68">
        <f t="shared" ca="1" si="698"/>
        <v>-0.91625589023637688</v>
      </c>
      <c r="AW68">
        <f t="shared" ca="1" si="698"/>
        <v>-1.0264329877611547</v>
      </c>
      <c r="AX68">
        <f t="shared" ca="1" si="698"/>
        <v>-0.9169602986283848</v>
      </c>
      <c r="AY68">
        <f t="shared" ca="1" si="698"/>
        <v>-0.90959467352994094</v>
      </c>
      <c r="AZ68">
        <f t="shared" ca="1" si="698"/>
        <v>-0.91280977086271953</v>
      </c>
      <c r="BA68">
        <f t="shared" ca="1" si="698"/>
        <v>-0.92966539303115725</v>
      </c>
      <c r="BB68">
        <f t="shared" ref="BB68:BG68" ca="1" si="699">AVERAGE(INDIRECT(BB60))</f>
        <v>-0.91698608962091732</v>
      </c>
      <c r="BC68">
        <f t="shared" ca="1" si="699"/>
        <v>-0.93180194665715865</v>
      </c>
      <c r="BD68">
        <f t="shared" ca="1" si="699"/>
        <v>-0.9377799920426162</v>
      </c>
      <c r="BE68">
        <f t="shared" ca="1" si="699"/>
        <v>-0.94171618616876762</v>
      </c>
      <c r="BF68">
        <f t="shared" ca="1" si="699"/>
        <v>-0.94003904976735264</v>
      </c>
      <c r="BG68">
        <f t="shared" ca="1" si="699"/>
        <v>-0.96074111417461361</v>
      </c>
      <c r="BH68">
        <f t="shared" ref="BH68:BN68" ca="1" si="700">AVERAGE(INDIRECT(BH60))</f>
        <v>-1.034498114599091</v>
      </c>
      <c r="BI68">
        <f t="shared" ca="1" si="700"/>
        <v>-0.98023310575011735</v>
      </c>
      <c r="BJ68">
        <f t="shared" ca="1" si="700"/>
        <v>-1.0055973521126587</v>
      </c>
      <c r="BK68">
        <f t="shared" ca="1" si="700"/>
        <v>-0.98564597731256853</v>
      </c>
      <c r="BL68">
        <f t="shared" ca="1" si="700"/>
        <v>-0.9907417454654931</v>
      </c>
      <c r="BM68">
        <f t="shared" ca="1" si="700"/>
        <v>-0.99357194973305363</v>
      </c>
      <c r="BN68">
        <f t="shared" ca="1" si="700"/>
        <v>-0.9906209169437733</v>
      </c>
      <c r="BO68">
        <f ca="1">AVERAGE(INDIRECT(BO60))</f>
        <v>-1.0134489717124626</v>
      </c>
      <c r="BP68">
        <f ca="1">AVERAGE(INDIRECT(BP60))</f>
        <v>-1.0062223952535341</v>
      </c>
      <c r="BQ68">
        <f t="shared" ref="BQ68:BW68" ca="1" si="701">AVERAGE(INDIRECT(BQ60))</f>
        <v>-1.006100734586229</v>
      </c>
      <c r="BR68">
        <f t="shared" ca="1" si="701"/>
        <v>-1.0090111828895449</v>
      </c>
      <c r="BS68">
        <f t="shared" ca="1" si="701"/>
        <v>-1.0155373826167999</v>
      </c>
      <c r="BT68">
        <f t="shared" ca="1" si="701"/>
        <v>-1.0822641518948983</v>
      </c>
      <c r="BU68">
        <f t="shared" ca="1" si="701"/>
        <v>-1.0152239699609122</v>
      </c>
      <c r="BV68">
        <f t="shared" ca="1" si="701"/>
        <v>-1.0317988490113388</v>
      </c>
      <c r="BW68">
        <f t="shared" ca="1" si="701"/>
        <v>-1.0202825404253015</v>
      </c>
      <c r="BX68">
        <f ca="1">AVERAGE(INDIRECT(BX60))</f>
        <v>-1.049018155240828</v>
      </c>
      <c r="BY68">
        <f ca="1">AVERAGE(INDIRECT(BY60))</f>
        <v>-1.0685131230636653</v>
      </c>
      <c r="BZ68">
        <f t="shared" ref="BZ68:CK68" ca="1" si="702">AVERAGE(INDIRECT(BZ60))</f>
        <v>-1.0642119124626179</v>
      </c>
      <c r="CA68">
        <f t="shared" ca="1" si="702"/>
        <v>-1.0824026573667958</v>
      </c>
      <c r="CB68">
        <f t="shared" ca="1" si="702"/>
        <v>-1.0675791434773323</v>
      </c>
      <c r="CC68">
        <f t="shared" ca="1" si="702"/>
        <v>-1.0824026573667958</v>
      </c>
      <c r="CD68">
        <f t="shared" ca="1" si="702"/>
        <v>-1.0785310172470501</v>
      </c>
      <c r="CE68">
        <f t="shared" ca="1" si="702"/>
        <v>-1.0835425614551799</v>
      </c>
      <c r="CF68">
        <f t="shared" ca="1" si="702"/>
        <v>-1.1209121159339925</v>
      </c>
      <c r="CG68">
        <f t="shared" ca="1" si="702"/>
        <v>-1.0835425614551799</v>
      </c>
      <c r="CH68">
        <f t="shared" ca="1" si="702"/>
        <v>-1.0440610292599715</v>
      </c>
      <c r="CI68">
        <f t="shared" ca="1" si="702"/>
        <v>-1.0334759854127538</v>
      </c>
      <c r="CJ68">
        <f t="shared" ca="1" si="702"/>
        <v>-1.0319222634554477</v>
      </c>
      <c r="CK68">
        <f t="shared" ca="1" si="702"/>
        <v>-1.0571970436036739</v>
      </c>
      <c r="CL68">
        <f ca="1">AVERAGE(INDIRECT(CL60))</f>
        <v>-1.0701275091794709</v>
      </c>
      <c r="CM68">
        <f ca="1">AVERAGE(INDIRECT(CM60))</f>
        <v>-1.0424475534895401</v>
      </c>
      <c r="CN68">
        <f t="shared" ref="CN68:CS68" ca="1" si="703">AVERAGE(INDIRECT(CN60))</f>
        <v>-1.0620362581712459</v>
      </c>
      <c r="CO68">
        <f t="shared" ca="1" si="703"/>
        <v>-1.0568718485176376</v>
      </c>
      <c r="CP68">
        <f t="shared" ca="1" si="703"/>
        <v>-1.0539548393324443</v>
      </c>
      <c r="CQ68">
        <f t="shared" ca="1" si="703"/>
        <v>-1.0560927315821975</v>
      </c>
      <c r="CR68">
        <f t="shared" ca="1" si="703"/>
        <v>-1.1132759591444958</v>
      </c>
      <c r="CS68">
        <f t="shared" ca="1" si="703"/>
        <v>-1.0658853794601881</v>
      </c>
      <c r="CT68">
        <f t="shared" ref="CT68:DP68" ca="1" si="704">AVERAGE(INDIRECT(CT60))</f>
        <v>-1.0874842847036201</v>
      </c>
      <c r="CU68">
        <f t="shared" ca="1" si="704"/>
        <v>-1.0947332780758312</v>
      </c>
      <c r="CV68">
        <f t="shared" ca="1" si="704"/>
        <v>-1.074770672717392</v>
      </c>
      <c r="CW68">
        <f t="shared" ca="1" si="704"/>
        <v>-1.0947332780758312</v>
      </c>
      <c r="CX68">
        <f t="shared" ca="1" si="704"/>
        <v>-1.0922078548147951</v>
      </c>
      <c r="CY68">
        <f t="shared" ca="1" si="704"/>
        <v>-1.0874842847036204</v>
      </c>
      <c r="CZ68">
        <f t="shared" ca="1" si="704"/>
        <v>-1.0977036776826445</v>
      </c>
      <c r="DA68">
        <f t="shared" ca="1" si="704"/>
        <v>-1.0842900216445717</v>
      </c>
      <c r="DB68">
        <f t="shared" ca="1" si="704"/>
        <v>-1.0890135917557466</v>
      </c>
      <c r="DC68">
        <f t="shared" ca="1" si="704"/>
        <v>-1.1089500914102741</v>
      </c>
      <c r="DD68">
        <f t="shared" ca="1" si="704"/>
        <v>-1.1037760057654962</v>
      </c>
      <c r="DE68">
        <f t="shared" ca="1" si="704"/>
        <v>-1.0986019201207178</v>
      </c>
      <c r="DF68">
        <f t="shared" ca="1" si="704"/>
        <v>-1.1037760057654962</v>
      </c>
      <c r="DG68">
        <f t="shared" ca="1" si="704"/>
        <v>-1.099052435654321</v>
      </c>
      <c r="DH68">
        <f t="shared" ca="1" si="704"/>
        <v>-1.1047721219744056</v>
      </c>
      <c r="DI68">
        <f t="shared" ca="1" si="704"/>
        <v>-1.1120211153466162</v>
      </c>
      <c r="DJ68">
        <f t="shared" ca="1" si="704"/>
        <v>-1.0848286537623839</v>
      </c>
      <c r="DK68">
        <f t="shared" ca="1" si="704"/>
        <v>-1.0944944352248978</v>
      </c>
      <c r="DL68">
        <f t="shared" ca="1" si="704"/>
        <v>-1.0950951226030354</v>
      </c>
      <c r="DM68">
        <f t="shared" ca="1" si="704"/>
        <v>-1.1179573214405873</v>
      </c>
      <c r="DN68">
        <f t="shared" ca="1" si="704"/>
        <v>-1.1580969970914738</v>
      </c>
      <c r="DO68">
        <f t="shared" ca="1" si="704"/>
        <v>-1.1331092497698139</v>
      </c>
      <c r="DP68">
        <f t="shared" ca="1" si="704"/>
        <v>-1.1367413681391352</v>
      </c>
      <c r="DQ68">
        <f ca="1">AVERAGE(INDIRECT(DQ60))</f>
        <v>-1.1291151197123561</v>
      </c>
      <c r="DR68">
        <f t="shared" ref="DR68:EC68" ca="1" si="705">AVERAGE(INDIRECT(DR60))</f>
        <v>-1.1413622434535526</v>
      </c>
      <c r="DS68">
        <f t="shared" ca="1" si="705"/>
        <v>-1.1215244575663907</v>
      </c>
      <c r="DT68">
        <f t="shared" ca="1" si="705"/>
        <v>-1.1194556835808429</v>
      </c>
      <c r="DU68">
        <f t="shared" ca="1" si="705"/>
        <v>-1.1042792232946708</v>
      </c>
      <c r="DV68">
        <f t="shared" ca="1" si="705"/>
        <v>-1.1486653973302654</v>
      </c>
      <c r="DW68">
        <f t="shared" ca="1" si="705"/>
        <v>-1.1128777362243356</v>
      </c>
      <c r="DX68">
        <f t="shared" ca="1" si="705"/>
        <v>-1.1055082254624884</v>
      </c>
      <c r="DY68">
        <f t="shared" ca="1" si="705"/>
        <v>-1.1310692123427897</v>
      </c>
      <c r="DZ68">
        <f t="shared" ca="1" si="705"/>
        <v>-1.131570051706962</v>
      </c>
      <c r="EA68">
        <f t="shared" ca="1" si="705"/>
        <v>-1.1391332252642412</v>
      </c>
      <c r="EB68">
        <f t="shared" ca="1" si="705"/>
        <v>-1.1622732661101118</v>
      </c>
      <c r="EC68">
        <f t="shared" ca="1" si="705"/>
        <v>-1.1314477973968782</v>
      </c>
      <c r="ED68">
        <f t="shared" ref="ED68:EF68" ca="1" si="706">AVERAGE(INDIRECT(ED60))</f>
        <v>-1.1623949369253703</v>
      </c>
      <c r="EE68">
        <f t="shared" ca="1" si="706"/>
        <v>-1.0411848613219281</v>
      </c>
      <c r="EF68">
        <f t="shared" ca="1" si="706"/>
        <v>-1.0575735274369154</v>
      </c>
    </row>
    <row r="69" spans="1:136">
      <c r="F69" s="17" t="s">
        <v>31</v>
      </c>
      <c r="G69">
        <f t="shared" ref="G69:U69" ca="1" si="707">IF(G$10="有","",AVERAGE(INDIRECT(G60)))</f>
        <v>-0.51800361567862607</v>
      </c>
      <c r="H69">
        <f t="shared" ca="1" si="707"/>
        <v>-0.50243091393617745</v>
      </c>
      <c r="I69">
        <f t="shared" ca="1" si="707"/>
        <v>-0.56014026689307761</v>
      </c>
      <c r="J69">
        <f t="shared" ca="1" si="707"/>
        <v>-0.54859977639572777</v>
      </c>
      <c r="K69">
        <f t="shared" ca="1" si="707"/>
        <v>-0.59209997097432432</v>
      </c>
      <c r="L69">
        <f t="shared" ca="1" si="707"/>
        <v>-0.55858807823989098</v>
      </c>
      <c r="M69">
        <f t="shared" ca="1" si="707"/>
        <v>-0.56748874916634784</v>
      </c>
      <c r="N69">
        <f t="shared" ca="1" si="707"/>
        <v>-0.58665656257413956</v>
      </c>
      <c r="O69">
        <f t="shared" ca="1" si="707"/>
        <v>-0.5839972847246373</v>
      </c>
      <c r="P69">
        <f t="shared" ca="1" si="707"/>
        <v>-0.58296331481813857</v>
      </c>
      <c r="Q69">
        <f t="shared" ca="1" si="707"/>
        <v>-0.58124754062873896</v>
      </c>
      <c r="R69">
        <f t="shared" ca="1" si="707"/>
        <v>-0.60650483463649019</v>
      </c>
      <c r="S69">
        <f t="shared" ca="1" si="707"/>
        <v>-0.61781793303775812</v>
      </c>
      <c r="T69">
        <f t="shared" ca="1" si="707"/>
        <v>-0.59331084611284624</v>
      </c>
      <c r="U69">
        <f t="shared" ca="1" si="707"/>
        <v>-0.58880435531576081</v>
      </c>
      <c r="V69" t="str">
        <f ca="1">IF(V$10="有","",AVERAGE(INDIRECT(V60)))</f>
        <v/>
      </c>
      <c r="W69" t="str">
        <f ca="1">IF(W$10="有","",AVERAGE(INDIRECT(W60)))</f>
        <v/>
      </c>
      <c r="X69">
        <f ca="1">IF(X$10="有","",AVERAGE(INDIRECT(X60)))</f>
        <v>-0.68002142702865986</v>
      </c>
      <c r="Y69">
        <f t="shared" ref="Y69:AD69" ca="1" si="708">IF(Y$10="有","",AVERAGE(INDIRECT(Y60)))</f>
        <v>-0.69063597754584949</v>
      </c>
      <c r="Z69">
        <f t="shared" ca="1" si="708"/>
        <v>-0.64134234551563185</v>
      </c>
      <c r="AA69">
        <f t="shared" ca="1" si="708"/>
        <v>-0.64645654849065637</v>
      </c>
      <c r="AB69">
        <f t="shared" ca="1" si="708"/>
        <v>-0.66744797450158533</v>
      </c>
      <c r="AC69">
        <f t="shared" ca="1" si="708"/>
        <v>-0.6783909662308133</v>
      </c>
      <c r="AD69">
        <f t="shared" ca="1" si="708"/>
        <v>-0.67820483954270516</v>
      </c>
      <c r="AE69">
        <f t="shared" ref="AE69:AK69" ca="1" si="709">IF(AE$10="有","",AVERAGE(INDIRECT(AE60)))</f>
        <v>-0.70281623401699278</v>
      </c>
      <c r="AF69">
        <f t="shared" ca="1" si="709"/>
        <v>-0.72394808475239425</v>
      </c>
      <c r="AG69">
        <f t="shared" ca="1" si="709"/>
        <v>-0.72936114611950487</v>
      </c>
      <c r="AH69">
        <f t="shared" ca="1" si="709"/>
        <v>-0.73108527021616987</v>
      </c>
      <c r="AI69">
        <f t="shared" ca="1" si="709"/>
        <v>-0.77894959442802003</v>
      </c>
      <c r="AJ69" t="str">
        <f t="shared" ca="1" si="709"/>
        <v/>
      </c>
      <c r="AK69">
        <f t="shared" ca="1" si="709"/>
        <v>-0.80424527340701824</v>
      </c>
      <c r="AL69">
        <f t="shared" ref="AL69:AT69" ca="1" si="710">IF(AL$10="有","",AVERAGE(INDIRECT(AL60)))</f>
        <v>-0.78724128852273134</v>
      </c>
      <c r="AM69">
        <f t="shared" ca="1" si="710"/>
        <v>-0.78090336415920858</v>
      </c>
      <c r="AN69">
        <f t="shared" ca="1" si="710"/>
        <v>-0.79531370056891459</v>
      </c>
      <c r="AO69">
        <f t="shared" ca="1" si="710"/>
        <v>-0.82710203413598071</v>
      </c>
      <c r="AP69">
        <f t="shared" ca="1" si="710"/>
        <v>-0.85565997964244955</v>
      </c>
      <c r="AQ69">
        <f t="shared" ca="1" si="710"/>
        <v>-0.8792321563795783</v>
      </c>
      <c r="AR69">
        <f t="shared" ca="1" si="710"/>
        <v>-0.87815079752047331</v>
      </c>
      <c r="AS69">
        <f t="shared" ca="1" si="710"/>
        <v>-0.87526275944667065</v>
      </c>
      <c r="AT69">
        <f t="shared" ca="1" si="710"/>
        <v>-0.88915958619466962</v>
      </c>
      <c r="AU69">
        <f t="shared" ref="AU69:BA69" ca="1" si="711">IF(AU$10="有","",AVERAGE(INDIRECT(AU60)))</f>
        <v>-0.91010544290052364</v>
      </c>
      <c r="AV69">
        <f t="shared" ca="1" si="711"/>
        <v>-0.91625589023637688</v>
      </c>
      <c r="AW69" t="str">
        <f t="shared" ca="1" si="711"/>
        <v/>
      </c>
      <c r="AX69">
        <f t="shared" ca="1" si="711"/>
        <v>-0.9169602986283848</v>
      </c>
      <c r="AY69">
        <f t="shared" ca="1" si="711"/>
        <v>-0.90959467352994094</v>
      </c>
      <c r="AZ69">
        <f t="shared" ca="1" si="711"/>
        <v>-0.91280977086271953</v>
      </c>
      <c r="BA69">
        <f t="shared" ca="1" si="711"/>
        <v>-0.92966539303115725</v>
      </c>
      <c r="BB69">
        <f t="shared" ref="BB69:BG69" ca="1" si="712">IF(BB$10="有","",AVERAGE(INDIRECT(BB60)))</f>
        <v>-0.91698608962091732</v>
      </c>
      <c r="BC69">
        <f t="shared" ca="1" si="712"/>
        <v>-0.93180194665715865</v>
      </c>
      <c r="BD69">
        <f t="shared" ca="1" si="712"/>
        <v>-0.9377799920426162</v>
      </c>
      <c r="BE69">
        <f t="shared" ca="1" si="712"/>
        <v>-0.94171618616876762</v>
      </c>
      <c r="BF69">
        <f t="shared" ca="1" si="712"/>
        <v>-0.94003904976735264</v>
      </c>
      <c r="BG69">
        <f t="shared" ca="1" si="712"/>
        <v>-0.96074111417461361</v>
      </c>
      <c r="BH69">
        <f t="shared" ref="BH69:BN69" ca="1" si="713">IF(BH$10="有","",AVERAGE(INDIRECT(BH60)))</f>
        <v>-1.034498114599091</v>
      </c>
      <c r="BI69">
        <f t="shared" ca="1" si="713"/>
        <v>-0.98023310575011735</v>
      </c>
      <c r="BJ69">
        <f t="shared" ca="1" si="713"/>
        <v>-1.0055973521126587</v>
      </c>
      <c r="BK69">
        <f t="shared" ca="1" si="713"/>
        <v>-0.98564597731256853</v>
      </c>
      <c r="BL69">
        <f t="shared" ca="1" si="713"/>
        <v>-0.9907417454654931</v>
      </c>
      <c r="BM69">
        <f t="shared" ca="1" si="713"/>
        <v>-0.99357194973305363</v>
      </c>
      <c r="BN69">
        <f t="shared" ca="1" si="713"/>
        <v>-0.9906209169437733</v>
      </c>
      <c r="BO69">
        <f ca="1">IF(BO$10="有","",AVERAGE(INDIRECT(BO60)))</f>
        <v>-1.0134489717124626</v>
      </c>
      <c r="BP69">
        <f ca="1">IF(BP$10="有","",AVERAGE(INDIRECT(BP60)))</f>
        <v>-1.0062223952535341</v>
      </c>
      <c r="BQ69">
        <f t="shared" ref="BQ69:BW69" ca="1" si="714">IF(BQ$10="有","",AVERAGE(INDIRECT(BQ60)))</f>
        <v>-1.006100734586229</v>
      </c>
      <c r="BR69">
        <f t="shared" ca="1" si="714"/>
        <v>-1.0090111828895449</v>
      </c>
      <c r="BS69">
        <f t="shared" ca="1" si="714"/>
        <v>-1.0155373826167999</v>
      </c>
      <c r="BT69">
        <f t="shared" ca="1" si="714"/>
        <v>-1.0822641518948983</v>
      </c>
      <c r="BU69">
        <f t="shared" ca="1" si="714"/>
        <v>-1.0152239699609122</v>
      </c>
      <c r="BV69">
        <f t="shared" ca="1" si="714"/>
        <v>-1.0317988490113388</v>
      </c>
      <c r="BW69">
        <f t="shared" ca="1" si="714"/>
        <v>-1.0202825404253015</v>
      </c>
      <c r="BX69">
        <f ca="1">IF(BX$10="有","",AVERAGE(INDIRECT(BX60)))</f>
        <v>-1.049018155240828</v>
      </c>
      <c r="BY69">
        <f ca="1">IF(BY$10="有","",AVERAGE(INDIRECT(BY60)))</f>
        <v>-1.0685131230636653</v>
      </c>
      <c r="BZ69">
        <f t="shared" ref="BZ69:CK69" ca="1" si="715">IF(BZ$10="有","",AVERAGE(INDIRECT(BZ60)))</f>
        <v>-1.0642119124626179</v>
      </c>
      <c r="CA69">
        <f t="shared" ca="1" si="715"/>
        <v>-1.0824026573667958</v>
      </c>
      <c r="CB69">
        <f t="shared" ca="1" si="715"/>
        <v>-1.0675791434773323</v>
      </c>
      <c r="CC69">
        <f t="shared" ca="1" si="715"/>
        <v>-1.0824026573667958</v>
      </c>
      <c r="CD69">
        <f t="shared" ca="1" si="715"/>
        <v>-1.0785310172470501</v>
      </c>
      <c r="CE69">
        <f t="shared" ca="1" si="715"/>
        <v>-1.0835425614551799</v>
      </c>
      <c r="CF69">
        <f t="shared" ca="1" si="715"/>
        <v>-1.1209121159339925</v>
      </c>
      <c r="CG69">
        <f t="shared" ca="1" si="715"/>
        <v>-1.0835425614551799</v>
      </c>
      <c r="CH69">
        <f t="shared" ca="1" si="715"/>
        <v>-1.0440610292599715</v>
      </c>
      <c r="CI69">
        <f t="shared" ca="1" si="715"/>
        <v>-1.0334759854127538</v>
      </c>
      <c r="CJ69">
        <f t="shared" ca="1" si="715"/>
        <v>-1.0319222634554477</v>
      </c>
      <c r="CK69">
        <f t="shared" ca="1" si="715"/>
        <v>-1.0571970436036739</v>
      </c>
      <c r="CL69">
        <f ca="1">IF(CL$10="有","",AVERAGE(INDIRECT(CL60)))</f>
        <v>-1.0701275091794709</v>
      </c>
      <c r="CM69">
        <f ca="1">IF(CM$10="有","",AVERAGE(INDIRECT(CM60)))</f>
        <v>-1.0424475534895401</v>
      </c>
      <c r="CN69">
        <f t="shared" ref="CN69:CS69" ca="1" si="716">IF(CN$10="有","",AVERAGE(INDIRECT(CN60)))</f>
        <v>-1.0620362581712459</v>
      </c>
      <c r="CO69">
        <f t="shared" ca="1" si="716"/>
        <v>-1.0568718485176376</v>
      </c>
      <c r="CP69">
        <f t="shared" ca="1" si="716"/>
        <v>-1.0539548393324443</v>
      </c>
      <c r="CQ69">
        <f t="shared" ca="1" si="716"/>
        <v>-1.0560927315821975</v>
      </c>
      <c r="CR69">
        <f t="shared" ca="1" si="716"/>
        <v>-1.1132759591444958</v>
      </c>
      <c r="CS69">
        <f t="shared" ca="1" si="716"/>
        <v>-1.0658853794601881</v>
      </c>
      <c r="CT69">
        <f t="shared" ref="CT69:DP69" ca="1" si="717">IF(CT$10="有","",AVERAGE(INDIRECT(CT60)))</f>
        <v>-1.0874842847036201</v>
      </c>
      <c r="CU69">
        <f t="shared" ca="1" si="717"/>
        <v>-1.0947332780758312</v>
      </c>
      <c r="CV69">
        <f t="shared" ca="1" si="717"/>
        <v>-1.074770672717392</v>
      </c>
      <c r="CW69">
        <f t="shared" ca="1" si="717"/>
        <v>-1.0947332780758312</v>
      </c>
      <c r="CX69">
        <f t="shared" ca="1" si="717"/>
        <v>-1.0922078548147951</v>
      </c>
      <c r="CY69">
        <f t="shared" ca="1" si="717"/>
        <v>-1.0874842847036204</v>
      </c>
      <c r="CZ69">
        <f t="shared" ca="1" si="717"/>
        <v>-1.0977036776826445</v>
      </c>
      <c r="DA69">
        <f t="shared" ca="1" si="717"/>
        <v>-1.0842900216445717</v>
      </c>
      <c r="DB69">
        <f t="shared" ca="1" si="717"/>
        <v>-1.0890135917557466</v>
      </c>
      <c r="DC69">
        <f t="shared" ca="1" si="717"/>
        <v>-1.1089500914102741</v>
      </c>
      <c r="DD69">
        <f t="shared" ca="1" si="717"/>
        <v>-1.1037760057654962</v>
      </c>
      <c r="DE69">
        <f t="shared" ca="1" si="717"/>
        <v>-1.0986019201207178</v>
      </c>
      <c r="DF69">
        <f t="shared" ca="1" si="717"/>
        <v>-1.1037760057654962</v>
      </c>
      <c r="DG69">
        <f t="shared" ca="1" si="717"/>
        <v>-1.099052435654321</v>
      </c>
      <c r="DH69">
        <f t="shared" ca="1" si="717"/>
        <v>-1.1047721219744056</v>
      </c>
      <c r="DI69">
        <f t="shared" ca="1" si="717"/>
        <v>-1.1120211153466162</v>
      </c>
      <c r="DJ69">
        <f t="shared" ca="1" si="717"/>
        <v>-1.0848286537623839</v>
      </c>
      <c r="DK69">
        <f t="shared" ca="1" si="717"/>
        <v>-1.0944944352248978</v>
      </c>
      <c r="DL69">
        <f t="shared" ca="1" si="717"/>
        <v>-1.0950951226030354</v>
      </c>
      <c r="DM69">
        <f t="shared" ca="1" si="717"/>
        <v>-1.1179573214405873</v>
      </c>
      <c r="DN69">
        <f t="shared" ca="1" si="717"/>
        <v>-1.1580969970914738</v>
      </c>
      <c r="DO69">
        <f t="shared" ca="1" si="717"/>
        <v>-1.1331092497698139</v>
      </c>
      <c r="DP69">
        <f t="shared" ca="1" si="717"/>
        <v>-1.1367413681391352</v>
      </c>
      <c r="DQ69">
        <f ca="1">IF(DQ$10="有","",AVERAGE(INDIRECT(DQ60)))</f>
        <v>-1.1291151197123561</v>
      </c>
      <c r="DR69">
        <f t="shared" ref="DR69:EC69" ca="1" si="718">IF(DR$10="有","",AVERAGE(INDIRECT(DR60)))</f>
        <v>-1.1413622434535526</v>
      </c>
      <c r="DS69">
        <f t="shared" ca="1" si="718"/>
        <v>-1.1215244575663907</v>
      </c>
      <c r="DT69">
        <f t="shared" ca="1" si="718"/>
        <v>-1.1194556835808429</v>
      </c>
      <c r="DU69">
        <f t="shared" ca="1" si="718"/>
        <v>-1.1042792232946708</v>
      </c>
      <c r="DV69">
        <f t="shared" ca="1" si="718"/>
        <v>-1.1486653973302654</v>
      </c>
      <c r="DW69">
        <f t="shared" ca="1" si="718"/>
        <v>-1.1128777362243356</v>
      </c>
      <c r="DX69">
        <f t="shared" ca="1" si="718"/>
        <v>-1.1055082254624884</v>
      </c>
      <c r="DY69">
        <f t="shared" ca="1" si="718"/>
        <v>-1.1310692123427897</v>
      </c>
      <c r="DZ69">
        <f t="shared" ca="1" si="718"/>
        <v>-1.131570051706962</v>
      </c>
      <c r="EA69">
        <f t="shared" ca="1" si="718"/>
        <v>-1.1391332252642412</v>
      </c>
      <c r="EB69">
        <f t="shared" ca="1" si="718"/>
        <v>-1.1622732661101118</v>
      </c>
      <c r="EC69">
        <f t="shared" ca="1" si="718"/>
        <v>-1.1314477973968782</v>
      </c>
      <c r="ED69">
        <f t="shared" ref="ED69:EF69" ca="1" si="719">IF(ED$10="有","",AVERAGE(INDIRECT(ED60)))</f>
        <v>-1.1623949369253703</v>
      </c>
      <c r="EE69">
        <f t="shared" ca="1" si="719"/>
        <v>-1.0411848613219281</v>
      </c>
      <c r="EF69">
        <f t="shared" ca="1" si="719"/>
        <v>-1.0575735274369154</v>
      </c>
    </row>
    <row r="70" spans="1:136">
      <c r="F70" s="17" t="s">
        <v>32</v>
      </c>
      <c r="G70">
        <f ca="1">STDEV(INDIRECT(G60))</f>
        <v>0.18534601323847499</v>
      </c>
      <c r="H70">
        <f t="shared" ref="H70:X70" ca="1" si="720">STDEV(INDIRECT(H60))</f>
        <v>0.16483918393256133</v>
      </c>
      <c r="I70">
        <f t="shared" ca="1" si="720"/>
        <v>0.14681967100961105</v>
      </c>
      <c r="J70">
        <f t="shared" ca="1" si="720"/>
        <v>0.1677007888654008</v>
      </c>
      <c r="K70">
        <f t="shared" ca="1" si="720"/>
        <v>0.14818234218267515</v>
      </c>
      <c r="L70">
        <f t="shared" ca="1" si="720"/>
        <v>0.1609329453742617</v>
      </c>
      <c r="M70">
        <f t="shared" ca="1" si="720"/>
        <v>0.17408826495192134</v>
      </c>
      <c r="N70">
        <f t="shared" ca="1" si="720"/>
        <v>0.15846084980730121</v>
      </c>
      <c r="O70">
        <f t="shared" ca="1" si="720"/>
        <v>0.15071584481423445</v>
      </c>
      <c r="P70">
        <f t="shared" ca="1" si="720"/>
        <v>0.17481121190618884</v>
      </c>
      <c r="Q70">
        <f t="shared" ca="1" si="720"/>
        <v>0.16258798780674569</v>
      </c>
      <c r="R70">
        <f t="shared" ca="1" si="720"/>
        <v>0.17735991336380424</v>
      </c>
      <c r="S70">
        <f t="shared" ca="1" si="720"/>
        <v>0.18103003258204373</v>
      </c>
      <c r="T70">
        <f t="shared" ca="1" si="720"/>
        <v>0.19494408321613813</v>
      </c>
      <c r="U70">
        <f t="shared" ca="1" si="720"/>
        <v>0.19175608096752775</v>
      </c>
      <c r="V70">
        <f t="shared" ca="1" si="720"/>
        <v>0.18399900857677098</v>
      </c>
      <c r="W70">
        <f t="shared" ca="1" si="720"/>
        <v>0.16208008675813199</v>
      </c>
      <c r="X70">
        <f t="shared" ca="1" si="720"/>
        <v>0.1490750462743953</v>
      </c>
      <c r="Y70">
        <f t="shared" ref="Y70:AD70" ca="1" si="721">STDEV(INDIRECT(Y60))</f>
        <v>0.171893532069266</v>
      </c>
      <c r="Z70">
        <f t="shared" ca="1" si="721"/>
        <v>0.18979856662210068</v>
      </c>
      <c r="AA70">
        <f t="shared" ca="1" si="721"/>
        <v>0.18384401218084509</v>
      </c>
      <c r="AB70">
        <f t="shared" ca="1" si="721"/>
        <v>0.17880334074323276</v>
      </c>
      <c r="AC70">
        <f t="shared" ca="1" si="721"/>
        <v>0.1730090725806451</v>
      </c>
      <c r="AD70">
        <f t="shared" ca="1" si="721"/>
        <v>0.1833616390153415</v>
      </c>
      <c r="AE70">
        <f t="shared" ref="AE70:AK70" ca="1" si="722">STDEV(INDIRECT(AE60))</f>
        <v>0.18760440106777529</v>
      </c>
      <c r="AF70">
        <f t="shared" ca="1" si="722"/>
        <v>0.18987672508259887</v>
      </c>
      <c r="AG70">
        <f t="shared" ca="1" si="722"/>
        <v>0.1677028286291575</v>
      </c>
      <c r="AH70">
        <f t="shared" ca="1" si="722"/>
        <v>0.16576373672345229</v>
      </c>
      <c r="AI70">
        <f t="shared" ca="1" si="722"/>
        <v>0.16545636999394472</v>
      </c>
      <c r="AJ70">
        <f t="shared" ca="1" si="722"/>
        <v>0.1541081912200381</v>
      </c>
      <c r="AK70">
        <f t="shared" ca="1" si="722"/>
        <v>0.18140828766295286</v>
      </c>
      <c r="AL70">
        <f t="shared" ref="AL70:AT70" ca="1" si="723">STDEV(INDIRECT(AL60))</f>
        <v>0.17844129506485759</v>
      </c>
      <c r="AM70">
        <f t="shared" ca="1" si="723"/>
        <v>0.16932421273753326</v>
      </c>
      <c r="AN70">
        <f t="shared" ca="1" si="723"/>
        <v>0.17377446793186094</v>
      </c>
      <c r="AO70">
        <f t="shared" ca="1" si="723"/>
        <v>0.14434728637509464</v>
      </c>
      <c r="AP70">
        <f t="shared" ca="1" si="723"/>
        <v>0.12995857033324615</v>
      </c>
      <c r="AQ70">
        <f t="shared" ca="1" si="723"/>
        <v>0.14043634188227233</v>
      </c>
      <c r="AR70">
        <f t="shared" ca="1" si="723"/>
        <v>0.13178687022102734</v>
      </c>
      <c r="AS70">
        <f t="shared" ca="1" si="723"/>
        <v>0.14069505346511832</v>
      </c>
      <c r="AT70">
        <f t="shared" ca="1" si="723"/>
        <v>0.13244479795039238</v>
      </c>
      <c r="AU70">
        <f t="shared" ref="AU70:BA70" ca="1" si="724">STDEV(INDIRECT(AU60))</f>
        <v>0.13488705711230595</v>
      </c>
      <c r="AV70">
        <f t="shared" ca="1" si="724"/>
        <v>0.13693088376427223</v>
      </c>
      <c r="AW70">
        <f t="shared" ca="1" si="724"/>
        <v>0.14070621596610711</v>
      </c>
      <c r="AX70">
        <f t="shared" ca="1" si="724"/>
        <v>0.13303066907950659</v>
      </c>
      <c r="AY70">
        <f t="shared" ca="1" si="724"/>
        <v>0.12138731350907857</v>
      </c>
      <c r="AZ70">
        <f t="shared" ca="1" si="724"/>
        <v>0.11289585756479968</v>
      </c>
      <c r="BA70">
        <f t="shared" ca="1" si="724"/>
        <v>0.11022567619999858</v>
      </c>
      <c r="BB70">
        <f t="shared" ref="BB70:BG70" ca="1" si="725">STDEV(INDIRECT(BB60))</f>
        <v>0.11368012630234402</v>
      </c>
      <c r="BC70">
        <f t="shared" ca="1" si="725"/>
        <v>0.10977690516636192</v>
      </c>
      <c r="BD70">
        <f t="shared" ca="1" si="725"/>
        <v>0.11685400904882531</v>
      </c>
      <c r="BE70">
        <f t="shared" ca="1" si="725"/>
        <v>0.1187116809510847</v>
      </c>
      <c r="BF70">
        <f t="shared" ca="1" si="725"/>
        <v>0.10976625681205544</v>
      </c>
      <c r="BG70">
        <f t="shared" ca="1" si="725"/>
        <v>0.1106939244966281</v>
      </c>
      <c r="BH70">
        <f t="shared" ref="BH70:BN70" ca="1" si="726">STDEV(INDIRECT(BH60))</f>
        <v>0.12597025288311103</v>
      </c>
      <c r="BI70">
        <f t="shared" ca="1" si="726"/>
        <v>0.11832216967666938</v>
      </c>
      <c r="BJ70">
        <f t="shared" ca="1" si="726"/>
        <v>0.10866054536881684</v>
      </c>
      <c r="BK70">
        <f t="shared" ca="1" si="726"/>
        <v>0.11279945725783445</v>
      </c>
      <c r="BL70">
        <f t="shared" ca="1" si="726"/>
        <v>0.11428835221185632</v>
      </c>
      <c r="BM70">
        <f t="shared" ca="1" si="726"/>
        <v>0.10754572518643422</v>
      </c>
      <c r="BN70">
        <f t="shared" ca="1" si="726"/>
        <v>0.11396590473629631</v>
      </c>
      <c r="BO70">
        <f ca="1">STDEV(INDIRECT(BO60))</f>
        <v>0.11848587037956235</v>
      </c>
      <c r="BP70">
        <f ca="1">STDEV(INDIRECT(BP60))</f>
        <v>0.10985771035680615</v>
      </c>
      <c r="BQ70">
        <f t="shared" ref="BQ70:BW70" ca="1" si="727">STDEV(INDIRECT(BQ60))</f>
        <v>0.11789982145813192</v>
      </c>
      <c r="BR70">
        <f t="shared" ca="1" si="727"/>
        <v>0.11074038773076166</v>
      </c>
      <c r="BS70">
        <f t="shared" ca="1" si="727"/>
        <v>0.10772526264618144</v>
      </c>
      <c r="BT70">
        <f t="shared" ca="1" si="727"/>
        <v>0.13751138264656937</v>
      </c>
      <c r="BU70">
        <f t="shared" ca="1" si="727"/>
        <v>0.10911034286110845</v>
      </c>
      <c r="BV70">
        <f t="shared" ca="1" si="727"/>
        <v>0.11623295133457819</v>
      </c>
      <c r="BW70">
        <f t="shared" ca="1" si="727"/>
        <v>0.10124340801906029</v>
      </c>
      <c r="BX70">
        <f ca="1">STDEV(INDIRECT(BX60))</f>
        <v>0.13993082487783029</v>
      </c>
      <c r="BY70">
        <f ca="1">STDEV(INDIRECT(BY60))</f>
        <v>0.15556441949538616</v>
      </c>
      <c r="BZ70">
        <f t="shared" ref="BZ70:CK70" ca="1" si="728">STDEV(INDIRECT(BZ60))</f>
        <v>0.14244530963229177</v>
      </c>
      <c r="CA70">
        <f t="shared" ca="1" si="728"/>
        <v>0.14652783422421681</v>
      </c>
      <c r="CB70">
        <f t="shared" ca="1" si="728"/>
        <v>0.15359042126533198</v>
      </c>
      <c r="CC70">
        <f t="shared" ca="1" si="728"/>
        <v>0.14652783422421681</v>
      </c>
      <c r="CD70">
        <f t="shared" ca="1" si="728"/>
        <v>0.13399552995846284</v>
      </c>
      <c r="CE70">
        <f t="shared" ca="1" si="728"/>
        <v>0.15068000870672338</v>
      </c>
      <c r="CF70">
        <f t="shared" ca="1" si="728"/>
        <v>0.12324173399834354</v>
      </c>
      <c r="CG70">
        <f t="shared" ca="1" si="728"/>
        <v>0.15068000870672338</v>
      </c>
      <c r="CH70">
        <f t="shared" ca="1" si="728"/>
        <v>0.10504324073906532</v>
      </c>
      <c r="CI70">
        <f t="shared" ca="1" si="728"/>
        <v>0.11242655525634007</v>
      </c>
      <c r="CJ70">
        <f t="shared" ca="1" si="728"/>
        <v>0.10734767895868033</v>
      </c>
      <c r="CK70">
        <f t="shared" ca="1" si="728"/>
        <v>0.1030427843221261</v>
      </c>
      <c r="CL70">
        <f ca="1">STDEV(INDIRECT(CL60))</f>
        <v>0.10132783877517587</v>
      </c>
      <c r="CM70">
        <f ca="1">STDEV(INDIRECT(CM60))</f>
        <v>9.7816198421145945E-2</v>
      </c>
      <c r="CN70">
        <f t="shared" ref="CN70:CS70" ca="1" si="729">STDEV(INDIRECT(CN60))</f>
        <v>0.10197022613896901</v>
      </c>
      <c r="CO70">
        <f t="shared" ca="1" si="729"/>
        <v>0.11611392420592477</v>
      </c>
      <c r="CP70">
        <f t="shared" ca="1" si="729"/>
        <v>9.0194629971264484E-2</v>
      </c>
      <c r="CQ70">
        <f t="shared" ca="1" si="729"/>
        <v>8.6423386760345666E-2</v>
      </c>
      <c r="CR70">
        <f t="shared" ca="1" si="729"/>
        <v>0.10011872428772653</v>
      </c>
      <c r="CS70">
        <f t="shared" ca="1" si="729"/>
        <v>9.1065005002931673E-2</v>
      </c>
      <c r="CT70">
        <f t="shared" ref="CT70:DP70" ca="1" si="730">STDEV(INDIRECT(CT60))</f>
        <v>0.13205565131861588</v>
      </c>
      <c r="CU70">
        <f t="shared" ca="1" si="730"/>
        <v>0.10830218425116579</v>
      </c>
      <c r="CV70">
        <f t="shared" ca="1" si="730"/>
        <v>0.13096608350396749</v>
      </c>
      <c r="CW70">
        <f t="shared" ca="1" si="730"/>
        <v>0.10830218425116579</v>
      </c>
      <c r="CX70">
        <f t="shared" ca="1" si="730"/>
        <v>0.12576863259840226</v>
      </c>
      <c r="CY70">
        <f t="shared" ca="1" si="730"/>
        <v>0.10560683585012069</v>
      </c>
      <c r="CZ70">
        <f t="shared" ca="1" si="730"/>
        <v>0.12077555076422122</v>
      </c>
      <c r="DA70">
        <f t="shared" ca="1" si="730"/>
        <v>0.11923853583879511</v>
      </c>
      <c r="DB70">
        <f t="shared" ca="1" si="730"/>
        <v>0.11238936751596847</v>
      </c>
      <c r="DC70">
        <f t="shared" ca="1" si="730"/>
        <v>0.11190089052320783</v>
      </c>
      <c r="DD70">
        <f t="shared" ca="1" si="730"/>
        <v>0.11842497555664948</v>
      </c>
      <c r="DE70">
        <f t="shared" ca="1" si="730"/>
        <v>0.12436216926090495</v>
      </c>
      <c r="DF70">
        <f t="shared" ca="1" si="730"/>
        <v>0.11842497555664948</v>
      </c>
      <c r="DG70">
        <f t="shared" ca="1" si="730"/>
        <v>0.12557993134647399</v>
      </c>
      <c r="DH70">
        <f t="shared" ca="1" si="730"/>
        <v>0.12139632953357678</v>
      </c>
      <c r="DI70">
        <f t="shared" ca="1" si="730"/>
        <v>0.1225854142057331</v>
      </c>
      <c r="DJ70">
        <f t="shared" ca="1" si="730"/>
        <v>0.13577654888730431</v>
      </c>
      <c r="DK70">
        <f t="shared" ca="1" si="730"/>
        <v>0.12903355825342996</v>
      </c>
      <c r="DL70">
        <f t="shared" ca="1" si="730"/>
        <v>0.13069655879759129</v>
      </c>
      <c r="DM70">
        <f t="shared" ca="1" si="730"/>
        <v>0.11359248675585856</v>
      </c>
      <c r="DN70">
        <f t="shared" ca="1" si="730"/>
        <v>0.12862079847155453</v>
      </c>
      <c r="DO70">
        <f t="shared" ca="1" si="730"/>
        <v>0.12523064989052785</v>
      </c>
      <c r="DP70">
        <f t="shared" ca="1" si="730"/>
        <v>0.1123624770138846</v>
      </c>
      <c r="DQ70">
        <f ca="1">STDEV(INDIRECT(DQ60))</f>
        <v>0.12099405687423441</v>
      </c>
      <c r="DR70">
        <f t="shared" ref="DR70:EC70" ca="1" si="731">STDEV(INDIRECT(DR60))</f>
        <v>0.11119882837346874</v>
      </c>
      <c r="DS70">
        <f t="shared" ca="1" si="731"/>
        <v>0.10440239025330078</v>
      </c>
      <c r="DT70">
        <f t="shared" ca="1" si="731"/>
        <v>0.11083705395036242</v>
      </c>
      <c r="DU70">
        <f t="shared" ca="1" si="731"/>
        <v>0.11435417300740414</v>
      </c>
      <c r="DV70">
        <f t="shared" ca="1" si="731"/>
        <v>8.9918899334555616E-2</v>
      </c>
      <c r="DW70">
        <f t="shared" ca="1" si="731"/>
        <v>0.10319819254326355</v>
      </c>
      <c r="DX70">
        <f t="shared" ca="1" si="731"/>
        <v>0.10172588416992308</v>
      </c>
      <c r="DY70">
        <f t="shared" ca="1" si="731"/>
        <v>0.1077471437099794</v>
      </c>
      <c r="DZ70">
        <f t="shared" ca="1" si="731"/>
        <v>9.3520357185972347E-2</v>
      </c>
      <c r="EA70">
        <f t="shared" ca="1" si="731"/>
        <v>9.6028994354421499E-2</v>
      </c>
      <c r="EB70">
        <f t="shared" ca="1" si="731"/>
        <v>9.4429582197961215E-2</v>
      </c>
      <c r="EC70">
        <f t="shared" ca="1" si="731"/>
        <v>0.10325729399317186</v>
      </c>
      <c r="ED70">
        <f t="shared" ref="ED70:EF70" ca="1" si="732">STDEV(INDIRECT(ED60))</f>
        <v>0.10281057618521826</v>
      </c>
      <c r="EE70">
        <f t="shared" ca="1" si="732"/>
        <v>9.826267615526936E-2</v>
      </c>
      <c r="EF70">
        <f t="shared" ca="1" si="732"/>
        <v>0.12137831896488878</v>
      </c>
    </row>
    <row r="71" spans="1:136">
      <c r="F71" s="17" t="s">
        <v>33</v>
      </c>
      <c r="G71">
        <f ca="1">10^G68</f>
        <v>0.30338659259183709</v>
      </c>
      <c r="H71">
        <f t="shared" ref="H71:X71" ca="1" si="733">10^H68</f>
        <v>0.31446266167969389</v>
      </c>
      <c r="I71">
        <f t="shared" ca="1" si="733"/>
        <v>0.27533392959462372</v>
      </c>
      <c r="J71">
        <f t="shared" ca="1" si="733"/>
        <v>0.28274844398501048</v>
      </c>
      <c r="K71">
        <f t="shared" ca="1" si="733"/>
        <v>0.25579969895164051</v>
      </c>
      <c r="L71">
        <f t="shared" ca="1" si="733"/>
        <v>0.27631974647773316</v>
      </c>
      <c r="M71">
        <f t="shared" ca="1" si="733"/>
        <v>0.27071433342731832</v>
      </c>
      <c r="N71">
        <f t="shared" ca="1" si="733"/>
        <v>0.25902604676202451</v>
      </c>
      <c r="O71">
        <f t="shared" ca="1" si="733"/>
        <v>0.2606169844119457</v>
      </c>
      <c r="P71">
        <f t="shared" ca="1" si="733"/>
        <v>0.26123820149550275</v>
      </c>
      <c r="Q71">
        <f t="shared" ca="1" si="733"/>
        <v>0.26227232086758284</v>
      </c>
      <c r="R71">
        <f t="shared" ca="1" si="733"/>
        <v>0.24745439141569661</v>
      </c>
      <c r="S71">
        <f t="shared" ca="1" si="733"/>
        <v>0.24109159323015664</v>
      </c>
      <c r="T71">
        <f t="shared" ca="1" si="733"/>
        <v>0.25508748613747656</v>
      </c>
      <c r="U71">
        <f t="shared" ca="1" si="733"/>
        <v>0.25774820216007593</v>
      </c>
      <c r="V71">
        <f t="shared" ca="1" si="733"/>
        <v>0.20667358302177724</v>
      </c>
      <c r="W71">
        <f t="shared" ca="1" si="733"/>
        <v>0.19890377286281657</v>
      </c>
      <c r="X71">
        <f t="shared" ca="1" si="733"/>
        <v>0.2089193052630389</v>
      </c>
      <c r="Y71">
        <f t="shared" ref="Y71:AD71" ca="1" si="734">10^Y68</f>
        <v>0.20387502272360611</v>
      </c>
      <c r="Z71">
        <f t="shared" ca="1" si="734"/>
        <v>0.22837978222116187</v>
      </c>
      <c r="AA71">
        <f t="shared" ca="1" si="734"/>
        <v>0.22570618050348373</v>
      </c>
      <c r="AB71">
        <f t="shared" ca="1" si="734"/>
        <v>0.21505622865130039</v>
      </c>
      <c r="AC71">
        <f t="shared" ca="1" si="734"/>
        <v>0.20970511988996465</v>
      </c>
      <c r="AD71">
        <f t="shared" ca="1" si="734"/>
        <v>0.20979501300679604</v>
      </c>
      <c r="AE71">
        <f t="shared" ref="AE71:AK71" ca="1" si="735">10^AE68</f>
        <v>0.19823656602518538</v>
      </c>
      <c r="AF71">
        <f t="shared" ca="1" si="735"/>
        <v>0.18882170517037103</v>
      </c>
      <c r="AG71">
        <f t="shared" ca="1" si="735"/>
        <v>0.18648283112184116</v>
      </c>
      <c r="AH71">
        <f t="shared" ca="1" si="735"/>
        <v>0.18574397259889491</v>
      </c>
      <c r="AI71">
        <f t="shared" ca="1" si="735"/>
        <v>0.16636057224340206</v>
      </c>
      <c r="AJ71">
        <f t="shared" ca="1" si="735"/>
        <v>0.13537575757923531</v>
      </c>
      <c r="AK71">
        <f t="shared" ca="1" si="735"/>
        <v>0.15694761720887776</v>
      </c>
      <c r="AL71">
        <f t="shared" ref="AL71:AT71" ca="1" si="736">10^AL68</f>
        <v>0.16321448968774949</v>
      </c>
      <c r="AM71">
        <f t="shared" ca="1" si="736"/>
        <v>0.16561384335567458</v>
      </c>
      <c r="AN71">
        <f t="shared" ca="1" si="736"/>
        <v>0.16020877490117957</v>
      </c>
      <c r="AO71">
        <f t="shared" ca="1" si="736"/>
        <v>0.14890112049244156</v>
      </c>
      <c r="AP71">
        <f t="shared" ca="1" si="736"/>
        <v>0.13942479684540635</v>
      </c>
      <c r="AQ71">
        <f t="shared" ca="1" si="736"/>
        <v>0.13205895113809571</v>
      </c>
      <c r="AR71">
        <f t="shared" ca="1" si="736"/>
        <v>0.13238817716920567</v>
      </c>
      <c r="AS71">
        <f t="shared" ca="1" si="736"/>
        <v>0.1332714861068221</v>
      </c>
      <c r="AT71">
        <f t="shared" ca="1" si="736"/>
        <v>0.12907448883197881</v>
      </c>
      <c r="AU71">
        <f t="shared" ref="AU71:BA71" ca="1" si="737">10^AU68</f>
        <v>0.12299701085763189</v>
      </c>
      <c r="AV71">
        <f t="shared" ca="1" si="737"/>
        <v>0.12126741213638317</v>
      </c>
      <c r="AW71">
        <f t="shared" ca="1" si="737"/>
        <v>9.4095100887691768E-2</v>
      </c>
      <c r="AX71">
        <f t="shared" ca="1" si="737"/>
        <v>0.12107088063894839</v>
      </c>
      <c r="AY71">
        <f t="shared" ca="1" si="737"/>
        <v>0.12314175150191115</v>
      </c>
      <c r="AZ71">
        <f t="shared" ca="1" si="737"/>
        <v>0.12223349485808652</v>
      </c>
      <c r="BA71">
        <f t="shared" ca="1" si="737"/>
        <v>0.11758031165114546</v>
      </c>
      <c r="BB71">
        <f t="shared" ref="BB71:BG71" ca="1" si="738">10^BB68</f>
        <v>0.12106369094257195</v>
      </c>
      <c r="BC71">
        <f t="shared" ca="1" si="738"/>
        <v>0.11700328449218785</v>
      </c>
      <c r="BD71">
        <f t="shared" ca="1" si="738"/>
        <v>0.11540377303268239</v>
      </c>
      <c r="BE71">
        <f t="shared" ca="1" si="738"/>
        <v>0.11436254561613093</v>
      </c>
      <c r="BF71">
        <f t="shared" ca="1" si="738"/>
        <v>0.11480503894318934</v>
      </c>
      <c r="BG71">
        <f t="shared" ca="1" si="738"/>
        <v>0.10946086753320047</v>
      </c>
      <c r="BH71">
        <f t="shared" ref="BH71:BN71" ca="1" si="739">10^BH68</f>
        <v>9.2363819819776691E-2</v>
      </c>
      <c r="BI71">
        <f t="shared" ca="1" si="739"/>
        <v>0.10465666569840008</v>
      </c>
      <c r="BJ71">
        <f t="shared" ca="1" si="739"/>
        <v>9.8719431995991661E-2</v>
      </c>
      <c r="BK71">
        <f t="shared" ca="1" si="739"/>
        <v>0.10336036223799024</v>
      </c>
      <c r="BL71">
        <f t="shared" ca="1" si="739"/>
        <v>0.10215467690208384</v>
      </c>
      <c r="BM71">
        <f t="shared" ca="1" si="739"/>
        <v>0.10149112119149928</v>
      </c>
      <c r="BN71">
        <f t="shared" ca="1" si="739"/>
        <v>0.1021831021211926</v>
      </c>
      <c r="BO71">
        <f ca="1">10^BO68</f>
        <v>9.6950717676797291E-2</v>
      </c>
      <c r="BP71">
        <f ca="1">10^BP68</f>
        <v>9.8577455698546201E-2</v>
      </c>
      <c r="BQ71">
        <f t="shared" ref="BQ71:BW71" ca="1" si="740">10^BQ68</f>
        <v>9.860507446765758E-2</v>
      </c>
      <c r="BR71">
        <f t="shared" ca="1" si="740"/>
        <v>9.7946476430239723E-2</v>
      </c>
      <c r="BS71">
        <f t="shared" ca="1" si="740"/>
        <v>9.6485625663081137E-2</v>
      </c>
      <c r="BT71">
        <f t="shared" ca="1" si="740"/>
        <v>8.2743873573188867E-2</v>
      </c>
      <c r="BU71">
        <f t="shared" ca="1" si="740"/>
        <v>9.6555280543587946E-2</v>
      </c>
      <c r="BV71">
        <f t="shared" ca="1" si="740"/>
        <v>9.2939675326144208E-2</v>
      </c>
      <c r="BW71">
        <f t="shared" ca="1" si="740"/>
        <v>9.5437149532945992E-2</v>
      </c>
      <c r="BX71">
        <f ca="1">10^BX68</f>
        <v>8.9326814078311167E-2</v>
      </c>
      <c r="BY71">
        <f ca="1">10^BY68</f>
        <v>8.5405704001202148E-2</v>
      </c>
      <c r="BZ71">
        <f t="shared" ref="BZ71:CK71" ca="1" si="741">10^BZ68</f>
        <v>8.6255756314181309E-2</v>
      </c>
      <c r="CA71">
        <f t="shared" ca="1" si="741"/>
        <v>8.2717489052003504E-2</v>
      </c>
      <c r="CB71">
        <f t="shared" ca="1" si="741"/>
        <v>8.5589572370007569E-2</v>
      </c>
      <c r="CC71">
        <f t="shared" ca="1" si="741"/>
        <v>8.2717489052003504E-2</v>
      </c>
      <c r="CD71">
        <f t="shared" ca="1" si="741"/>
        <v>8.3458194043118897E-2</v>
      </c>
      <c r="CE71">
        <f t="shared" ca="1" si="741"/>
        <v>8.2500662973506958E-2</v>
      </c>
      <c r="CF71">
        <f t="shared" ca="1" si="741"/>
        <v>7.5698606363164653E-2</v>
      </c>
      <c r="CG71">
        <f t="shared" ca="1" si="741"/>
        <v>8.2500662973506958E-2</v>
      </c>
      <c r="CH71">
        <f t="shared" ca="1" si="741"/>
        <v>9.0352249724384756E-2</v>
      </c>
      <c r="CI71">
        <f t="shared" ca="1" si="741"/>
        <v>9.2581457720633531E-2</v>
      </c>
      <c r="CJ71">
        <f t="shared" ca="1" si="741"/>
        <v>9.2913268200895294E-2</v>
      </c>
      <c r="CK71">
        <f t="shared" ca="1" si="741"/>
        <v>8.7660300764805438E-2</v>
      </c>
      <c r="CL71">
        <f ca="1">10^CL68</f>
        <v>8.508881801290856E-2</v>
      </c>
      <c r="CM71">
        <f ca="1">10^CM68</f>
        <v>9.0688547577682854E-2</v>
      </c>
      <c r="CN71">
        <f t="shared" ref="CN71:CS71" ca="1" si="742">10^CN68</f>
        <v>8.6688949827862849E-2</v>
      </c>
      <c r="CO71">
        <f t="shared" ca="1" si="742"/>
        <v>8.7725964446151383E-2</v>
      </c>
      <c r="CP71">
        <f t="shared" ca="1" si="742"/>
        <v>8.8317173338686633E-2</v>
      </c>
      <c r="CQ71">
        <f t="shared" ca="1" si="742"/>
        <v>8.7883484590631875E-2</v>
      </c>
      <c r="CR71">
        <f t="shared" ca="1" si="742"/>
        <v>7.7041377763130414E-2</v>
      </c>
      <c r="CS71">
        <f t="shared" ca="1" si="742"/>
        <v>8.5924026532052944E-2</v>
      </c>
      <c r="CT71">
        <f t="shared" ref="CT71:DP71" ca="1" si="743">10^CT68</f>
        <v>8.1755262120990713E-2</v>
      </c>
      <c r="CU71">
        <f t="shared" ca="1" si="743"/>
        <v>8.0401975926262234E-2</v>
      </c>
      <c r="CV71">
        <f t="shared" ca="1" si="743"/>
        <v>8.4183955395740404E-2</v>
      </c>
      <c r="CW71">
        <f t="shared" ca="1" si="743"/>
        <v>8.0401975926262234E-2</v>
      </c>
      <c r="CX71">
        <f t="shared" ca="1" si="743"/>
        <v>8.0870875578314599E-2</v>
      </c>
      <c r="CY71">
        <f t="shared" ca="1" si="743"/>
        <v>8.1755262120990671E-2</v>
      </c>
      <c r="CZ71">
        <f t="shared" ca="1" si="743"/>
        <v>7.9853935070169205E-2</v>
      </c>
      <c r="DA71">
        <f t="shared" ca="1" si="743"/>
        <v>8.2358793970299271E-2</v>
      </c>
      <c r="DB71">
        <f t="shared" ca="1" si="743"/>
        <v>8.1467878729264698E-2</v>
      </c>
      <c r="DC71">
        <f t="shared" ca="1" si="743"/>
        <v>7.7812596718463162E-2</v>
      </c>
      <c r="DD71">
        <f t="shared" ca="1" si="743"/>
        <v>7.8745182568561056E-2</v>
      </c>
      <c r="DE71">
        <f t="shared" ca="1" si="743"/>
        <v>7.968894548258551E-2</v>
      </c>
      <c r="DF71">
        <f t="shared" ca="1" si="743"/>
        <v>7.8745182568561056E-2</v>
      </c>
      <c r="DG71">
        <f t="shared" ca="1" si="743"/>
        <v>7.9606322988597378E-2</v>
      </c>
      <c r="DH71">
        <f t="shared" ca="1" si="743"/>
        <v>7.8564776257127308E-2</v>
      </c>
      <c r="DI71">
        <f t="shared" ca="1" si="743"/>
        <v>7.7264301836981145E-2</v>
      </c>
      <c r="DJ71">
        <f t="shared" ca="1" si="743"/>
        <v>8.2256712098450202E-2</v>
      </c>
      <c r="DK71">
        <f t="shared" ca="1" si="743"/>
        <v>8.044620563546212E-2</v>
      </c>
      <c r="DL71">
        <f t="shared" ca="1" si="743"/>
        <v>8.0335014682877681E-2</v>
      </c>
      <c r="DM71">
        <f t="shared" ca="1" si="743"/>
        <v>7.6215390398289645E-2</v>
      </c>
      <c r="DN71">
        <f t="shared" ca="1" si="743"/>
        <v>6.9486910537157637E-2</v>
      </c>
      <c r="DO71">
        <f t="shared" ca="1" si="743"/>
        <v>7.3602192281783316E-2</v>
      </c>
      <c r="DP71">
        <f t="shared" ca="1" si="743"/>
        <v>7.2989204752864689E-2</v>
      </c>
      <c r="DQ71">
        <f ca="1">10^DQ68</f>
        <v>7.4282220973542784E-2</v>
      </c>
      <c r="DR71">
        <f t="shared" ref="DR71:EC71" ca="1" si="744">10^DR68</f>
        <v>7.2216719527981574E-2</v>
      </c>
      <c r="DS71">
        <f t="shared" ca="1" si="744"/>
        <v>7.5591948905963907E-2</v>
      </c>
      <c r="DT71">
        <f t="shared" ca="1" si="744"/>
        <v>7.5952892281169818E-2</v>
      </c>
      <c r="DU71">
        <f t="shared" ca="1" si="744"/>
        <v>7.865399327327878E-2</v>
      </c>
      <c r="DV71">
        <f t="shared" ca="1" si="744"/>
        <v>7.1012467360400039E-2</v>
      </c>
      <c r="DW71">
        <f t="shared" ca="1" si="744"/>
        <v>7.711205264787778E-2</v>
      </c>
      <c r="DX71">
        <f t="shared" ca="1" si="744"/>
        <v>7.8431726390775308E-2</v>
      </c>
      <c r="DY71">
        <f t="shared" ca="1" si="744"/>
        <v>7.3948741554773365E-2</v>
      </c>
      <c r="DZ71">
        <f t="shared" ca="1" si="744"/>
        <v>7.3863511152888042E-2</v>
      </c>
      <c r="EA71">
        <f t="shared" ca="1" si="744"/>
        <v>7.2588324951194286E-2</v>
      </c>
      <c r="EB71">
        <f t="shared" ca="1" si="744"/>
        <v>6.8821911989453491E-2</v>
      </c>
      <c r="EC71">
        <f t="shared" ca="1" si="744"/>
        <v>7.3884306728441998E-2</v>
      </c>
      <c r="ED71">
        <f t="shared" ref="ED71:EF71" ca="1" si="745">10^ED68</f>
        <v>6.8802633721752077E-2</v>
      </c>
      <c r="EE71">
        <f t="shared" ca="1" si="745"/>
        <v>9.0952604234741913E-2</v>
      </c>
      <c r="EF71">
        <f t="shared" ca="1" si="745"/>
        <v>8.7584342200333662E-2</v>
      </c>
    </row>
    <row r="72" spans="1:136">
      <c r="F72" s="17" t="s">
        <v>36</v>
      </c>
      <c r="G72">
        <f ca="1">10^G70</f>
        <v>1.5323078032986788</v>
      </c>
      <c r="H72">
        <f t="shared" ref="H72:X72" ca="1" si="746">10^H70</f>
        <v>1.4616358411848007</v>
      </c>
      <c r="I72">
        <f t="shared" ca="1" si="746"/>
        <v>1.4022313451772261</v>
      </c>
      <c r="J72">
        <f t="shared" ca="1" si="746"/>
        <v>1.4712984886859028</v>
      </c>
      <c r="K72">
        <f t="shared" ca="1" si="746"/>
        <v>1.4066379889291076</v>
      </c>
      <c r="L72">
        <f t="shared" ca="1" si="746"/>
        <v>1.448548181913724</v>
      </c>
      <c r="M72">
        <f t="shared" ca="1" si="746"/>
        <v>1.493097832308558</v>
      </c>
      <c r="N72">
        <f t="shared" ca="1" si="746"/>
        <v>1.4403261638151408</v>
      </c>
      <c r="O72">
        <f t="shared" ca="1" si="746"/>
        <v>1.4148677411111139</v>
      </c>
      <c r="P72">
        <f t="shared" ca="1" si="746"/>
        <v>1.4955853828287073</v>
      </c>
      <c r="Q72">
        <f t="shared" ca="1" si="746"/>
        <v>1.4540789513080306</v>
      </c>
      <c r="R72">
        <f t="shared" ca="1" si="746"/>
        <v>1.5043881829726273</v>
      </c>
      <c r="S72">
        <f t="shared" ca="1" si="746"/>
        <v>1.5171552790271512</v>
      </c>
      <c r="T72">
        <f t="shared" ca="1" si="746"/>
        <v>1.5665493589537081</v>
      </c>
      <c r="U72">
        <f t="shared" ca="1" si="746"/>
        <v>1.5550919776977612</v>
      </c>
      <c r="V72">
        <f t="shared" ca="1" si="746"/>
        <v>1.5275625710587313</v>
      </c>
      <c r="W72">
        <f t="shared" ca="1" si="746"/>
        <v>1.4523794212098862</v>
      </c>
      <c r="X72">
        <f t="shared" ca="1" si="746"/>
        <v>1.409532345177938</v>
      </c>
      <c r="Y72">
        <f t="shared" ref="Y72:AD72" ca="1" si="747">10^Y70</f>
        <v>1.4855714076278479</v>
      </c>
      <c r="Z72">
        <f t="shared" ca="1" si="747"/>
        <v>1.5480984172410228</v>
      </c>
      <c r="AA72">
        <f t="shared" ca="1" si="747"/>
        <v>1.5270174928736755</v>
      </c>
      <c r="AB72">
        <f t="shared" ca="1" si="747"/>
        <v>1.5093965074098283</v>
      </c>
      <c r="AC72">
        <f t="shared" ca="1" si="747"/>
        <v>1.4893921913681003</v>
      </c>
      <c r="AD72">
        <f t="shared" ca="1" si="747"/>
        <v>1.5253223680782828</v>
      </c>
      <c r="AE72">
        <f t="shared" ref="AE72:AK72" ca="1" si="748">10^AE70</f>
        <v>1.5402967571027124</v>
      </c>
      <c r="AF72">
        <f t="shared" ca="1" si="748"/>
        <v>1.5483770481755372</v>
      </c>
      <c r="AG72">
        <f t="shared" ca="1" si="748"/>
        <v>1.4713053989933216</v>
      </c>
      <c r="AH72">
        <f t="shared" ca="1" si="748"/>
        <v>1.4647507758719087</v>
      </c>
      <c r="AI72">
        <f t="shared" ca="1" si="748"/>
        <v>1.4637144827701531</v>
      </c>
      <c r="AJ72">
        <f t="shared" ca="1" si="748"/>
        <v>1.4259627844801401</v>
      </c>
      <c r="AK72">
        <f t="shared" ca="1" si="748"/>
        <v>1.5184772430406324</v>
      </c>
      <c r="AL72">
        <f t="shared" ref="AL72:AT72" ca="1" si="749">10^AL70</f>
        <v>1.5081387369604871</v>
      </c>
      <c r="AM72">
        <f t="shared" ca="1" si="749"/>
        <v>1.4768085999718694</v>
      </c>
      <c r="AN72">
        <f t="shared" ca="1" si="749"/>
        <v>1.4920193925770167</v>
      </c>
      <c r="AO72">
        <f t="shared" ca="1" si="749"/>
        <v>1.39427129528728</v>
      </c>
      <c r="AP72">
        <f t="shared" ca="1" si="749"/>
        <v>1.3488342039659307</v>
      </c>
      <c r="AQ72">
        <f t="shared" ca="1" si="749"/>
        <v>1.3817718533801848</v>
      </c>
      <c r="AR72">
        <f t="shared" ca="1" si="749"/>
        <v>1.3545245170515019</v>
      </c>
      <c r="AS72">
        <f t="shared" ca="1" si="749"/>
        <v>1.3825952276017555</v>
      </c>
      <c r="AT72">
        <f t="shared" ca="1" si="749"/>
        <v>1.3565780882046474</v>
      </c>
      <c r="AU72">
        <f t="shared" ref="AU72:BA72" ca="1" si="750">10^AU70</f>
        <v>1.364228308407039</v>
      </c>
      <c r="AV72">
        <f t="shared" ca="1" si="750"/>
        <v>1.3706636131555578</v>
      </c>
      <c r="AW72">
        <f t="shared" ca="1" si="750"/>
        <v>1.3826307643621265</v>
      </c>
      <c r="AX72">
        <f t="shared" ca="1" si="750"/>
        <v>1.3584093715776213</v>
      </c>
      <c r="AY72">
        <f t="shared" ca="1" si="750"/>
        <v>1.3224745207148327</v>
      </c>
      <c r="AZ72">
        <f t="shared" ca="1" si="750"/>
        <v>1.2968682488138623</v>
      </c>
      <c r="BA72">
        <f t="shared" ca="1" si="750"/>
        <v>1.2889191499156329</v>
      </c>
      <c r="BB72">
        <f t="shared" ref="BB72:BG72" ca="1" si="751">10^BB70</f>
        <v>1.2992123083779243</v>
      </c>
      <c r="BC72">
        <f t="shared" ca="1" si="751"/>
        <v>1.287587954492122</v>
      </c>
      <c r="BD72">
        <f t="shared" ca="1" si="751"/>
        <v>1.3087419068325585</v>
      </c>
      <c r="BE72">
        <f t="shared" ca="1" si="751"/>
        <v>1.3143519716254193</v>
      </c>
      <c r="BF72">
        <f t="shared" ca="1" si="751"/>
        <v>1.2875563848424294</v>
      </c>
      <c r="BG72">
        <f t="shared" ca="1" si="751"/>
        <v>1.2903095881972237</v>
      </c>
      <c r="BH72">
        <f t="shared" ref="BH72:BN72" ca="1" si="752">10^BH70</f>
        <v>1.336503969213767</v>
      </c>
      <c r="BI72">
        <f t="shared" ca="1" si="752"/>
        <v>1.3131736803515237</v>
      </c>
      <c r="BJ72">
        <f t="shared" ca="1" si="752"/>
        <v>1.2842824426164932</v>
      </c>
      <c r="BK72">
        <f t="shared" ca="1" si="752"/>
        <v>1.2965804150320799</v>
      </c>
      <c r="BL72">
        <f t="shared" ca="1" si="752"/>
        <v>1.3010331194262841</v>
      </c>
      <c r="BM72">
        <f t="shared" ca="1" si="752"/>
        <v>1.2809899579151747</v>
      </c>
      <c r="BN72">
        <f t="shared" ca="1" si="752"/>
        <v>1.3000675093070762</v>
      </c>
      <c r="BO72">
        <f ca="1">10^BO70</f>
        <v>1.3136687545071974</v>
      </c>
      <c r="BP72">
        <f ca="1">10^BP70</f>
        <v>1.2878275464603588</v>
      </c>
      <c r="BQ72">
        <f t="shared" ref="BQ72:BW72" ca="1" si="753">10^BQ70</f>
        <v>1.3118972492782728</v>
      </c>
      <c r="BR72">
        <f t="shared" ca="1" si="753"/>
        <v>1.290447640063205</v>
      </c>
      <c r="BS72">
        <f t="shared" ca="1" si="753"/>
        <v>1.2815196289960087</v>
      </c>
      <c r="BT72">
        <f t="shared" ca="1" si="753"/>
        <v>1.3724969330114161</v>
      </c>
      <c r="BU72">
        <f t="shared" ca="1" si="753"/>
        <v>1.2856132591326324</v>
      </c>
      <c r="BV72">
        <f t="shared" ca="1" si="753"/>
        <v>1.306871693423473</v>
      </c>
      <c r="BW72">
        <f t="shared" ca="1" si="753"/>
        <v>1.2625349463589493</v>
      </c>
      <c r="BX72">
        <f ca="1">10^BX70</f>
        <v>1.3801644122912242</v>
      </c>
      <c r="BY72">
        <f ca="1">10^BY70</f>
        <v>1.4307521905132261</v>
      </c>
      <c r="BZ72">
        <f t="shared" ref="BZ72:CK72" ca="1" si="754">10^BZ70</f>
        <v>1.3881784866800324</v>
      </c>
      <c r="CA72">
        <f t="shared" ca="1" si="754"/>
        <v>1.4012893916377231</v>
      </c>
      <c r="CB72">
        <f t="shared" ca="1" si="754"/>
        <v>1.4242637512768463</v>
      </c>
      <c r="CC72">
        <f t="shared" ca="1" si="754"/>
        <v>1.4012893916377231</v>
      </c>
      <c r="CD72">
        <f t="shared" ca="1" si="754"/>
        <v>1.3614306696630807</v>
      </c>
      <c r="CE72">
        <f t="shared" ca="1" si="754"/>
        <v>1.4147509971441892</v>
      </c>
      <c r="CF72">
        <f t="shared" ca="1" si="754"/>
        <v>1.3281335085387811</v>
      </c>
      <c r="CG72">
        <f t="shared" ca="1" si="754"/>
        <v>1.4147509971441892</v>
      </c>
      <c r="CH72">
        <f t="shared" ca="1" si="754"/>
        <v>1.2736298842762188</v>
      </c>
      <c r="CI72">
        <f t="shared" ca="1" si="754"/>
        <v>1.2954675988747868</v>
      </c>
      <c r="CJ72">
        <f t="shared" ca="1" si="754"/>
        <v>1.2804059362352227</v>
      </c>
      <c r="CK72">
        <f t="shared" ca="1" si="754"/>
        <v>1.2677767541528144</v>
      </c>
      <c r="CL72">
        <f ca="1">10^CL70</f>
        <v>1.2627804183760802</v>
      </c>
      <c r="CM72">
        <f ca="1">10^CM70</f>
        <v>1.2526109342795972</v>
      </c>
      <c r="CN72">
        <f t="shared" ref="CN72:CS72" ca="1" si="755">10^CN70</f>
        <v>1.2646496441049846</v>
      </c>
      <c r="CO72">
        <f t="shared" ca="1" si="755"/>
        <v>1.3065135680560624</v>
      </c>
      <c r="CP72">
        <f t="shared" ca="1" si="755"/>
        <v>1.2308202418714909</v>
      </c>
      <c r="CQ72">
        <f t="shared" ca="1" si="755"/>
        <v>1.2201785518848411</v>
      </c>
      <c r="CR72">
        <f t="shared" ca="1" si="755"/>
        <v>1.2592696147733458</v>
      </c>
      <c r="CS72">
        <f t="shared" ca="1" si="755"/>
        <v>1.2332894176202478</v>
      </c>
      <c r="CT72">
        <f t="shared" ref="CT72:DP72" ca="1" si="756">10^CT70</f>
        <v>1.3553630800194698</v>
      </c>
      <c r="CU72">
        <f t="shared" ca="1" si="756"/>
        <v>1.2832231451143052</v>
      </c>
      <c r="CV72">
        <f t="shared" ca="1" si="756"/>
        <v>1.35196697637463</v>
      </c>
      <c r="CW72">
        <f t="shared" ca="1" si="756"/>
        <v>1.2832231451143052</v>
      </c>
      <c r="CX72">
        <f t="shared" ca="1" si="756"/>
        <v>1.3358836441069277</v>
      </c>
      <c r="CY72">
        <f t="shared" ca="1" si="756"/>
        <v>1.2752837794298757</v>
      </c>
      <c r="CZ72">
        <f t="shared" ca="1" si="756"/>
        <v>1.3206129472384229</v>
      </c>
      <c r="DA72">
        <f t="shared" ca="1" si="756"/>
        <v>1.3159474166248764</v>
      </c>
      <c r="DB72">
        <f t="shared" ca="1" si="756"/>
        <v>1.2953566754064765</v>
      </c>
      <c r="DC72">
        <f t="shared" ca="1" si="756"/>
        <v>1.2939005292980157</v>
      </c>
      <c r="DD72">
        <f t="shared" ca="1" si="756"/>
        <v>1.3134845706838856</v>
      </c>
      <c r="DE72">
        <f t="shared" ca="1" si="756"/>
        <v>1.3315643806475637</v>
      </c>
      <c r="DF72">
        <f t="shared" ca="1" si="756"/>
        <v>1.3134845706838856</v>
      </c>
      <c r="DG72">
        <f t="shared" ca="1" si="756"/>
        <v>1.3353033278252207</v>
      </c>
      <c r="DH72">
        <f t="shared" ca="1" si="756"/>
        <v>1.3225019757872345</v>
      </c>
      <c r="DI72">
        <f t="shared" ca="1" si="756"/>
        <v>1.3261279063007054</v>
      </c>
      <c r="DJ72">
        <f t="shared" ca="1" si="756"/>
        <v>1.3670252893296613</v>
      </c>
      <c r="DK72">
        <f t="shared" ca="1" si="756"/>
        <v>1.3459643536915076</v>
      </c>
      <c r="DL72">
        <f t="shared" ca="1" si="756"/>
        <v>1.3511282011414625</v>
      </c>
      <c r="DM72">
        <f t="shared" ca="1" si="756"/>
        <v>1.2989501570164885</v>
      </c>
      <c r="DN72">
        <f t="shared" ca="1" si="756"/>
        <v>1.3446857373293941</v>
      </c>
      <c r="DO72">
        <f t="shared" ca="1" si="756"/>
        <v>1.3342298414920182</v>
      </c>
      <c r="DP72">
        <f t="shared" ca="1" si="756"/>
        <v>1.2952764724233155</v>
      </c>
      <c r="DQ72">
        <f ca="1">10^DQ70</f>
        <v>1.3212775529704301</v>
      </c>
      <c r="DR72">
        <f t="shared" ref="DR72:EC72" ca="1" si="757">10^DR70</f>
        <v>1.2918105539908749</v>
      </c>
      <c r="DS72">
        <f t="shared" ca="1" si="757"/>
        <v>1.2717518856880237</v>
      </c>
      <c r="DT72">
        <f t="shared" ca="1" si="757"/>
        <v>1.2907349027016628</v>
      </c>
      <c r="DU72">
        <f t="shared" ca="1" si="757"/>
        <v>1.3012303163242134</v>
      </c>
      <c r="DV72">
        <f t="shared" ca="1" si="757"/>
        <v>1.2300390504161594</v>
      </c>
      <c r="DW72">
        <f t="shared" ca="1" si="757"/>
        <v>1.2682304973938312</v>
      </c>
      <c r="DX72">
        <f t="shared" ca="1" si="757"/>
        <v>1.2639383293476174</v>
      </c>
      <c r="DY72">
        <f t="shared" ca="1" si="757"/>
        <v>1.2815841974405457</v>
      </c>
      <c r="DZ72">
        <f t="shared" ca="1" si="757"/>
        <v>1.2402817609133123</v>
      </c>
      <c r="EA72">
        <f t="shared" ca="1" si="757"/>
        <v>1.2474667948014999</v>
      </c>
      <c r="EB72">
        <f t="shared" ca="1" si="757"/>
        <v>1.2428810950597524</v>
      </c>
      <c r="EC72">
        <f t="shared" ca="1" si="757"/>
        <v>1.2684030977023453</v>
      </c>
      <c r="ED72">
        <f t="shared" ref="ED72:EF72" ca="1" si="758">10^ED70</f>
        <v>1.2670990817373806</v>
      </c>
      <c r="EE72">
        <f t="shared" ca="1" si="758"/>
        <v>1.2538993468417412</v>
      </c>
      <c r="EF72">
        <f t="shared" ca="1" si="758"/>
        <v>1.3224471316209447</v>
      </c>
    </row>
    <row r="73" spans="1:136">
      <c r="F73" s="17" t="s">
        <v>53</v>
      </c>
      <c r="G73">
        <f t="shared" ref="G73:U73" ca="1" si="759">IF(ISERROR(G69),"",G71)</f>
        <v>0.30338659259183709</v>
      </c>
      <c r="H73">
        <f t="shared" ca="1" si="759"/>
        <v>0.31446266167969389</v>
      </c>
      <c r="I73">
        <f t="shared" ca="1" si="759"/>
        <v>0.27533392959462372</v>
      </c>
      <c r="J73">
        <f t="shared" ca="1" si="759"/>
        <v>0.28274844398501048</v>
      </c>
      <c r="K73">
        <f t="shared" ca="1" si="759"/>
        <v>0.25579969895164051</v>
      </c>
      <c r="L73">
        <f t="shared" ca="1" si="759"/>
        <v>0.27631974647773316</v>
      </c>
      <c r="M73">
        <f t="shared" ca="1" si="759"/>
        <v>0.27071433342731832</v>
      </c>
      <c r="N73">
        <f t="shared" ca="1" si="759"/>
        <v>0.25902604676202451</v>
      </c>
      <c r="O73">
        <f t="shared" ca="1" si="759"/>
        <v>0.2606169844119457</v>
      </c>
      <c r="P73">
        <f t="shared" ca="1" si="759"/>
        <v>0.26123820149550275</v>
      </c>
      <c r="Q73">
        <f t="shared" ca="1" si="759"/>
        <v>0.26227232086758284</v>
      </c>
      <c r="R73">
        <f t="shared" ca="1" si="759"/>
        <v>0.24745439141569661</v>
      </c>
      <c r="S73">
        <f t="shared" ca="1" si="759"/>
        <v>0.24109159323015664</v>
      </c>
      <c r="T73">
        <f t="shared" ca="1" si="759"/>
        <v>0.25508748613747656</v>
      </c>
      <c r="U73">
        <f t="shared" ca="1" si="759"/>
        <v>0.25774820216007593</v>
      </c>
      <c r="V73">
        <f ca="1">IF(ISERROR(V69),"",V71)</f>
        <v>0.20667358302177724</v>
      </c>
      <c r="W73">
        <f ca="1">IF(ISERROR(W69),"",W71)</f>
        <v>0.19890377286281657</v>
      </c>
      <c r="X73">
        <f ca="1">IF(ISERROR(X69),"",X71)</f>
        <v>0.2089193052630389</v>
      </c>
      <c r="Y73">
        <f t="shared" ref="Y73:AD73" ca="1" si="760">IF(ISERROR(Y69),"",Y71)</f>
        <v>0.20387502272360611</v>
      </c>
      <c r="Z73">
        <f t="shared" ca="1" si="760"/>
        <v>0.22837978222116187</v>
      </c>
      <c r="AA73">
        <f t="shared" ca="1" si="760"/>
        <v>0.22570618050348373</v>
      </c>
      <c r="AB73">
        <f t="shared" ca="1" si="760"/>
        <v>0.21505622865130039</v>
      </c>
      <c r="AC73">
        <f t="shared" ca="1" si="760"/>
        <v>0.20970511988996465</v>
      </c>
      <c r="AD73">
        <f t="shared" ca="1" si="760"/>
        <v>0.20979501300679604</v>
      </c>
      <c r="AE73">
        <f t="shared" ref="AE73:AK73" ca="1" si="761">IF(ISERROR(AE69),"",AE71)</f>
        <v>0.19823656602518538</v>
      </c>
      <c r="AF73">
        <f t="shared" ca="1" si="761"/>
        <v>0.18882170517037103</v>
      </c>
      <c r="AG73">
        <f t="shared" ca="1" si="761"/>
        <v>0.18648283112184116</v>
      </c>
      <c r="AH73">
        <f t="shared" ca="1" si="761"/>
        <v>0.18574397259889491</v>
      </c>
      <c r="AI73">
        <f t="shared" ca="1" si="761"/>
        <v>0.16636057224340206</v>
      </c>
      <c r="AJ73">
        <f t="shared" ca="1" si="761"/>
        <v>0.13537575757923531</v>
      </c>
      <c r="AK73">
        <f t="shared" ca="1" si="761"/>
        <v>0.15694761720887776</v>
      </c>
      <c r="AL73">
        <f t="shared" ref="AL73:AT73" ca="1" si="762">IF(ISERROR(AL69),"",AL71)</f>
        <v>0.16321448968774949</v>
      </c>
      <c r="AM73">
        <f t="shared" ca="1" si="762"/>
        <v>0.16561384335567458</v>
      </c>
      <c r="AN73">
        <f t="shared" ca="1" si="762"/>
        <v>0.16020877490117957</v>
      </c>
      <c r="AO73">
        <f t="shared" ca="1" si="762"/>
        <v>0.14890112049244156</v>
      </c>
      <c r="AP73">
        <f t="shared" ca="1" si="762"/>
        <v>0.13942479684540635</v>
      </c>
      <c r="AQ73">
        <f t="shared" ca="1" si="762"/>
        <v>0.13205895113809571</v>
      </c>
      <c r="AR73">
        <f t="shared" ca="1" si="762"/>
        <v>0.13238817716920567</v>
      </c>
      <c r="AS73">
        <f t="shared" ca="1" si="762"/>
        <v>0.1332714861068221</v>
      </c>
      <c r="AT73">
        <f t="shared" ca="1" si="762"/>
        <v>0.12907448883197881</v>
      </c>
      <c r="AU73">
        <f t="shared" ref="AU73:BA73" ca="1" si="763">IF(ISERROR(AU69),"",AU71)</f>
        <v>0.12299701085763189</v>
      </c>
      <c r="AV73">
        <f t="shared" ca="1" si="763"/>
        <v>0.12126741213638317</v>
      </c>
      <c r="AW73">
        <f t="shared" ca="1" si="763"/>
        <v>9.4095100887691768E-2</v>
      </c>
      <c r="AX73">
        <f t="shared" ca="1" si="763"/>
        <v>0.12107088063894839</v>
      </c>
      <c r="AY73">
        <f t="shared" ca="1" si="763"/>
        <v>0.12314175150191115</v>
      </c>
      <c r="AZ73">
        <f t="shared" ca="1" si="763"/>
        <v>0.12223349485808652</v>
      </c>
      <c r="BA73">
        <f t="shared" ca="1" si="763"/>
        <v>0.11758031165114546</v>
      </c>
      <c r="BB73">
        <f t="shared" ref="BB73:BG73" ca="1" si="764">IF(ISERROR(BB69),"",BB71)</f>
        <v>0.12106369094257195</v>
      </c>
      <c r="BC73">
        <f t="shared" ca="1" si="764"/>
        <v>0.11700328449218785</v>
      </c>
      <c r="BD73">
        <f t="shared" ca="1" si="764"/>
        <v>0.11540377303268239</v>
      </c>
      <c r="BE73">
        <f t="shared" ca="1" si="764"/>
        <v>0.11436254561613093</v>
      </c>
      <c r="BF73">
        <f t="shared" ca="1" si="764"/>
        <v>0.11480503894318934</v>
      </c>
      <c r="BG73">
        <f t="shared" ca="1" si="764"/>
        <v>0.10946086753320047</v>
      </c>
      <c r="BH73">
        <f t="shared" ref="BH73:BN73" ca="1" si="765">IF(ISERROR(BH69),"",BH71)</f>
        <v>9.2363819819776691E-2</v>
      </c>
      <c r="BI73">
        <f t="shared" ca="1" si="765"/>
        <v>0.10465666569840008</v>
      </c>
      <c r="BJ73">
        <f t="shared" ca="1" si="765"/>
        <v>9.8719431995991661E-2</v>
      </c>
      <c r="BK73">
        <f t="shared" ca="1" si="765"/>
        <v>0.10336036223799024</v>
      </c>
      <c r="BL73">
        <f t="shared" ca="1" si="765"/>
        <v>0.10215467690208384</v>
      </c>
      <c r="BM73">
        <f t="shared" ca="1" si="765"/>
        <v>0.10149112119149928</v>
      </c>
      <c r="BN73">
        <f t="shared" ca="1" si="765"/>
        <v>0.1021831021211926</v>
      </c>
      <c r="BO73">
        <f ca="1">IF(ISERROR(BO69),"",BO71)</f>
        <v>9.6950717676797291E-2</v>
      </c>
      <c r="BP73">
        <f ca="1">IF(ISERROR(BP69),"",BP71)</f>
        <v>9.8577455698546201E-2</v>
      </c>
      <c r="BQ73">
        <f t="shared" ref="BQ73:BW73" ca="1" si="766">IF(ISERROR(BQ69),"",BQ71)</f>
        <v>9.860507446765758E-2</v>
      </c>
      <c r="BR73">
        <f t="shared" ca="1" si="766"/>
        <v>9.7946476430239723E-2</v>
      </c>
      <c r="BS73">
        <f t="shared" ca="1" si="766"/>
        <v>9.6485625663081137E-2</v>
      </c>
      <c r="BT73">
        <f t="shared" ca="1" si="766"/>
        <v>8.2743873573188867E-2</v>
      </c>
      <c r="BU73">
        <f t="shared" ca="1" si="766"/>
        <v>9.6555280543587946E-2</v>
      </c>
      <c r="BV73">
        <f t="shared" ca="1" si="766"/>
        <v>9.2939675326144208E-2</v>
      </c>
      <c r="BW73">
        <f t="shared" ca="1" si="766"/>
        <v>9.5437149532945992E-2</v>
      </c>
      <c r="BX73">
        <f ca="1">IF(ISERROR(BX69),"",BX71)</f>
        <v>8.9326814078311167E-2</v>
      </c>
      <c r="BY73">
        <f ca="1">IF(ISERROR(BY69),"",BY71)</f>
        <v>8.5405704001202148E-2</v>
      </c>
      <c r="BZ73">
        <f t="shared" ref="BZ73:CK73" ca="1" si="767">IF(ISERROR(BZ69),"",BZ71)</f>
        <v>8.6255756314181309E-2</v>
      </c>
      <c r="CA73">
        <f t="shared" ca="1" si="767"/>
        <v>8.2717489052003504E-2</v>
      </c>
      <c r="CB73">
        <f t="shared" ca="1" si="767"/>
        <v>8.5589572370007569E-2</v>
      </c>
      <c r="CC73">
        <f t="shared" ca="1" si="767"/>
        <v>8.2717489052003504E-2</v>
      </c>
      <c r="CD73">
        <f t="shared" ca="1" si="767"/>
        <v>8.3458194043118897E-2</v>
      </c>
      <c r="CE73">
        <f t="shared" ca="1" si="767"/>
        <v>8.2500662973506958E-2</v>
      </c>
      <c r="CF73">
        <f t="shared" ca="1" si="767"/>
        <v>7.5698606363164653E-2</v>
      </c>
      <c r="CG73">
        <f t="shared" ca="1" si="767"/>
        <v>8.2500662973506958E-2</v>
      </c>
      <c r="CH73">
        <f t="shared" ca="1" si="767"/>
        <v>9.0352249724384756E-2</v>
      </c>
      <c r="CI73">
        <f t="shared" ca="1" si="767"/>
        <v>9.2581457720633531E-2</v>
      </c>
      <c r="CJ73">
        <f t="shared" ca="1" si="767"/>
        <v>9.2913268200895294E-2</v>
      </c>
      <c r="CK73">
        <f t="shared" ca="1" si="767"/>
        <v>8.7660300764805438E-2</v>
      </c>
      <c r="CL73">
        <f ca="1">IF(ISERROR(CL69),"",CL71)</f>
        <v>8.508881801290856E-2</v>
      </c>
      <c r="CM73">
        <f ca="1">IF(ISERROR(CM69),"",CM71)</f>
        <v>9.0688547577682854E-2</v>
      </c>
      <c r="CN73">
        <f t="shared" ref="CN73:CS73" ca="1" si="768">IF(ISERROR(CN69),"",CN71)</f>
        <v>8.6688949827862849E-2</v>
      </c>
      <c r="CO73">
        <f t="shared" ca="1" si="768"/>
        <v>8.7725964446151383E-2</v>
      </c>
      <c r="CP73">
        <f t="shared" ca="1" si="768"/>
        <v>8.8317173338686633E-2</v>
      </c>
      <c r="CQ73">
        <f t="shared" ca="1" si="768"/>
        <v>8.7883484590631875E-2</v>
      </c>
      <c r="CR73">
        <f t="shared" ca="1" si="768"/>
        <v>7.7041377763130414E-2</v>
      </c>
      <c r="CS73">
        <f t="shared" ca="1" si="768"/>
        <v>8.5924026532052944E-2</v>
      </c>
      <c r="CT73">
        <f t="shared" ref="CT73:DP73" ca="1" si="769">IF(ISERROR(CT69),"",CT71)</f>
        <v>8.1755262120990713E-2</v>
      </c>
      <c r="CU73">
        <f t="shared" ca="1" si="769"/>
        <v>8.0401975926262234E-2</v>
      </c>
      <c r="CV73">
        <f t="shared" ca="1" si="769"/>
        <v>8.4183955395740404E-2</v>
      </c>
      <c r="CW73">
        <f t="shared" ca="1" si="769"/>
        <v>8.0401975926262234E-2</v>
      </c>
      <c r="CX73">
        <f t="shared" ca="1" si="769"/>
        <v>8.0870875578314599E-2</v>
      </c>
      <c r="CY73">
        <f t="shared" ca="1" si="769"/>
        <v>8.1755262120990671E-2</v>
      </c>
      <c r="CZ73">
        <f t="shared" ca="1" si="769"/>
        <v>7.9853935070169205E-2</v>
      </c>
      <c r="DA73">
        <f t="shared" ca="1" si="769"/>
        <v>8.2358793970299271E-2</v>
      </c>
      <c r="DB73">
        <f t="shared" ca="1" si="769"/>
        <v>8.1467878729264698E-2</v>
      </c>
      <c r="DC73">
        <f t="shared" ca="1" si="769"/>
        <v>7.7812596718463162E-2</v>
      </c>
      <c r="DD73">
        <f t="shared" ca="1" si="769"/>
        <v>7.8745182568561056E-2</v>
      </c>
      <c r="DE73">
        <f t="shared" ca="1" si="769"/>
        <v>7.968894548258551E-2</v>
      </c>
      <c r="DF73">
        <f t="shared" ca="1" si="769"/>
        <v>7.8745182568561056E-2</v>
      </c>
      <c r="DG73">
        <f t="shared" ca="1" si="769"/>
        <v>7.9606322988597378E-2</v>
      </c>
      <c r="DH73">
        <f t="shared" ca="1" si="769"/>
        <v>7.8564776257127308E-2</v>
      </c>
      <c r="DI73">
        <f t="shared" ca="1" si="769"/>
        <v>7.7264301836981145E-2</v>
      </c>
      <c r="DJ73">
        <f t="shared" ca="1" si="769"/>
        <v>8.2256712098450202E-2</v>
      </c>
      <c r="DK73">
        <f t="shared" ca="1" si="769"/>
        <v>8.044620563546212E-2</v>
      </c>
      <c r="DL73">
        <f t="shared" ca="1" si="769"/>
        <v>8.0335014682877681E-2</v>
      </c>
      <c r="DM73">
        <f t="shared" ca="1" si="769"/>
        <v>7.6215390398289645E-2</v>
      </c>
      <c r="DN73">
        <f t="shared" ca="1" si="769"/>
        <v>6.9486910537157637E-2</v>
      </c>
      <c r="DO73">
        <f t="shared" ca="1" si="769"/>
        <v>7.3602192281783316E-2</v>
      </c>
      <c r="DP73">
        <f t="shared" ca="1" si="769"/>
        <v>7.2989204752864689E-2</v>
      </c>
      <c r="DQ73">
        <f ca="1">IF(ISERROR(DQ69),"",DQ71)</f>
        <v>7.4282220973542784E-2</v>
      </c>
      <c r="DR73">
        <f t="shared" ref="DR73:EC73" ca="1" si="770">IF(ISERROR(DR69),"",DR71)</f>
        <v>7.2216719527981574E-2</v>
      </c>
      <c r="DS73">
        <f t="shared" ca="1" si="770"/>
        <v>7.5591948905963907E-2</v>
      </c>
      <c r="DT73">
        <f t="shared" ca="1" si="770"/>
        <v>7.5952892281169818E-2</v>
      </c>
      <c r="DU73">
        <f t="shared" ca="1" si="770"/>
        <v>7.865399327327878E-2</v>
      </c>
      <c r="DV73">
        <f t="shared" ca="1" si="770"/>
        <v>7.1012467360400039E-2</v>
      </c>
      <c r="DW73">
        <f t="shared" ca="1" si="770"/>
        <v>7.711205264787778E-2</v>
      </c>
      <c r="DX73">
        <f t="shared" ca="1" si="770"/>
        <v>7.8431726390775308E-2</v>
      </c>
      <c r="DY73">
        <f t="shared" ca="1" si="770"/>
        <v>7.3948741554773365E-2</v>
      </c>
      <c r="DZ73">
        <f t="shared" ca="1" si="770"/>
        <v>7.3863511152888042E-2</v>
      </c>
      <c r="EA73">
        <f t="shared" ca="1" si="770"/>
        <v>7.2588324951194286E-2</v>
      </c>
      <c r="EB73">
        <f t="shared" ca="1" si="770"/>
        <v>6.8821911989453491E-2</v>
      </c>
      <c r="EC73">
        <f t="shared" ca="1" si="770"/>
        <v>7.3884306728441998E-2</v>
      </c>
      <c r="ED73">
        <f t="shared" ref="ED73:EF73" ca="1" si="771">IF(ISERROR(ED69),"",ED71)</f>
        <v>6.8802633721752077E-2</v>
      </c>
      <c r="EE73">
        <f t="shared" ca="1" si="771"/>
        <v>9.0952604234741913E-2</v>
      </c>
      <c r="EF73">
        <f t="shared" ca="1" si="771"/>
        <v>8.7584342200333662E-2</v>
      </c>
    </row>
    <row r="74" spans="1:136" ht="15.75">
      <c r="F74" s="17" t="s">
        <v>51</v>
      </c>
      <c r="G74" s="17" t="s">
        <v>52</v>
      </c>
      <c r="H74">
        <f ca="1">SLOPE($G69:$IV69,$G$8:$IV$8)</f>
        <v>-1.4790561003876225E-4</v>
      </c>
      <c r="I74" s="17" t="s">
        <v>54</v>
      </c>
      <c r="J74">
        <f ca="1">INTERCEPT($G69:$IV69,$G$8:$IV$8)</f>
        <v>-0.67344261044540965</v>
      </c>
      <c r="K74" s="17" t="s">
        <v>60</v>
      </c>
      <c r="L74">
        <f ca="1">RSQ($G69:$IV69,$G$8:$IV$8)</f>
        <v>0.79736205056875054</v>
      </c>
    </row>
    <row r="75" spans="1:136">
      <c r="A75">
        <f>D59+1</f>
        <v>79</v>
      </c>
      <c r="B75" t="str">
        <f>IF(INDEX(LOG_Calc!$1:$1048576,$A75,B$1)="","",INDEX(LOG_Calc!$1:$1048576,$A75,B$1))</f>
        <v>船引町</v>
      </c>
      <c r="C75">
        <f>IF($B75="","",COUNTIF(LOG_Calc!$A:$A,$B75))</f>
        <v>49</v>
      </c>
      <c r="D75">
        <f>IF($B75="","",A75+C75-1)</f>
        <v>127</v>
      </c>
      <c r="E75" t="s">
        <v>19</v>
      </c>
      <c r="G75" t="str">
        <f>$E75&amp;"!"&amp;G$2&amp;$A75&amp;":"&amp;G$2&amp;$D75</f>
        <v>測定結果!H79:H127</v>
      </c>
      <c r="H75" t="str">
        <f t="shared" ref="H75:BS75" si="772">$E75&amp;"!"&amp;H$2&amp;$A75&amp;":"&amp;H$2&amp;$D75</f>
        <v>測定結果!I79:I127</v>
      </c>
      <c r="I75" t="str">
        <f t="shared" si="772"/>
        <v>測定結果!J79:J127</v>
      </c>
      <c r="J75" t="str">
        <f t="shared" si="772"/>
        <v>測定結果!K79:K127</v>
      </c>
      <c r="K75" t="str">
        <f t="shared" si="772"/>
        <v>測定結果!L79:L127</v>
      </c>
      <c r="L75" t="str">
        <f t="shared" si="772"/>
        <v>測定結果!M79:M127</v>
      </c>
      <c r="M75" t="str">
        <f t="shared" si="772"/>
        <v>測定結果!N79:N127</v>
      </c>
      <c r="N75" t="str">
        <f t="shared" si="772"/>
        <v>測定結果!O79:O127</v>
      </c>
      <c r="O75" t="str">
        <f t="shared" si="772"/>
        <v>測定結果!P79:P127</v>
      </c>
      <c r="P75" t="str">
        <f t="shared" si="772"/>
        <v>測定結果!Q79:Q127</v>
      </c>
      <c r="Q75" t="str">
        <f t="shared" si="772"/>
        <v>測定結果!R79:R127</v>
      </c>
      <c r="R75" t="str">
        <f t="shared" si="772"/>
        <v>測定結果!S79:S127</v>
      </c>
      <c r="S75" t="str">
        <f t="shared" si="772"/>
        <v>測定結果!T79:T127</v>
      </c>
      <c r="T75" t="str">
        <f t="shared" si="772"/>
        <v>測定結果!U79:U127</v>
      </c>
      <c r="U75" t="str">
        <f t="shared" si="772"/>
        <v>測定結果!V79:V127</v>
      </c>
      <c r="V75" t="str">
        <f t="shared" si="772"/>
        <v>測定結果!W79:W127</v>
      </c>
      <c r="W75" t="str">
        <f t="shared" si="772"/>
        <v>測定結果!X79:X127</v>
      </c>
      <c r="X75" t="str">
        <f t="shared" si="772"/>
        <v>測定結果!Y79:Y127</v>
      </c>
      <c r="Y75" t="str">
        <f t="shared" si="772"/>
        <v>測定結果!Z79:Z127</v>
      </c>
      <c r="Z75" t="str">
        <f t="shared" si="772"/>
        <v>測定結果!AA79:AA127</v>
      </c>
      <c r="AA75" t="str">
        <f t="shared" si="772"/>
        <v>測定結果!AB79:AB127</v>
      </c>
      <c r="AB75" t="str">
        <f t="shared" si="772"/>
        <v>測定結果!AC79:AC127</v>
      </c>
      <c r="AC75" t="str">
        <f t="shared" si="772"/>
        <v>測定結果!AD79:AD127</v>
      </c>
      <c r="AD75" t="str">
        <f t="shared" si="772"/>
        <v>測定結果!AE79:AE127</v>
      </c>
      <c r="AE75" t="str">
        <f t="shared" si="772"/>
        <v>測定結果!AF79:AF127</v>
      </c>
      <c r="AF75" t="str">
        <f t="shared" si="772"/>
        <v>測定結果!AG79:AG127</v>
      </c>
      <c r="AG75" t="str">
        <f t="shared" si="772"/>
        <v>測定結果!AH79:AH127</v>
      </c>
      <c r="AH75" t="str">
        <f t="shared" si="772"/>
        <v>測定結果!AI79:AI127</v>
      </c>
      <c r="AI75" t="str">
        <f t="shared" si="772"/>
        <v>測定結果!AJ79:AJ127</v>
      </c>
      <c r="AJ75" t="str">
        <f t="shared" si="772"/>
        <v>測定結果!AK79:AK127</v>
      </c>
      <c r="AK75" t="str">
        <f t="shared" si="772"/>
        <v>測定結果!AL79:AL127</v>
      </c>
      <c r="AL75" t="str">
        <f t="shared" si="772"/>
        <v>測定結果!AM79:AM127</v>
      </c>
      <c r="AM75" t="str">
        <f t="shared" si="772"/>
        <v>測定結果!AN79:AN127</v>
      </c>
      <c r="AN75" t="str">
        <f t="shared" si="772"/>
        <v>測定結果!AO79:AO127</v>
      </c>
      <c r="AO75" t="str">
        <f t="shared" si="772"/>
        <v>測定結果!AP79:AP127</v>
      </c>
      <c r="AP75" t="str">
        <f t="shared" si="772"/>
        <v>測定結果!AQ79:AQ127</v>
      </c>
      <c r="AQ75" t="str">
        <f t="shared" si="772"/>
        <v>測定結果!AR79:AR127</v>
      </c>
      <c r="AR75" t="str">
        <f t="shared" si="772"/>
        <v>測定結果!AS79:AS127</v>
      </c>
      <c r="AS75" t="str">
        <f t="shared" si="772"/>
        <v>測定結果!AT79:AT127</v>
      </c>
      <c r="AT75" t="str">
        <f t="shared" si="772"/>
        <v>測定結果!AU79:AU127</v>
      </c>
      <c r="AU75" t="str">
        <f t="shared" si="772"/>
        <v>測定結果!AV79:AV127</v>
      </c>
      <c r="AV75" t="str">
        <f t="shared" si="772"/>
        <v>測定結果!AW79:AW127</v>
      </c>
      <c r="AW75" t="str">
        <f t="shared" si="772"/>
        <v>測定結果!AX79:AX127</v>
      </c>
      <c r="AX75" t="str">
        <f t="shared" si="772"/>
        <v>測定結果!AY79:AY127</v>
      </c>
      <c r="AY75" t="str">
        <f t="shared" si="772"/>
        <v>測定結果!AZ79:AZ127</v>
      </c>
      <c r="AZ75" t="str">
        <f t="shared" si="772"/>
        <v>測定結果!BA79:BA127</v>
      </c>
      <c r="BA75" t="str">
        <f t="shared" si="772"/>
        <v>測定結果!BB79:BB127</v>
      </c>
      <c r="BB75" t="str">
        <f t="shared" si="772"/>
        <v>測定結果!BC79:BC127</v>
      </c>
      <c r="BC75" t="str">
        <f t="shared" si="772"/>
        <v>測定結果!BD79:BD127</v>
      </c>
      <c r="BD75" t="str">
        <f t="shared" si="772"/>
        <v>測定結果!BE79:BE127</v>
      </c>
      <c r="BE75" t="str">
        <f t="shared" si="772"/>
        <v>測定結果!BF79:BF127</v>
      </c>
      <c r="BF75" t="str">
        <f t="shared" si="772"/>
        <v>測定結果!BG79:BG127</v>
      </c>
      <c r="BG75" t="str">
        <f t="shared" si="772"/>
        <v>測定結果!BH79:BH127</v>
      </c>
      <c r="BH75" t="str">
        <f t="shared" si="772"/>
        <v>測定結果!BI79:BI127</v>
      </c>
      <c r="BI75" t="str">
        <f t="shared" si="772"/>
        <v>測定結果!BJ79:BJ127</v>
      </c>
      <c r="BJ75" t="str">
        <f t="shared" si="772"/>
        <v>測定結果!BK79:BK127</v>
      </c>
      <c r="BK75" t="str">
        <f t="shared" si="772"/>
        <v>測定結果!BL79:BL127</v>
      </c>
      <c r="BL75" t="str">
        <f t="shared" si="772"/>
        <v>測定結果!BM79:BM127</v>
      </c>
      <c r="BM75" t="str">
        <f t="shared" si="772"/>
        <v>測定結果!BN79:BN127</v>
      </c>
      <c r="BN75" t="str">
        <f t="shared" si="772"/>
        <v>測定結果!BO79:BO127</v>
      </c>
      <c r="BO75" t="str">
        <f t="shared" si="772"/>
        <v>測定結果!BP79:BP127</v>
      </c>
      <c r="BP75" t="str">
        <f t="shared" si="772"/>
        <v>測定結果!BQ79:BQ127</v>
      </c>
      <c r="BQ75" t="str">
        <f t="shared" si="772"/>
        <v>測定結果!BR79:BR127</v>
      </c>
      <c r="BR75" t="str">
        <f t="shared" si="772"/>
        <v>測定結果!BS79:BS127</v>
      </c>
      <c r="BS75" t="str">
        <f t="shared" si="772"/>
        <v>測定結果!BT79:BT127</v>
      </c>
      <c r="BT75" t="str">
        <f t="shared" ref="BT75:EE75" si="773">$E75&amp;"!"&amp;BT$2&amp;$A75&amp;":"&amp;BT$2&amp;$D75</f>
        <v>測定結果!BU79:BU127</v>
      </c>
      <c r="BU75" t="str">
        <f t="shared" si="773"/>
        <v>測定結果!BV79:BV127</v>
      </c>
      <c r="BV75" t="str">
        <f t="shared" si="773"/>
        <v>測定結果!BW79:BW127</v>
      </c>
      <c r="BW75" t="str">
        <f t="shared" si="773"/>
        <v>測定結果!BX79:BX127</v>
      </c>
      <c r="BX75" t="str">
        <f t="shared" si="773"/>
        <v>測定結果!BY79:BY127</v>
      </c>
      <c r="BY75" t="str">
        <f t="shared" si="773"/>
        <v>測定結果!BZ79:BZ127</v>
      </c>
      <c r="BZ75" t="str">
        <f t="shared" si="773"/>
        <v>測定結果!CA79:CA127</v>
      </c>
      <c r="CA75" t="str">
        <f t="shared" si="773"/>
        <v>測定結果!CB79:CB127</v>
      </c>
      <c r="CB75" t="str">
        <f t="shared" si="773"/>
        <v>測定結果!CC79:CC127</v>
      </c>
      <c r="CC75" t="str">
        <f t="shared" si="773"/>
        <v>測定結果!CD79:CD127</v>
      </c>
      <c r="CD75" t="str">
        <f t="shared" si="773"/>
        <v>測定結果!CE79:CE127</v>
      </c>
      <c r="CE75" t="str">
        <f t="shared" si="773"/>
        <v>測定結果!CF79:CF127</v>
      </c>
      <c r="CF75" t="str">
        <f t="shared" si="773"/>
        <v>測定結果!CG79:CG127</v>
      </c>
      <c r="CG75" t="str">
        <f t="shared" si="773"/>
        <v>測定結果!CH79:CH127</v>
      </c>
      <c r="CH75" t="str">
        <f t="shared" si="773"/>
        <v>測定結果!CI79:CI127</v>
      </c>
      <c r="CI75" t="str">
        <f t="shared" si="773"/>
        <v>測定結果!CJ79:CJ127</v>
      </c>
      <c r="CJ75" t="str">
        <f t="shared" si="773"/>
        <v>測定結果!CK79:CK127</v>
      </c>
      <c r="CK75" t="str">
        <f t="shared" si="773"/>
        <v>測定結果!CL79:CL127</v>
      </c>
      <c r="CL75" t="str">
        <f t="shared" si="773"/>
        <v>測定結果!CM79:CM127</v>
      </c>
      <c r="CM75" t="str">
        <f t="shared" si="773"/>
        <v>測定結果!CN79:CN127</v>
      </c>
      <c r="CN75" t="str">
        <f t="shared" si="773"/>
        <v>測定結果!CO79:CO127</v>
      </c>
      <c r="CO75" t="str">
        <f t="shared" si="773"/>
        <v>測定結果!CP79:CP127</v>
      </c>
      <c r="CP75" t="str">
        <f t="shared" si="773"/>
        <v>測定結果!CQ79:CQ127</v>
      </c>
      <c r="CQ75" t="str">
        <f t="shared" si="773"/>
        <v>測定結果!CR79:CR127</v>
      </c>
      <c r="CR75" t="str">
        <f t="shared" si="773"/>
        <v>測定結果!CS79:CS127</v>
      </c>
      <c r="CS75" t="str">
        <f t="shared" si="773"/>
        <v>測定結果!CT79:CT127</v>
      </c>
      <c r="CT75" t="str">
        <f t="shared" si="773"/>
        <v>測定結果!CU79:CU127</v>
      </c>
      <c r="CU75" t="str">
        <f t="shared" si="773"/>
        <v>測定結果!CV79:CV127</v>
      </c>
      <c r="CV75" t="str">
        <f t="shared" si="773"/>
        <v>測定結果!CW79:CW127</v>
      </c>
      <c r="CW75" t="str">
        <f t="shared" si="773"/>
        <v>測定結果!CX79:CX127</v>
      </c>
      <c r="CX75" t="str">
        <f t="shared" si="773"/>
        <v>測定結果!CY79:CY127</v>
      </c>
      <c r="CY75" t="str">
        <f t="shared" si="773"/>
        <v>測定結果!CZ79:CZ127</v>
      </c>
      <c r="CZ75" t="str">
        <f t="shared" si="773"/>
        <v>測定結果!DA79:DA127</v>
      </c>
      <c r="DA75" t="str">
        <f t="shared" si="773"/>
        <v>測定結果!DB79:DB127</v>
      </c>
      <c r="DB75" t="str">
        <f t="shared" si="773"/>
        <v>測定結果!DC79:DC127</v>
      </c>
      <c r="DC75" t="str">
        <f t="shared" si="773"/>
        <v>測定結果!DD79:DD127</v>
      </c>
      <c r="DD75" t="str">
        <f t="shared" si="773"/>
        <v>測定結果!DE79:DE127</v>
      </c>
      <c r="DE75" t="str">
        <f t="shared" si="773"/>
        <v>測定結果!DF79:DF127</v>
      </c>
      <c r="DF75" t="str">
        <f t="shared" si="773"/>
        <v>測定結果!DG79:DG127</v>
      </c>
      <c r="DG75" t="str">
        <f t="shared" si="773"/>
        <v>測定結果!DH79:DH127</v>
      </c>
      <c r="DH75" t="str">
        <f t="shared" si="773"/>
        <v>測定結果!DI79:DI127</v>
      </c>
      <c r="DI75" t="str">
        <f t="shared" si="773"/>
        <v>測定結果!DJ79:DJ127</v>
      </c>
      <c r="DJ75" t="str">
        <f t="shared" si="773"/>
        <v>測定結果!DK79:DK127</v>
      </c>
      <c r="DK75" t="str">
        <f t="shared" si="773"/>
        <v>測定結果!DL79:DL127</v>
      </c>
      <c r="DL75" t="str">
        <f t="shared" si="773"/>
        <v>測定結果!DM79:DM127</v>
      </c>
      <c r="DM75" t="str">
        <f t="shared" si="773"/>
        <v>測定結果!DN79:DN127</v>
      </c>
      <c r="DN75" t="str">
        <f t="shared" si="773"/>
        <v>測定結果!DO79:DO127</v>
      </c>
      <c r="DO75" t="str">
        <f t="shared" si="773"/>
        <v>測定結果!DP79:DP127</v>
      </c>
      <c r="DP75" t="str">
        <f t="shared" si="773"/>
        <v>測定結果!DQ79:DQ127</v>
      </c>
      <c r="DQ75" t="str">
        <f t="shared" si="773"/>
        <v>測定結果!DR79:DR127</v>
      </c>
      <c r="DR75" t="str">
        <f t="shared" si="773"/>
        <v>測定結果!DS79:DS127</v>
      </c>
      <c r="DS75" t="str">
        <f t="shared" si="773"/>
        <v>測定結果!DT79:DT127</v>
      </c>
      <c r="DT75" t="str">
        <f t="shared" si="773"/>
        <v>測定結果!DU79:DU127</v>
      </c>
      <c r="DU75" t="str">
        <f t="shared" si="773"/>
        <v>測定結果!DV79:DV127</v>
      </c>
      <c r="DV75" t="str">
        <f t="shared" si="773"/>
        <v>測定結果!DW79:DW127</v>
      </c>
      <c r="DW75" t="str">
        <f t="shared" si="773"/>
        <v>測定結果!DX79:DX127</v>
      </c>
      <c r="DX75" t="str">
        <f t="shared" si="773"/>
        <v>測定結果!DY79:DY127</v>
      </c>
      <c r="DY75" t="str">
        <f t="shared" si="773"/>
        <v>測定結果!DZ79:DZ127</v>
      </c>
      <c r="DZ75" t="str">
        <f t="shared" si="773"/>
        <v>測定結果!EA79:EA127</v>
      </c>
      <c r="EA75" t="str">
        <f t="shared" si="773"/>
        <v>測定結果!EB79:EB127</v>
      </c>
      <c r="EB75" t="str">
        <f t="shared" si="773"/>
        <v>測定結果!EC79:EC127</v>
      </c>
      <c r="EC75" t="str">
        <f t="shared" si="773"/>
        <v>測定結果!ED79:ED127</v>
      </c>
      <c r="ED75" t="str">
        <f t="shared" si="773"/>
        <v>測定結果!EE79:EE127</v>
      </c>
      <c r="EE75" t="str">
        <f t="shared" si="773"/>
        <v>測定結果!EF79:EF127</v>
      </c>
      <c r="EF75" t="str">
        <f t="shared" ref="EF75" si="774">$E75&amp;"!"&amp;EF$2&amp;$A75&amp;":"&amp;EF$2&amp;$D75</f>
        <v>測定結果!EG79:EG127</v>
      </c>
    </row>
    <row r="76" spans="1:136">
      <c r="E76" t="s">
        <v>49</v>
      </c>
      <c r="G76" t="str">
        <f t="shared" ref="G76:BR76" si="775">$E76&amp;"!"&amp;G$4&amp;$A75&amp;":"&amp;G$4&amp;$D75</f>
        <v>LOG_Calc!E79:E127</v>
      </c>
      <c r="H76" t="str">
        <f t="shared" si="775"/>
        <v>LOG_Calc!F79:F127</v>
      </c>
      <c r="I76" t="str">
        <f t="shared" si="775"/>
        <v>LOG_Calc!G79:G127</v>
      </c>
      <c r="J76" t="str">
        <f t="shared" si="775"/>
        <v>LOG_Calc!H79:H127</v>
      </c>
      <c r="K76" t="str">
        <f t="shared" si="775"/>
        <v>LOG_Calc!I79:I127</v>
      </c>
      <c r="L76" t="str">
        <f t="shared" si="775"/>
        <v>LOG_Calc!J79:J127</v>
      </c>
      <c r="M76" t="str">
        <f t="shared" si="775"/>
        <v>LOG_Calc!K79:K127</v>
      </c>
      <c r="N76" t="str">
        <f t="shared" si="775"/>
        <v>LOG_Calc!L79:L127</v>
      </c>
      <c r="O76" t="str">
        <f t="shared" si="775"/>
        <v>LOG_Calc!M79:M127</v>
      </c>
      <c r="P76" t="str">
        <f t="shared" si="775"/>
        <v>LOG_Calc!N79:N127</v>
      </c>
      <c r="Q76" t="str">
        <f t="shared" si="775"/>
        <v>LOG_Calc!O79:O127</v>
      </c>
      <c r="R76" t="str">
        <f t="shared" si="775"/>
        <v>LOG_Calc!P79:P127</v>
      </c>
      <c r="S76" t="str">
        <f t="shared" si="775"/>
        <v>LOG_Calc!Q79:Q127</v>
      </c>
      <c r="T76" t="str">
        <f t="shared" si="775"/>
        <v>LOG_Calc!R79:R127</v>
      </c>
      <c r="U76" t="str">
        <f t="shared" si="775"/>
        <v>LOG_Calc!S79:S127</v>
      </c>
      <c r="V76" t="str">
        <f t="shared" si="775"/>
        <v>LOG_Calc!T79:T127</v>
      </c>
      <c r="W76" t="str">
        <f t="shared" si="775"/>
        <v>LOG_Calc!U79:U127</v>
      </c>
      <c r="X76" t="str">
        <f t="shared" si="775"/>
        <v>LOG_Calc!V79:V127</v>
      </c>
      <c r="Y76" t="str">
        <f t="shared" si="775"/>
        <v>LOG_Calc!W79:W127</v>
      </c>
      <c r="Z76" t="str">
        <f t="shared" si="775"/>
        <v>LOG_Calc!X79:X127</v>
      </c>
      <c r="AA76" t="str">
        <f t="shared" si="775"/>
        <v>LOG_Calc!Y79:Y127</v>
      </c>
      <c r="AB76" t="str">
        <f t="shared" si="775"/>
        <v>LOG_Calc!Z79:Z127</v>
      </c>
      <c r="AC76" t="str">
        <f t="shared" si="775"/>
        <v>LOG_Calc!AA79:AA127</v>
      </c>
      <c r="AD76" t="str">
        <f t="shared" si="775"/>
        <v>LOG_Calc!AB79:AB127</v>
      </c>
      <c r="AE76" t="str">
        <f t="shared" si="775"/>
        <v>LOG_Calc!AC79:AC127</v>
      </c>
      <c r="AF76" t="str">
        <f t="shared" si="775"/>
        <v>LOG_Calc!AD79:AD127</v>
      </c>
      <c r="AG76" t="str">
        <f t="shared" si="775"/>
        <v>LOG_Calc!AE79:AE127</v>
      </c>
      <c r="AH76" t="str">
        <f t="shared" si="775"/>
        <v>LOG_Calc!AF79:AF127</v>
      </c>
      <c r="AI76" t="str">
        <f t="shared" si="775"/>
        <v>LOG_Calc!AG79:AG127</v>
      </c>
      <c r="AJ76" t="str">
        <f t="shared" si="775"/>
        <v>LOG_Calc!AH79:AH127</v>
      </c>
      <c r="AK76" t="str">
        <f t="shared" si="775"/>
        <v>LOG_Calc!AI79:AI127</v>
      </c>
      <c r="AL76" t="str">
        <f t="shared" si="775"/>
        <v>LOG_Calc!AJ79:AJ127</v>
      </c>
      <c r="AM76" t="str">
        <f t="shared" si="775"/>
        <v>LOG_Calc!AK79:AK127</v>
      </c>
      <c r="AN76" t="str">
        <f t="shared" si="775"/>
        <v>LOG_Calc!AL79:AL127</v>
      </c>
      <c r="AO76" t="str">
        <f t="shared" si="775"/>
        <v>LOG_Calc!AM79:AM127</v>
      </c>
      <c r="AP76" t="str">
        <f t="shared" si="775"/>
        <v>LOG_Calc!AN79:AN127</v>
      </c>
      <c r="AQ76" t="str">
        <f t="shared" si="775"/>
        <v>LOG_Calc!AO79:AO127</v>
      </c>
      <c r="AR76" t="str">
        <f t="shared" si="775"/>
        <v>LOG_Calc!AP79:AP127</v>
      </c>
      <c r="AS76" t="str">
        <f t="shared" si="775"/>
        <v>LOG_Calc!AQ79:AQ127</v>
      </c>
      <c r="AT76" t="str">
        <f t="shared" si="775"/>
        <v>LOG_Calc!AR79:AR127</v>
      </c>
      <c r="AU76" t="str">
        <f t="shared" si="775"/>
        <v>LOG_Calc!AS79:AS127</v>
      </c>
      <c r="AV76" t="str">
        <f t="shared" si="775"/>
        <v>LOG_Calc!AT79:AT127</v>
      </c>
      <c r="AW76" t="str">
        <f t="shared" si="775"/>
        <v>LOG_Calc!AU79:AU127</v>
      </c>
      <c r="AX76" t="str">
        <f t="shared" si="775"/>
        <v>LOG_Calc!AV79:AV127</v>
      </c>
      <c r="AY76" t="str">
        <f t="shared" si="775"/>
        <v>LOG_Calc!AW79:AW127</v>
      </c>
      <c r="AZ76" t="str">
        <f t="shared" si="775"/>
        <v>LOG_Calc!AX79:AX127</v>
      </c>
      <c r="BA76" t="str">
        <f t="shared" si="775"/>
        <v>LOG_Calc!AY79:AY127</v>
      </c>
      <c r="BB76" t="str">
        <f t="shared" si="775"/>
        <v>LOG_Calc!AZ79:AZ127</v>
      </c>
      <c r="BC76" t="str">
        <f t="shared" si="775"/>
        <v>LOG_Calc!BA79:BA127</v>
      </c>
      <c r="BD76" t="str">
        <f t="shared" si="775"/>
        <v>LOG_Calc!BB79:BB127</v>
      </c>
      <c r="BE76" t="str">
        <f t="shared" si="775"/>
        <v>LOG_Calc!BC79:BC127</v>
      </c>
      <c r="BF76" t="str">
        <f t="shared" si="775"/>
        <v>LOG_Calc!BD79:BD127</v>
      </c>
      <c r="BG76" t="str">
        <f t="shared" si="775"/>
        <v>LOG_Calc!BE79:BE127</v>
      </c>
      <c r="BH76" t="str">
        <f t="shared" si="775"/>
        <v>LOG_Calc!BF79:BF127</v>
      </c>
      <c r="BI76" t="str">
        <f t="shared" si="775"/>
        <v>LOG_Calc!BG79:BG127</v>
      </c>
      <c r="BJ76" t="str">
        <f t="shared" si="775"/>
        <v>LOG_Calc!BH79:BH127</v>
      </c>
      <c r="BK76" t="str">
        <f t="shared" si="775"/>
        <v>LOG_Calc!BI79:BI127</v>
      </c>
      <c r="BL76" t="str">
        <f t="shared" si="775"/>
        <v>LOG_Calc!BJ79:BJ127</v>
      </c>
      <c r="BM76" t="str">
        <f t="shared" si="775"/>
        <v>LOG_Calc!BK79:BK127</v>
      </c>
      <c r="BN76" t="str">
        <f t="shared" si="775"/>
        <v>LOG_Calc!BL79:BL127</v>
      </c>
      <c r="BO76" t="str">
        <f t="shared" si="775"/>
        <v>LOG_Calc!BM79:BM127</v>
      </c>
      <c r="BP76" t="str">
        <f t="shared" si="775"/>
        <v>LOG_Calc!BN79:BN127</v>
      </c>
      <c r="BQ76" t="str">
        <f t="shared" si="775"/>
        <v>LOG_Calc!BO79:BO127</v>
      </c>
      <c r="BR76" t="str">
        <f t="shared" si="775"/>
        <v>LOG_Calc!BP79:BP127</v>
      </c>
      <c r="BS76" t="str">
        <f t="shared" ref="BS76:DQ76" si="776">$E76&amp;"!"&amp;BS$4&amp;$A75&amp;":"&amp;BS$4&amp;$D75</f>
        <v>LOG_Calc!BQ79:BQ127</v>
      </c>
      <c r="BT76" t="str">
        <f t="shared" si="776"/>
        <v>LOG_Calc!BR79:BR127</v>
      </c>
      <c r="BU76" t="str">
        <f t="shared" si="776"/>
        <v>LOG_Calc!BS79:BS127</v>
      </c>
      <c r="BV76" t="str">
        <f t="shared" si="776"/>
        <v>LOG_Calc!BT79:BT127</v>
      </c>
      <c r="BW76" t="str">
        <f t="shared" si="776"/>
        <v>LOG_Calc!BU79:BU127</v>
      </c>
      <c r="BX76" t="str">
        <f t="shared" si="776"/>
        <v>LOG_Calc!BV79:BV127</v>
      </c>
      <c r="BY76" t="str">
        <f t="shared" si="776"/>
        <v>LOG_Calc!BW79:BW127</v>
      </c>
      <c r="BZ76" t="str">
        <f t="shared" si="776"/>
        <v>LOG_Calc!BX79:BX127</v>
      </c>
      <c r="CA76" t="str">
        <f t="shared" si="776"/>
        <v>LOG_Calc!BY79:BY127</v>
      </c>
      <c r="CB76" t="str">
        <f t="shared" si="776"/>
        <v>LOG_Calc!BZ79:BZ127</v>
      </c>
      <c r="CC76" t="str">
        <f t="shared" si="776"/>
        <v>LOG_Calc!CA79:CA127</v>
      </c>
      <c r="CD76" t="str">
        <f t="shared" si="776"/>
        <v>LOG_Calc!CB79:CB127</v>
      </c>
      <c r="CE76" t="str">
        <f t="shared" si="776"/>
        <v>LOG_Calc!CC79:CC127</v>
      </c>
      <c r="CF76" t="str">
        <f t="shared" si="776"/>
        <v>LOG_Calc!CD79:CD127</v>
      </c>
      <c r="CG76" t="str">
        <f t="shared" si="776"/>
        <v>LOG_Calc!CE79:CE127</v>
      </c>
      <c r="CH76" t="str">
        <f t="shared" si="776"/>
        <v>LOG_Calc!CF79:CF127</v>
      </c>
      <c r="CI76" t="str">
        <f t="shared" si="776"/>
        <v>LOG_Calc!CG79:CG127</v>
      </c>
      <c r="CJ76" t="str">
        <f t="shared" si="776"/>
        <v>LOG_Calc!CH79:CH127</v>
      </c>
      <c r="CK76" t="str">
        <f t="shared" si="776"/>
        <v>LOG_Calc!CI79:CI127</v>
      </c>
      <c r="CL76" t="str">
        <f t="shared" si="776"/>
        <v>LOG_Calc!CJ79:CJ127</v>
      </c>
      <c r="CM76" t="str">
        <f t="shared" si="776"/>
        <v>LOG_Calc!CK79:CK127</v>
      </c>
      <c r="CN76" t="str">
        <f t="shared" si="776"/>
        <v>LOG_Calc!CL79:CL127</v>
      </c>
      <c r="CO76" t="str">
        <f t="shared" si="776"/>
        <v>LOG_Calc!CM79:CM127</v>
      </c>
      <c r="CP76" t="str">
        <f t="shared" si="776"/>
        <v>LOG_Calc!CN79:CN127</v>
      </c>
      <c r="CQ76" t="str">
        <f t="shared" si="776"/>
        <v>LOG_Calc!CO79:CO127</v>
      </c>
      <c r="CR76" t="str">
        <f t="shared" si="776"/>
        <v>LOG_Calc!CP79:CP127</v>
      </c>
      <c r="CS76" t="str">
        <f t="shared" si="776"/>
        <v>LOG_Calc!CQ79:CQ127</v>
      </c>
      <c r="CT76" t="str">
        <f t="shared" si="776"/>
        <v>LOG_Calc!CR79:CR127</v>
      </c>
      <c r="CU76" t="str">
        <f t="shared" si="776"/>
        <v>LOG_Calc!CS79:CS127</v>
      </c>
      <c r="CV76" t="str">
        <f t="shared" si="776"/>
        <v>LOG_Calc!CT79:CT127</v>
      </c>
      <c r="CW76" t="str">
        <f t="shared" si="776"/>
        <v>LOG_Calc!CU79:CU127</v>
      </c>
      <c r="CX76" t="str">
        <f t="shared" si="776"/>
        <v>LOG_Calc!CV79:CV127</v>
      </c>
      <c r="CY76" t="str">
        <f t="shared" si="776"/>
        <v>LOG_Calc!CW79:CW127</v>
      </c>
      <c r="CZ76" t="str">
        <f t="shared" si="776"/>
        <v>LOG_Calc!CX79:CX127</v>
      </c>
      <c r="DA76" t="str">
        <f t="shared" si="776"/>
        <v>LOG_Calc!CY79:CY127</v>
      </c>
      <c r="DB76" t="str">
        <f t="shared" si="776"/>
        <v>LOG_Calc!CZ79:CZ127</v>
      </c>
      <c r="DC76" t="str">
        <f t="shared" si="776"/>
        <v>LOG_Calc!DA79:DA127</v>
      </c>
      <c r="DD76" t="str">
        <f t="shared" si="776"/>
        <v>LOG_Calc!DB79:DB127</v>
      </c>
      <c r="DE76" t="str">
        <f t="shared" si="776"/>
        <v>LOG_Calc!DC79:DC127</v>
      </c>
      <c r="DF76" t="str">
        <f t="shared" si="776"/>
        <v>LOG_Calc!DD79:DD127</v>
      </c>
      <c r="DG76" t="str">
        <f t="shared" si="776"/>
        <v>LOG_Calc!DE79:DE127</v>
      </c>
      <c r="DH76" t="str">
        <f t="shared" si="776"/>
        <v>LOG_Calc!DF79:DF127</v>
      </c>
      <c r="DI76" t="str">
        <f t="shared" si="776"/>
        <v>LOG_Calc!DG79:DG127</v>
      </c>
      <c r="DJ76" t="str">
        <f t="shared" si="776"/>
        <v>LOG_Calc!DH79:DH127</v>
      </c>
      <c r="DK76" t="str">
        <f t="shared" si="776"/>
        <v>LOG_Calc!DI79:DI127</v>
      </c>
      <c r="DL76" t="str">
        <f t="shared" si="776"/>
        <v>LOG_Calc!DJ79:DJ127</v>
      </c>
      <c r="DM76" t="str">
        <f t="shared" si="776"/>
        <v>LOG_Calc!DK79:DK127</v>
      </c>
      <c r="DN76" t="str">
        <f t="shared" si="776"/>
        <v>LOG_Calc!DL79:DL127</v>
      </c>
      <c r="DO76" t="str">
        <f t="shared" si="776"/>
        <v>LOG_Calc!DM79:DM127</v>
      </c>
      <c r="DP76" t="str">
        <f t="shared" si="776"/>
        <v>LOG_Calc!DN79:DN127</v>
      </c>
      <c r="DQ76" t="str">
        <f t="shared" si="776"/>
        <v>LOG_Calc!DO79:DO127</v>
      </c>
      <c r="DR76" t="str">
        <f t="shared" ref="DR76:EC76" si="777">$E76&amp;"!"&amp;DR$4&amp;$A75&amp;":"&amp;DR$4&amp;$D75</f>
        <v>LOG_Calc!DP79:DP127</v>
      </c>
      <c r="DS76" t="str">
        <f t="shared" si="777"/>
        <v>LOG_Calc!DQ79:DQ127</v>
      </c>
      <c r="DT76" t="str">
        <f t="shared" si="777"/>
        <v>LOG_Calc!DR79:DR127</v>
      </c>
      <c r="DU76" t="str">
        <f t="shared" si="777"/>
        <v>LOG_Calc!DS79:DS127</v>
      </c>
      <c r="DV76" t="str">
        <f t="shared" si="777"/>
        <v>LOG_Calc!DT79:DT127</v>
      </c>
      <c r="DW76" t="str">
        <f t="shared" si="777"/>
        <v>LOG_Calc!DU79:DU127</v>
      </c>
      <c r="DX76" t="str">
        <f t="shared" si="777"/>
        <v>LOG_Calc!DV79:DV127</v>
      </c>
      <c r="DY76" t="str">
        <f t="shared" si="777"/>
        <v>LOG_Calc!DW79:DW127</v>
      </c>
      <c r="DZ76" t="str">
        <f t="shared" si="777"/>
        <v>LOG_Calc!DX79:DX127</v>
      </c>
      <c r="EA76" t="str">
        <f t="shared" si="777"/>
        <v>LOG_Calc!DY79:DY127</v>
      </c>
      <c r="EB76" t="str">
        <f t="shared" si="777"/>
        <v>LOG_Calc!DZ79:DZ127</v>
      </c>
      <c r="EC76" t="str">
        <f t="shared" si="777"/>
        <v>LOG_Calc!EA79:EA127</v>
      </c>
      <c r="ED76" t="str">
        <f t="shared" ref="ED76:EF76" si="778">$E76&amp;"!"&amp;ED$4&amp;$A75&amp;":"&amp;ED$4&amp;$D75</f>
        <v>LOG_Calc!EB79:EB127</v>
      </c>
      <c r="EE76" t="str">
        <f t="shared" si="778"/>
        <v>LOG_Calc!EC79:EC127</v>
      </c>
      <c r="EF76" t="str">
        <f t="shared" si="778"/>
        <v>LOG_Calc!ED79:ED127</v>
      </c>
    </row>
    <row r="77" spans="1:136">
      <c r="F77" s="17" t="s">
        <v>25</v>
      </c>
      <c r="G77">
        <f ca="1">MAX(INDIRECT(G75))</f>
        <v>1.1100000000000001</v>
      </c>
      <c r="H77">
        <f t="shared" ref="H77:X77" ca="1" si="779">MAX(INDIRECT(H75))</f>
        <v>0.99</v>
      </c>
      <c r="I77">
        <f t="shared" ca="1" si="779"/>
        <v>1.05</v>
      </c>
      <c r="J77">
        <f t="shared" ca="1" si="779"/>
        <v>0.91</v>
      </c>
      <c r="K77">
        <f t="shared" ca="1" si="779"/>
        <v>0.9</v>
      </c>
      <c r="L77">
        <f t="shared" ca="1" si="779"/>
        <v>0.89</v>
      </c>
      <c r="M77">
        <f t="shared" ca="1" si="779"/>
        <v>0.83</v>
      </c>
      <c r="N77">
        <f t="shared" ca="1" si="779"/>
        <v>0.78</v>
      </c>
      <c r="O77">
        <f t="shared" ca="1" si="779"/>
        <v>0.79</v>
      </c>
      <c r="P77">
        <f t="shared" ca="1" si="779"/>
        <v>0.78</v>
      </c>
      <c r="Q77">
        <f t="shared" ca="1" si="779"/>
        <v>0.79</v>
      </c>
      <c r="R77">
        <f t="shared" ca="1" si="779"/>
        <v>0.77</v>
      </c>
      <c r="S77">
        <f t="shared" ca="1" si="779"/>
        <v>0.78</v>
      </c>
      <c r="T77">
        <f t="shared" ca="1" si="779"/>
        <v>0.77</v>
      </c>
      <c r="U77">
        <f t="shared" ca="1" si="779"/>
        <v>0.78</v>
      </c>
      <c r="V77">
        <f t="shared" ca="1" si="779"/>
        <v>0.55000000000000004</v>
      </c>
      <c r="W77">
        <f t="shared" ca="1" si="779"/>
        <v>0.55000000000000004</v>
      </c>
      <c r="X77">
        <f t="shared" ca="1" si="779"/>
        <v>0.62</v>
      </c>
      <c r="Y77">
        <f t="shared" ref="Y77:AD77" ca="1" si="780">MAX(INDIRECT(Y75))</f>
        <v>0.65</v>
      </c>
      <c r="Z77">
        <f t="shared" ca="1" si="780"/>
        <v>0.74</v>
      </c>
      <c r="AA77">
        <f t="shared" ca="1" si="780"/>
        <v>0.64</v>
      </c>
      <c r="AB77">
        <f t="shared" ca="1" si="780"/>
        <v>0.64</v>
      </c>
      <c r="AC77">
        <f t="shared" ca="1" si="780"/>
        <v>0.63</v>
      </c>
      <c r="AD77">
        <f t="shared" ca="1" si="780"/>
        <v>0.62</v>
      </c>
      <c r="AE77">
        <f t="shared" ref="AE77:AK77" ca="1" si="781">MAX(INDIRECT(AE75))</f>
        <v>0.57999999999999996</v>
      </c>
      <c r="AF77">
        <f t="shared" ca="1" si="781"/>
        <v>0.56999999999999995</v>
      </c>
      <c r="AG77">
        <f t="shared" ca="1" si="781"/>
        <v>0.57999999999999996</v>
      </c>
      <c r="AH77">
        <f t="shared" ca="1" si="781"/>
        <v>0.56999999999999995</v>
      </c>
      <c r="AI77">
        <f t="shared" ca="1" si="781"/>
        <v>0.56999999999999995</v>
      </c>
      <c r="AJ77">
        <f t="shared" ca="1" si="781"/>
        <v>0.39</v>
      </c>
      <c r="AK77">
        <f t="shared" ca="1" si="781"/>
        <v>0.49</v>
      </c>
      <c r="AL77">
        <f t="shared" ref="AL77:AT77" ca="1" si="782">MAX(INDIRECT(AL75))</f>
        <v>0.45</v>
      </c>
      <c r="AM77">
        <f t="shared" ca="1" si="782"/>
        <v>0.44</v>
      </c>
      <c r="AN77">
        <f t="shared" ca="1" si="782"/>
        <v>0.4</v>
      </c>
      <c r="AO77">
        <f t="shared" ca="1" si="782"/>
        <v>0.41</v>
      </c>
      <c r="AP77">
        <f t="shared" ca="1" si="782"/>
        <v>0.37</v>
      </c>
      <c r="AQ77">
        <f t="shared" ca="1" si="782"/>
        <v>0.38</v>
      </c>
      <c r="AR77">
        <f t="shared" ca="1" si="782"/>
        <v>0.39</v>
      </c>
      <c r="AS77">
        <f t="shared" ca="1" si="782"/>
        <v>0.38</v>
      </c>
      <c r="AT77">
        <f t="shared" ca="1" si="782"/>
        <v>0.36</v>
      </c>
      <c r="AU77">
        <f t="shared" ref="AU77:BA77" ca="1" si="783">MAX(INDIRECT(AU75))</f>
        <v>0.35</v>
      </c>
      <c r="AV77">
        <f t="shared" ca="1" si="783"/>
        <v>0.35</v>
      </c>
      <c r="AW77">
        <f t="shared" ca="1" si="783"/>
        <v>0.22</v>
      </c>
      <c r="AX77">
        <f t="shared" ca="1" si="783"/>
        <v>0.35</v>
      </c>
      <c r="AY77">
        <f t="shared" ca="1" si="783"/>
        <v>0.35</v>
      </c>
      <c r="AZ77">
        <f t="shared" ca="1" si="783"/>
        <v>0.33</v>
      </c>
      <c r="BA77">
        <f t="shared" ca="1" si="783"/>
        <v>0.3</v>
      </c>
      <c r="BB77">
        <f t="shared" ref="BB77:BG77" ca="1" si="784">MAX(INDIRECT(BB75))</f>
        <v>0.32</v>
      </c>
      <c r="BC77">
        <f t="shared" ca="1" si="784"/>
        <v>0.3</v>
      </c>
      <c r="BD77">
        <f t="shared" ca="1" si="784"/>
        <v>0.3</v>
      </c>
      <c r="BE77">
        <f t="shared" ca="1" si="784"/>
        <v>0.28999999999999998</v>
      </c>
      <c r="BF77">
        <f t="shared" ca="1" si="784"/>
        <v>0.28999999999999998</v>
      </c>
      <c r="BG77">
        <f t="shared" ca="1" si="784"/>
        <v>0.28999999999999998</v>
      </c>
      <c r="BH77">
        <f t="shared" ref="BH77:BN77" ca="1" si="785">MAX(INDIRECT(BH75))</f>
        <v>0.2</v>
      </c>
      <c r="BI77">
        <f t="shared" ca="1" si="785"/>
        <v>0.3</v>
      </c>
      <c r="BJ77">
        <f t="shared" ca="1" si="785"/>
        <v>0.28000000000000003</v>
      </c>
      <c r="BK77">
        <f t="shared" ca="1" si="785"/>
        <v>0.27</v>
      </c>
      <c r="BL77">
        <f t="shared" ca="1" si="785"/>
        <v>0.27</v>
      </c>
      <c r="BM77">
        <f t="shared" ca="1" si="785"/>
        <v>0.26</v>
      </c>
      <c r="BN77">
        <f t="shared" ca="1" si="785"/>
        <v>0.24</v>
      </c>
      <c r="BO77">
        <f ca="1">MAX(INDIRECT(BO75))</f>
        <v>0.23</v>
      </c>
      <c r="BP77">
        <f ca="1">MAX(INDIRECT(BP75))</f>
        <v>0.23</v>
      </c>
      <c r="BQ77">
        <f t="shared" ref="BQ77:BW77" ca="1" si="786">MAX(INDIRECT(BQ75))</f>
        <v>0.24</v>
      </c>
      <c r="BR77">
        <f t="shared" ca="1" si="786"/>
        <v>0.23</v>
      </c>
      <c r="BS77">
        <f t="shared" ca="1" si="786"/>
        <v>0.24</v>
      </c>
      <c r="BT77">
        <f t="shared" ca="1" si="786"/>
        <v>0.17</v>
      </c>
      <c r="BU77">
        <f t="shared" ca="1" si="786"/>
        <v>0.23</v>
      </c>
      <c r="BV77">
        <f t="shared" ca="1" si="786"/>
        <v>0.22</v>
      </c>
      <c r="BW77">
        <f t="shared" ca="1" si="786"/>
        <v>0.22</v>
      </c>
      <c r="BX77">
        <f ca="1">MAX(INDIRECT(BX75))</f>
        <v>0.2</v>
      </c>
      <c r="BY77">
        <f ca="1">MAX(INDIRECT(BY75))</f>
        <v>0.19</v>
      </c>
      <c r="BZ77">
        <f t="shared" ref="BZ77:CK77" ca="1" si="787">MAX(INDIRECT(BZ75))</f>
        <v>0.18</v>
      </c>
      <c r="CA77">
        <f t="shared" ca="1" si="787"/>
        <v>0.19</v>
      </c>
      <c r="CB77">
        <f t="shared" ca="1" si="787"/>
        <v>0.16</v>
      </c>
      <c r="CC77">
        <f t="shared" ca="1" si="787"/>
        <v>0.19</v>
      </c>
      <c r="CD77">
        <f t="shared" ca="1" si="787"/>
        <v>0.18</v>
      </c>
      <c r="CE77">
        <f t="shared" ca="1" si="787"/>
        <v>0.18</v>
      </c>
      <c r="CF77">
        <f t="shared" ca="1" si="787"/>
        <v>0.17</v>
      </c>
      <c r="CG77">
        <f t="shared" ca="1" si="787"/>
        <v>0.18</v>
      </c>
      <c r="CH77">
        <f t="shared" ca="1" si="787"/>
        <v>0.2</v>
      </c>
      <c r="CI77">
        <f t="shared" ca="1" si="787"/>
        <v>0.2</v>
      </c>
      <c r="CJ77">
        <f t="shared" ca="1" si="787"/>
        <v>0.19</v>
      </c>
      <c r="CK77">
        <f t="shared" ca="1" si="787"/>
        <v>0.18</v>
      </c>
      <c r="CL77">
        <f ca="1">MAX(INDIRECT(CL75))</f>
        <v>0.18</v>
      </c>
      <c r="CM77">
        <f ca="1">MAX(INDIRECT(CM75))</f>
        <v>0.18</v>
      </c>
      <c r="CN77">
        <f t="shared" ref="CN77:CS77" ca="1" si="788">MAX(INDIRECT(CN75))</f>
        <v>0.18</v>
      </c>
      <c r="CO77">
        <f t="shared" ca="1" si="788"/>
        <v>0.18</v>
      </c>
      <c r="CP77">
        <f t="shared" ca="1" si="788"/>
        <v>0.18</v>
      </c>
      <c r="CQ77">
        <f t="shared" ca="1" si="788"/>
        <v>0.18</v>
      </c>
      <c r="CR77">
        <f t="shared" ca="1" si="788"/>
        <v>0.15</v>
      </c>
      <c r="CS77">
        <f t="shared" ca="1" si="788"/>
        <v>0.16</v>
      </c>
      <c r="CT77">
        <f t="shared" ref="CT77:DP77" ca="1" si="789">MAX(INDIRECT(CT75))</f>
        <v>0.13</v>
      </c>
      <c r="CU77">
        <f t="shared" ca="1" si="789"/>
        <v>0.14000000000000001</v>
      </c>
      <c r="CV77">
        <f t="shared" ca="1" si="789"/>
        <v>0.14000000000000001</v>
      </c>
      <c r="CW77">
        <f t="shared" ca="1" si="789"/>
        <v>0.14000000000000001</v>
      </c>
      <c r="CX77">
        <f t="shared" ca="1" si="789"/>
        <v>0.15</v>
      </c>
      <c r="CY77">
        <f t="shared" ca="1" si="789"/>
        <v>0.13</v>
      </c>
      <c r="CZ77">
        <f t="shared" ca="1" si="789"/>
        <v>0.13</v>
      </c>
      <c r="DA77">
        <f t="shared" ca="1" si="789"/>
        <v>0.13</v>
      </c>
      <c r="DB77">
        <f t="shared" ca="1" si="789"/>
        <v>0.13</v>
      </c>
      <c r="DC77">
        <f t="shared" ca="1" si="789"/>
        <v>0.14000000000000001</v>
      </c>
      <c r="DD77">
        <f t="shared" ca="1" si="789"/>
        <v>0.13</v>
      </c>
      <c r="DE77">
        <f t="shared" ca="1" si="789"/>
        <v>0.14000000000000001</v>
      </c>
      <c r="DF77">
        <f t="shared" ca="1" si="789"/>
        <v>0.13</v>
      </c>
      <c r="DG77">
        <f t="shared" ca="1" si="789"/>
        <v>0.13</v>
      </c>
      <c r="DH77">
        <f t="shared" ca="1" si="789"/>
        <v>0.13</v>
      </c>
      <c r="DI77">
        <f t="shared" ca="1" si="789"/>
        <v>0.13</v>
      </c>
      <c r="DJ77">
        <f t="shared" ca="1" si="789"/>
        <v>0.13</v>
      </c>
      <c r="DK77">
        <f t="shared" ca="1" si="789"/>
        <v>0.13</v>
      </c>
      <c r="DL77">
        <f t="shared" ca="1" si="789"/>
        <v>0.14000000000000001</v>
      </c>
      <c r="DM77">
        <f t="shared" ca="1" si="789"/>
        <v>0.12</v>
      </c>
      <c r="DN77">
        <f t="shared" ca="1" si="789"/>
        <v>0.13</v>
      </c>
      <c r="DO77">
        <f t="shared" ca="1" si="789"/>
        <v>0.13</v>
      </c>
      <c r="DP77">
        <f t="shared" ca="1" si="789"/>
        <v>0.13</v>
      </c>
      <c r="DQ77">
        <f ca="1">MAX(INDIRECT(DQ75))</f>
        <v>0.12</v>
      </c>
      <c r="DR77">
        <f t="shared" ref="DR77:EC77" ca="1" si="790">MAX(INDIRECT(DR75))</f>
        <v>0.13300000000000001</v>
      </c>
      <c r="DS77">
        <f t="shared" ca="1" si="790"/>
        <v>0.13200000000000001</v>
      </c>
      <c r="DT77">
        <f t="shared" ca="1" si="790"/>
        <v>0.13200000000000001</v>
      </c>
      <c r="DU77">
        <f t="shared" ca="1" si="790"/>
        <v>0.13300000000000001</v>
      </c>
      <c r="DV77">
        <f t="shared" ca="1" si="790"/>
        <v>0.121</v>
      </c>
      <c r="DW77">
        <f t="shared" ca="1" si="790"/>
        <v>0.125</v>
      </c>
      <c r="DX77">
        <f t="shared" ca="1" si="790"/>
        <v>0.127</v>
      </c>
      <c r="DY77">
        <f t="shared" ca="1" si="790"/>
        <v>0.127</v>
      </c>
      <c r="DZ77">
        <f t="shared" ca="1" si="790"/>
        <v>0.11700000000000001</v>
      </c>
      <c r="EA77">
        <f t="shared" ca="1" si="790"/>
        <v>0.11700000000000001</v>
      </c>
      <c r="EB77">
        <f t="shared" ca="1" si="790"/>
        <v>0.125</v>
      </c>
      <c r="EC77">
        <f t="shared" ca="1" si="790"/>
        <v>0.125</v>
      </c>
      <c r="ED77">
        <f t="shared" ref="ED77:EF77" ca="1" si="791">MAX(INDIRECT(ED75))</f>
        <v>0.11600000000000001</v>
      </c>
      <c r="EE77">
        <f t="shared" ca="1" si="791"/>
        <v>0.115</v>
      </c>
      <c r="EF77">
        <f t="shared" ca="1" si="791"/>
        <v>0.12</v>
      </c>
    </row>
    <row r="78" spans="1:136">
      <c r="F78" s="17" t="s">
        <v>26</v>
      </c>
      <c r="G78">
        <f ca="1">MIN(INDIRECT(G75))</f>
        <v>0.16</v>
      </c>
      <c r="H78">
        <f t="shared" ref="H78:X78" ca="1" si="792">MIN(INDIRECT(H75))</f>
        <v>0.16</v>
      </c>
      <c r="I78">
        <f t="shared" ca="1" si="792"/>
        <v>0.16</v>
      </c>
      <c r="J78">
        <f t="shared" ca="1" si="792"/>
        <v>0.16</v>
      </c>
      <c r="K78">
        <f t="shared" ca="1" si="792"/>
        <v>0.16</v>
      </c>
      <c r="L78">
        <f t="shared" ca="1" si="792"/>
        <v>0.15</v>
      </c>
      <c r="M78">
        <f t="shared" ca="1" si="792"/>
        <v>0.14000000000000001</v>
      </c>
      <c r="N78">
        <f t="shared" ca="1" si="792"/>
        <v>0.15</v>
      </c>
      <c r="O78">
        <f t="shared" ca="1" si="792"/>
        <v>0.13</v>
      </c>
      <c r="P78">
        <f t="shared" ca="1" si="792"/>
        <v>0.14000000000000001</v>
      </c>
      <c r="Q78">
        <f t="shared" ca="1" si="792"/>
        <v>0.1</v>
      </c>
      <c r="R78">
        <f t="shared" ca="1" si="792"/>
        <v>0.13</v>
      </c>
      <c r="S78">
        <f t="shared" ca="1" si="792"/>
        <v>0.14000000000000001</v>
      </c>
      <c r="T78">
        <f t="shared" ca="1" si="792"/>
        <v>0.14000000000000001</v>
      </c>
      <c r="U78">
        <f t="shared" ca="1" si="792"/>
        <v>0.13</v>
      </c>
      <c r="V78">
        <f t="shared" ca="1" si="792"/>
        <v>0.12</v>
      </c>
      <c r="W78">
        <f t="shared" ca="1" si="792"/>
        <v>0.12</v>
      </c>
      <c r="X78">
        <f t="shared" ca="1" si="792"/>
        <v>0.12</v>
      </c>
      <c r="Y78">
        <f t="shared" ref="Y78:AD78" ca="1" si="793">MIN(INDIRECT(Y75))</f>
        <v>0.12</v>
      </c>
      <c r="Z78">
        <f t="shared" ca="1" si="793"/>
        <v>0.09</v>
      </c>
      <c r="AA78">
        <f t="shared" ca="1" si="793"/>
        <v>0.08</v>
      </c>
      <c r="AB78">
        <f t="shared" ca="1" si="793"/>
        <v>0.08</v>
      </c>
      <c r="AC78">
        <f t="shared" ca="1" si="793"/>
        <v>0.09</v>
      </c>
      <c r="AD78">
        <f t="shared" ca="1" si="793"/>
        <v>0.08</v>
      </c>
      <c r="AE78">
        <f t="shared" ref="AE78:AK78" ca="1" si="794">MIN(INDIRECT(AE75))</f>
        <v>0.08</v>
      </c>
      <c r="AF78">
        <f t="shared" ca="1" si="794"/>
        <v>0.08</v>
      </c>
      <c r="AG78">
        <f t="shared" ca="1" si="794"/>
        <v>0.08</v>
      </c>
      <c r="AH78">
        <f t="shared" ca="1" si="794"/>
        <v>0.08</v>
      </c>
      <c r="AI78">
        <f t="shared" ca="1" si="794"/>
        <v>0.08</v>
      </c>
      <c r="AJ78">
        <f t="shared" ca="1" si="794"/>
        <v>0.06</v>
      </c>
      <c r="AK78">
        <f t="shared" ca="1" si="794"/>
        <v>0.08</v>
      </c>
      <c r="AL78">
        <f t="shared" ref="AL78:AT78" ca="1" si="795">MIN(INDIRECT(AL75))</f>
        <v>0.08</v>
      </c>
      <c r="AM78">
        <f t="shared" ca="1" si="795"/>
        <v>0.08</v>
      </c>
      <c r="AN78">
        <f t="shared" ca="1" si="795"/>
        <v>0.08</v>
      </c>
      <c r="AO78">
        <f t="shared" ca="1" si="795"/>
        <v>0.08</v>
      </c>
      <c r="AP78">
        <f t="shared" ca="1" si="795"/>
        <v>0.08</v>
      </c>
      <c r="AQ78">
        <f t="shared" ca="1" si="795"/>
        <v>0.08</v>
      </c>
      <c r="AR78">
        <f t="shared" ca="1" si="795"/>
        <v>0.08</v>
      </c>
      <c r="AS78">
        <f t="shared" ca="1" si="795"/>
        <v>0.08</v>
      </c>
      <c r="AT78">
        <f t="shared" ca="1" si="795"/>
        <v>7.0000000000000007E-2</v>
      </c>
      <c r="AU78">
        <f t="shared" ref="AU78:BA78" ca="1" si="796">MIN(INDIRECT(AU75))</f>
        <v>7.0000000000000007E-2</v>
      </c>
      <c r="AV78">
        <f t="shared" ca="1" si="796"/>
        <v>7.0000000000000007E-2</v>
      </c>
      <c r="AW78">
        <f t="shared" ca="1" si="796"/>
        <v>0.06</v>
      </c>
      <c r="AX78">
        <f t="shared" ca="1" si="796"/>
        <v>7.0000000000000007E-2</v>
      </c>
      <c r="AY78">
        <f t="shared" ca="1" si="796"/>
        <v>7.0000000000000007E-2</v>
      </c>
      <c r="AZ78">
        <f t="shared" ca="1" si="796"/>
        <v>0.08</v>
      </c>
      <c r="BA78">
        <f t="shared" ca="1" si="796"/>
        <v>7.0000000000000007E-2</v>
      </c>
      <c r="BB78">
        <f t="shared" ref="BB78:BG78" ca="1" si="797">MIN(INDIRECT(BB75))</f>
        <v>0.08</v>
      </c>
      <c r="BC78">
        <f t="shared" ca="1" si="797"/>
        <v>7.0000000000000007E-2</v>
      </c>
      <c r="BD78">
        <f t="shared" ca="1" si="797"/>
        <v>7.0000000000000007E-2</v>
      </c>
      <c r="BE78">
        <f t="shared" ca="1" si="797"/>
        <v>7.0000000000000007E-2</v>
      </c>
      <c r="BF78">
        <f t="shared" ca="1" si="797"/>
        <v>7.0000000000000007E-2</v>
      </c>
      <c r="BG78">
        <f t="shared" ca="1" si="797"/>
        <v>0.06</v>
      </c>
      <c r="BH78">
        <f t="shared" ref="BH78:BN78" ca="1" si="798">MIN(INDIRECT(BH75))</f>
        <v>0.06</v>
      </c>
      <c r="BI78">
        <f t="shared" ca="1" si="798"/>
        <v>0.06</v>
      </c>
      <c r="BJ78">
        <f t="shared" ca="1" si="798"/>
        <v>0.06</v>
      </c>
      <c r="BK78">
        <f t="shared" ca="1" si="798"/>
        <v>0.06</v>
      </c>
      <c r="BL78">
        <f t="shared" ca="1" si="798"/>
        <v>0.06</v>
      </c>
      <c r="BM78">
        <f t="shared" ca="1" si="798"/>
        <v>7.0000000000000007E-2</v>
      </c>
      <c r="BN78">
        <f t="shared" ca="1" si="798"/>
        <v>0.06</v>
      </c>
      <c r="BO78">
        <f ca="1">MIN(INDIRECT(BO75))</f>
        <v>0.06</v>
      </c>
      <c r="BP78">
        <f ca="1">MIN(INDIRECT(BP75))</f>
        <v>7.0000000000000007E-2</v>
      </c>
      <c r="BQ78">
        <f t="shared" ref="BQ78:BW78" ca="1" si="799">MIN(INDIRECT(BQ75))</f>
        <v>7.0000000000000007E-2</v>
      </c>
      <c r="BR78">
        <f t="shared" ca="1" si="799"/>
        <v>0.06</v>
      </c>
      <c r="BS78">
        <f t="shared" ca="1" si="799"/>
        <v>0.06</v>
      </c>
      <c r="BT78">
        <f t="shared" ca="1" si="799"/>
        <v>0.05</v>
      </c>
      <c r="BU78">
        <f t="shared" ca="1" si="799"/>
        <v>0.06</v>
      </c>
      <c r="BV78">
        <f t="shared" ca="1" si="799"/>
        <v>0.06</v>
      </c>
      <c r="BW78">
        <f t="shared" ca="1" si="799"/>
        <v>0.06</v>
      </c>
      <c r="BX78">
        <f ca="1">MIN(INDIRECT(BX75))</f>
        <v>0.06</v>
      </c>
      <c r="BY78">
        <f ca="1">MIN(INDIRECT(BY75))</f>
        <v>0.06</v>
      </c>
      <c r="BZ78">
        <f t="shared" ref="BZ78:CK78" ca="1" si="800">MIN(INDIRECT(BZ75))</f>
        <v>0.06</v>
      </c>
      <c r="CA78">
        <f t="shared" ca="1" si="800"/>
        <v>0.06</v>
      </c>
      <c r="CB78">
        <f t="shared" ca="1" si="800"/>
        <v>0.06</v>
      </c>
      <c r="CC78">
        <f t="shared" ca="1" si="800"/>
        <v>0.06</v>
      </c>
      <c r="CD78">
        <f t="shared" ca="1" si="800"/>
        <v>0.06</v>
      </c>
      <c r="CE78">
        <f t="shared" ca="1" si="800"/>
        <v>0.06</v>
      </c>
      <c r="CF78">
        <f t="shared" ca="1" si="800"/>
        <v>0.06</v>
      </c>
      <c r="CG78">
        <f t="shared" ca="1" si="800"/>
        <v>0.06</v>
      </c>
      <c r="CH78">
        <f t="shared" ca="1" si="800"/>
        <v>0.06</v>
      </c>
      <c r="CI78">
        <f t="shared" ca="1" si="800"/>
        <v>0.06</v>
      </c>
      <c r="CJ78">
        <f t="shared" ca="1" si="800"/>
        <v>0.06</v>
      </c>
      <c r="CK78">
        <f t="shared" ca="1" si="800"/>
        <v>0.06</v>
      </c>
      <c r="CL78">
        <f ca="1">MIN(INDIRECT(CL75))</f>
        <v>0.06</v>
      </c>
      <c r="CM78">
        <f ca="1">MIN(INDIRECT(CM75))</f>
        <v>0.06</v>
      </c>
      <c r="CN78">
        <f t="shared" ref="CN78:CS78" ca="1" si="801">MIN(INDIRECT(CN75))</f>
        <v>0.06</v>
      </c>
      <c r="CO78">
        <f t="shared" ca="1" si="801"/>
        <v>0.06</v>
      </c>
      <c r="CP78">
        <f t="shared" ca="1" si="801"/>
        <v>0.06</v>
      </c>
      <c r="CQ78">
        <f t="shared" ca="1" si="801"/>
        <v>0.06</v>
      </c>
      <c r="CR78">
        <f t="shared" ca="1" si="801"/>
        <v>0.05</v>
      </c>
      <c r="CS78">
        <f t="shared" ca="1" si="801"/>
        <v>0.06</v>
      </c>
      <c r="CT78">
        <f t="shared" ref="CT78:DP78" ca="1" si="802">MIN(INDIRECT(CT75))</f>
        <v>0.06</v>
      </c>
      <c r="CU78">
        <f t="shared" ca="1" si="802"/>
        <v>0.06</v>
      </c>
      <c r="CV78">
        <f t="shared" ca="1" si="802"/>
        <v>0.06</v>
      </c>
      <c r="CW78">
        <f t="shared" ca="1" si="802"/>
        <v>0.06</v>
      </c>
      <c r="CX78">
        <f t="shared" ca="1" si="802"/>
        <v>0.06</v>
      </c>
      <c r="CY78">
        <f t="shared" ca="1" si="802"/>
        <v>0.06</v>
      </c>
      <c r="CZ78">
        <f t="shared" ca="1" si="802"/>
        <v>0.06</v>
      </c>
      <c r="DA78">
        <f t="shared" ca="1" si="802"/>
        <v>0.06</v>
      </c>
      <c r="DB78">
        <f t="shared" ca="1" si="802"/>
        <v>0.06</v>
      </c>
      <c r="DC78">
        <f t="shared" ca="1" si="802"/>
        <v>0.06</v>
      </c>
      <c r="DD78">
        <f t="shared" ca="1" si="802"/>
        <v>0.05</v>
      </c>
      <c r="DE78">
        <f t="shared" ca="1" si="802"/>
        <v>0.06</v>
      </c>
      <c r="DF78">
        <f t="shared" ca="1" si="802"/>
        <v>0.06</v>
      </c>
      <c r="DG78">
        <f t="shared" ca="1" si="802"/>
        <v>0.06</v>
      </c>
      <c r="DH78">
        <f t="shared" ca="1" si="802"/>
        <v>0.06</v>
      </c>
      <c r="DI78">
        <f t="shared" ca="1" si="802"/>
        <v>0.06</v>
      </c>
      <c r="DJ78">
        <f t="shared" ca="1" si="802"/>
        <v>0.06</v>
      </c>
      <c r="DK78">
        <f t="shared" ca="1" si="802"/>
        <v>0.06</v>
      </c>
      <c r="DL78">
        <f t="shared" ca="1" si="802"/>
        <v>0.06</v>
      </c>
      <c r="DM78">
        <f t="shared" ca="1" si="802"/>
        <v>0.06</v>
      </c>
      <c r="DN78">
        <f t="shared" ca="1" si="802"/>
        <v>0.06</v>
      </c>
      <c r="DO78">
        <f t="shared" ca="1" si="802"/>
        <v>0.05</v>
      </c>
      <c r="DP78">
        <f t="shared" ca="1" si="802"/>
        <v>0.06</v>
      </c>
      <c r="DQ78">
        <f ca="1">MIN(INDIRECT(DQ75))</f>
        <v>0.06</v>
      </c>
      <c r="DR78">
        <f t="shared" ref="DR78:EC78" ca="1" si="803">MIN(INDIRECT(DR75))</f>
        <v>5.6000000000000001E-2</v>
      </c>
      <c r="DS78">
        <f t="shared" ca="1" si="803"/>
        <v>5.8999999999999997E-2</v>
      </c>
      <c r="DT78">
        <f t="shared" ca="1" si="803"/>
        <v>5.7000000000000002E-2</v>
      </c>
      <c r="DU78">
        <f t="shared" ca="1" si="803"/>
        <v>5.7000000000000002E-2</v>
      </c>
      <c r="DV78">
        <f t="shared" ca="1" si="803"/>
        <v>5.6000000000000001E-2</v>
      </c>
      <c r="DW78">
        <f t="shared" ca="1" si="803"/>
        <v>5.3999999999999999E-2</v>
      </c>
      <c r="DX78">
        <f t="shared" ca="1" si="803"/>
        <v>5.7000000000000002E-2</v>
      </c>
      <c r="DY78">
        <f t="shared" ca="1" si="803"/>
        <v>5.7000000000000002E-2</v>
      </c>
      <c r="DZ78">
        <f t="shared" ca="1" si="803"/>
        <v>5.7000000000000002E-2</v>
      </c>
      <c r="EA78">
        <f t="shared" ca="1" si="803"/>
        <v>5.5E-2</v>
      </c>
      <c r="EB78">
        <f t="shared" ca="1" si="803"/>
        <v>5.1999999999999998E-2</v>
      </c>
      <c r="EC78">
        <f t="shared" ca="1" si="803"/>
        <v>5.6000000000000001E-2</v>
      </c>
      <c r="ED78">
        <f t="shared" ref="ED78:EF78" ca="1" si="804">MIN(INDIRECT(ED75))</f>
        <v>5.3999999999999999E-2</v>
      </c>
      <c r="EE78">
        <f t="shared" ca="1" si="804"/>
        <v>4.5999999999999999E-2</v>
      </c>
      <c r="EF78">
        <f t="shared" ca="1" si="804"/>
        <v>5.0999999999999997E-2</v>
      </c>
    </row>
    <row r="79" spans="1:136">
      <c r="F79" s="17" t="s">
        <v>23</v>
      </c>
      <c r="G79">
        <f ca="1">AVERAGE(INDIRECT(G75))</f>
        <v>0.40142857142857147</v>
      </c>
      <c r="H79">
        <f t="shared" ref="H79:X79" ca="1" si="805">AVERAGE(INDIRECT(H75))</f>
        <v>0.37312244897959196</v>
      </c>
      <c r="I79">
        <f t="shared" ca="1" si="805"/>
        <v>0.35142857142857142</v>
      </c>
      <c r="J79">
        <f t="shared" ca="1" si="805"/>
        <v>0.33408163265306118</v>
      </c>
      <c r="K79">
        <f t="shared" ca="1" si="805"/>
        <v>0.32693877551020417</v>
      </c>
      <c r="L79">
        <f t="shared" ca="1" si="805"/>
        <v>0.33612244897959181</v>
      </c>
      <c r="M79">
        <f t="shared" ca="1" si="805"/>
        <v>0.31326530612244896</v>
      </c>
      <c r="N79">
        <f t="shared" ca="1" si="805"/>
        <v>0.31265306122448977</v>
      </c>
      <c r="O79">
        <f t="shared" ca="1" si="805"/>
        <v>0.31693877551020405</v>
      </c>
      <c r="P79">
        <f t="shared" ca="1" si="805"/>
        <v>0.31387755102040815</v>
      </c>
      <c r="Q79">
        <f t="shared" ca="1" si="805"/>
        <v>0.3069387755102041</v>
      </c>
      <c r="R79">
        <f t="shared" ca="1" si="805"/>
        <v>0.30285714285714282</v>
      </c>
      <c r="S79">
        <f t="shared" ca="1" si="805"/>
        <v>0.28775510204081628</v>
      </c>
      <c r="T79">
        <f t="shared" ca="1" si="805"/>
        <v>0.28326530612244899</v>
      </c>
      <c r="U79">
        <f t="shared" ca="1" si="805"/>
        <v>0.28122448979591835</v>
      </c>
      <c r="V79">
        <f t="shared" ca="1" si="805"/>
        <v>0.22285714285714292</v>
      </c>
      <c r="W79">
        <f t="shared" ca="1" si="805"/>
        <v>0.2316326530612246</v>
      </c>
      <c r="X79">
        <f t="shared" ca="1" si="805"/>
        <v>0.246530612244898</v>
      </c>
      <c r="Y79">
        <f t="shared" ref="Y79:AD79" ca="1" si="806">AVERAGE(INDIRECT(Y75))</f>
        <v>0.24795918367346939</v>
      </c>
      <c r="Z79">
        <f t="shared" ca="1" si="806"/>
        <v>0.24469387755102048</v>
      </c>
      <c r="AA79">
        <f t="shared" ca="1" si="806"/>
        <v>0.229795918367347</v>
      </c>
      <c r="AB79">
        <f t="shared" ca="1" si="806"/>
        <v>0.22938775510204085</v>
      </c>
      <c r="AC79">
        <f t="shared" ca="1" si="806"/>
        <v>0.21959183673469396</v>
      </c>
      <c r="AD79">
        <f t="shared" ca="1" si="806"/>
        <v>0.22306122448979596</v>
      </c>
      <c r="AE79">
        <f t="shared" ref="AE79:AK79" ca="1" si="807">AVERAGE(INDIRECT(AE75))</f>
        <v>0.20710204081632652</v>
      </c>
      <c r="AF79">
        <f t="shared" ca="1" si="807"/>
        <v>0.20285714285714285</v>
      </c>
      <c r="AG79">
        <f t="shared" ca="1" si="807"/>
        <v>0.19918367346938778</v>
      </c>
      <c r="AH79">
        <f t="shared" ca="1" si="807"/>
        <v>0.19734693877551024</v>
      </c>
      <c r="AI79">
        <f t="shared" ca="1" si="807"/>
        <v>0.19000000000000006</v>
      </c>
      <c r="AJ79">
        <f t="shared" ca="1" si="807"/>
        <v>0.16122448979591839</v>
      </c>
      <c r="AK79">
        <f t="shared" ca="1" si="807"/>
        <v>0.17632653061224499</v>
      </c>
      <c r="AL79">
        <f t="shared" ref="AL79:AT79" ca="1" si="808">AVERAGE(INDIRECT(AL75))</f>
        <v>0.16918367346938773</v>
      </c>
      <c r="AM79">
        <f t="shared" ca="1" si="808"/>
        <v>0.16408163265306119</v>
      </c>
      <c r="AN79">
        <f t="shared" ca="1" si="808"/>
        <v>0.16102040816326535</v>
      </c>
      <c r="AO79">
        <f t="shared" ca="1" si="808"/>
        <v>0.15714285714285714</v>
      </c>
      <c r="AP79">
        <f t="shared" ca="1" si="808"/>
        <v>0.14755102040816326</v>
      </c>
      <c r="AQ79">
        <f t="shared" ca="1" si="808"/>
        <v>0.14979591836734696</v>
      </c>
      <c r="AR79">
        <f t="shared" ca="1" si="808"/>
        <v>0.14530612244897956</v>
      </c>
      <c r="AS79">
        <f t="shared" ca="1" si="808"/>
        <v>0.14959183673469389</v>
      </c>
      <c r="AT79">
        <f t="shared" ca="1" si="808"/>
        <v>0.14836734693877549</v>
      </c>
      <c r="AU79">
        <f t="shared" ref="AU79:BA79" ca="1" si="809">AVERAGE(INDIRECT(AU75))</f>
        <v>0.13693877551020411</v>
      </c>
      <c r="AV79">
        <f t="shared" ca="1" si="809"/>
        <v>0.14081632653061224</v>
      </c>
      <c r="AW79">
        <f t="shared" ca="1" si="809"/>
        <v>0.11530612244897956</v>
      </c>
      <c r="AX79">
        <f t="shared" ca="1" si="809"/>
        <v>0.13816326530612241</v>
      </c>
      <c r="AY79">
        <f t="shared" ca="1" si="809"/>
        <v>0.13653061224489793</v>
      </c>
      <c r="AZ79">
        <f t="shared" ca="1" si="809"/>
        <v>0.13387755102040819</v>
      </c>
      <c r="BA79">
        <f t="shared" ca="1" si="809"/>
        <v>0.12673469387755101</v>
      </c>
      <c r="BB79">
        <f t="shared" ref="BB79:BG79" ca="1" si="810">AVERAGE(INDIRECT(BB75))</f>
        <v>0.13204081632653064</v>
      </c>
      <c r="BC79">
        <f t="shared" ca="1" si="810"/>
        <v>0.12836734693877552</v>
      </c>
      <c r="BD79">
        <f t="shared" ca="1" si="810"/>
        <v>0.12857142857142859</v>
      </c>
      <c r="BE79">
        <f t="shared" ca="1" si="810"/>
        <v>0.12448979591836738</v>
      </c>
      <c r="BF79">
        <f t="shared" ca="1" si="810"/>
        <v>0.12632653061224491</v>
      </c>
      <c r="BG79">
        <f t="shared" ca="1" si="810"/>
        <v>0.1253061224489796</v>
      </c>
      <c r="BH79">
        <f t="shared" ref="BH79:BN79" ca="1" si="811">AVERAGE(INDIRECT(BH75))</f>
        <v>0.10163265306122449</v>
      </c>
      <c r="BI79">
        <f t="shared" ca="1" si="811"/>
        <v>0.123265306122449</v>
      </c>
      <c r="BJ79">
        <f t="shared" ca="1" si="811"/>
        <v>0.12061224489795914</v>
      </c>
      <c r="BK79">
        <f t="shared" ca="1" si="811"/>
        <v>0.12326530612244896</v>
      </c>
      <c r="BL79">
        <f t="shared" ca="1" si="811"/>
        <v>0.12224489795918365</v>
      </c>
      <c r="BM79">
        <f t="shared" ca="1" si="811"/>
        <v>0.11877551020408164</v>
      </c>
      <c r="BN79">
        <f t="shared" ca="1" si="811"/>
        <v>0.1183673469387755</v>
      </c>
      <c r="BO79">
        <f ca="1">AVERAGE(INDIRECT(BO75))</f>
        <v>0.11183673469387752</v>
      </c>
      <c r="BP79">
        <f ca="1">AVERAGE(INDIRECT(BP75))</f>
        <v>0.1120408163265306</v>
      </c>
      <c r="BQ79">
        <f t="shared" ref="BQ79:BW79" ca="1" si="812">AVERAGE(INDIRECT(BQ75))</f>
        <v>0.11612244897959187</v>
      </c>
      <c r="BR79">
        <f t="shared" ca="1" si="812"/>
        <v>0.11326530612244896</v>
      </c>
      <c r="BS79">
        <f t="shared" ca="1" si="812"/>
        <v>0.11591836734693879</v>
      </c>
      <c r="BT79">
        <f t="shared" ca="1" si="812"/>
        <v>9.8775510204081624E-2</v>
      </c>
      <c r="BU79">
        <f t="shared" ca="1" si="812"/>
        <v>0.10999999999999997</v>
      </c>
      <c r="BV79">
        <f t="shared" ca="1" si="812"/>
        <v>0.11122448979591835</v>
      </c>
      <c r="BW79">
        <f t="shared" ca="1" si="812"/>
        <v>0.10877551020408165</v>
      </c>
      <c r="BX79">
        <f ca="1">AVERAGE(INDIRECT(BX75))</f>
        <v>0.11736842105263158</v>
      </c>
      <c r="BY79">
        <f ca="1">AVERAGE(INDIRECT(BY75))</f>
        <v>0.1168421052631579</v>
      </c>
      <c r="BZ79">
        <f t="shared" ref="BZ79:CK79" ca="1" si="813">AVERAGE(INDIRECT(BZ75))</f>
        <v>0.11578947368421054</v>
      </c>
      <c r="CA79">
        <f t="shared" ca="1" si="813"/>
        <v>0.11473684210526319</v>
      </c>
      <c r="CB79">
        <f t="shared" ca="1" si="813"/>
        <v>0.10842105263157895</v>
      </c>
      <c r="CC79">
        <f t="shared" ca="1" si="813"/>
        <v>0.11368421052631582</v>
      </c>
      <c r="CD79">
        <f t="shared" ca="1" si="813"/>
        <v>0.10894736842105264</v>
      </c>
      <c r="CE79">
        <f t="shared" ca="1" si="813"/>
        <v>0.10631578947368421</v>
      </c>
      <c r="CF79">
        <f t="shared" ca="1" si="813"/>
        <v>0.10368421052631582</v>
      </c>
      <c r="CG79">
        <f t="shared" ca="1" si="813"/>
        <v>0.10842105263157895</v>
      </c>
      <c r="CH79">
        <f t="shared" ca="1" si="813"/>
        <v>0.10285714285714286</v>
      </c>
      <c r="CI79">
        <f t="shared" ca="1" si="813"/>
        <v>0.10489795918367346</v>
      </c>
      <c r="CJ79">
        <f t="shared" ca="1" si="813"/>
        <v>0.10244897959183673</v>
      </c>
      <c r="CK79">
        <f t="shared" ca="1" si="813"/>
        <v>0.10122448979591835</v>
      </c>
      <c r="CL79">
        <f ca="1">AVERAGE(INDIRECT(CL75))</f>
        <v>9.8571428571428574E-2</v>
      </c>
      <c r="CM79">
        <f ca="1">AVERAGE(INDIRECT(CM75))</f>
        <v>9.877551020408161E-2</v>
      </c>
      <c r="CN79">
        <f t="shared" ref="CN79:CS79" ca="1" si="814">AVERAGE(INDIRECT(CN75))</f>
        <v>9.7959183673469397E-2</v>
      </c>
      <c r="CO79">
        <f t="shared" ca="1" si="814"/>
        <v>9.7959183673469369E-2</v>
      </c>
      <c r="CP79">
        <f t="shared" ca="1" si="814"/>
        <v>9.7551020408163283E-2</v>
      </c>
      <c r="CQ79">
        <f t="shared" ca="1" si="814"/>
        <v>9.5918367346938774E-2</v>
      </c>
      <c r="CR79">
        <f t="shared" ca="1" si="814"/>
        <v>8.8163265306122396E-2</v>
      </c>
      <c r="CS79">
        <f t="shared" ca="1" si="814"/>
        <v>9.591836734693876E-2</v>
      </c>
      <c r="CT79">
        <f t="shared" ref="CT79:DP79" ca="1" si="815">AVERAGE(INDIRECT(CT75))</f>
        <v>0.1</v>
      </c>
      <c r="CU79">
        <f t="shared" ca="1" si="815"/>
        <v>0.1035294117647059</v>
      </c>
      <c r="CV79">
        <f t="shared" ca="1" si="815"/>
        <v>0.10176470588235297</v>
      </c>
      <c r="CW79">
        <f t="shared" ca="1" si="815"/>
        <v>0.1035294117647059</v>
      </c>
      <c r="CX79">
        <f t="shared" ca="1" si="815"/>
        <v>0.10470588235294122</v>
      </c>
      <c r="CY79">
        <f t="shared" ca="1" si="815"/>
        <v>0.10117647058823533</v>
      </c>
      <c r="CZ79">
        <f t="shared" ca="1" si="815"/>
        <v>9.941176470588238E-2</v>
      </c>
      <c r="DA79">
        <f t="shared" ca="1" si="815"/>
        <v>0.1</v>
      </c>
      <c r="DB79">
        <f t="shared" ca="1" si="815"/>
        <v>9.941176470588238E-2</v>
      </c>
      <c r="DC79">
        <f t="shared" ca="1" si="815"/>
        <v>0.10600000000000002</v>
      </c>
      <c r="DD79">
        <f t="shared" ca="1" si="815"/>
        <v>9.5882352941176488E-2</v>
      </c>
      <c r="DE79">
        <f t="shared" ca="1" si="815"/>
        <v>9.8235294117647087E-2</v>
      </c>
      <c r="DF79">
        <f t="shared" ca="1" si="815"/>
        <v>9.941176470588238E-2</v>
      </c>
      <c r="DG79">
        <f t="shared" ca="1" si="815"/>
        <v>9.6470588235294155E-2</v>
      </c>
      <c r="DH79">
        <f t="shared" ca="1" si="815"/>
        <v>9.764705882352942E-2</v>
      </c>
      <c r="DI79">
        <f t="shared" ca="1" si="815"/>
        <v>9.6470588235294127E-2</v>
      </c>
      <c r="DJ79">
        <f t="shared" ca="1" si="815"/>
        <v>9.5882352941176488E-2</v>
      </c>
      <c r="DK79">
        <f t="shared" ca="1" si="815"/>
        <v>9.8235294117647087E-2</v>
      </c>
      <c r="DL79">
        <f t="shared" ca="1" si="815"/>
        <v>9.941176470588238E-2</v>
      </c>
      <c r="DM79">
        <f t="shared" ca="1" si="815"/>
        <v>9.3529411764705903E-2</v>
      </c>
      <c r="DN79">
        <f t="shared" ca="1" si="815"/>
        <v>9.4000000000000014E-2</v>
      </c>
      <c r="DO79">
        <f t="shared" ca="1" si="815"/>
        <v>9.4000000000000014E-2</v>
      </c>
      <c r="DP79">
        <f t="shared" ca="1" si="815"/>
        <v>9.3333333333333351E-2</v>
      </c>
      <c r="DQ79">
        <f ca="1">AVERAGE(INDIRECT(DQ75))</f>
        <v>9.2666666666666675E-2</v>
      </c>
      <c r="DR79">
        <f t="shared" ref="DR79:EC79" ca="1" si="816">AVERAGE(INDIRECT(DR75))</f>
        <v>9.2333333333333351E-2</v>
      </c>
      <c r="DS79">
        <f t="shared" ca="1" si="816"/>
        <v>9.4523809523809538E-2</v>
      </c>
      <c r="DT79">
        <f t="shared" ca="1" si="816"/>
        <v>9.2333333333333351E-2</v>
      </c>
      <c r="DU79">
        <f t="shared" ca="1" si="816"/>
        <v>9.3714285714285722E-2</v>
      </c>
      <c r="DV79">
        <f t="shared" ca="1" si="816"/>
        <v>8.8190476190476208E-2</v>
      </c>
      <c r="DW79">
        <f t="shared" ca="1" si="816"/>
        <v>9.1200000000000031E-2</v>
      </c>
      <c r="DX79">
        <f t="shared" ca="1" si="816"/>
        <v>9.1523809523809507E-2</v>
      </c>
      <c r="DY79">
        <f t="shared" ca="1" si="816"/>
        <v>8.9571428571428566E-2</v>
      </c>
      <c r="DZ79">
        <f t="shared" ca="1" si="816"/>
        <v>8.9300000000000004E-2</v>
      </c>
      <c r="EA79">
        <f t="shared" ca="1" si="816"/>
        <v>8.7750000000000022E-2</v>
      </c>
      <c r="EB79">
        <f t="shared" ca="1" si="816"/>
        <v>8.4714285714285714E-2</v>
      </c>
      <c r="EC79">
        <f t="shared" ca="1" si="816"/>
        <v>8.9666666666666672E-2</v>
      </c>
      <c r="ED79">
        <f t="shared" ref="ED79:EF79" ca="1" si="817">AVERAGE(INDIRECT(ED75))</f>
        <v>8.7000000000000008E-2</v>
      </c>
      <c r="EE79">
        <f t="shared" ca="1" si="817"/>
        <v>7.9842105263157895E-2</v>
      </c>
      <c r="EF79">
        <f t="shared" ca="1" si="817"/>
        <v>8.1750000000000003E-2</v>
      </c>
    </row>
    <row r="80" spans="1:136">
      <c r="F80" s="17" t="s">
        <v>27</v>
      </c>
      <c r="G80">
        <f ca="1">IF(G$10="有",#N/A,AVERAGE(INDIRECT(G75)))</f>
        <v>0.40142857142857147</v>
      </c>
      <c r="H80">
        <f t="shared" ref="H80:X80" ca="1" si="818">IF(H$10="有",#N/A,AVERAGE(INDIRECT(H75)))</f>
        <v>0.37312244897959196</v>
      </c>
      <c r="I80">
        <f t="shared" ca="1" si="818"/>
        <v>0.35142857142857142</v>
      </c>
      <c r="J80">
        <f t="shared" ca="1" si="818"/>
        <v>0.33408163265306118</v>
      </c>
      <c r="K80">
        <f t="shared" ca="1" si="818"/>
        <v>0.32693877551020417</v>
      </c>
      <c r="L80">
        <f t="shared" ca="1" si="818"/>
        <v>0.33612244897959181</v>
      </c>
      <c r="M80">
        <f t="shared" ca="1" si="818"/>
        <v>0.31326530612244896</v>
      </c>
      <c r="N80">
        <f t="shared" ca="1" si="818"/>
        <v>0.31265306122448977</v>
      </c>
      <c r="O80">
        <f t="shared" ca="1" si="818"/>
        <v>0.31693877551020405</v>
      </c>
      <c r="P80">
        <f t="shared" ca="1" si="818"/>
        <v>0.31387755102040815</v>
      </c>
      <c r="Q80">
        <f t="shared" ca="1" si="818"/>
        <v>0.3069387755102041</v>
      </c>
      <c r="R80">
        <f t="shared" ca="1" si="818"/>
        <v>0.30285714285714282</v>
      </c>
      <c r="S80">
        <f t="shared" ca="1" si="818"/>
        <v>0.28775510204081628</v>
      </c>
      <c r="T80">
        <f t="shared" ca="1" si="818"/>
        <v>0.28326530612244899</v>
      </c>
      <c r="U80">
        <f t="shared" ca="1" si="818"/>
        <v>0.28122448979591835</v>
      </c>
      <c r="V80" t="e">
        <f t="shared" ca="1" si="818"/>
        <v>#N/A</v>
      </c>
      <c r="W80" t="e">
        <f t="shared" ca="1" si="818"/>
        <v>#N/A</v>
      </c>
      <c r="X80">
        <f t="shared" ca="1" si="818"/>
        <v>0.246530612244898</v>
      </c>
      <c r="Y80">
        <f t="shared" ref="Y80:AD80" ca="1" si="819">IF(Y$10="有",#N/A,AVERAGE(INDIRECT(Y75)))</f>
        <v>0.24795918367346939</v>
      </c>
      <c r="Z80">
        <f t="shared" ca="1" si="819"/>
        <v>0.24469387755102048</v>
      </c>
      <c r="AA80">
        <f t="shared" ca="1" si="819"/>
        <v>0.229795918367347</v>
      </c>
      <c r="AB80">
        <f t="shared" ca="1" si="819"/>
        <v>0.22938775510204085</v>
      </c>
      <c r="AC80">
        <f t="shared" ca="1" si="819"/>
        <v>0.21959183673469396</v>
      </c>
      <c r="AD80">
        <f t="shared" ca="1" si="819"/>
        <v>0.22306122448979596</v>
      </c>
      <c r="AE80">
        <f t="shared" ref="AE80:AK80" ca="1" si="820">IF(AE$10="有",#N/A,AVERAGE(INDIRECT(AE75)))</f>
        <v>0.20710204081632652</v>
      </c>
      <c r="AF80">
        <f t="shared" ca="1" si="820"/>
        <v>0.20285714285714285</v>
      </c>
      <c r="AG80">
        <f t="shared" ca="1" si="820"/>
        <v>0.19918367346938778</v>
      </c>
      <c r="AH80">
        <f t="shared" ca="1" si="820"/>
        <v>0.19734693877551024</v>
      </c>
      <c r="AI80">
        <f t="shared" ca="1" si="820"/>
        <v>0.19000000000000006</v>
      </c>
      <c r="AJ80" t="e">
        <f t="shared" ca="1" si="820"/>
        <v>#N/A</v>
      </c>
      <c r="AK80">
        <f t="shared" ca="1" si="820"/>
        <v>0.17632653061224499</v>
      </c>
      <c r="AL80">
        <f t="shared" ref="AL80:AT80" ca="1" si="821">IF(AL$10="有",#N/A,AVERAGE(INDIRECT(AL75)))</f>
        <v>0.16918367346938773</v>
      </c>
      <c r="AM80">
        <f t="shared" ca="1" si="821"/>
        <v>0.16408163265306119</v>
      </c>
      <c r="AN80">
        <f t="shared" ca="1" si="821"/>
        <v>0.16102040816326535</v>
      </c>
      <c r="AO80">
        <f t="shared" ca="1" si="821"/>
        <v>0.15714285714285714</v>
      </c>
      <c r="AP80">
        <f t="shared" ca="1" si="821"/>
        <v>0.14755102040816326</v>
      </c>
      <c r="AQ80">
        <f t="shared" ca="1" si="821"/>
        <v>0.14979591836734696</v>
      </c>
      <c r="AR80">
        <f t="shared" ca="1" si="821"/>
        <v>0.14530612244897956</v>
      </c>
      <c r="AS80">
        <f t="shared" ca="1" si="821"/>
        <v>0.14959183673469389</v>
      </c>
      <c r="AT80">
        <f t="shared" ca="1" si="821"/>
        <v>0.14836734693877549</v>
      </c>
      <c r="AU80">
        <f t="shared" ref="AU80:BA80" ca="1" si="822">IF(AU$10="有",#N/A,AVERAGE(INDIRECT(AU75)))</f>
        <v>0.13693877551020411</v>
      </c>
      <c r="AV80">
        <f t="shared" ca="1" si="822"/>
        <v>0.14081632653061224</v>
      </c>
      <c r="AW80" t="e">
        <f t="shared" ca="1" si="822"/>
        <v>#N/A</v>
      </c>
      <c r="AX80">
        <f t="shared" ca="1" si="822"/>
        <v>0.13816326530612241</v>
      </c>
      <c r="AY80">
        <f t="shared" ca="1" si="822"/>
        <v>0.13653061224489793</v>
      </c>
      <c r="AZ80">
        <f t="shared" ca="1" si="822"/>
        <v>0.13387755102040819</v>
      </c>
      <c r="BA80">
        <f t="shared" ca="1" si="822"/>
        <v>0.12673469387755101</v>
      </c>
      <c r="BB80">
        <f t="shared" ref="BB80:BG80" ca="1" si="823">IF(BB$10="有",#N/A,AVERAGE(INDIRECT(BB75)))</f>
        <v>0.13204081632653064</v>
      </c>
      <c r="BC80">
        <f t="shared" ca="1" si="823"/>
        <v>0.12836734693877552</v>
      </c>
      <c r="BD80">
        <f t="shared" ca="1" si="823"/>
        <v>0.12857142857142859</v>
      </c>
      <c r="BE80">
        <f t="shared" ca="1" si="823"/>
        <v>0.12448979591836738</v>
      </c>
      <c r="BF80">
        <f t="shared" ca="1" si="823"/>
        <v>0.12632653061224491</v>
      </c>
      <c r="BG80">
        <f t="shared" ca="1" si="823"/>
        <v>0.1253061224489796</v>
      </c>
      <c r="BH80">
        <f t="shared" ref="BH80:BN80" ca="1" si="824">IF(BH$10="有",#N/A,AVERAGE(INDIRECT(BH75)))</f>
        <v>0.10163265306122449</v>
      </c>
      <c r="BI80">
        <f t="shared" ca="1" si="824"/>
        <v>0.123265306122449</v>
      </c>
      <c r="BJ80">
        <f t="shared" ca="1" si="824"/>
        <v>0.12061224489795914</v>
      </c>
      <c r="BK80">
        <f t="shared" ca="1" si="824"/>
        <v>0.12326530612244896</v>
      </c>
      <c r="BL80">
        <f t="shared" ca="1" si="824"/>
        <v>0.12224489795918365</v>
      </c>
      <c r="BM80">
        <f t="shared" ca="1" si="824"/>
        <v>0.11877551020408164</v>
      </c>
      <c r="BN80">
        <f t="shared" ca="1" si="824"/>
        <v>0.1183673469387755</v>
      </c>
      <c r="BO80">
        <f ca="1">IF(BO$10="有",#N/A,AVERAGE(INDIRECT(BO75)))</f>
        <v>0.11183673469387752</v>
      </c>
      <c r="BP80">
        <f ca="1">IF(BP$10="有",#N/A,AVERAGE(INDIRECT(BP75)))</f>
        <v>0.1120408163265306</v>
      </c>
      <c r="BQ80">
        <f t="shared" ref="BQ80:BW80" ca="1" si="825">IF(BQ$10="有",#N/A,AVERAGE(INDIRECT(BQ75)))</f>
        <v>0.11612244897959187</v>
      </c>
      <c r="BR80">
        <f t="shared" ca="1" si="825"/>
        <v>0.11326530612244896</v>
      </c>
      <c r="BS80">
        <f t="shared" ca="1" si="825"/>
        <v>0.11591836734693879</v>
      </c>
      <c r="BT80">
        <f t="shared" ca="1" si="825"/>
        <v>9.8775510204081624E-2</v>
      </c>
      <c r="BU80">
        <f t="shared" ca="1" si="825"/>
        <v>0.10999999999999997</v>
      </c>
      <c r="BV80">
        <f t="shared" ca="1" si="825"/>
        <v>0.11122448979591835</v>
      </c>
      <c r="BW80">
        <f t="shared" ca="1" si="825"/>
        <v>0.10877551020408165</v>
      </c>
      <c r="BX80">
        <f ca="1">IF(BX$10="有",#N/A,AVERAGE(INDIRECT(BX75)))</f>
        <v>0.11736842105263158</v>
      </c>
      <c r="BY80">
        <f ca="1">IF(BY$10="有",#N/A,AVERAGE(INDIRECT(BY75)))</f>
        <v>0.1168421052631579</v>
      </c>
      <c r="BZ80">
        <f t="shared" ref="BZ80:CK80" ca="1" si="826">IF(BZ$10="有",#N/A,AVERAGE(INDIRECT(BZ75)))</f>
        <v>0.11578947368421054</v>
      </c>
      <c r="CA80">
        <f t="shared" ca="1" si="826"/>
        <v>0.11473684210526319</v>
      </c>
      <c r="CB80">
        <f t="shared" ca="1" si="826"/>
        <v>0.10842105263157895</v>
      </c>
      <c r="CC80">
        <f t="shared" ca="1" si="826"/>
        <v>0.11368421052631582</v>
      </c>
      <c r="CD80">
        <f t="shared" ca="1" si="826"/>
        <v>0.10894736842105264</v>
      </c>
      <c r="CE80">
        <f t="shared" ca="1" si="826"/>
        <v>0.10631578947368421</v>
      </c>
      <c r="CF80">
        <f t="shared" ca="1" si="826"/>
        <v>0.10368421052631582</v>
      </c>
      <c r="CG80">
        <f t="shared" ca="1" si="826"/>
        <v>0.10842105263157895</v>
      </c>
      <c r="CH80">
        <f t="shared" ca="1" si="826"/>
        <v>0.10285714285714286</v>
      </c>
      <c r="CI80">
        <f t="shared" ca="1" si="826"/>
        <v>0.10489795918367346</v>
      </c>
      <c r="CJ80">
        <f t="shared" ca="1" si="826"/>
        <v>0.10244897959183673</v>
      </c>
      <c r="CK80">
        <f t="shared" ca="1" si="826"/>
        <v>0.10122448979591835</v>
      </c>
      <c r="CL80">
        <f ca="1">IF(CL$10="有",#N/A,AVERAGE(INDIRECT(CL75)))</f>
        <v>9.8571428571428574E-2</v>
      </c>
      <c r="CM80">
        <f ca="1">IF(CM$10="有",#N/A,AVERAGE(INDIRECT(CM75)))</f>
        <v>9.877551020408161E-2</v>
      </c>
      <c r="CN80">
        <f t="shared" ref="CN80:CS80" ca="1" si="827">IF(CN$10="有",#N/A,AVERAGE(INDIRECT(CN75)))</f>
        <v>9.7959183673469397E-2</v>
      </c>
      <c r="CO80">
        <f t="shared" ca="1" si="827"/>
        <v>9.7959183673469369E-2</v>
      </c>
      <c r="CP80">
        <f t="shared" ca="1" si="827"/>
        <v>9.7551020408163283E-2</v>
      </c>
      <c r="CQ80">
        <f t="shared" ca="1" si="827"/>
        <v>9.5918367346938774E-2</v>
      </c>
      <c r="CR80">
        <f t="shared" ca="1" si="827"/>
        <v>8.8163265306122396E-2</v>
      </c>
      <c r="CS80">
        <f t="shared" ca="1" si="827"/>
        <v>9.591836734693876E-2</v>
      </c>
      <c r="CT80">
        <f t="shared" ref="CT80:DP80" ca="1" si="828">IF(CT$10="有",#N/A,AVERAGE(INDIRECT(CT75)))</f>
        <v>0.1</v>
      </c>
      <c r="CU80">
        <f t="shared" ca="1" si="828"/>
        <v>0.1035294117647059</v>
      </c>
      <c r="CV80">
        <f t="shared" ca="1" si="828"/>
        <v>0.10176470588235297</v>
      </c>
      <c r="CW80">
        <f t="shared" ca="1" si="828"/>
        <v>0.1035294117647059</v>
      </c>
      <c r="CX80">
        <f t="shared" ca="1" si="828"/>
        <v>0.10470588235294122</v>
      </c>
      <c r="CY80">
        <f t="shared" ca="1" si="828"/>
        <v>0.10117647058823533</v>
      </c>
      <c r="CZ80">
        <f t="shared" ca="1" si="828"/>
        <v>9.941176470588238E-2</v>
      </c>
      <c r="DA80">
        <f t="shared" ca="1" si="828"/>
        <v>0.1</v>
      </c>
      <c r="DB80">
        <f t="shared" ca="1" si="828"/>
        <v>9.941176470588238E-2</v>
      </c>
      <c r="DC80">
        <f t="shared" ca="1" si="828"/>
        <v>0.10600000000000002</v>
      </c>
      <c r="DD80">
        <f t="shared" ca="1" si="828"/>
        <v>9.5882352941176488E-2</v>
      </c>
      <c r="DE80">
        <f t="shared" ca="1" si="828"/>
        <v>9.8235294117647087E-2</v>
      </c>
      <c r="DF80">
        <f t="shared" ca="1" si="828"/>
        <v>9.941176470588238E-2</v>
      </c>
      <c r="DG80">
        <f t="shared" ca="1" si="828"/>
        <v>9.6470588235294155E-2</v>
      </c>
      <c r="DH80">
        <f t="shared" ca="1" si="828"/>
        <v>9.764705882352942E-2</v>
      </c>
      <c r="DI80">
        <f t="shared" ca="1" si="828"/>
        <v>9.6470588235294127E-2</v>
      </c>
      <c r="DJ80">
        <f t="shared" ca="1" si="828"/>
        <v>9.5882352941176488E-2</v>
      </c>
      <c r="DK80">
        <f t="shared" ca="1" si="828"/>
        <v>9.8235294117647087E-2</v>
      </c>
      <c r="DL80">
        <f t="shared" ca="1" si="828"/>
        <v>9.941176470588238E-2</v>
      </c>
      <c r="DM80">
        <f t="shared" ca="1" si="828"/>
        <v>9.3529411764705903E-2</v>
      </c>
      <c r="DN80">
        <f t="shared" ca="1" si="828"/>
        <v>9.4000000000000014E-2</v>
      </c>
      <c r="DO80">
        <f t="shared" ca="1" si="828"/>
        <v>9.4000000000000014E-2</v>
      </c>
      <c r="DP80">
        <f t="shared" ca="1" si="828"/>
        <v>9.3333333333333351E-2</v>
      </c>
      <c r="DQ80">
        <f ca="1">IF(DQ$10="有",#N/A,AVERAGE(INDIRECT(DQ75)))</f>
        <v>9.2666666666666675E-2</v>
      </c>
      <c r="DR80">
        <f t="shared" ref="DR80:EC80" ca="1" si="829">IF(DR$10="有",#N/A,AVERAGE(INDIRECT(DR75)))</f>
        <v>9.2333333333333351E-2</v>
      </c>
      <c r="DS80">
        <f t="shared" ca="1" si="829"/>
        <v>9.4523809523809538E-2</v>
      </c>
      <c r="DT80">
        <f t="shared" ca="1" si="829"/>
        <v>9.2333333333333351E-2</v>
      </c>
      <c r="DU80">
        <f t="shared" ca="1" si="829"/>
        <v>9.3714285714285722E-2</v>
      </c>
      <c r="DV80">
        <f t="shared" ca="1" si="829"/>
        <v>8.8190476190476208E-2</v>
      </c>
      <c r="DW80">
        <f t="shared" ca="1" si="829"/>
        <v>9.1200000000000031E-2</v>
      </c>
      <c r="DX80">
        <f t="shared" ca="1" si="829"/>
        <v>9.1523809523809507E-2</v>
      </c>
      <c r="DY80">
        <f t="shared" ca="1" si="829"/>
        <v>8.9571428571428566E-2</v>
      </c>
      <c r="DZ80">
        <f t="shared" ca="1" si="829"/>
        <v>8.9300000000000004E-2</v>
      </c>
      <c r="EA80">
        <f t="shared" ca="1" si="829"/>
        <v>8.7750000000000022E-2</v>
      </c>
      <c r="EB80">
        <f t="shared" ca="1" si="829"/>
        <v>8.4714285714285714E-2</v>
      </c>
      <c r="EC80">
        <f t="shared" ca="1" si="829"/>
        <v>8.9666666666666672E-2</v>
      </c>
      <c r="ED80">
        <f t="shared" ref="ED80:EF80" ca="1" si="830">IF(ED$10="有",#N/A,AVERAGE(INDIRECT(ED75)))</f>
        <v>8.7000000000000008E-2</v>
      </c>
      <c r="EE80">
        <f t="shared" ca="1" si="830"/>
        <v>7.9842105263157895E-2</v>
      </c>
      <c r="EF80">
        <f t="shared" ca="1" si="830"/>
        <v>8.1750000000000003E-2</v>
      </c>
    </row>
    <row r="81" spans="1:136">
      <c r="F81" s="17" t="s">
        <v>24</v>
      </c>
      <c r="G81">
        <f ca="1">STDEV(INDIRECT(G75))</f>
        <v>0.22959202947837715</v>
      </c>
      <c r="H81">
        <f t="shared" ref="H81:X81" ca="1" si="831">STDEV(INDIRECT(H75))</f>
        <v>0.20165932830860445</v>
      </c>
      <c r="I81">
        <f t="shared" ca="1" si="831"/>
        <v>0.19778987166519266</v>
      </c>
      <c r="J81">
        <f t="shared" ca="1" si="831"/>
        <v>0.18389216005749756</v>
      </c>
      <c r="K81">
        <f t="shared" ca="1" si="831"/>
        <v>0.174143189186761</v>
      </c>
      <c r="L81">
        <f t="shared" ca="1" si="831"/>
        <v>0.18000944797577781</v>
      </c>
      <c r="M81">
        <f t="shared" ca="1" si="831"/>
        <v>0.17016398653335901</v>
      </c>
      <c r="N81">
        <f t="shared" ca="1" si="831"/>
        <v>0.16234961644298307</v>
      </c>
      <c r="O81">
        <f t="shared" ca="1" si="831"/>
        <v>0.1693886566650871</v>
      </c>
      <c r="P81">
        <f t="shared" ca="1" si="831"/>
        <v>0.16859488335616113</v>
      </c>
      <c r="Q81">
        <f t="shared" ca="1" si="831"/>
        <v>0.168426592338629</v>
      </c>
      <c r="R81">
        <f t="shared" ca="1" si="831"/>
        <v>0.16566784037142918</v>
      </c>
      <c r="S81">
        <f t="shared" ca="1" si="831"/>
        <v>0.15700670508668371</v>
      </c>
      <c r="T81">
        <f t="shared" ca="1" si="831"/>
        <v>0.15893378803637648</v>
      </c>
      <c r="U81">
        <f t="shared" ca="1" si="831"/>
        <v>0.15851698979737719</v>
      </c>
      <c r="V81">
        <f t="shared" ca="1" si="831"/>
        <v>0.10234744745229343</v>
      </c>
      <c r="W81">
        <f t="shared" ca="1" si="831"/>
        <v>0.10194661468090982</v>
      </c>
      <c r="X81">
        <f t="shared" ca="1" si="831"/>
        <v>0.12260286532146783</v>
      </c>
      <c r="Y81">
        <f t="shared" ref="Y81:AD81" ca="1" si="832">STDEV(INDIRECT(Y75))</f>
        <v>0.12635893966258605</v>
      </c>
      <c r="Z81">
        <f t="shared" ca="1" si="832"/>
        <v>0.13772106533401013</v>
      </c>
      <c r="AA81">
        <f t="shared" ca="1" si="832"/>
        <v>0.12113163975468941</v>
      </c>
      <c r="AB81">
        <f t="shared" ca="1" si="832"/>
        <v>0.12178204854139535</v>
      </c>
      <c r="AC81">
        <f t="shared" ca="1" si="832"/>
        <v>0.11306265194707799</v>
      </c>
      <c r="AD81">
        <f t="shared" ca="1" si="832"/>
        <v>0.1169081562886128</v>
      </c>
      <c r="AE81">
        <f t="shared" ref="AE81:AK81" ca="1" si="833">STDEV(INDIRECT(AE75))</f>
        <v>0.11264180782794783</v>
      </c>
      <c r="AF81">
        <f t="shared" ca="1" si="833"/>
        <v>0.10598742063723111</v>
      </c>
      <c r="AG81">
        <f t="shared" ca="1" si="833"/>
        <v>0.10670904239047016</v>
      </c>
      <c r="AH81">
        <f t="shared" ca="1" si="833"/>
        <v>0.10572715494383182</v>
      </c>
      <c r="AI81">
        <f t="shared" ca="1" si="833"/>
        <v>9.1583295420070945E-2</v>
      </c>
      <c r="AJ81">
        <f t="shared" ca="1" si="833"/>
        <v>6.3002402502511226E-2</v>
      </c>
      <c r="AK81">
        <f t="shared" ca="1" si="833"/>
        <v>7.9965979160698156E-2</v>
      </c>
      <c r="AL81">
        <f t="shared" ref="AL81:AT81" ca="1" si="834">STDEV(INDIRECT(AL75))</f>
        <v>7.8417598330292923E-2</v>
      </c>
      <c r="AM81">
        <f t="shared" ca="1" si="834"/>
        <v>7.6483069132622997E-2</v>
      </c>
      <c r="AN81">
        <f t="shared" ca="1" si="834"/>
        <v>6.6590943389447363E-2</v>
      </c>
      <c r="AO81">
        <f t="shared" ca="1" si="834"/>
        <v>6.6080758671996628E-2</v>
      </c>
      <c r="AP81">
        <f t="shared" ca="1" si="834"/>
        <v>6.1931770664878281E-2</v>
      </c>
      <c r="AQ81">
        <f t="shared" ca="1" si="834"/>
        <v>5.8612064881386365E-2</v>
      </c>
      <c r="AR81">
        <f t="shared" ca="1" si="834"/>
        <v>6.1206686753992566E-2</v>
      </c>
      <c r="AS81">
        <f t="shared" ca="1" si="834"/>
        <v>5.7480401865674595E-2</v>
      </c>
      <c r="AT81">
        <f t="shared" ca="1" si="834"/>
        <v>5.6581318279369325E-2</v>
      </c>
      <c r="AU81">
        <f t="shared" ref="AU81:BA81" ca="1" si="835">STDEV(INDIRECT(AU75))</f>
        <v>5.0547176051711468E-2</v>
      </c>
      <c r="AV81">
        <f t="shared" ca="1" si="835"/>
        <v>5.3065868451932612E-2</v>
      </c>
      <c r="AW81">
        <f t="shared" ca="1" si="835"/>
        <v>3.2474479776198155E-2</v>
      </c>
      <c r="AX81">
        <f t="shared" ca="1" si="835"/>
        <v>5.1787766790195297E-2</v>
      </c>
      <c r="AY81">
        <f t="shared" ca="1" si="835"/>
        <v>5.1621661329013392E-2</v>
      </c>
      <c r="AZ81">
        <f t="shared" ca="1" si="835"/>
        <v>4.9109415531825934E-2</v>
      </c>
      <c r="BA81">
        <f t="shared" ca="1" si="835"/>
        <v>4.5934180950484342E-2</v>
      </c>
      <c r="BB81">
        <f t="shared" ref="BB81:BG81" ca="1" si="836">STDEV(INDIRECT(BB75))</f>
        <v>4.6858812397666663E-2</v>
      </c>
      <c r="BC81">
        <f t="shared" ca="1" si="836"/>
        <v>4.6022953456921409E-2</v>
      </c>
      <c r="BD81">
        <f t="shared" ca="1" si="836"/>
        <v>4.5276925690687066E-2</v>
      </c>
      <c r="BE81">
        <f t="shared" ca="1" si="836"/>
        <v>4.3782665162224586E-2</v>
      </c>
      <c r="BF81">
        <f t="shared" ca="1" si="836"/>
        <v>4.1467551448442781E-2</v>
      </c>
      <c r="BG81">
        <f t="shared" ca="1" si="836"/>
        <v>4.3498181993443109E-2</v>
      </c>
      <c r="BH81">
        <f t="shared" ref="BH81:BN81" ca="1" si="837">STDEV(INDIRECT(BH75))</f>
        <v>2.9036395177396989E-2</v>
      </c>
      <c r="BI81">
        <f t="shared" ca="1" si="837"/>
        <v>4.7801139940296729E-2</v>
      </c>
      <c r="BJ81">
        <f t="shared" ca="1" si="837"/>
        <v>4.0641120558765599E-2</v>
      </c>
      <c r="BK81">
        <f t="shared" ca="1" si="837"/>
        <v>4.2149918698124469E-2</v>
      </c>
      <c r="BL81">
        <f t="shared" ca="1" si="837"/>
        <v>3.8851496438492672E-2</v>
      </c>
      <c r="BM81">
        <f t="shared" ca="1" si="837"/>
        <v>3.8277095689482038E-2</v>
      </c>
      <c r="BN81">
        <f t="shared" ca="1" si="837"/>
        <v>3.8152486745924676E-2</v>
      </c>
      <c r="BO81">
        <f ca="1">STDEV(INDIRECT(BO75))</f>
        <v>3.3520731731009688E-2</v>
      </c>
      <c r="BP81">
        <f ca="1">STDEV(INDIRECT(BP75))</f>
        <v>3.2466623363895802E-2</v>
      </c>
      <c r="BQ81">
        <f t="shared" ref="BQ81:BW81" ca="1" si="838">STDEV(INDIRECT(BQ75))</f>
        <v>3.5987053605579855E-2</v>
      </c>
      <c r="BR81">
        <f t="shared" ca="1" si="838"/>
        <v>3.151638165978405E-2</v>
      </c>
      <c r="BS81">
        <f t="shared" ca="1" si="838"/>
        <v>3.4394668151893994E-2</v>
      </c>
      <c r="BT81">
        <f t="shared" ca="1" si="838"/>
        <v>2.5300910150067173E-2</v>
      </c>
      <c r="BU81">
        <f t="shared" ca="1" si="838"/>
        <v>3.2274861218395227E-2</v>
      </c>
      <c r="BV81">
        <f t="shared" ca="1" si="838"/>
        <v>3.1664428850395734E-2</v>
      </c>
      <c r="BW81">
        <f t="shared" ca="1" si="838"/>
        <v>3.1795744805792794E-2</v>
      </c>
      <c r="BX81">
        <f ca="1">STDEV(INDIRECT(BX75))</f>
        <v>3.694471925325396E-2</v>
      </c>
      <c r="BY81">
        <f ca="1">STDEV(INDIRECT(BY75))</f>
        <v>3.606362149481989E-2</v>
      </c>
      <c r="BZ81">
        <f t="shared" ref="BZ81:CK81" ca="1" si="839">STDEV(INDIRECT(BZ75))</f>
        <v>3.3219102515417577E-2</v>
      </c>
      <c r="CA81">
        <f t="shared" ca="1" si="839"/>
        <v>3.3890087218770903E-2</v>
      </c>
      <c r="CB81">
        <f t="shared" ca="1" si="839"/>
        <v>3.2534282413536363E-2</v>
      </c>
      <c r="CC81">
        <f t="shared" ca="1" si="839"/>
        <v>3.5623108342103041E-2</v>
      </c>
      <c r="CD81">
        <f t="shared" ca="1" si="839"/>
        <v>3.160427833943881E-2</v>
      </c>
      <c r="CE81">
        <f t="shared" ca="1" si="839"/>
        <v>2.9853443187937888E-2</v>
      </c>
      <c r="CF81">
        <f t="shared" ca="1" si="839"/>
        <v>3.0038961055378451E-2</v>
      </c>
      <c r="CG81">
        <f t="shared" ca="1" si="839"/>
        <v>3.1316158039995309E-2</v>
      </c>
      <c r="CH81">
        <f t="shared" ca="1" si="839"/>
        <v>2.8210518133017972E-2</v>
      </c>
      <c r="CI81">
        <f t="shared" ca="1" si="839"/>
        <v>2.8513333794588782E-2</v>
      </c>
      <c r="CJ81">
        <f t="shared" ca="1" si="839"/>
        <v>2.6262347274258416E-2</v>
      </c>
      <c r="CK81">
        <f t="shared" ca="1" si="839"/>
        <v>2.5709324918307561E-2</v>
      </c>
      <c r="CL81">
        <f ca="1">STDEV(INDIRECT(CL75))</f>
        <v>2.4494897427831824E-2</v>
      </c>
      <c r="CM81">
        <f ca="1">STDEV(INDIRECT(CM75))</f>
        <v>2.5135686206834384E-2</v>
      </c>
      <c r="CN81">
        <f t="shared" ref="CN81:CS81" ca="1" si="840">STDEV(INDIRECT(CN75))</f>
        <v>2.5329461752138811E-2</v>
      </c>
      <c r="CO81">
        <f t="shared" ca="1" si="840"/>
        <v>2.4064115039890199E-2</v>
      </c>
      <c r="CP81">
        <f t="shared" ca="1" si="840"/>
        <v>2.3763646276481653E-2</v>
      </c>
      <c r="CQ81">
        <f t="shared" ca="1" si="840"/>
        <v>2.3533519299336565E-2</v>
      </c>
      <c r="CR81">
        <f t="shared" ca="1" si="840"/>
        <v>2.0883952111186377E-2</v>
      </c>
      <c r="CS81">
        <f t="shared" ca="1" si="840"/>
        <v>2.2446080517815402E-2</v>
      </c>
      <c r="CT81">
        <f t="shared" ref="CT81:DP81" ca="1" si="841">STDEV(INDIRECT(CT75))</f>
        <v>2.4494897427831706E-2</v>
      </c>
      <c r="CU81">
        <f t="shared" ca="1" si="841"/>
        <v>2.644361370694915E-2</v>
      </c>
      <c r="CV81">
        <f t="shared" ca="1" si="841"/>
        <v>2.6037303556063224E-2</v>
      </c>
      <c r="CW81">
        <f t="shared" ca="1" si="841"/>
        <v>2.644361370694915E-2</v>
      </c>
      <c r="CX81">
        <f t="shared" ca="1" si="841"/>
        <v>2.7184013468126576E-2</v>
      </c>
      <c r="CY81">
        <f t="shared" ca="1" si="841"/>
        <v>2.471900911777606E-2</v>
      </c>
      <c r="CZ81">
        <f t="shared" ca="1" si="841"/>
        <v>2.5853091748206242E-2</v>
      </c>
      <c r="DA81">
        <f t="shared" ca="1" si="841"/>
        <v>2.4748737341529096E-2</v>
      </c>
      <c r="DB81">
        <f t="shared" ca="1" si="841"/>
        <v>2.3840770812647193E-2</v>
      </c>
      <c r="DC81">
        <f t="shared" ca="1" si="841"/>
        <v>2.2614786566062601E-2</v>
      </c>
      <c r="DD81">
        <f t="shared" ca="1" si="841"/>
        <v>2.373257874984604E-2</v>
      </c>
      <c r="DE81">
        <f t="shared" ca="1" si="841"/>
        <v>2.5796146543051457E-2</v>
      </c>
      <c r="DF81">
        <f t="shared" ca="1" si="841"/>
        <v>2.4614677591655951E-2</v>
      </c>
      <c r="DG81">
        <f t="shared" ca="1" si="841"/>
        <v>2.3168183050950412E-2</v>
      </c>
      <c r="DH81">
        <f t="shared" ca="1" si="841"/>
        <v>2.5132004437744764E-2</v>
      </c>
      <c r="DI81">
        <f t="shared" ca="1" si="841"/>
        <v>2.3963820769700949E-2</v>
      </c>
      <c r="DJ81">
        <f t="shared" ca="1" si="841"/>
        <v>2.3199898579899937E-2</v>
      </c>
      <c r="DK81">
        <f t="shared" ca="1" si="841"/>
        <v>2.603730355606329E-2</v>
      </c>
      <c r="DL81">
        <f t="shared" ca="1" si="841"/>
        <v>2.4867294845663721E-2</v>
      </c>
      <c r="DM81">
        <f t="shared" ca="1" si="841"/>
        <v>2.2344232049510006E-2</v>
      </c>
      <c r="DN81">
        <f t="shared" ca="1" si="841"/>
        <v>2.443650664769528E-2</v>
      </c>
      <c r="DO81">
        <f t="shared" ca="1" si="841"/>
        <v>2.5298221281347028E-2</v>
      </c>
      <c r="DP81">
        <f t="shared" ca="1" si="841"/>
        <v>2.288688541085308E-2</v>
      </c>
      <c r="DQ81">
        <f ca="1">STDEV(INDIRECT(DQ75))</f>
        <v>2.2509257354845522E-2</v>
      </c>
      <c r="DR81">
        <f t="shared" ref="DR81:EC81" ca="1" si="842">STDEV(INDIRECT(DR75))</f>
        <v>2.5446676272812788E-2</v>
      </c>
      <c r="DS81">
        <f t="shared" ca="1" si="842"/>
        <v>2.5303397099241474E-2</v>
      </c>
      <c r="DT81">
        <f t="shared" ca="1" si="842"/>
        <v>2.4395354749077381E-2</v>
      </c>
      <c r="DU81">
        <f t="shared" ca="1" si="842"/>
        <v>2.3315537431384353E-2</v>
      </c>
      <c r="DV81">
        <f t="shared" ca="1" si="842"/>
        <v>2.3472577718731763E-2</v>
      </c>
      <c r="DW81">
        <f t="shared" ca="1" si="842"/>
        <v>2.4871459018003087E-2</v>
      </c>
      <c r="DX81">
        <f t="shared" ca="1" si="842"/>
        <v>2.3459793365712033E-2</v>
      </c>
      <c r="DY81">
        <f t="shared" ca="1" si="842"/>
        <v>2.2171087994438694E-2</v>
      </c>
      <c r="DZ81">
        <f t="shared" ca="1" si="842"/>
        <v>2.1906740130788388E-2</v>
      </c>
      <c r="EA81">
        <f t="shared" ca="1" si="842"/>
        <v>1.99390518699782E-2</v>
      </c>
      <c r="EB81">
        <f t="shared" ca="1" si="842"/>
        <v>2.3535383695922334E-2</v>
      </c>
      <c r="EC81">
        <f t="shared" ca="1" si="842"/>
        <v>2.2372602292387269E-2</v>
      </c>
      <c r="ED81">
        <f t="shared" ref="ED81:EF81" ca="1" si="843">STDEV(INDIRECT(ED75))</f>
        <v>1.979898987322333E-2</v>
      </c>
      <c r="EE81">
        <f t="shared" ca="1" si="843"/>
        <v>2.1021848840075148E-2</v>
      </c>
      <c r="EF81">
        <f t="shared" ca="1" si="843"/>
        <v>2.2508452518611961E-2</v>
      </c>
    </row>
    <row r="82" spans="1:136">
      <c r="F82" s="17" t="s">
        <v>28</v>
      </c>
      <c r="G82">
        <f ca="1">MAX(INDIRECT(G76))</f>
        <v>4.5322978786657475E-2</v>
      </c>
      <c r="H82">
        <f t="shared" ref="H82:X82" ca="1" si="844">MAX(INDIRECT(H76))</f>
        <v>-4.3648054024500883E-3</v>
      </c>
      <c r="I82">
        <f t="shared" ca="1" si="844"/>
        <v>2.1189299069938092E-2</v>
      </c>
      <c r="J82">
        <f t="shared" ca="1" si="844"/>
        <v>-4.0958607678906384E-2</v>
      </c>
      <c r="K82">
        <f t="shared" ca="1" si="844"/>
        <v>-4.5757490560675115E-2</v>
      </c>
      <c r="L82">
        <f t="shared" ca="1" si="844"/>
        <v>-5.0609993355087209E-2</v>
      </c>
      <c r="M82">
        <f t="shared" ca="1" si="844"/>
        <v>-8.092190762392612E-2</v>
      </c>
      <c r="N82">
        <f t="shared" ca="1" si="844"/>
        <v>-0.10790539730951958</v>
      </c>
      <c r="O82">
        <f t="shared" ca="1" si="844"/>
        <v>-0.10237290870955855</v>
      </c>
      <c r="P82">
        <f t="shared" ca="1" si="844"/>
        <v>-0.10790539730951958</v>
      </c>
      <c r="Q82">
        <f t="shared" ca="1" si="844"/>
        <v>-0.10237290870955855</v>
      </c>
      <c r="R82">
        <f t="shared" ca="1" si="844"/>
        <v>-0.11350927482751812</v>
      </c>
      <c r="S82">
        <f t="shared" ca="1" si="844"/>
        <v>-0.10790539730951958</v>
      </c>
      <c r="T82">
        <f t="shared" ca="1" si="844"/>
        <v>-0.11350927482751812</v>
      </c>
      <c r="U82">
        <f t="shared" ca="1" si="844"/>
        <v>-0.10790539730951958</v>
      </c>
      <c r="V82">
        <f t="shared" ca="1" si="844"/>
        <v>-0.25963731050575611</v>
      </c>
      <c r="W82">
        <f t="shared" ca="1" si="844"/>
        <v>-0.25963731050575611</v>
      </c>
      <c r="X82">
        <f t="shared" ca="1" si="844"/>
        <v>-0.20760831050174613</v>
      </c>
      <c r="Y82">
        <f t="shared" ref="Y82:AD82" ca="1" si="845">MAX(INDIRECT(Y76))</f>
        <v>-0.18708664335714442</v>
      </c>
      <c r="Z82">
        <f t="shared" ca="1" si="845"/>
        <v>-0.13076828026902382</v>
      </c>
      <c r="AA82">
        <f t="shared" ca="1" si="845"/>
        <v>-0.19382002601611281</v>
      </c>
      <c r="AB82">
        <f t="shared" ca="1" si="845"/>
        <v>-0.19382002601611281</v>
      </c>
      <c r="AC82">
        <f t="shared" ca="1" si="845"/>
        <v>-0.20065945054641829</v>
      </c>
      <c r="AD82">
        <f t="shared" ca="1" si="845"/>
        <v>-0.20760831050174613</v>
      </c>
      <c r="AE82">
        <f t="shared" ref="AE82:AK82" ca="1" si="846">MAX(INDIRECT(AE76))</f>
        <v>-0.23657200643706275</v>
      </c>
      <c r="AF82">
        <f t="shared" ca="1" si="846"/>
        <v>-0.24412514432750865</v>
      </c>
      <c r="AG82">
        <f t="shared" ca="1" si="846"/>
        <v>-0.23657200643706275</v>
      </c>
      <c r="AH82">
        <f t="shared" ca="1" si="846"/>
        <v>-0.24412514432750865</v>
      </c>
      <c r="AI82">
        <f t="shared" ca="1" si="846"/>
        <v>-0.24412514432750865</v>
      </c>
      <c r="AJ82">
        <f t="shared" ca="1" si="846"/>
        <v>-0.40893539297350079</v>
      </c>
      <c r="AK82">
        <f t="shared" ca="1" si="846"/>
        <v>-0.30980391997148632</v>
      </c>
      <c r="AL82">
        <f t="shared" ref="AL82:AT82" ca="1" si="847">MAX(INDIRECT(AL76))</f>
        <v>-0.34678748622465633</v>
      </c>
      <c r="AM82">
        <f t="shared" ca="1" si="847"/>
        <v>-0.35654732351381258</v>
      </c>
      <c r="AN82">
        <f t="shared" ca="1" si="847"/>
        <v>-0.3979400086720376</v>
      </c>
      <c r="AO82">
        <f t="shared" ca="1" si="847"/>
        <v>-0.38721614328026455</v>
      </c>
      <c r="AP82">
        <f t="shared" ca="1" si="847"/>
        <v>-0.43179827593300502</v>
      </c>
      <c r="AQ82">
        <f t="shared" ca="1" si="847"/>
        <v>-0.42021640338318983</v>
      </c>
      <c r="AR82">
        <f t="shared" ca="1" si="847"/>
        <v>-0.40893539297350079</v>
      </c>
      <c r="AS82">
        <f t="shared" ca="1" si="847"/>
        <v>-0.42021640338318983</v>
      </c>
      <c r="AT82">
        <f t="shared" ca="1" si="847"/>
        <v>-0.44369749923271273</v>
      </c>
      <c r="AU82">
        <f t="shared" ref="AU82:BA82" ca="1" si="848">MAX(INDIRECT(AU76))</f>
        <v>-0.45593195564972439</v>
      </c>
      <c r="AV82">
        <f t="shared" ca="1" si="848"/>
        <v>-0.45593195564972439</v>
      </c>
      <c r="AW82">
        <f t="shared" ca="1" si="848"/>
        <v>-0.65757731917779372</v>
      </c>
      <c r="AX82">
        <f t="shared" ca="1" si="848"/>
        <v>-0.45593195564972439</v>
      </c>
      <c r="AY82">
        <f t="shared" ca="1" si="848"/>
        <v>-0.45593195564972439</v>
      </c>
      <c r="AZ82">
        <f t="shared" ca="1" si="848"/>
        <v>-0.48148606012211248</v>
      </c>
      <c r="BA82">
        <f t="shared" ca="1" si="848"/>
        <v>-0.52287874528033762</v>
      </c>
      <c r="BB82">
        <f t="shared" ref="BB82:BG82" ca="1" si="849">MAX(INDIRECT(BB76))</f>
        <v>-0.49485002168009401</v>
      </c>
      <c r="BC82">
        <f t="shared" ca="1" si="849"/>
        <v>-0.52287874528033762</v>
      </c>
      <c r="BD82">
        <f t="shared" ca="1" si="849"/>
        <v>-0.52287874528033762</v>
      </c>
      <c r="BE82">
        <f t="shared" ca="1" si="849"/>
        <v>-0.53760200210104392</v>
      </c>
      <c r="BF82">
        <f t="shared" ca="1" si="849"/>
        <v>-0.53760200210104392</v>
      </c>
      <c r="BG82">
        <f t="shared" ca="1" si="849"/>
        <v>-0.53760200210104392</v>
      </c>
      <c r="BH82">
        <f t="shared" ref="BH82:BN82" ca="1" si="850">MAX(INDIRECT(BH76))</f>
        <v>-0.69897000433601875</v>
      </c>
      <c r="BI82">
        <f t="shared" ca="1" si="850"/>
        <v>-0.52287874528033762</v>
      </c>
      <c r="BJ82">
        <f t="shared" ca="1" si="850"/>
        <v>-0.55284196865778079</v>
      </c>
      <c r="BK82">
        <f t="shared" ca="1" si="850"/>
        <v>-0.56863623584101264</v>
      </c>
      <c r="BL82">
        <f t="shared" ca="1" si="850"/>
        <v>-0.56863623584101264</v>
      </c>
      <c r="BM82">
        <f t="shared" ca="1" si="850"/>
        <v>-0.58502665202918203</v>
      </c>
      <c r="BN82">
        <f t="shared" ca="1" si="850"/>
        <v>-0.61978875828839397</v>
      </c>
      <c r="BO82">
        <f ca="1">MAX(INDIRECT(BO76))</f>
        <v>-0.63827216398240705</v>
      </c>
      <c r="BP82">
        <f ca="1">MAX(INDIRECT(BP76))</f>
        <v>-0.63827216398240705</v>
      </c>
      <c r="BQ82">
        <f t="shared" ref="BQ82:BW82" ca="1" si="851">MAX(INDIRECT(BQ76))</f>
        <v>-0.61978875828839397</v>
      </c>
      <c r="BR82">
        <f t="shared" ca="1" si="851"/>
        <v>-0.63827216398240705</v>
      </c>
      <c r="BS82">
        <f t="shared" ca="1" si="851"/>
        <v>-0.61978875828839397</v>
      </c>
      <c r="BT82">
        <f t="shared" ca="1" si="851"/>
        <v>-0.769551078621726</v>
      </c>
      <c r="BU82">
        <f t="shared" ca="1" si="851"/>
        <v>-0.63827216398240705</v>
      </c>
      <c r="BV82">
        <f t="shared" ca="1" si="851"/>
        <v>-0.65757731917779372</v>
      </c>
      <c r="BW82">
        <f t="shared" ca="1" si="851"/>
        <v>-0.65757731917779372</v>
      </c>
      <c r="BX82">
        <f ca="1">MAX(INDIRECT(BX76))</f>
        <v>-0.69897000433601875</v>
      </c>
      <c r="BY82">
        <f ca="1">MAX(INDIRECT(BY76))</f>
        <v>-0.72124639904717103</v>
      </c>
      <c r="BZ82">
        <f t="shared" ref="BZ82:CK82" ca="1" si="852">MAX(INDIRECT(BZ76))</f>
        <v>-0.74472749489669399</v>
      </c>
      <c r="CA82">
        <f t="shared" ca="1" si="852"/>
        <v>-0.72124639904717103</v>
      </c>
      <c r="CB82">
        <f t="shared" ca="1" si="852"/>
        <v>-0.79588001734407521</v>
      </c>
      <c r="CC82">
        <f t="shared" ca="1" si="852"/>
        <v>-0.72124639904717103</v>
      </c>
      <c r="CD82">
        <f t="shared" ca="1" si="852"/>
        <v>-0.74472749489669399</v>
      </c>
      <c r="CE82">
        <f t="shared" ca="1" si="852"/>
        <v>-0.74472749489669399</v>
      </c>
      <c r="CF82">
        <f t="shared" ca="1" si="852"/>
        <v>-0.769551078621726</v>
      </c>
      <c r="CG82">
        <f t="shared" ca="1" si="852"/>
        <v>-0.74472749489669399</v>
      </c>
      <c r="CH82">
        <f t="shared" ca="1" si="852"/>
        <v>-0.69897000433601875</v>
      </c>
      <c r="CI82">
        <f t="shared" ca="1" si="852"/>
        <v>-0.69897000433601875</v>
      </c>
      <c r="CJ82">
        <f t="shared" ca="1" si="852"/>
        <v>-0.72124639904717103</v>
      </c>
      <c r="CK82">
        <f t="shared" ca="1" si="852"/>
        <v>-0.74472749489669399</v>
      </c>
      <c r="CL82">
        <f ca="1">MAX(INDIRECT(CL76))</f>
        <v>-0.74472749489669399</v>
      </c>
      <c r="CM82">
        <f ca="1">MAX(INDIRECT(CM76))</f>
        <v>-0.74472749489669399</v>
      </c>
      <c r="CN82">
        <f t="shared" ref="CN82:CS82" ca="1" si="853">MAX(INDIRECT(CN76))</f>
        <v>-0.74472749489669399</v>
      </c>
      <c r="CO82">
        <f t="shared" ca="1" si="853"/>
        <v>-0.74472749489669399</v>
      </c>
      <c r="CP82">
        <f t="shared" ca="1" si="853"/>
        <v>-0.74472749489669399</v>
      </c>
      <c r="CQ82">
        <f t="shared" ca="1" si="853"/>
        <v>-0.74472749489669399</v>
      </c>
      <c r="CR82">
        <f t="shared" ca="1" si="853"/>
        <v>-0.82390874094431876</v>
      </c>
      <c r="CS82">
        <f t="shared" ca="1" si="853"/>
        <v>-0.79588001734407521</v>
      </c>
      <c r="CT82">
        <f t="shared" ref="CT82:DP82" ca="1" si="854">MAX(INDIRECT(CT76))</f>
        <v>-0.88605664769316317</v>
      </c>
      <c r="CU82">
        <f t="shared" ca="1" si="854"/>
        <v>-0.85387196432176193</v>
      </c>
      <c r="CV82">
        <f t="shared" ca="1" si="854"/>
        <v>-0.85387196432176193</v>
      </c>
      <c r="CW82">
        <f t="shared" ca="1" si="854"/>
        <v>-0.85387196432176193</v>
      </c>
      <c r="CX82">
        <f t="shared" ca="1" si="854"/>
        <v>-0.82390874094431876</v>
      </c>
      <c r="CY82">
        <f t="shared" ca="1" si="854"/>
        <v>-0.88605664769316317</v>
      </c>
      <c r="CZ82">
        <f t="shared" ca="1" si="854"/>
        <v>-0.88605664769316317</v>
      </c>
      <c r="DA82">
        <f t="shared" ca="1" si="854"/>
        <v>-0.88605664769316317</v>
      </c>
      <c r="DB82">
        <f t="shared" ca="1" si="854"/>
        <v>-0.88605664769316317</v>
      </c>
      <c r="DC82">
        <f t="shared" ca="1" si="854"/>
        <v>-0.85387196432176193</v>
      </c>
      <c r="DD82">
        <f t="shared" ca="1" si="854"/>
        <v>-0.88605664769316317</v>
      </c>
      <c r="DE82">
        <f t="shared" ca="1" si="854"/>
        <v>-0.85387196432176193</v>
      </c>
      <c r="DF82">
        <f t="shared" ca="1" si="854"/>
        <v>-0.88605664769316317</v>
      </c>
      <c r="DG82">
        <f t="shared" ca="1" si="854"/>
        <v>-0.88605664769316317</v>
      </c>
      <c r="DH82">
        <f t="shared" ca="1" si="854"/>
        <v>-0.88605664769316317</v>
      </c>
      <c r="DI82">
        <f t="shared" ca="1" si="854"/>
        <v>-0.88605664769316317</v>
      </c>
      <c r="DJ82">
        <f t="shared" ca="1" si="854"/>
        <v>-0.88605664769316317</v>
      </c>
      <c r="DK82">
        <f t="shared" ca="1" si="854"/>
        <v>-0.88605664769316317</v>
      </c>
      <c r="DL82">
        <f t="shared" ca="1" si="854"/>
        <v>-0.85387196432176193</v>
      </c>
      <c r="DM82">
        <f t="shared" ca="1" si="854"/>
        <v>-0.92081875395237522</v>
      </c>
      <c r="DN82">
        <f t="shared" ca="1" si="854"/>
        <v>-0.88605664769316317</v>
      </c>
      <c r="DO82">
        <f t="shared" ca="1" si="854"/>
        <v>-0.88605664769316317</v>
      </c>
      <c r="DP82">
        <f t="shared" ca="1" si="854"/>
        <v>-0.88605664769316317</v>
      </c>
      <c r="DQ82">
        <f ca="1">MAX(INDIRECT(DQ76))</f>
        <v>-0.92081875395237522</v>
      </c>
      <c r="DR82">
        <f t="shared" ref="DR82:EC82" ca="1" si="855">MAX(INDIRECT(DR76))</f>
        <v>-0.87614835903291421</v>
      </c>
      <c r="DS82">
        <f t="shared" ca="1" si="855"/>
        <v>-0.87942606879415008</v>
      </c>
      <c r="DT82">
        <f t="shared" ca="1" si="855"/>
        <v>-0.87942606879415008</v>
      </c>
      <c r="DU82">
        <f t="shared" ca="1" si="855"/>
        <v>-0.87614835903291421</v>
      </c>
      <c r="DV82">
        <f t="shared" ca="1" si="855"/>
        <v>-0.91721462968354994</v>
      </c>
      <c r="DW82">
        <f t="shared" ca="1" si="855"/>
        <v>-0.90308998699194354</v>
      </c>
      <c r="DX82">
        <f t="shared" ca="1" si="855"/>
        <v>-0.89619627904404309</v>
      </c>
      <c r="DY82">
        <f t="shared" ca="1" si="855"/>
        <v>-0.89619627904404309</v>
      </c>
      <c r="DZ82">
        <f t="shared" ca="1" si="855"/>
        <v>-0.9318141382538383</v>
      </c>
      <c r="EA82">
        <f t="shared" ca="1" si="855"/>
        <v>-0.9318141382538383</v>
      </c>
      <c r="EB82">
        <f t="shared" ca="1" si="855"/>
        <v>-0.90308998699194354</v>
      </c>
      <c r="EC82">
        <f t="shared" ca="1" si="855"/>
        <v>-0.90308998699194354</v>
      </c>
      <c r="ED82">
        <f t="shared" ref="ED82:EF82" ca="1" si="856">MAX(INDIRECT(ED76))</f>
        <v>-0.93554201077308152</v>
      </c>
      <c r="EE82">
        <f t="shared" ca="1" si="856"/>
        <v>-0.9393021596463883</v>
      </c>
      <c r="EF82">
        <f t="shared" ca="1" si="856"/>
        <v>-0.92081875395237522</v>
      </c>
    </row>
    <row r="83" spans="1:136">
      <c r="F83" s="17" t="s">
        <v>29</v>
      </c>
      <c r="G83">
        <f ca="1">MIN(INDIRECT(G76))</f>
        <v>-0.79588001734407521</v>
      </c>
      <c r="H83">
        <f t="shared" ref="H83:X83" ca="1" si="857">MIN(INDIRECT(H76))</f>
        <v>-0.79588001734407521</v>
      </c>
      <c r="I83">
        <f t="shared" ca="1" si="857"/>
        <v>-0.79588001734407521</v>
      </c>
      <c r="J83">
        <f t="shared" ca="1" si="857"/>
        <v>-0.79588001734407521</v>
      </c>
      <c r="K83">
        <f t="shared" ca="1" si="857"/>
        <v>-0.79588001734407521</v>
      </c>
      <c r="L83">
        <f t="shared" ca="1" si="857"/>
        <v>-0.82390874094431876</v>
      </c>
      <c r="M83">
        <f t="shared" ca="1" si="857"/>
        <v>-0.85387196432176193</v>
      </c>
      <c r="N83">
        <f t="shared" ca="1" si="857"/>
        <v>-0.82390874094431876</v>
      </c>
      <c r="O83">
        <f t="shared" ca="1" si="857"/>
        <v>-0.88605664769316317</v>
      </c>
      <c r="P83">
        <f t="shared" ca="1" si="857"/>
        <v>-0.85387196432176193</v>
      </c>
      <c r="Q83">
        <f t="shared" ca="1" si="857"/>
        <v>-1</v>
      </c>
      <c r="R83">
        <f t="shared" ca="1" si="857"/>
        <v>-0.88605664769316317</v>
      </c>
      <c r="S83">
        <f t="shared" ca="1" si="857"/>
        <v>-0.85387196432176193</v>
      </c>
      <c r="T83">
        <f t="shared" ca="1" si="857"/>
        <v>-0.85387196432176193</v>
      </c>
      <c r="U83">
        <f t="shared" ca="1" si="857"/>
        <v>-0.88605664769316317</v>
      </c>
      <c r="V83">
        <f t="shared" ca="1" si="857"/>
        <v>-0.92081875395237522</v>
      </c>
      <c r="W83">
        <f t="shared" ca="1" si="857"/>
        <v>-0.92081875395237522</v>
      </c>
      <c r="X83">
        <f t="shared" ca="1" si="857"/>
        <v>-0.92081875395237522</v>
      </c>
      <c r="Y83">
        <f t="shared" ref="Y83:AD83" ca="1" si="858">MIN(INDIRECT(Y76))</f>
        <v>-0.92081875395237522</v>
      </c>
      <c r="Z83">
        <f t="shared" ca="1" si="858"/>
        <v>-1.0457574905606752</v>
      </c>
      <c r="AA83">
        <f t="shared" ca="1" si="858"/>
        <v>-1.0969100130080565</v>
      </c>
      <c r="AB83">
        <f t="shared" ca="1" si="858"/>
        <v>-1.0969100130080565</v>
      </c>
      <c r="AC83">
        <f t="shared" ca="1" si="858"/>
        <v>-1.0457574905606752</v>
      </c>
      <c r="AD83">
        <f t="shared" ca="1" si="858"/>
        <v>-1.0969100130080565</v>
      </c>
      <c r="AE83">
        <f t="shared" ref="AE83:AK83" ca="1" si="859">MIN(INDIRECT(AE76))</f>
        <v>-1.0969100130080565</v>
      </c>
      <c r="AF83">
        <f t="shared" ca="1" si="859"/>
        <v>-1.0969100130080565</v>
      </c>
      <c r="AG83">
        <f t="shared" ca="1" si="859"/>
        <v>-1.0969100130080565</v>
      </c>
      <c r="AH83">
        <f t="shared" ca="1" si="859"/>
        <v>-1.0969100130080565</v>
      </c>
      <c r="AI83">
        <f t="shared" ca="1" si="859"/>
        <v>-1.0969100130080565</v>
      </c>
      <c r="AJ83">
        <f t="shared" ca="1" si="859"/>
        <v>-1.2218487496163564</v>
      </c>
      <c r="AK83">
        <f t="shared" ca="1" si="859"/>
        <v>-1.0969100130080565</v>
      </c>
      <c r="AL83">
        <f t="shared" ref="AL83:AT83" ca="1" si="860">MIN(INDIRECT(AL76))</f>
        <v>-1.0969100130080565</v>
      </c>
      <c r="AM83">
        <f t="shared" ca="1" si="860"/>
        <v>-1.0969100130080565</v>
      </c>
      <c r="AN83">
        <f t="shared" ca="1" si="860"/>
        <v>-1.0969100130080565</v>
      </c>
      <c r="AO83">
        <f t="shared" ca="1" si="860"/>
        <v>-1.0969100130080565</v>
      </c>
      <c r="AP83">
        <f t="shared" ca="1" si="860"/>
        <v>-1.0969100130080565</v>
      </c>
      <c r="AQ83">
        <f t="shared" ca="1" si="860"/>
        <v>-1.0969100130080565</v>
      </c>
      <c r="AR83">
        <f t="shared" ca="1" si="860"/>
        <v>-1.0969100130080565</v>
      </c>
      <c r="AS83">
        <f t="shared" ca="1" si="860"/>
        <v>-1.0969100130080565</v>
      </c>
      <c r="AT83">
        <f t="shared" ca="1" si="860"/>
        <v>-1.1549019599857431</v>
      </c>
      <c r="AU83">
        <f t="shared" ref="AU83:BA83" ca="1" si="861">MIN(INDIRECT(AU76))</f>
        <v>-1.1549019599857431</v>
      </c>
      <c r="AV83">
        <f t="shared" ca="1" si="861"/>
        <v>-1.1549019599857431</v>
      </c>
      <c r="AW83">
        <f t="shared" ca="1" si="861"/>
        <v>-1.2218487496163564</v>
      </c>
      <c r="AX83">
        <f t="shared" ca="1" si="861"/>
        <v>-1.1549019599857431</v>
      </c>
      <c r="AY83">
        <f t="shared" ca="1" si="861"/>
        <v>-1.1549019599857431</v>
      </c>
      <c r="AZ83">
        <f t="shared" ca="1" si="861"/>
        <v>-1.0969100130080565</v>
      </c>
      <c r="BA83">
        <f t="shared" ca="1" si="861"/>
        <v>-1.1549019599857431</v>
      </c>
      <c r="BB83">
        <f t="shared" ref="BB83:BG83" ca="1" si="862">MIN(INDIRECT(BB76))</f>
        <v>-1.0969100130080565</v>
      </c>
      <c r="BC83">
        <f t="shared" ca="1" si="862"/>
        <v>-1.1549019599857431</v>
      </c>
      <c r="BD83">
        <f t="shared" ca="1" si="862"/>
        <v>-1.1549019599857431</v>
      </c>
      <c r="BE83">
        <f t="shared" ca="1" si="862"/>
        <v>-1.1549019599857431</v>
      </c>
      <c r="BF83">
        <f t="shared" ca="1" si="862"/>
        <v>-1.1549019599857431</v>
      </c>
      <c r="BG83">
        <f t="shared" ca="1" si="862"/>
        <v>-1.2218487496163564</v>
      </c>
      <c r="BH83">
        <f t="shared" ref="BH83:BN83" ca="1" si="863">MIN(INDIRECT(BH76))</f>
        <v>-1.2218487496163564</v>
      </c>
      <c r="BI83">
        <f t="shared" ca="1" si="863"/>
        <v>-1.2218487496163564</v>
      </c>
      <c r="BJ83">
        <f t="shared" ca="1" si="863"/>
        <v>-1.2218487496163564</v>
      </c>
      <c r="BK83">
        <f t="shared" ca="1" si="863"/>
        <v>-1.2218487496163564</v>
      </c>
      <c r="BL83">
        <f t="shared" ca="1" si="863"/>
        <v>-1.2218487496163564</v>
      </c>
      <c r="BM83">
        <f t="shared" ca="1" si="863"/>
        <v>-1.1549019599857431</v>
      </c>
      <c r="BN83">
        <f t="shared" ca="1" si="863"/>
        <v>-1.2218487496163564</v>
      </c>
      <c r="BO83">
        <f ca="1">MIN(INDIRECT(BO76))</f>
        <v>-1.2218487496163564</v>
      </c>
      <c r="BP83">
        <f ca="1">MIN(INDIRECT(BP76))</f>
        <v>-1.1549019599857431</v>
      </c>
      <c r="BQ83">
        <f t="shared" ref="BQ83:BW83" ca="1" si="864">MIN(INDIRECT(BQ76))</f>
        <v>-1.1549019599857431</v>
      </c>
      <c r="BR83">
        <f t="shared" ca="1" si="864"/>
        <v>-1.2218487496163564</v>
      </c>
      <c r="BS83">
        <f t="shared" ca="1" si="864"/>
        <v>-1.2218487496163564</v>
      </c>
      <c r="BT83">
        <f t="shared" ca="1" si="864"/>
        <v>-1.3010299956639813</v>
      </c>
      <c r="BU83">
        <f t="shared" ca="1" si="864"/>
        <v>-1.2218487496163564</v>
      </c>
      <c r="BV83">
        <f t="shared" ca="1" si="864"/>
        <v>-1.2218487496163564</v>
      </c>
      <c r="BW83">
        <f t="shared" ca="1" si="864"/>
        <v>-1.2218487496163564</v>
      </c>
      <c r="BX83">
        <f ca="1">MIN(INDIRECT(BX76))</f>
        <v>-1.2218487496163564</v>
      </c>
      <c r="BY83">
        <f ca="1">MIN(INDIRECT(BY76))</f>
        <v>-1.2218487496163564</v>
      </c>
      <c r="BZ83">
        <f t="shared" ref="BZ83:CK83" ca="1" si="865">MIN(INDIRECT(BZ76))</f>
        <v>-1.2218487496163564</v>
      </c>
      <c r="CA83">
        <f t="shared" ca="1" si="865"/>
        <v>-1.2218487496163564</v>
      </c>
      <c r="CB83">
        <f t="shared" ca="1" si="865"/>
        <v>-1.2218487496163564</v>
      </c>
      <c r="CC83">
        <f t="shared" ca="1" si="865"/>
        <v>-1.2218487496163564</v>
      </c>
      <c r="CD83">
        <f t="shared" ca="1" si="865"/>
        <v>-1.2218487496163564</v>
      </c>
      <c r="CE83">
        <f t="shared" ca="1" si="865"/>
        <v>-1.2218487496163564</v>
      </c>
      <c r="CF83">
        <f t="shared" ca="1" si="865"/>
        <v>-1.2218487496163564</v>
      </c>
      <c r="CG83">
        <f t="shared" ca="1" si="865"/>
        <v>-1.2218487496163564</v>
      </c>
      <c r="CH83">
        <f t="shared" ca="1" si="865"/>
        <v>-1.2218487496163564</v>
      </c>
      <c r="CI83">
        <f t="shared" ca="1" si="865"/>
        <v>-1.2218487496163564</v>
      </c>
      <c r="CJ83">
        <f t="shared" ca="1" si="865"/>
        <v>-1.2218487496163564</v>
      </c>
      <c r="CK83">
        <f t="shared" ca="1" si="865"/>
        <v>-1.2218487496163564</v>
      </c>
      <c r="CL83">
        <f ca="1">MIN(INDIRECT(CL76))</f>
        <v>-1.2218487496163564</v>
      </c>
      <c r="CM83">
        <f ca="1">MIN(INDIRECT(CM76))</f>
        <v>-1.2218487496163564</v>
      </c>
      <c r="CN83">
        <f t="shared" ref="CN83:CS83" ca="1" si="866">MIN(INDIRECT(CN76))</f>
        <v>-1.2218487496163564</v>
      </c>
      <c r="CO83">
        <f t="shared" ca="1" si="866"/>
        <v>-1.2218487496163564</v>
      </c>
      <c r="CP83">
        <f t="shared" ca="1" si="866"/>
        <v>-1.2218487496163564</v>
      </c>
      <c r="CQ83">
        <f t="shared" ca="1" si="866"/>
        <v>-1.2218487496163564</v>
      </c>
      <c r="CR83">
        <f t="shared" ca="1" si="866"/>
        <v>-1.3010299956639813</v>
      </c>
      <c r="CS83">
        <f t="shared" ca="1" si="866"/>
        <v>-1.2218487496163564</v>
      </c>
      <c r="CT83">
        <f t="shared" ref="CT83:DP83" ca="1" si="867">MIN(INDIRECT(CT76))</f>
        <v>-1.2218487496163564</v>
      </c>
      <c r="CU83">
        <f t="shared" ca="1" si="867"/>
        <v>-1.2218487496163564</v>
      </c>
      <c r="CV83">
        <f t="shared" ca="1" si="867"/>
        <v>-1.2218487496163564</v>
      </c>
      <c r="CW83">
        <f t="shared" ca="1" si="867"/>
        <v>-1.2218487496163564</v>
      </c>
      <c r="CX83">
        <f t="shared" ca="1" si="867"/>
        <v>-1.2218487496163564</v>
      </c>
      <c r="CY83">
        <f t="shared" ca="1" si="867"/>
        <v>-1.2218487496163564</v>
      </c>
      <c r="CZ83">
        <f t="shared" ca="1" si="867"/>
        <v>-1.2218487496163564</v>
      </c>
      <c r="DA83">
        <f t="shared" ca="1" si="867"/>
        <v>-1.2218487496163564</v>
      </c>
      <c r="DB83">
        <f t="shared" ca="1" si="867"/>
        <v>-1.2218487496163564</v>
      </c>
      <c r="DC83">
        <f t="shared" ca="1" si="867"/>
        <v>-1.2218487496163564</v>
      </c>
      <c r="DD83">
        <f t="shared" ca="1" si="867"/>
        <v>-1.3010299956639813</v>
      </c>
      <c r="DE83">
        <f t="shared" ca="1" si="867"/>
        <v>-1.2218487496163564</v>
      </c>
      <c r="DF83">
        <f t="shared" ca="1" si="867"/>
        <v>-1.2218487496163564</v>
      </c>
      <c r="DG83">
        <f t="shared" ca="1" si="867"/>
        <v>-1.2218487496163564</v>
      </c>
      <c r="DH83">
        <f t="shared" ca="1" si="867"/>
        <v>-1.2218487496163564</v>
      </c>
      <c r="DI83">
        <f t="shared" ca="1" si="867"/>
        <v>-1.2218487496163564</v>
      </c>
      <c r="DJ83">
        <f t="shared" ca="1" si="867"/>
        <v>-1.2218487496163564</v>
      </c>
      <c r="DK83">
        <f t="shared" ca="1" si="867"/>
        <v>-1.2218487496163564</v>
      </c>
      <c r="DL83">
        <f t="shared" ca="1" si="867"/>
        <v>-1.2218487496163564</v>
      </c>
      <c r="DM83">
        <f t="shared" ca="1" si="867"/>
        <v>-1.2218487496163564</v>
      </c>
      <c r="DN83">
        <f t="shared" ca="1" si="867"/>
        <v>-1.2218487496163564</v>
      </c>
      <c r="DO83">
        <f t="shared" ca="1" si="867"/>
        <v>-1.3010299956639813</v>
      </c>
      <c r="DP83">
        <f t="shared" ca="1" si="867"/>
        <v>-1.2218487496163564</v>
      </c>
      <c r="DQ83">
        <f ca="1">MIN(INDIRECT(DQ76))</f>
        <v>-1.2218487496163564</v>
      </c>
      <c r="DR83">
        <f t="shared" ref="DR83:EC83" ca="1" si="868">MIN(INDIRECT(DR76))</f>
        <v>-1.2518119729937995</v>
      </c>
      <c r="DS83">
        <f t="shared" ca="1" si="868"/>
        <v>-1.2291479883578558</v>
      </c>
      <c r="DT83">
        <f t="shared" ca="1" si="868"/>
        <v>-1.2441251443275085</v>
      </c>
      <c r="DU83">
        <f t="shared" ca="1" si="868"/>
        <v>-1.2441251443275085</v>
      </c>
      <c r="DV83">
        <f t="shared" ca="1" si="868"/>
        <v>-1.2518119729937995</v>
      </c>
      <c r="DW83">
        <f t="shared" ca="1" si="868"/>
        <v>-1.2676062401770316</v>
      </c>
      <c r="DX83">
        <f t="shared" ca="1" si="868"/>
        <v>-1.2441251443275085</v>
      </c>
      <c r="DY83">
        <f t="shared" ca="1" si="868"/>
        <v>-1.2441251443275085</v>
      </c>
      <c r="DZ83">
        <f t="shared" ca="1" si="868"/>
        <v>-1.2441251443275085</v>
      </c>
      <c r="EA83">
        <f t="shared" ca="1" si="868"/>
        <v>-1.2596373105057561</v>
      </c>
      <c r="EB83">
        <f t="shared" ca="1" si="868"/>
        <v>-1.2839966563652008</v>
      </c>
      <c r="EC83">
        <f t="shared" ca="1" si="868"/>
        <v>-1.2518119729937995</v>
      </c>
      <c r="ED83">
        <f t="shared" ref="ED83:EF83" ca="1" si="869">MIN(INDIRECT(ED76))</f>
        <v>-1.2676062401770316</v>
      </c>
      <c r="EE83">
        <f t="shared" ca="1" si="869"/>
        <v>-1.3372421683184259</v>
      </c>
      <c r="EF83">
        <f t="shared" ca="1" si="869"/>
        <v>-1.2924298239020637</v>
      </c>
    </row>
    <row r="84" spans="1:136">
      <c r="F84" s="17" t="s">
        <v>30</v>
      </c>
      <c r="G84">
        <f ca="1">AVERAGE(INDIRECT(G76))</f>
        <v>-0.45608091241472687</v>
      </c>
      <c r="H84">
        <f t="shared" ref="H84:X84" ca="1" si="870">AVERAGE(INDIRECT(H76))</f>
        <v>-0.478565019947852</v>
      </c>
      <c r="I84">
        <f t="shared" ca="1" si="870"/>
        <v>-0.50640376109805274</v>
      </c>
      <c r="J84">
        <f t="shared" ca="1" si="870"/>
        <v>-0.52629823608975024</v>
      </c>
      <c r="K84">
        <f t="shared" ca="1" si="870"/>
        <v>-0.53418915918531062</v>
      </c>
      <c r="L84">
        <f t="shared" ca="1" si="870"/>
        <v>-0.52569694837042258</v>
      </c>
      <c r="M84">
        <f t="shared" ca="1" si="870"/>
        <v>-0.55578282958202652</v>
      </c>
      <c r="N84">
        <f t="shared" ca="1" si="870"/>
        <v>-0.55268302053248497</v>
      </c>
      <c r="O84">
        <f t="shared" ca="1" si="870"/>
        <v>-0.55109949763225741</v>
      </c>
      <c r="P84">
        <f t="shared" ca="1" si="870"/>
        <v>-0.55564941942293911</v>
      </c>
      <c r="Q84">
        <f t="shared" ca="1" si="870"/>
        <v>-0.56727318297727825</v>
      </c>
      <c r="R84">
        <f t="shared" ca="1" si="870"/>
        <v>-0.57134075258959305</v>
      </c>
      <c r="S84">
        <f t="shared" ca="1" si="870"/>
        <v>-0.58813009587787601</v>
      </c>
      <c r="T84">
        <f t="shared" ca="1" si="870"/>
        <v>-0.59664804292801843</v>
      </c>
      <c r="U84">
        <f t="shared" ca="1" si="870"/>
        <v>-0.60083026756090196</v>
      </c>
      <c r="V84">
        <f t="shared" ca="1" si="870"/>
        <v>-0.68775255625941289</v>
      </c>
      <c r="W84">
        <f t="shared" ca="1" si="870"/>
        <v>-0.6694576198056944</v>
      </c>
      <c r="X84">
        <f t="shared" ca="1" si="870"/>
        <v>-0.6489791675378066</v>
      </c>
      <c r="Y84">
        <f t="shared" ref="Y84:AD84" ca="1" si="871">AVERAGE(INDIRECT(Y76))</f>
        <v>-0.64579486929685603</v>
      </c>
      <c r="Z84">
        <f t="shared" ca="1" si="871"/>
        <v>-0.66077916131582748</v>
      </c>
      <c r="AA84">
        <f t="shared" ca="1" si="871"/>
        <v>-0.68349319368956896</v>
      </c>
      <c r="AB84">
        <f t="shared" ca="1" si="871"/>
        <v>-0.68465007305944892</v>
      </c>
      <c r="AC84">
        <f t="shared" ca="1" si="871"/>
        <v>-0.6991450272308668</v>
      </c>
      <c r="AD84">
        <f t="shared" ca="1" si="871"/>
        <v>-0.69656730907799025</v>
      </c>
      <c r="AE84">
        <f t="shared" ref="AE84:AK84" ca="1" si="872">AVERAGE(INDIRECT(AE76))</f>
        <v>-0.73044874730053011</v>
      </c>
      <c r="AF84">
        <f t="shared" ca="1" si="872"/>
        <v>-0.73556190135388955</v>
      </c>
      <c r="AG84">
        <f t="shared" ca="1" si="872"/>
        <v>-0.74456418772648658</v>
      </c>
      <c r="AH84">
        <f t="shared" ca="1" si="872"/>
        <v>-0.74892920738411373</v>
      </c>
      <c r="AI84">
        <f t="shared" ca="1" si="872"/>
        <v>-0.7577770537041757</v>
      </c>
      <c r="AJ84">
        <f t="shared" ca="1" si="872"/>
        <v>-0.8205099993809335</v>
      </c>
      <c r="AK84">
        <f t="shared" ca="1" si="872"/>
        <v>-0.78723459896914849</v>
      </c>
      <c r="AL84">
        <f t="shared" ref="AL84:AT84" ca="1" si="873">AVERAGE(INDIRECT(AL76))</f>
        <v>-0.80744235409308485</v>
      </c>
      <c r="AM84">
        <f t="shared" ca="1" si="873"/>
        <v>-0.82083854582897608</v>
      </c>
      <c r="AN84">
        <f t="shared" ca="1" si="873"/>
        <v>-0.82255975110269652</v>
      </c>
      <c r="AO84">
        <f t="shared" ca="1" si="873"/>
        <v>-0.8332962782541804</v>
      </c>
      <c r="AP84">
        <f t="shared" ca="1" si="873"/>
        <v>-0.86026396659098914</v>
      </c>
      <c r="AQ84">
        <f t="shared" ca="1" si="873"/>
        <v>-0.85039021034218176</v>
      </c>
      <c r="AR84">
        <f t="shared" ca="1" si="873"/>
        <v>-0.86756354259385671</v>
      </c>
      <c r="AS84">
        <f t="shared" ca="1" si="873"/>
        <v>-0.84933112812320799</v>
      </c>
      <c r="AT84">
        <f t="shared" ca="1" si="873"/>
        <v>-0.85380791058951722</v>
      </c>
      <c r="AU84">
        <f t="shared" ref="AU84:BA84" ca="1" si="874">AVERAGE(INDIRECT(AU76))</f>
        <v>-0.88666457286665845</v>
      </c>
      <c r="AV84">
        <f t="shared" ca="1" si="874"/>
        <v>-0.87591275280580938</v>
      </c>
      <c r="AW84">
        <f t="shared" ca="1" si="874"/>
        <v>-0.95380000856211589</v>
      </c>
      <c r="AX84">
        <f t="shared" ca="1" si="874"/>
        <v>-0.88378348832350384</v>
      </c>
      <c r="AY84">
        <f t="shared" ca="1" si="874"/>
        <v>-0.88881606897363286</v>
      </c>
      <c r="AZ84">
        <f t="shared" ca="1" si="874"/>
        <v>-0.89524005781903926</v>
      </c>
      <c r="BA84">
        <f t="shared" ca="1" si="874"/>
        <v>-0.91969518029169273</v>
      </c>
      <c r="BB84">
        <f t="shared" ref="BB84:BG84" ca="1" si="875">AVERAGE(INDIRECT(BB76))</f>
        <v>-0.90128867378521893</v>
      </c>
      <c r="BC84">
        <f t="shared" ca="1" si="875"/>
        <v>-0.91418233498517731</v>
      </c>
      <c r="BD84">
        <f t="shared" ca="1" si="875"/>
        <v>-0.91271179888524379</v>
      </c>
      <c r="BE84">
        <f t="shared" ca="1" si="875"/>
        <v>-0.92670774544433066</v>
      </c>
      <c r="BF84">
        <f t="shared" ca="1" si="875"/>
        <v>-0.91684830648312732</v>
      </c>
      <c r="BG84">
        <f t="shared" ca="1" si="875"/>
        <v>-0.92248235781156185</v>
      </c>
      <c r="BH84">
        <f t="shared" ref="BH84:BN84" ca="1" si="876">AVERAGE(INDIRECT(BH76))</f>
        <v>-1.0088371541684196</v>
      </c>
      <c r="BI84">
        <f t="shared" ca="1" si="876"/>
        <v>-0.93464239726906784</v>
      </c>
      <c r="BJ84">
        <f t="shared" ca="1" si="876"/>
        <v>-0.9386116229120498</v>
      </c>
      <c r="BK84">
        <f t="shared" ca="1" si="876"/>
        <v>-0.93033161094899475</v>
      </c>
      <c r="BL84">
        <f t="shared" ca="1" si="876"/>
        <v>-0.93091204216742407</v>
      </c>
      <c r="BM84">
        <f t="shared" ca="1" si="876"/>
        <v>-0.94328458483783384</v>
      </c>
      <c r="BN84">
        <f t="shared" ca="1" si="876"/>
        <v>-0.94596398258569614</v>
      </c>
      <c r="BO84">
        <f ca="1">AVERAGE(INDIRECT(BO76))</f>
        <v>-0.96784834310815726</v>
      </c>
      <c r="BP84">
        <f ca="1">AVERAGE(INDIRECT(BP76))</f>
        <v>-0.96596569831090295</v>
      </c>
      <c r="BQ84">
        <f t="shared" ref="BQ84:BW84" ca="1" si="877">AVERAGE(INDIRECT(BQ76))</f>
        <v>-0.95246785287863445</v>
      </c>
      <c r="BR84">
        <f t="shared" ca="1" si="877"/>
        <v>-0.96046685899856821</v>
      </c>
      <c r="BS84">
        <f t="shared" ca="1" si="877"/>
        <v>-0.95262275371116578</v>
      </c>
      <c r="BT84">
        <f t="shared" ca="1" si="877"/>
        <v>-1.0186367348970891</v>
      </c>
      <c r="BU84">
        <f t="shared" ca="1" si="877"/>
        <v>-0.97448079865913884</v>
      </c>
      <c r="BV84">
        <f t="shared" ca="1" si="877"/>
        <v>-0.96906204625650449</v>
      </c>
      <c r="BW84">
        <f t="shared" ca="1" si="877"/>
        <v>-0.97960276876056362</v>
      </c>
      <c r="BX84">
        <f ca="1">AVERAGE(INDIRECT(BX76))</f>
        <v>-0.95193335458987305</v>
      </c>
      <c r="BY84">
        <f ca="1">AVERAGE(INDIRECT(BY76))</f>
        <v>-0.95340368626794847</v>
      </c>
      <c r="BZ84">
        <f t="shared" ref="BZ84:CK84" ca="1" si="878">AVERAGE(INDIRECT(BZ76))</f>
        <v>-0.9548976873522973</v>
      </c>
      <c r="CA84">
        <f t="shared" ca="1" si="878"/>
        <v>-0.95956557304733592</v>
      </c>
      <c r="CB84">
        <f t="shared" ca="1" si="878"/>
        <v>-0.98496862435064292</v>
      </c>
      <c r="CC84">
        <f t="shared" ca="1" si="878"/>
        <v>-0.96643280255545816</v>
      </c>
      <c r="CD84">
        <f t="shared" ca="1" si="878"/>
        <v>-0.98104835240717925</v>
      </c>
      <c r="CE84">
        <f t="shared" ca="1" si="878"/>
        <v>-0.99025109908823905</v>
      </c>
      <c r="CF84">
        <f t="shared" ca="1" si="878"/>
        <v>-1.00254166448392</v>
      </c>
      <c r="CG84">
        <f t="shared" ca="1" si="878"/>
        <v>-0.98292011955413727</v>
      </c>
      <c r="CH84">
        <f t="shared" ca="1" si="878"/>
        <v>-1.0022160853844835</v>
      </c>
      <c r="CI84">
        <f t="shared" ca="1" si="878"/>
        <v>-0.99344381483489352</v>
      </c>
      <c r="CJ84">
        <f t="shared" ca="1" si="878"/>
        <v>-1.002194767654947</v>
      </c>
      <c r="CK84">
        <f t="shared" ca="1" si="878"/>
        <v>-1.0075745007738326</v>
      </c>
      <c r="CL84">
        <f ca="1">AVERAGE(INDIRECT(CL76))</f>
        <v>-1.0184441323511073</v>
      </c>
      <c r="CM84">
        <f ca="1">AVERAGE(INDIRECT(CM76))</f>
        <v>-1.0181218003677759</v>
      </c>
      <c r="CN84">
        <f t="shared" ref="CN84:CS84" ca="1" si="879">AVERAGE(INDIRECT(CN76))</f>
        <v>-1.0220542599774729</v>
      </c>
      <c r="CO84">
        <f t="shared" ca="1" si="879"/>
        <v>-1.020880869342174</v>
      </c>
      <c r="CP84">
        <f t="shared" ca="1" si="879"/>
        <v>-1.0226271573775272</v>
      </c>
      <c r="CQ84">
        <f t="shared" ca="1" si="879"/>
        <v>-1.0301284353190632</v>
      </c>
      <c r="CR84">
        <f t="shared" ca="1" si="879"/>
        <v>-1.0661347147907325</v>
      </c>
      <c r="CS84">
        <f t="shared" ca="1" si="879"/>
        <v>-1.0294064536438805</v>
      </c>
      <c r="CT84">
        <f t="shared" ref="CT84:DP84" ca="1" si="880">AVERAGE(INDIRECT(CT76))</f>
        <v>-1.0141140085538727</v>
      </c>
      <c r="CU84">
        <f t="shared" ca="1" si="880"/>
        <v>-1.0001094735962897</v>
      </c>
      <c r="CV84">
        <f t="shared" ca="1" si="880"/>
        <v>-1.0070023355120732</v>
      </c>
      <c r="CW84">
        <f t="shared" ca="1" si="880"/>
        <v>-1.0001094735962897</v>
      </c>
      <c r="CX84">
        <f t="shared" ca="1" si="880"/>
        <v>-0.99541084573103833</v>
      </c>
      <c r="CY84">
        <f t="shared" ca="1" si="880"/>
        <v>-1.009244280888199</v>
      </c>
      <c r="CZ84">
        <f t="shared" ca="1" si="880"/>
        <v>-1.0181720868644106</v>
      </c>
      <c r="DA84">
        <f t="shared" ca="1" si="880"/>
        <v>-1.0142920352968248</v>
      </c>
      <c r="DB84">
        <f t="shared" ca="1" si="880"/>
        <v>-1.0154804697726065</v>
      </c>
      <c r="DC84">
        <f t="shared" ca="1" si="880"/>
        <v>-0.98533850366616949</v>
      </c>
      <c r="DD84">
        <f t="shared" ca="1" si="880"/>
        <v>-1.0331192757798799</v>
      </c>
      <c r="DE84">
        <f t="shared" ca="1" si="880"/>
        <v>-1.0229087410951831</v>
      </c>
      <c r="DF84">
        <f t="shared" ca="1" si="880"/>
        <v>-1.0171012849326981</v>
      </c>
      <c r="DG84">
        <f t="shared" ca="1" si="880"/>
        <v>-1.0287400042129484</v>
      </c>
      <c r="DH84">
        <f t="shared" ca="1" si="880"/>
        <v>-1.0254487450759397</v>
      </c>
      <c r="DI84">
        <f t="shared" ca="1" si="880"/>
        <v>-1.0297164313787994</v>
      </c>
      <c r="DJ84">
        <f t="shared" ca="1" si="880"/>
        <v>-1.0315432065688246</v>
      </c>
      <c r="DK84">
        <f t="shared" ca="1" si="880"/>
        <v>-1.0237275078699886</v>
      </c>
      <c r="DL84">
        <f t="shared" ca="1" si="880"/>
        <v>-1.0170688240207963</v>
      </c>
      <c r="DM84">
        <f t="shared" ca="1" si="880"/>
        <v>-1.0420531290360888</v>
      </c>
      <c r="DN84">
        <f t="shared" ca="1" si="880"/>
        <v>-1.0417168843096958</v>
      </c>
      <c r="DO84">
        <f t="shared" ca="1" si="880"/>
        <v>-1.0437048597242375</v>
      </c>
      <c r="DP84">
        <f t="shared" ca="1" si="880"/>
        <v>-1.0426078150802278</v>
      </c>
      <c r="DQ84">
        <f ca="1">AVERAGE(INDIRECT(DQ76))</f>
        <v>-1.0462626084261066</v>
      </c>
      <c r="DR84">
        <f t="shared" ref="DR84:EC84" ca="1" si="881">AVERAGE(INDIRECT(DR76))</f>
        <v>-1.0519208446901853</v>
      </c>
      <c r="DS84">
        <f t="shared" ca="1" si="881"/>
        <v>-1.0405195613992382</v>
      </c>
      <c r="DT84">
        <f t="shared" ca="1" si="881"/>
        <v>-1.0503501261397048</v>
      </c>
      <c r="DU84">
        <f t="shared" ca="1" si="881"/>
        <v>-1.0422319809411424</v>
      </c>
      <c r="DV84">
        <f t="shared" ca="1" si="881"/>
        <v>-1.0703686826263243</v>
      </c>
      <c r="DW84">
        <f t="shared" ca="1" si="881"/>
        <v>-1.0568788773400253</v>
      </c>
      <c r="DX84">
        <f t="shared" ca="1" si="881"/>
        <v>-1.0533660451670559</v>
      </c>
      <c r="DY84">
        <f t="shared" ca="1" si="881"/>
        <v>-1.0619454484891007</v>
      </c>
      <c r="DZ84">
        <f t="shared" ca="1" si="881"/>
        <v>-1.0627681235230355</v>
      </c>
      <c r="EA84">
        <f t="shared" ca="1" si="881"/>
        <v>-1.068716134492637</v>
      </c>
      <c r="EB84">
        <f t="shared" ca="1" si="881"/>
        <v>-1.0891283273805179</v>
      </c>
      <c r="EC84">
        <f t="shared" ca="1" si="881"/>
        <v>-1.061831227716687</v>
      </c>
      <c r="ED84">
        <f t="shared" ref="ED84:EF84" ca="1" si="882">AVERAGE(INDIRECT(ED76))</f>
        <v>-1.0724750205288514</v>
      </c>
      <c r="EE84">
        <f t="shared" ca="1" si="882"/>
        <v>-1.1128767082205515</v>
      </c>
      <c r="EF84">
        <f t="shared" ca="1" si="882"/>
        <v>-1.1035159413707731</v>
      </c>
    </row>
    <row r="85" spans="1:136">
      <c r="F85" s="17" t="s">
        <v>31</v>
      </c>
      <c r="G85">
        <f t="shared" ref="G85:U85" ca="1" si="883">IF(G$10="有","",AVERAGE(INDIRECT(G76)))</f>
        <v>-0.45608091241472687</v>
      </c>
      <c r="H85">
        <f t="shared" ca="1" si="883"/>
        <v>-0.478565019947852</v>
      </c>
      <c r="I85">
        <f t="shared" ca="1" si="883"/>
        <v>-0.50640376109805274</v>
      </c>
      <c r="J85">
        <f t="shared" ca="1" si="883"/>
        <v>-0.52629823608975024</v>
      </c>
      <c r="K85">
        <f t="shared" ca="1" si="883"/>
        <v>-0.53418915918531062</v>
      </c>
      <c r="L85">
        <f t="shared" ca="1" si="883"/>
        <v>-0.52569694837042258</v>
      </c>
      <c r="M85">
        <f t="shared" ca="1" si="883"/>
        <v>-0.55578282958202652</v>
      </c>
      <c r="N85">
        <f t="shared" ca="1" si="883"/>
        <v>-0.55268302053248497</v>
      </c>
      <c r="O85">
        <f t="shared" ca="1" si="883"/>
        <v>-0.55109949763225741</v>
      </c>
      <c r="P85">
        <f t="shared" ca="1" si="883"/>
        <v>-0.55564941942293911</v>
      </c>
      <c r="Q85">
        <f t="shared" ca="1" si="883"/>
        <v>-0.56727318297727825</v>
      </c>
      <c r="R85">
        <f t="shared" ca="1" si="883"/>
        <v>-0.57134075258959305</v>
      </c>
      <c r="S85">
        <f t="shared" ca="1" si="883"/>
        <v>-0.58813009587787601</v>
      </c>
      <c r="T85">
        <f t="shared" ca="1" si="883"/>
        <v>-0.59664804292801843</v>
      </c>
      <c r="U85">
        <f t="shared" ca="1" si="883"/>
        <v>-0.60083026756090196</v>
      </c>
      <c r="V85" t="str">
        <f ca="1">IF(V$10="有","",AVERAGE(INDIRECT(V76)))</f>
        <v/>
      </c>
      <c r="W85" t="str">
        <f ca="1">IF(W$10="有","",AVERAGE(INDIRECT(W76)))</f>
        <v/>
      </c>
      <c r="X85">
        <f ca="1">IF(X$10="有","",AVERAGE(INDIRECT(X76)))</f>
        <v>-0.6489791675378066</v>
      </c>
      <c r="Y85">
        <f t="shared" ref="Y85:AD85" ca="1" si="884">IF(Y$10="有","",AVERAGE(INDIRECT(Y76)))</f>
        <v>-0.64579486929685603</v>
      </c>
      <c r="Z85">
        <f t="shared" ca="1" si="884"/>
        <v>-0.66077916131582748</v>
      </c>
      <c r="AA85">
        <f t="shared" ca="1" si="884"/>
        <v>-0.68349319368956896</v>
      </c>
      <c r="AB85">
        <f t="shared" ca="1" si="884"/>
        <v>-0.68465007305944892</v>
      </c>
      <c r="AC85">
        <f t="shared" ca="1" si="884"/>
        <v>-0.6991450272308668</v>
      </c>
      <c r="AD85">
        <f t="shared" ca="1" si="884"/>
        <v>-0.69656730907799025</v>
      </c>
      <c r="AE85">
        <f t="shared" ref="AE85:AK85" ca="1" si="885">IF(AE$10="有","",AVERAGE(INDIRECT(AE76)))</f>
        <v>-0.73044874730053011</v>
      </c>
      <c r="AF85">
        <f t="shared" ca="1" si="885"/>
        <v>-0.73556190135388955</v>
      </c>
      <c r="AG85">
        <f t="shared" ca="1" si="885"/>
        <v>-0.74456418772648658</v>
      </c>
      <c r="AH85">
        <f t="shared" ca="1" si="885"/>
        <v>-0.74892920738411373</v>
      </c>
      <c r="AI85">
        <f t="shared" ca="1" si="885"/>
        <v>-0.7577770537041757</v>
      </c>
      <c r="AJ85" t="str">
        <f t="shared" ca="1" si="885"/>
        <v/>
      </c>
      <c r="AK85">
        <f t="shared" ca="1" si="885"/>
        <v>-0.78723459896914849</v>
      </c>
      <c r="AL85">
        <f t="shared" ref="AL85:AT85" ca="1" si="886">IF(AL$10="有","",AVERAGE(INDIRECT(AL76)))</f>
        <v>-0.80744235409308485</v>
      </c>
      <c r="AM85">
        <f t="shared" ca="1" si="886"/>
        <v>-0.82083854582897608</v>
      </c>
      <c r="AN85">
        <f t="shared" ca="1" si="886"/>
        <v>-0.82255975110269652</v>
      </c>
      <c r="AO85">
        <f t="shared" ca="1" si="886"/>
        <v>-0.8332962782541804</v>
      </c>
      <c r="AP85">
        <f t="shared" ca="1" si="886"/>
        <v>-0.86026396659098914</v>
      </c>
      <c r="AQ85">
        <f t="shared" ca="1" si="886"/>
        <v>-0.85039021034218176</v>
      </c>
      <c r="AR85">
        <f t="shared" ca="1" si="886"/>
        <v>-0.86756354259385671</v>
      </c>
      <c r="AS85">
        <f t="shared" ca="1" si="886"/>
        <v>-0.84933112812320799</v>
      </c>
      <c r="AT85">
        <f t="shared" ca="1" si="886"/>
        <v>-0.85380791058951722</v>
      </c>
      <c r="AU85">
        <f t="shared" ref="AU85:BA85" ca="1" si="887">IF(AU$10="有","",AVERAGE(INDIRECT(AU76)))</f>
        <v>-0.88666457286665845</v>
      </c>
      <c r="AV85">
        <f t="shared" ca="1" si="887"/>
        <v>-0.87591275280580938</v>
      </c>
      <c r="AW85" t="str">
        <f t="shared" ca="1" si="887"/>
        <v/>
      </c>
      <c r="AX85">
        <f t="shared" ca="1" si="887"/>
        <v>-0.88378348832350384</v>
      </c>
      <c r="AY85">
        <f t="shared" ca="1" si="887"/>
        <v>-0.88881606897363286</v>
      </c>
      <c r="AZ85">
        <f t="shared" ca="1" si="887"/>
        <v>-0.89524005781903926</v>
      </c>
      <c r="BA85">
        <f t="shared" ca="1" si="887"/>
        <v>-0.91969518029169273</v>
      </c>
      <c r="BB85">
        <f t="shared" ref="BB85:BG85" ca="1" si="888">IF(BB$10="有","",AVERAGE(INDIRECT(BB76)))</f>
        <v>-0.90128867378521893</v>
      </c>
      <c r="BC85">
        <f t="shared" ca="1" si="888"/>
        <v>-0.91418233498517731</v>
      </c>
      <c r="BD85">
        <f t="shared" ca="1" si="888"/>
        <v>-0.91271179888524379</v>
      </c>
      <c r="BE85">
        <f t="shared" ca="1" si="888"/>
        <v>-0.92670774544433066</v>
      </c>
      <c r="BF85">
        <f t="shared" ca="1" si="888"/>
        <v>-0.91684830648312732</v>
      </c>
      <c r="BG85">
        <f t="shared" ca="1" si="888"/>
        <v>-0.92248235781156185</v>
      </c>
      <c r="BH85">
        <f t="shared" ref="BH85:BN85" ca="1" si="889">IF(BH$10="有","",AVERAGE(INDIRECT(BH76)))</f>
        <v>-1.0088371541684196</v>
      </c>
      <c r="BI85">
        <f t="shared" ca="1" si="889"/>
        <v>-0.93464239726906784</v>
      </c>
      <c r="BJ85">
        <f t="shared" ca="1" si="889"/>
        <v>-0.9386116229120498</v>
      </c>
      <c r="BK85">
        <f t="shared" ca="1" si="889"/>
        <v>-0.93033161094899475</v>
      </c>
      <c r="BL85">
        <f t="shared" ca="1" si="889"/>
        <v>-0.93091204216742407</v>
      </c>
      <c r="BM85">
        <f t="shared" ca="1" si="889"/>
        <v>-0.94328458483783384</v>
      </c>
      <c r="BN85">
        <f t="shared" ca="1" si="889"/>
        <v>-0.94596398258569614</v>
      </c>
      <c r="BO85">
        <f ca="1">IF(BO$10="有","",AVERAGE(INDIRECT(BO76)))</f>
        <v>-0.96784834310815726</v>
      </c>
      <c r="BP85">
        <f ca="1">IF(BP$10="有","",AVERAGE(INDIRECT(BP76)))</f>
        <v>-0.96596569831090295</v>
      </c>
      <c r="BQ85">
        <f t="shared" ref="BQ85:BW85" ca="1" si="890">IF(BQ$10="有","",AVERAGE(INDIRECT(BQ76)))</f>
        <v>-0.95246785287863445</v>
      </c>
      <c r="BR85">
        <f t="shared" ca="1" si="890"/>
        <v>-0.96046685899856821</v>
      </c>
      <c r="BS85">
        <f t="shared" ca="1" si="890"/>
        <v>-0.95262275371116578</v>
      </c>
      <c r="BT85">
        <f t="shared" ca="1" si="890"/>
        <v>-1.0186367348970891</v>
      </c>
      <c r="BU85">
        <f t="shared" ca="1" si="890"/>
        <v>-0.97448079865913884</v>
      </c>
      <c r="BV85">
        <f t="shared" ca="1" si="890"/>
        <v>-0.96906204625650449</v>
      </c>
      <c r="BW85">
        <f t="shared" ca="1" si="890"/>
        <v>-0.97960276876056362</v>
      </c>
      <c r="BX85">
        <f ca="1">IF(BX$10="有","",AVERAGE(INDIRECT(BX76)))</f>
        <v>-0.95193335458987305</v>
      </c>
      <c r="BY85">
        <f ca="1">IF(BY$10="有","",AVERAGE(INDIRECT(BY76)))</f>
        <v>-0.95340368626794847</v>
      </c>
      <c r="BZ85">
        <f t="shared" ref="BZ85:CK85" ca="1" si="891">IF(BZ$10="有","",AVERAGE(INDIRECT(BZ76)))</f>
        <v>-0.9548976873522973</v>
      </c>
      <c r="CA85">
        <f t="shared" ca="1" si="891"/>
        <v>-0.95956557304733592</v>
      </c>
      <c r="CB85">
        <f t="shared" ca="1" si="891"/>
        <v>-0.98496862435064292</v>
      </c>
      <c r="CC85">
        <f t="shared" ca="1" si="891"/>
        <v>-0.96643280255545816</v>
      </c>
      <c r="CD85">
        <f t="shared" ca="1" si="891"/>
        <v>-0.98104835240717925</v>
      </c>
      <c r="CE85">
        <f t="shared" ca="1" si="891"/>
        <v>-0.99025109908823905</v>
      </c>
      <c r="CF85">
        <f t="shared" ca="1" si="891"/>
        <v>-1.00254166448392</v>
      </c>
      <c r="CG85">
        <f t="shared" ca="1" si="891"/>
        <v>-0.98292011955413727</v>
      </c>
      <c r="CH85">
        <f t="shared" ca="1" si="891"/>
        <v>-1.0022160853844835</v>
      </c>
      <c r="CI85">
        <f t="shared" ca="1" si="891"/>
        <v>-0.99344381483489352</v>
      </c>
      <c r="CJ85">
        <f t="shared" ca="1" si="891"/>
        <v>-1.002194767654947</v>
      </c>
      <c r="CK85">
        <f t="shared" ca="1" si="891"/>
        <v>-1.0075745007738326</v>
      </c>
      <c r="CL85">
        <f ca="1">IF(CL$10="有","",AVERAGE(INDIRECT(CL76)))</f>
        <v>-1.0184441323511073</v>
      </c>
      <c r="CM85">
        <f ca="1">IF(CM$10="有","",AVERAGE(INDIRECT(CM76)))</f>
        <v>-1.0181218003677759</v>
      </c>
      <c r="CN85">
        <f t="shared" ref="CN85:CS85" ca="1" si="892">IF(CN$10="有","",AVERAGE(INDIRECT(CN76)))</f>
        <v>-1.0220542599774729</v>
      </c>
      <c r="CO85">
        <f t="shared" ca="1" si="892"/>
        <v>-1.020880869342174</v>
      </c>
      <c r="CP85">
        <f t="shared" ca="1" si="892"/>
        <v>-1.0226271573775272</v>
      </c>
      <c r="CQ85">
        <f t="shared" ca="1" si="892"/>
        <v>-1.0301284353190632</v>
      </c>
      <c r="CR85">
        <f t="shared" ca="1" si="892"/>
        <v>-1.0661347147907325</v>
      </c>
      <c r="CS85">
        <f t="shared" ca="1" si="892"/>
        <v>-1.0294064536438805</v>
      </c>
      <c r="CT85">
        <f t="shared" ref="CT85:DP85" ca="1" si="893">IF(CT$10="有","",AVERAGE(INDIRECT(CT76)))</f>
        <v>-1.0141140085538727</v>
      </c>
      <c r="CU85">
        <f t="shared" ca="1" si="893"/>
        <v>-1.0001094735962897</v>
      </c>
      <c r="CV85">
        <f t="shared" ca="1" si="893"/>
        <v>-1.0070023355120732</v>
      </c>
      <c r="CW85">
        <f t="shared" ca="1" si="893"/>
        <v>-1.0001094735962897</v>
      </c>
      <c r="CX85">
        <f t="shared" ca="1" si="893"/>
        <v>-0.99541084573103833</v>
      </c>
      <c r="CY85">
        <f t="shared" ca="1" si="893"/>
        <v>-1.009244280888199</v>
      </c>
      <c r="CZ85">
        <f t="shared" ca="1" si="893"/>
        <v>-1.0181720868644106</v>
      </c>
      <c r="DA85">
        <f t="shared" ca="1" si="893"/>
        <v>-1.0142920352968248</v>
      </c>
      <c r="DB85">
        <f t="shared" ca="1" si="893"/>
        <v>-1.0154804697726065</v>
      </c>
      <c r="DC85">
        <f t="shared" ca="1" si="893"/>
        <v>-0.98533850366616949</v>
      </c>
      <c r="DD85">
        <f t="shared" ca="1" si="893"/>
        <v>-1.0331192757798799</v>
      </c>
      <c r="DE85">
        <f t="shared" ca="1" si="893"/>
        <v>-1.0229087410951831</v>
      </c>
      <c r="DF85">
        <f t="shared" ca="1" si="893"/>
        <v>-1.0171012849326981</v>
      </c>
      <c r="DG85">
        <f t="shared" ca="1" si="893"/>
        <v>-1.0287400042129484</v>
      </c>
      <c r="DH85">
        <f t="shared" ca="1" si="893"/>
        <v>-1.0254487450759397</v>
      </c>
      <c r="DI85">
        <f t="shared" ca="1" si="893"/>
        <v>-1.0297164313787994</v>
      </c>
      <c r="DJ85">
        <f t="shared" ca="1" si="893"/>
        <v>-1.0315432065688246</v>
      </c>
      <c r="DK85">
        <f t="shared" ca="1" si="893"/>
        <v>-1.0237275078699886</v>
      </c>
      <c r="DL85">
        <f t="shared" ca="1" si="893"/>
        <v>-1.0170688240207963</v>
      </c>
      <c r="DM85">
        <f t="shared" ca="1" si="893"/>
        <v>-1.0420531290360888</v>
      </c>
      <c r="DN85">
        <f t="shared" ca="1" si="893"/>
        <v>-1.0417168843096958</v>
      </c>
      <c r="DO85">
        <f t="shared" ca="1" si="893"/>
        <v>-1.0437048597242375</v>
      </c>
      <c r="DP85">
        <f t="shared" ca="1" si="893"/>
        <v>-1.0426078150802278</v>
      </c>
      <c r="DQ85">
        <f ca="1">IF(DQ$10="有","",AVERAGE(INDIRECT(DQ76)))</f>
        <v>-1.0462626084261066</v>
      </c>
      <c r="DR85">
        <f t="shared" ref="DR85:EC85" ca="1" si="894">IF(DR$10="有","",AVERAGE(INDIRECT(DR76)))</f>
        <v>-1.0519208446901853</v>
      </c>
      <c r="DS85">
        <f t="shared" ca="1" si="894"/>
        <v>-1.0405195613992382</v>
      </c>
      <c r="DT85">
        <f t="shared" ca="1" si="894"/>
        <v>-1.0503501261397048</v>
      </c>
      <c r="DU85">
        <f t="shared" ca="1" si="894"/>
        <v>-1.0422319809411424</v>
      </c>
      <c r="DV85">
        <f t="shared" ca="1" si="894"/>
        <v>-1.0703686826263243</v>
      </c>
      <c r="DW85">
        <f t="shared" ca="1" si="894"/>
        <v>-1.0568788773400253</v>
      </c>
      <c r="DX85">
        <f t="shared" ca="1" si="894"/>
        <v>-1.0533660451670559</v>
      </c>
      <c r="DY85">
        <f t="shared" ca="1" si="894"/>
        <v>-1.0619454484891007</v>
      </c>
      <c r="DZ85">
        <f t="shared" ca="1" si="894"/>
        <v>-1.0627681235230355</v>
      </c>
      <c r="EA85">
        <f t="shared" ca="1" si="894"/>
        <v>-1.068716134492637</v>
      </c>
      <c r="EB85">
        <f t="shared" ca="1" si="894"/>
        <v>-1.0891283273805179</v>
      </c>
      <c r="EC85">
        <f t="shared" ca="1" si="894"/>
        <v>-1.061831227716687</v>
      </c>
      <c r="ED85">
        <f t="shared" ref="ED85:EF85" ca="1" si="895">IF(ED$10="有","",AVERAGE(INDIRECT(ED76)))</f>
        <v>-1.0724750205288514</v>
      </c>
      <c r="EE85">
        <f t="shared" ca="1" si="895"/>
        <v>-1.1128767082205515</v>
      </c>
      <c r="EF85">
        <f t="shared" ca="1" si="895"/>
        <v>-1.1035159413707731</v>
      </c>
    </row>
    <row r="86" spans="1:136">
      <c r="F86" s="17" t="s">
        <v>32</v>
      </c>
      <c r="G86">
        <f ca="1">STDEV(INDIRECT(G76))</f>
        <v>0.22456007424412552</v>
      </c>
      <c r="H86">
        <f t="shared" ref="H86:X86" ca="1" si="896">STDEV(INDIRECT(H76))</f>
        <v>0.203526322177223</v>
      </c>
      <c r="I86">
        <f t="shared" ca="1" si="896"/>
        <v>0.20440603681664199</v>
      </c>
      <c r="J86">
        <f t="shared" ca="1" si="896"/>
        <v>0.20059453065177538</v>
      </c>
      <c r="K86">
        <f t="shared" ca="1" si="896"/>
        <v>0.19910950863855925</v>
      </c>
      <c r="L86">
        <f t="shared" ca="1" si="896"/>
        <v>0.20909097959631437</v>
      </c>
      <c r="M86">
        <f t="shared" ca="1" si="896"/>
        <v>0.20588694332030869</v>
      </c>
      <c r="N86">
        <f t="shared" ca="1" si="896"/>
        <v>0.19864992620231708</v>
      </c>
      <c r="O86">
        <f t="shared" ca="1" si="896"/>
        <v>0.20906681942663893</v>
      </c>
      <c r="P86">
        <f t="shared" ca="1" si="896"/>
        <v>0.20957374425537936</v>
      </c>
      <c r="Q86">
        <f t="shared" ca="1" si="896"/>
        <v>0.21398480126098857</v>
      </c>
      <c r="R86">
        <f t="shared" ca="1" si="896"/>
        <v>0.20894426654383</v>
      </c>
      <c r="S86">
        <f t="shared" ca="1" si="896"/>
        <v>0.19266052196563829</v>
      </c>
      <c r="T86">
        <f t="shared" ca="1" si="896"/>
        <v>0.1949660560639955</v>
      </c>
      <c r="U86">
        <f t="shared" ca="1" si="896"/>
        <v>0.1977033318347215</v>
      </c>
      <c r="V86">
        <f t="shared" ca="1" si="896"/>
        <v>0.16989151586007423</v>
      </c>
      <c r="W86">
        <f t="shared" ca="1" si="896"/>
        <v>0.16798915812586979</v>
      </c>
      <c r="X86">
        <f t="shared" ca="1" si="896"/>
        <v>0.18070067351777838</v>
      </c>
      <c r="Y86">
        <f t="shared" ref="Y86:AD86" ca="1" si="897">STDEV(INDIRECT(Y76))</f>
        <v>0.17669087086868757</v>
      </c>
      <c r="Z86">
        <f t="shared" ca="1" si="897"/>
        <v>0.19744380752235965</v>
      </c>
      <c r="AA86">
        <f t="shared" ca="1" si="897"/>
        <v>0.18958522677891188</v>
      </c>
      <c r="AB86">
        <f t="shared" ca="1" si="897"/>
        <v>0.19035228838314308</v>
      </c>
      <c r="AC86">
        <f t="shared" ca="1" si="897"/>
        <v>0.17841583731168512</v>
      </c>
      <c r="AD86">
        <f t="shared" ca="1" si="897"/>
        <v>0.19042873900884322</v>
      </c>
      <c r="AE86">
        <f t="shared" ref="AE86:AK86" ca="1" si="898">STDEV(INDIRECT(AE76))</f>
        <v>0.19185381966138346</v>
      </c>
      <c r="AF86">
        <f t="shared" ca="1" si="898"/>
        <v>0.18346226815969449</v>
      </c>
      <c r="AG86">
        <f t="shared" ca="1" si="898"/>
        <v>0.18440224277851303</v>
      </c>
      <c r="AH86">
        <f t="shared" ca="1" si="898"/>
        <v>0.18551598648820888</v>
      </c>
      <c r="AI86">
        <f t="shared" ca="1" si="898"/>
        <v>0.17040894586600708</v>
      </c>
      <c r="AJ86">
        <f t="shared" ca="1" si="898"/>
        <v>0.15480194824693191</v>
      </c>
      <c r="AK86">
        <f t="shared" ca="1" si="898"/>
        <v>0.16422969302622545</v>
      </c>
      <c r="AL86">
        <f t="shared" ref="AL86:AT86" ca="1" si="899">STDEV(INDIRECT(AL76))</f>
        <v>0.17006909630223532</v>
      </c>
      <c r="AM86">
        <f t="shared" ca="1" si="899"/>
        <v>0.16988180120717253</v>
      </c>
      <c r="AN86">
        <f t="shared" ca="1" si="899"/>
        <v>0.15550558788572116</v>
      </c>
      <c r="AO86">
        <f t="shared" ca="1" si="899"/>
        <v>0.15455335727010103</v>
      </c>
      <c r="AP86">
        <f t="shared" ca="1" si="899"/>
        <v>0.15299748908231769</v>
      </c>
      <c r="AQ86">
        <f t="shared" ca="1" si="899"/>
        <v>0.14498524248118264</v>
      </c>
      <c r="AR86">
        <f t="shared" ca="1" si="899"/>
        <v>0.15589745062913077</v>
      </c>
      <c r="AS86">
        <f t="shared" ca="1" si="899"/>
        <v>0.13947244552196711</v>
      </c>
      <c r="AT86">
        <f t="shared" ca="1" si="899"/>
        <v>0.14407646772564878</v>
      </c>
      <c r="AU86">
        <f t="shared" ref="AU86:BA86" ca="1" si="900">STDEV(INDIRECT(AU76))</f>
        <v>0.13788417823079807</v>
      </c>
      <c r="AV86">
        <f t="shared" ca="1" si="900"/>
        <v>0.1425109334961733</v>
      </c>
      <c r="AW86">
        <f t="shared" ca="1" si="900"/>
        <v>0.11661702551695999</v>
      </c>
      <c r="AX86">
        <f t="shared" ca="1" si="900"/>
        <v>0.14080191096318295</v>
      </c>
      <c r="AY86">
        <f t="shared" ca="1" si="900"/>
        <v>0.13965727600184191</v>
      </c>
      <c r="AZ86">
        <f t="shared" ca="1" si="900"/>
        <v>0.13199847004529944</v>
      </c>
      <c r="BA86">
        <f t="shared" ca="1" si="900"/>
        <v>0.13563281440812339</v>
      </c>
      <c r="BB86">
        <f t="shared" ref="BB86:BG86" ca="1" si="901">STDEV(INDIRECT(BB76))</f>
        <v>0.1345488211809488</v>
      </c>
      <c r="BC86">
        <f t="shared" ca="1" si="901"/>
        <v>0.13659495867096333</v>
      </c>
      <c r="BD86">
        <f t="shared" ca="1" si="901"/>
        <v>0.13437923087347947</v>
      </c>
      <c r="BE86">
        <f t="shared" ca="1" si="901"/>
        <v>0.1343273529472504</v>
      </c>
      <c r="BF86">
        <f t="shared" ca="1" si="901"/>
        <v>0.12207850860585692</v>
      </c>
      <c r="BG86">
        <f t="shared" ca="1" si="901"/>
        <v>0.12930418305568595</v>
      </c>
      <c r="BH86">
        <f t="shared" ref="BH86:BN86" ca="1" si="902">STDEV(INDIRECT(BH76))</f>
        <v>0.11713043310116414</v>
      </c>
      <c r="BI86">
        <f t="shared" ca="1" si="902"/>
        <v>0.1440933294542808</v>
      </c>
      <c r="BJ86">
        <f t="shared" ca="1" si="902"/>
        <v>0.1290479457079709</v>
      </c>
      <c r="BK86">
        <f t="shared" ca="1" si="902"/>
        <v>0.13306028109073262</v>
      </c>
      <c r="BL86">
        <f t="shared" ca="1" si="902"/>
        <v>0.12302243216331596</v>
      </c>
      <c r="BM86">
        <f t="shared" ca="1" si="902"/>
        <v>0.12121041246296242</v>
      </c>
      <c r="BN86">
        <f t="shared" ca="1" si="902"/>
        <v>0.12699841587463226</v>
      </c>
      <c r="BO86">
        <f ca="1">STDEV(INDIRECT(BO76))</f>
        <v>0.11750971680971693</v>
      </c>
      <c r="BP86">
        <f ca="1">STDEV(INDIRECT(BP76))</f>
        <v>0.11308285739635164</v>
      </c>
      <c r="BQ86">
        <f t="shared" ref="BQ86:BW86" ca="1" si="903">STDEV(INDIRECT(BQ76))</f>
        <v>0.12028480082398739</v>
      </c>
      <c r="BR86">
        <f t="shared" ca="1" si="903"/>
        <v>0.11151079485524949</v>
      </c>
      <c r="BS86">
        <f t="shared" ca="1" si="903"/>
        <v>0.11992765169919532</v>
      </c>
      <c r="BT86">
        <f t="shared" ca="1" si="903"/>
        <v>0.10821352677607722</v>
      </c>
      <c r="BU86">
        <f t="shared" ca="1" si="903"/>
        <v>0.11560602348834795</v>
      </c>
      <c r="BV86">
        <f t="shared" ca="1" si="903"/>
        <v>0.11401534647473394</v>
      </c>
      <c r="BW86">
        <f t="shared" ca="1" si="903"/>
        <v>0.11722755942280973</v>
      </c>
      <c r="BX86">
        <f ca="1">STDEV(INDIRECT(BX76))</f>
        <v>0.14294258100186888</v>
      </c>
      <c r="BY86">
        <f ca="1">STDEV(INDIRECT(BY76))</f>
        <v>0.1417903027320091</v>
      </c>
      <c r="BZ86">
        <f t="shared" ref="BZ86:CK86" ca="1" si="904">STDEV(INDIRECT(BZ76))</f>
        <v>0.13402586518780871</v>
      </c>
      <c r="CA86">
        <f t="shared" ca="1" si="904"/>
        <v>0.13609361605422488</v>
      </c>
      <c r="CB86">
        <f t="shared" ca="1" si="904"/>
        <v>0.13882448514621026</v>
      </c>
      <c r="CC86">
        <f t="shared" ca="1" si="904"/>
        <v>0.14642552241210174</v>
      </c>
      <c r="CD86">
        <f t="shared" ca="1" si="904"/>
        <v>0.13196764758767557</v>
      </c>
      <c r="CE86">
        <f t="shared" ca="1" si="904"/>
        <v>0.12637721417452258</v>
      </c>
      <c r="CF86">
        <f t="shared" ca="1" si="904"/>
        <v>0.13192819621868887</v>
      </c>
      <c r="CG86">
        <f t="shared" ca="1" si="904"/>
        <v>0.1309597207935391</v>
      </c>
      <c r="CH86">
        <f t="shared" ca="1" si="904"/>
        <v>0.11127328684199692</v>
      </c>
      <c r="CI86">
        <f t="shared" ca="1" si="904"/>
        <v>0.11025309809849369</v>
      </c>
      <c r="CJ86">
        <f t="shared" ca="1" si="904"/>
        <v>0.1043164189947452</v>
      </c>
      <c r="CK86">
        <f t="shared" ca="1" si="904"/>
        <v>0.10571318268562056</v>
      </c>
      <c r="CL86">
        <f ca="1">STDEV(INDIRECT(CL76))</f>
        <v>0.10272944738254024</v>
      </c>
      <c r="CM86">
        <f ca="1">STDEV(INDIRECT(CM76))</f>
        <v>0.10503167747682166</v>
      </c>
      <c r="CN86">
        <f t="shared" ref="CN86:CS86" ca="1" si="905">STDEV(INDIRECT(CN76))</f>
        <v>0.10618538358733444</v>
      </c>
      <c r="CO86">
        <f t="shared" ca="1" si="905"/>
        <v>0.10176660638051468</v>
      </c>
      <c r="CP86">
        <f t="shared" ca="1" si="905"/>
        <v>0.10171666749734053</v>
      </c>
      <c r="CQ86">
        <f t="shared" ca="1" si="905"/>
        <v>0.10250911400056284</v>
      </c>
      <c r="CR86">
        <f t="shared" ca="1" si="905"/>
        <v>0.10035131890977189</v>
      </c>
      <c r="CS86">
        <f t="shared" ca="1" si="905"/>
        <v>9.9760236748995298E-2</v>
      </c>
      <c r="CT86">
        <f t="shared" ref="CT86:DP86" ca="1" si="906">STDEV(INDIRECT(CT76))</f>
        <v>0.11836618006999443</v>
      </c>
      <c r="CU86">
        <f t="shared" ca="1" si="906"/>
        <v>0.12232407107648266</v>
      </c>
      <c r="CV86">
        <f t="shared" ca="1" si="906"/>
        <v>0.11894364783350528</v>
      </c>
      <c r="CW86">
        <f t="shared" ca="1" si="906"/>
        <v>0.12232407107648266</v>
      </c>
      <c r="CX86">
        <f t="shared" ca="1" si="906"/>
        <v>0.12283547316384955</v>
      </c>
      <c r="CY86">
        <f t="shared" ca="1" si="906"/>
        <v>0.11977303399566674</v>
      </c>
      <c r="CZ86">
        <f t="shared" ca="1" si="906"/>
        <v>0.1238324831494534</v>
      </c>
      <c r="DA86">
        <f t="shared" ca="1" si="906"/>
        <v>0.11891172519328053</v>
      </c>
      <c r="DB86">
        <f t="shared" ca="1" si="906"/>
        <v>0.11202583738228332</v>
      </c>
      <c r="DC86">
        <f t="shared" ca="1" si="906"/>
        <v>0.10347466239601416</v>
      </c>
      <c r="DD86">
        <f t="shared" ca="1" si="906"/>
        <v>0.1224680670377333</v>
      </c>
      <c r="DE86">
        <f t="shared" ca="1" si="906"/>
        <v>0.12091829611818813</v>
      </c>
      <c r="DF86">
        <f t="shared" ca="1" si="906"/>
        <v>0.12028631415605397</v>
      </c>
      <c r="DG86">
        <f t="shared" ca="1" si="906"/>
        <v>0.11329322707446439</v>
      </c>
      <c r="DH86">
        <f t="shared" ca="1" si="906"/>
        <v>0.12144540327138559</v>
      </c>
      <c r="DI86">
        <f t="shared" ca="1" si="906"/>
        <v>0.11744992872137984</v>
      </c>
      <c r="DJ86">
        <f t="shared" ca="1" si="906"/>
        <v>0.11385269353299274</v>
      </c>
      <c r="DK86">
        <f t="shared" ca="1" si="906"/>
        <v>0.12494784046893125</v>
      </c>
      <c r="DL86">
        <f t="shared" ca="1" si="906"/>
        <v>0.1196780624423962</v>
      </c>
      <c r="DM86">
        <f t="shared" ca="1" si="906"/>
        <v>0.11256210690202585</v>
      </c>
      <c r="DN86">
        <f t="shared" ca="1" si="906"/>
        <v>0.12001083238155258</v>
      </c>
      <c r="DO86">
        <f t="shared" ca="1" si="906"/>
        <v>0.12971249395268133</v>
      </c>
      <c r="DP86">
        <f t="shared" ca="1" si="906"/>
        <v>0.10966258821469463</v>
      </c>
      <c r="DQ86">
        <f ca="1">STDEV(INDIRECT(DQ76))</f>
        <v>0.11356577874872618</v>
      </c>
      <c r="DR86">
        <f t="shared" ref="DR86:EC86" ca="1" si="907">STDEV(INDIRECT(DR76))</f>
        <v>0.12876878016827242</v>
      </c>
      <c r="DS86">
        <f t="shared" ca="1" si="907"/>
        <v>0.12360921690836754</v>
      </c>
      <c r="DT86">
        <f t="shared" ca="1" si="907"/>
        <v>0.12231812343008963</v>
      </c>
      <c r="DU86">
        <f t="shared" ca="1" si="907"/>
        <v>0.1159275843000635</v>
      </c>
      <c r="DV86">
        <f t="shared" ca="1" si="907"/>
        <v>0.12221581275064519</v>
      </c>
      <c r="DW86">
        <f t="shared" ca="1" si="907"/>
        <v>0.12726530999882141</v>
      </c>
      <c r="DX86">
        <f t="shared" ca="1" si="907"/>
        <v>0.11936156348153729</v>
      </c>
      <c r="DY86">
        <f t="shared" ca="1" si="907"/>
        <v>0.11667901205788749</v>
      </c>
      <c r="DZ86">
        <f t="shared" ca="1" si="907"/>
        <v>0.1142063068619618</v>
      </c>
      <c r="EA86">
        <f t="shared" ca="1" si="907"/>
        <v>0.10775358553547167</v>
      </c>
      <c r="EB86">
        <f t="shared" ca="1" si="907"/>
        <v>0.12708839096199176</v>
      </c>
      <c r="EC86">
        <f t="shared" ca="1" si="907"/>
        <v>0.11828538829821757</v>
      </c>
      <c r="ED86">
        <f t="shared" ref="ED86:EF86" ca="1" si="908">STDEV(INDIRECT(ED76))</f>
        <v>0.10866902094649941</v>
      </c>
      <c r="EE86">
        <f t="shared" ca="1" si="908"/>
        <v>0.1195978719219898</v>
      </c>
      <c r="EF86">
        <f t="shared" ca="1" si="908"/>
        <v>0.120883913326678</v>
      </c>
    </row>
    <row r="87" spans="1:136">
      <c r="F87" s="17" t="s">
        <v>33</v>
      </c>
      <c r="G87">
        <f ca="1">10^G84</f>
        <v>0.34987997561518763</v>
      </c>
      <c r="H87">
        <f t="shared" ref="H87:X87" ca="1" si="909">10^H84</f>
        <v>0.33222704246054313</v>
      </c>
      <c r="I87">
        <f t="shared" ca="1" si="909"/>
        <v>0.31159913177300697</v>
      </c>
      <c r="J87">
        <f t="shared" ca="1" si="909"/>
        <v>0.29764717427117893</v>
      </c>
      <c r="K87">
        <f t="shared" ca="1" si="909"/>
        <v>0.29228790256302994</v>
      </c>
      <c r="L87">
        <f t="shared" ca="1" si="909"/>
        <v>0.29805955699711772</v>
      </c>
      <c r="M87">
        <f t="shared" ca="1" si="909"/>
        <v>0.27811036203345779</v>
      </c>
      <c r="N87">
        <f t="shared" ca="1" si="909"/>
        <v>0.28010249639874779</v>
      </c>
      <c r="O87">
        <f t="shared" ca="1" si="909"/>
        <v>0.2811256692745539</v>
      </c>
      <c r="P87">
        <f t="shared" ca="1" si="909"/>
        <v>0.27819580739032174</v>
      </c>
      <c r="Q87">
        <f t="shared" ca="1" si="909"/>
        <v>0.27084873841057816</v>
      </c>
      <c r="R87">
        <f t="shared" ca="1" si="909"/>
        <v>0.26832383189842385</v>
      </c>
      <c r="S87">
        <f t="shared" ca="1" si="909"/>
        <v>0.25814867728071678</v>
      </c>
      <c r="T87">
        <f t="shared" ca="1" si="909"/>
        <v>0.25313485984392681</v>
      </c>
      <c r="U87">
        <f t="shared" ca="1" si="909"/>
        <v>0.2507088890551375</v>
      </c>
      <c r="V87">
        <f t="shared" ca="1" si="909"/>
        <v>0.20523311825334764</v>
      </c>
      <c r="W87">
        <f t="shared" ca="1" si="909"/>
        <v>0.21406338081970649</v>
      </c>
      <c r="X87">
        <f t="shared" ca="1" si="909"/>
        <v>0.22439895620523453</v>
      </c>
      <c r="Y87">
        <f t="shared" ref="Y87:AD87" ca="1" si="910">10^Y84</f>
        <v>0.22605032236257211</v>
      </c>
      <c r="Z87">
        <f t="shared" ca="1" si="910"/>
        <v>0.21838401119466225</v>
      </c>
      <c r="AA87">
        <f t="shared" ca="1" si="910"/>
        <v>0.20725585406912772</v>
      </c>
      <c r="AB87">
        <f t="shared" ca="1" si="910"/>
        <v>0.20670449787203354</v>
      </c>
      <c r="AC87">
        <f t="shared" ca="1" si="910"/>
        <v>0.19991941521740825</v>
      </c>
      <c r="AD87">
        <f t="shared" ca="1" si="910"/>
        <v>0.20110954846545281</v>
      </c>
      <c r="AE87">
        <f t="shared" ref="AE87:AK87" ca="1" si="911">10^AE84</f>
        <v>0.18601640751180287</v>
      </c>
      <c r="AF87">
        <f t="shared" ca="1" si="911"/>
        <v>0.18383919034282276</v>
      </c>
      <c r="AG87">
        <f t="shared" ca="1" si="911"/>
        <v>0.18006769788540039</v>
      </c>
      <c r="AH87">
        <f t="shared" ca="1" si="911"/>
        <v>0.17826693296017754</v>
      </c>
      <c r="AI87">
        <f t="shared" ca="1" si="911"/>
        <v>0.17467186057198139</v>
      </c>
      <c r="AJ87">
        <f t="shared" ca="1" si="911"/>
        <v>0.15117848909815373</v>
      </c>
      <c r="AK87">
        <f t="shared" ca="1" si="911"/>
        <v>0.16321700374337003</v>
      </c>
      <c r="AL87">
        <f t="shared" ref="AL87:AT87" ca="1" si="912">10^AL84</f>
        <v>0.15579648169537655</v>
      </c>
      <c r="AM87">
        <f t="shared" ca="1" si="912"/>
        <v>0.15106416488979202</v>
      </c>
      <c r="AN87">
        <f t="shared" ca="1" si="912"/>
        <v>0.15046664895385956</v>
      </c>
      <c r="AO87">
        <f t="shared" ca="1" si="912"/>
        <v>0.14679245092281559</v>
      </c>
      <c r="AP87">
        <f t="shared" ca="1" si="912"/>
        <v>0.13795455143273885</v>
      </c>
      <c r="AQ87">
        <f t="shared" ca="1" si="912"/>
        <v>0.14112689602010206</v>
      </c>
      <c r="AR87">
        <f t="shared" ca="1" si="912"/>
        <v>0.13565520356265076</v>
      </c>
      <c r="AS87">
        <f t="shared" ca="1" si="912"/>
        <v>0.14147147184441566</v>
      </c>
      <c r="AT87">
        <f t="shared" ca="1" si="912"/>
        <v>0.14002065000645111</v>
      </c>
      <c r="AU87">
        <f t="shared" ref="AU87:BA87" ca="1" si="913">10^AU84</f>
        <v>0.12981815337661512</v>
      </c>
      <c r="AV87">
        <f t="shared" ca="1" si="913"/>
        <v>0.13307217252553397</v>
      </c>
      <c r="AW87">
        <f t="shared" ca="1" si="913"/>
        <v>0.11122437946380985</v>
      </c>
      <c r="AX87">
        <f t="shared" ca="1" si="913"/>
        <v>0.13068222244155464</v>
      </c>
      <c r="AY87">
        <f t="shared" ca="1" si="913"/>
        <v>0.12917662425364337</v>
      </c>
      <c r="AZ87">
        <f t="shared" ca="1" si="913"/>
        <v>0.12727993421755832</v>
      </c>
      <c r="BA87">
        <f t="shared" ca="1" si="913"/>
        <v>0.12031085681460725</v>
      </c>
      <c r="BB87">
        <f t="shared" ref="BB87:BG87" ca="1" si="914">10^BB84</f>
        <v>0.12551953630677304</v>
      </c>
      <c r="BC87">
        <f t="shared" ca="1" si="914"/>
        <v>0.12184779235334343</v>
      </c>
      <c r="BD87">
        <f t="shared" ca="1" si="914"/>
        <v>0.12226107247781286</v>
      </c>
      <c r="BE87">
        <f t="shared" ca="1" si="914"/>
        <v>0.11838379408029173</v>
      </c>
      <c r="BF87">
        <f t="shared" ca="1" si="914"/>
        <v>0.12110210538760208</v>
      </c>
      <c r="BG87">
        <f t="shared" ca="1" si="914"/>
        <v>0.11954120854823244</v>
      </c>
      <c r="BH87">
        <f t="shared" ref="BH87:BN87" ca="1" si="915">10^BH84</f>
        <v>9.7985733009358977E-2</v>
      </c>
      <c r="BI87">
        <f t="shared" ca="1" si="915"/>
        <v>0.1162405356918952</v>
      </c>
      <c r="BJ87">
        <f t="shared" ca="1" si="915"/>
        <v>0.11518299769933453</v>
      </c>
      <c r="BK87">
        <f t="shared" ca="1" si="915"/>
        <v>0.11740007897217127</v>
      </c>
      <c r="BL87">
        <f t="shared" ca="1" si="915"/>
        <v>0.11724327947799848</v>
      </c>
      <c r="BM87">
        <f t="shared" ca="1" si="915"/>
        <v>0.11395028485162823</v>
      </c>
      <c r="BN87">
        <f t="shared" ca="1" si="915"/>
        <v>0.11324942806718778</v>
      </c>
      <c r="BO87">
        <f ca="1">10^BO84</f>
        <v>0.10768411840436271</v>
      </c>
      <c r="BP87">
        <f ca="1">10^BP84</f>
        <v>0.10815193690909107</v>
      </c>
      <c r="BQ87">
        <f t="shared" ref="BQ87:BW87" ca="1" si="916">10^BQ84</f>
        <v>0.11156607311556936</v>
      </c>
      <c r="BR87">
        <f t="shared" ca="1" si="916"/>
        <v>0.1095300134504562</v>
      </c>
      <c r="BS87">
        <f t="shared" ca="1" si="916"/>
        <v>0.11152628767793209</v>
      </c>
      <c r="BT87">
        <f t="shared" ca="1" si="916"/>
        <v>9.5799505007962846E-2</v>
      </c>
      <c r="BU87">
        <f t="shared" ca="1" si="916"/>
        <v>0.10605208258474477</v>
      </c>
      <c r="BV87">
        <f t="shared" ca="1" si="916"/>
        <v>0.10738359858864865</v>
      </c>
      <c r="BW87">
        <f t="shared" ca="1" si="916"/>
        <v>0.10480867514669802</v>
      </c>
      <c r="BX87">
        <f ca="1">10^BX84</f>
        <v>0.11170346511112095</v>
      </c>
      <c r="BY87">
        <f ca="1">10^BY84</f>
        <v>0.11132592535597301</v>
      </c>
      <c r="BZ87">
        <f t="shared" ref="BZ87:CK87" ca="1" si="917">10^BZ84</f>
        <v>0.11094361494151787</v>
      </c>
      <c r="CA87">
        <f t="shared" ca="1" si="917"/>
        <v>0.10975755575493702</v>
      </c>
      <c r="CB87">
        <f t="shared" ca="1" si="917"/>
        <v>0.1035216953332722</v>
      </c>
      <c r="CC87">
        <f t="shared" ca="1" si="917"/>
        <v>0.10803567692132511</v>
      </c>
      <c r="CD87">
        <f t="shared" ca="1" si="917"/>
        <v>0.10446039112141484</v>
      </c>
      <c r="CE87">
        <f t="shared" ca="1" si="917"/>
        <v>0.1022701518795171</v>
      </c>
      <c r="CF87">
        <f t="shared" ca="1" si="917"/>
        <v>9.9416469317433198E-2</v>
      </c>
      <c r="CG87">
        <f t="shared" ca="1" si="917"/>
        <v>0.10401114575216051</v>
      </c>
      <c r="CH87">
        <f t="shared" ca="1" si="917"/>
        <v>9.9491027161523207E-2</v>
      </c>
      <c r="CI87">
        <f t="shared" ca="1" si="917"/>
        <v>0.10152106970259106</v>
      </c>
      <c r="CJ87">
        <f t="shared" ca="1" si="917"/>
        <v>9.9495910886625072E-2</v>
      </c>
      <c r="CK87">
        <f t="shared" ca="1" si="917"/>
        <v>9.8271028012274761E-2</v>
      </c>
      <c r="CL87">
        <f ca="1">10^CL84</f>
        <v>9.5841999954024273E-2</v>
      </c>
      <c r="CM87">
        <f ca="1">10^CM84</f>
        <v>9.5913159985702795E-2</v>
      </c>
      <c r="CN87">
        <f t="shared" ref="CN87:CS87" ca="1" si="918">10^CN84</f>
        <v>9.5048603420888111E-2</v>
      </c>
      <c r="CO87">
        <f t="shared" ca="1" si="918"/>
        <v>9.5305755993805155E-2</v>
      </c>
      <c r="CP87">
        <f t="shared" ca="1" si="918"/>
        <v>9.4923303192431488E-2</v>
      </c>
      <c r="CQ87">
        <f t="shared" ca="1" si="918"/>
        <v>9.3297834727485096E-2</v>
      </c>
      <c r="CR87">
        <f t="shared" ca="1" si="918"/>
        <v>8.5874710347464703E-2</v>
      </c>
      <c r="CS87">
        <f t="shared" ca="1" si="918"/>
        <v>9.3453064302680994E-2</v>
      </c>
      <c r="CT87">
        <f t="shared" ref="CT87:DP87" ca="1" si="919">10^CT84</f>
        <v>9.6802370274498895E-2</v>
      </c>
      <c r="CU87">
        <f t="shared" ca="1" si="919"/>
        <v>9.9974795949665241E-2</v>
      </c>
      <c r="CV87">
        <f t="shared" ca="1" si="919"/>
        <v>9.8400581404379905E-2</v>
      </c>
      <c r="CW87">
        <f t="shared" ca="1" si="919"/>
        <v>9.9974795949665241E-2</v>
      </c>
      <c r="CX87">
        <f t="shared" ca="1" si="919"/>
        <v>0.10106229452599021</v>
      </c>
      <c r="CY87">
        <f t="shared" ca="1" si="919"/>
        <v>9.7893919921636069E-2</v>
      </c>
      <c r="CZ87">
        <f t="shared" ca="1" si="919"/>
        <v>9.5902054945745691E-2</v>
      </c>
      <c r="DA87">
        <f t="shared" ca="1" si="919"/>
        <v>9.6762697011964285E-2</v>
      </c>
      <c r="DB87">
        <f t="shared" ca="1" si="919"/>
        <v>9.6498270611223985E-2</v>
      </c>
      <c r="DC87">
        <f t="shared" ca="1" si="919"/>
        <v>0.10343356565532125</v>
      </c>
      <c r="DD87">
        <f t="shared" ca="1" si="919"/>
        <v>9.2657531134811205E-2</v>
      </c>
      <c r="DE87">
        <f t="shared" ca="1" si="919"/>
        <v>9.4861777673480016E-2</v>
      </c>
      <c r="DF87">
        <f t="shared" ca="1" si="919"/>
        <v>9.6138804003265771E-2</v>
      </c>
      <c r="DG87">
        <f t="shared" ca="1" si="919"/>
        <v>9.3596583403200526E-2</v>
      </c>
      <c r="DH87">
        <f t="shared" ca="1" si="919"/>
        <v>9.4308590678202686E-2</v>
      </c>
      <c r="DI87">
        <f t="shared" ca="1" si="919"/>
        <v>9.3386385966272814E-2</v>
      </c>
      <c r="DJ87">
        <f t="shared" ca="1" si="919"/>
        <v>9.299439929984428E-2</v>
      </c>
      <c r="DK87">
        <f t="shared" ca="1" si="919"/>
        <v>9.4683105121942474E-2</v>
      </c>
      <c r="DL87">
        <f t="shared" ca="1" si="919"/>
        <v>9.614599007172589E-2</v>
      </c>
      <c r="DM87">
        <f t="shared" ca="1" si="919"/>
        <v>9.0770947953938433E-2</v>
      </c>
      <c r="DN87">
        <f t="shared" ca="1" si="919"/>
        <v>9.0841252947780171E-2</v>
      </c>
      <c r="DO87">
        <f t="shared" ca="1" si="919"/>
        <v>9.0426378960794127E-2</v>
      </c>
      <c r="DP87">
        <f t="shared" ca="1" si="919"/>
        <v>9.0655088231067799E-2</v>
      </c>
      <c r="DQ87">
        <f ca="1">10^DQ84</f>
        <v>8.9895383932014294E-2</v>
      </c>
      <c r="DR87">
        <f t="shared" ref="DR87:EC87" ca="1" si="920">10^DR84</f>
        <v>8.8731772145817761E-2</v>
      </c>
      <c r="DS87">
        <f t="shared" ca="1" si="920"/>
        <v>9.1092042185891606E-2</v>
      </c>
      <c r="DT87">
        <f t="shared" ca="1" si="920"/>
        <v>8.9053270543552054E-2</v>
      </c>
      <c r="DU87">
        <f t="shared" ca="1" si="920"/>
        <v>9.0733574201269235E-2</v>
      </c>
      <c r="DV87">
        <f t="shared" ca="1" si="920"/>
        <v>8.5041579405218184E-2</v>
      </c>
      <c r="DW87">
        <f t="shared" ca="1" si="920"/>
        <v>8.7724544660133297E-2</v>
      </c>
      <c r="DX87">
        <f t="shared" ca="1" si="920"/>
        <v>8.8436990431387238E-2</v>
      </c>
      <c r="DY87">
        <f t="shared" ca="1" si="920"/>
        <v>8.6707078124194412E-2</v>
      </c>
      <c r="DZ87">
        <f t="shared" ca="1" si="920"/>
        <v>8.6542986170643821E-2</v>
      </c>
      <c r="EA87">
        <f t="shared" ca="1" si="920"/>
        <v>8.536579034133833E-2</v>
      </c>
      <c r="EB87">
        <f t="shared" ca="1" si="920"/>
        <v>8.1446358692187498E-2</v>
      </c>
      <c r="EC87">
        <f t="shared" ca="1" si="920"/>
        <v>8.6729885349066324E-2</v>
      </c>
      <c r="ED87">
        <f t="shared" ref="ED87:EF87" ca="1" si="921">10^ED84</f>
        <v>8.4630124441897381E-2</v>
      </c>
      <c r="EE87">
        <f t="shared" ca="1" si="921"/>
        <v>7.711223517742638E-2</v>
      </c>
      <c r="EF87">
        <f t="shared" ca="1" si="921"/>
        <v>7.8792350911440781E-2</v>
      </c>
    </row>
    <row r="88" spans="1:136">
      <c r="F88" s="17" t="s">
        <v>36</v>
      </c>
      <c r="G88">
        <f ca="1">10^G86</f>
        <v>1.6771043069336968</v>
      </c>
      <c r="H88">
        <f t="shared" ref="H88:X88" ca="1" si="922">10^H86</f>
        <v>1.5978143681394932</v>
      </c>
      <c r="I88">
        <f t="shared" ca="1" si="922"/>
        <v>1.6010542096208844</v>
      </c>
      <c r="J88">
        <f t="shared" ca="1" si="922"/>
        <v>1.5870643295086833</v>
      </c>
      <c r="K88">
        <f t="shared" ca="1" si="922"/>
        <v>1.5816468059149065</v>
      </c>
      <c r="L88">
        <f t="shared" ca="1" si="922"/>
        <v>1.6184190419257865</v>
      </c>
      <c r="M88">
        <f t="shared" ca="1" si="922"/>
        <v>1.6065229842919249</v>
      </c>
      <c r="N88">
        <f t="shared" ca="1" si="922"/>
        <v>1.5799739487939064</v>
      </c>
      <c r="O88">
        <f t="shared" ca="1" si="922"/>
        <v>1.6183290104087173</v>
      </c>
      <c r="P88">
        <f t="shared" ca="1" si="922"/>
        <v>1.6202190876742633</v>
      </c>
      <c r="Q88">
        <f t="shared" ca="1" si="922"/>
        <v>1.6367592397609942</v>
      </c>
      <c r="R88">
        <f t="shared" ca="1" si="922"/>
        <v>1.6178724010961143</v>
      </c>
      <c r="S88">
        <f t="shared" ca="1" si="922"/>
        <v>1.5583339127435756</v>
      </c>
      <c r="T88">
        <f t="shared" ca="1" si="922"/>
        <v>1.5666286195083374</v>
      </c>
      <c r="U88">
        <f t="shared" ca="1" si="922"/>
        <v>1.5765339656089383</v>
      </c>
      <c r="V88">
        <f t="shared" ca="1" si="922"/>
        <v>1.478738961963739</v>
      </c>
      <c r="W88">
        <f t="shared" ca="1" si="922"/>
        <v>1.4722757475849133</v>
      </c>
      <c r="X88">
        <f t="shared" ca="1" si="922"/>
        <v>1.5160051391211249</v>
      </c>
      <c r="Y88">
        <f t="shared" ref="Y88:AD88" ca="1" si="923">10^Y86</f>
        <v>1.5020724161522756</v>
      </c>
      <c r="Z88">
        <f t="shared" ca="1" si="923"/>
        <v>1.5755921468988576</v>
      </c>
      <c r="AA88">
        <f t="shared" ca="1" si="923"/>
        <v>1.5473381267455955</v>
      </c>
      <c r="AB88">
        <f t="shared" ca="1" si="923"/>
        <v>1.5500734883536733</v>
      </c>
      <c r="AC88">
        <f t="shared" ca="1" si="923"/>
        <v>1.5080503345053784</v>
      </c>
      <c r="AD88">
        <f t="shared" ca="1" si="923"/>
        <v>1.550346378118556</v>
      </c>
      <c r="AE88">
        <f t="shared" ref="AE88:AK88" ca="1" si="924">10^AE86</f>
        <v>1.5554419931122851</v>
      </c>
      <c r="AF88">
        <f t="shared" ca="1" si="924"/>
        <v>1.5256758371531094</v>
      </c>
      <c r="AG88">
        <f t="shared" ca="1" si="924"/>
        <v>1.5289815426190239</v>
      </c>
      <c r="AH88">
        <f t="shared" ca="1" si="924"/>
        <v>1.5329076320367103</v>
      </c>
      <c r="AI88">
        <f t="shared" ca="1" si="924"/>
        <v>1.4805018208745666</v>
      </c>
      <c r="AJ88">
        <f t="shared" ca="1" si="924"/>
        <v>1.4282424871068118</v>
      </c>
      <c r="AK88">
        <f t="shared" ca="1" si="924"/>
        <v>1.4595860133172192</v>
      </c>
      <c r="AL88">
        <f t="shared" ref="AL88:AT88" ca="1" si="925">10^AL86</f>
        <v>1.4793437332048289</v>
      </c>
      <c r="AM88">
        <f t="shared" ca="1" si="925"/>
        <v>1.478705884695483</v>
      </c>
      <c r="AN88">
        <f t="shared" ca="1" si="925"/>
        <v>1.4305583870989651</v>
      </c>
      <c r="AO88">
        <f t="shared" ca="1" si="925"/>
        <v>1.4274251923585008</v>
      </c>
      <c r="AP88">
        <f t="shared" ca="1" si="925"/>
        <v>1.4223205638081649</v>
      </c>
      <c r="AQ88">
        <f t="shared" ca="1" si="925"/>
        <v>1.396320912646827</v>
      </c>
      <c r="AR88">
        <f t="shared" ca="1" si="925"/>
        <v>1.4318497585984551</v>
      </c>
      <c r="AS88">
        <f t="shared" ca="1" si="925"/>
        <v>1.3787084759246488</v>
      </c>
      <c r="AT88">
        <f t="shared" ca="1" si="925"/>
        <v>1.3934021224597577</v>
      </c>
      <c r="AU88">
        <f t="shared" ref="AU88:BA88" ca="1" si="926">10^AU86</f>
        <v>1.37367558133263</v>
      </c>
      <c r="AV88">
        <f t="shared" ca="1" si="926"/>
        <v>1.3883882625874613</v>
      </c>
      <c r="AW88">
        <f t="shared" ca="1" si="926"/>
        <v>1.3080279542333351</v>
      </c>
      <c r="AX88">
        <f t="shared" ca="1" si="926"/>
        <v>1.3829354549133812</v>
      </c>
      <c r="AY88">
        <f t="shared" ca="1" si="926"/>
        <v>1.3792953624572803</v>
      </c>
      <c r="AZ88">
        <f t="shared" ca="1" si="926"/>
        <v>1.3551846382292227</v>
      </c>
      <c r="BA88">
        <f t="shared" ca="1" si="926"/>
        <v>1.3665729323121725</v>
      </c>
      <c r="BB88">
        <f t="shared" ref="BB88:BG88" ca="1" si="927">10^BB86</f>
        <v>1.3631662378232143</v>
      </c>
      <c r="BC88">
        <f t="shared" ca="1" si="927"/>
        <v>1.3696038201053677</v>
      </c>
      <c r="BD88">
        <f t="shared" ca="1" si="927"/>
        <v>1.362634030623936</v>
      </c>
      <c r="BE88">
        <f t="shared" ca="1" si="927"/>
        <v>1.3624712691597318</v>
      </c>
      <c r="BF88">
        <f t="shared" ca="1" si="927"/>
        <v>1.3245809616902255</v>
      </c>
      <c r="BG88">
        <f t="shared" ca="1" si="927"/>
        <v>1.3468033347631014</v>
      </c>
      <c r="BH88">
        <f t="shared" ref="BH88:BN88" ca="1" si="928">10^BH86</f>
        <v>1.3095751729955407</v>
      </c>
      <c r="BI88">
        <f t="shared" ca="1" si="928"/>
        <v>1.3934562231346586</v>
      </c>
      <c r="BJ88">
        <f t="shared" ca="1" si="928"/>
        <v>1.3460089439926237</v>
      </c>
      <c r="BK88">
        <f t="shared" ca="1" si="928"/>
        <v>1.3585019967585303</v>
      </c>
      <c r="BL88">
        <f t="shared" ca="1" si="928"/>
        <v>1.327463022032344</v>
      </c>
      <c r="BM88">
        <f t="shared" ca="1" si="928"/>
        <v>1.3219359472454846</v>
      </c>
      <c r="BN88">
        <f t="shared" ca="1" si="928"/>
        <v>1.3396718008523241</v>
      </c>
      <c r="BO88">
        <f ca="1">10^BO86</f>
        <v>1.3107193677863722</v>
      </c>
      <c r="BP88">
        <f ca="1">10^BP86</f>
        <v>1.2974267785049181</v>
      </c>
      <c r="BQ88">
        <f t="shared" ref="BQ88:BW88" ca="1" si="929">10^BQ86</f>
        <v>1.319121506014435</v>
      </c>
      <c r="BR88">
        <f t="shared" ca="1" si="929"/>
        <v>1.2927388328179363</v>
      </c>
      <c r="BS88">
        <f t="shared" ca="1" si="929"/>
        <v>1.318037150936908</v>
      </c>
      <c r="BT88">
        <f t="shared" ca="1" si="929"/>
        <v>1.2829612129064556</v>
      </c>
      <c r="BU88">
        <f t="shared" ca="1" si="929"/>
        <v>1.3049865136384493</v>
      </c>
      <c r="BV88">
        <f t="shared" ca="1" si="929"/>
        <v>1.3002155223704861</v>
      </c>
      <c r="BW88">
        <f t="shared" ca="1" si="929"/>
        <v>1.3098680812612296</v>
      </c>
      <c r="BX88">
        <f ca="1">10^BX86</f>
        <v>1.3897688747642445</v>
      </c>
      <c r="BY88">
        <f ca="1">10^BY86</f>
        <v>1.3860864012678522</v>
      </c>
      <c r="BZ88">
        <f t="shared" ref="BZ88:CK88" ca="1" si="930">10^BZ86</f>
        <v>1.361525768163578</v>
      </c>
      <c r="CA88">
        <f t="shared" ca="1" si="930"/>
        <v>1.368023683537777</v>
      </c>
      <c r="CB88">
        <f t="shared" ca="1" si="930"/>
        <v>1.3766529988235905</v>
      </c>
      <c r="CC88">
        <f t="shared" ca="1" si="930"/>
        <v>1.4009593124477577</v>
      </c>
      <c r="CD88">
        <f t="shared" ca="1" si="930"/>
        <v>1.3550884623839856</v>
      </c>
      <c r="CE88">
        <f t="shared" ca="1" si="930"/>
        <v>1.3377569446034754</v>
      </c>
      <c r="CF88">
        <f t="shared" ca="1" si="930"/>
        <v>1.354965371557187</v>
      </c>
      <c r="CG88">
        <f t="shared" ca="1" si="930"/>
        <v>1.3519471692812308</v>
      </c>
      <c r="CH88">
        <f t="shared" ca="1" si="930"/>
        <v>1.2920320499697027</v>
      </c>
      <c r="CI88">
        <f t="shared" ca="1" si="930"/>
        <v>1.289000536457358</v>
      </c>
      <c r="CJ88">
        <f t="shared" ca="1" si="930"/>
        <v>1.2715001595119533</v>
      </c>
      <c r="CK88">
        <f t="shared" ca="1" si="930"/>
        <v>1.2755960997710747</v>
      </c>
      <c r="CL88">
        <f ca="1">10^CL86</f>
        <v>1.2668624021694952</v>
      </c>
      <c r="CM88">
        <f ca="1">10^CM86</f>
        <v>1.2735959738285654</v>
      </c>
      <c r="CN88">
        <f t="shared" ref="CN88:CS88" ca="1" si="931">10^CN86</f>
        <v>1.276983787683349</v>
      </c>
      <c r="CO88">
        <f t="shared" ca="1" si="931"/>
        <v>1.2640568497943119</v>
      </c>
      <c r="CP88">
        <f t="shared" ca="1" si="931"/>
        <v>1.2639115061144872</v>
      </c>
      <c r="CQ88">
        <f t="shared" ca="1" si="931"/>
        <v>1.2662198398201105</v>
      </c>
      <c r="CR88">
        <f t="shared" ca="1" si="931"/>
        <v>1.2599442210605629</v>
      </c>
      <c r="CS88">
        <f t="shared" ca="1" si="931"/>
        <v>1.2582305820021964</v>
      </c>
      <c r="CT88">
        <f t="shared" ref="CT88:DP88" ca="1" si="932">10^CT86</f>
        <v>1.3133067610628901</v>
      </c>
      <c r="CU88">
        <f t="shared" ca="1" si="932"/>
        <v>1.3253301292760626</v>
      </c>
      <c r="CV88">
        <f t="shared" ca="1" si="932"/>
        <v>1.3150541853994568</v>
      </c>
      <c r="CW88">
        <f t="shared" ca="1" si="932"/>
        <v>1.3253301292760626</v>
      </c>
      <c r="CX88">
        <f t="shared" ca="1" si="932"/>
        <v>1.3268916867821812</v>
      </c>
      <c r="CY88">
        <f t="shared" ca="1" si="932"/>
        <v>1.3175679863188816</v>
      </c>
      <c r="CZ88">
        <f t="shared" ca="1" si="932"/>
        <v>1.3299413316619715</v>
      </c>
      <c r="DA88">
        <f t="shared" ca="1" si="932"/>
        <v>1.3149575264259676</v>
      </c>
      <c r="DB88">
        <f t="shared" ca="1" si="932"/>
        <v>1.29427283903756</v>
      </c>
      <c r="DC88">
        <f t="shared" ca="1" si="932"/>
        <v>1.2690381040779799</v>
      </c>
      <c r="DD88">
        <f t="shared" ca="1" si="932"/>
        <v>1.3257696325059896</v>
      </c>
      <c r="DE88">
        <f t="shared" ca="1" si="932"/>
        <v>1.321047082034347</v>
      </c>
      <c r="DF88">
        <f t="shared" ca="1" si="932"/>
        <v>1.3191261026013963</v>
      </c>
      <c r="DG88">
        <f t="shared" ca="1" si="932"/>
        <v>1.2980553965990911</v>
      </c>
      <c r="DH88">
        <f t="shared" ca="1" si="932"/>
        <v>1.3226514222683563</v>
      </c>
      <c r="DI88">
        <f t="shared" ca="1" si="932"/>
        <v>1.3105389371921841</v>
      </c>
      <c r="DJ88">
        <f t="shared" ca="1" si="932"/>
        <v>1.2997286539191073</v>
      </c>
      <c r="DK88">
        <f t="shared" ca="1" si="932"/>
        <v>1.3333612835113218</v>
      </c>
      <c r="DL88">
        <f t="shared" ca="1" si="932"/>
        <v>1.3172798919439124</v>
      </c>
      <c r="DM88">
        <f t="shared" ca="1" si="932"/>
        <v>1.2958720022914247</v>
      </c>
      <c r="DN88">
        <f t="shared" ca="1" si="932"/>
        <v>1.3182896195591838</v>
      </c>
      <c r="DO88">
        <f t="shared" ca="1" si="932"/>
        <v>1.3480701550621366</v>
      </c>
      <c r="DP88">
        <f t="shared" ca="1" si="932"/>
        <v>1.2872490743880136</v>
      </c>
      <c r="DQ88">
        <f ca="1">10^DQ86</f>
        <v>1.2988702773385756</v>
      </c>
      <c r="DR88">
        <f t="shared" ref="DR88:EC88" ca="1" si="933">10^DR86</f>
        <v>1.3451440042217586</v>
      </c>
      <c r="DS88">
        <f t="shared" ca="1" si="933"/>
        <v>1.3292577984768303</v>
      </c>
      <c r="DT88">
        <f t="shared" ca="1" si="933"/>
        <v>1.3253119790546903</v>
      </c>
      <c r="DU88">
        <f t="shared" ca="1" si="933"/>
        <v>1.3059531110299394</v>
      </c>
      <c r="DV88">
        <f t="shared" ca="1" si="933"/>
        <v>1.3249998000967373</v>
      </c>
      <c r="DW88">
        <f t="shared" ca="1" si="933"/>
        <v>1.3404953444042318</v>
      </c>
      <c r="DX88">
        <f t="shared" ca="1" si="933"/>
        <v>1.3163202531422702</v>
      </c>
      <c r="DY88">
        <f t="shared" ca="1" si="933"/>
        <v>1.3082146614521182</v>
      </c>
      <c r="DZ88">
        <f t="shared" ca="1" si="933"/>
        <v>1.3007873561486678</v>
      </c>
      <c r="EA88">
        <f t="shared" ca="1" si="933"/>
        <v>1.2816032071294228</v>
      </c>
      <c r="EB88">
        <f t="shared" ca="1" si="933"/>
        <v>1.339949376505144</v>
      </c>
      <c r="EC88">
        <f t="shared" ca="1" si="933"/>
        <v>1.3130624694224238</v>
      </c>
      <c r="ED88">
        <f t="shared" ref="ED88:EF88" ca="1" si="934">10^ED86</f>
        <v>1.2843075065817926</v>
      </c>
      <c r="EE88">
        <f t="shared" ca="1" si="934"/>
        <v>1.3170366845979864</v>
      </c>
      <c r="EF88">
        <f t="shared" ca="1" si="934"/>
        <v>1.3209424997972914</v>
      </c>
    </row>
    <row r="89" spans="1:136">
      <c r="F89" s="17" t="s">
        <v>53</v>
      </c>
      <c r="G89">
        <f t="shared" ref="G89:U89" ca="1" si="935">IF(ISERROR(G85),"",G87)</f>
        <v>0.34987997561518763</v>
      </c>
      <c r="H89">
        <f t="shared" ca="1" si="935"/>
        <v>0.33222704246054313</v>
      </c>
      <c r="I89">
        <f t="shared" ca="1" si="935"/>
        <v>0.31159913177300697</v>
      </c>
      <c r="J89">
        <f t="shared" ca="1" si="935"/>
        <v>0.29764717427117893</v>
      </c>
      <c r="K89">
        <f t="shared" ca="1" si="935"/>
        <v>0.29228790256302994</v>
      </c>
      <c r="L89">
        <f t="shared" ca="1" si="935"/>
        <v>0.29805955699711772</v>
      </c>
      <c r="M89">
        <f t="shared" ca="1" si="935"/>
        <v>0.27811036203345779</v>
      </c>
      <c r="N89">
        <f t="shared" ca="1" si="935"/>
        <v>0.28010249639874779</v>
      </c>
      <c r="O89">
        <f t="shared" ca="1" si="935"/>
        <v>0.2811256692745539</v>
      </c>
      <c r="P89">
        <f t="shared" ca="1" si="935"/>
        <v>0.27819580739032174</v>
      </c>
      <c r="Q89">
        <f t="shared" ca="1" si="935"/>
        <v>0.27084873841057816</v>
      </c>
      <c r="R89">
        <f t="shared" ca="1" si="935"/>
        <v>0.26832383189842385</v>
      </c>
      <c r="S89">
        <f t="shared" ca="1" si="935"/>
        <v>0.25814867728071678</v>
      </c>
      <c r="T89">
        <f t="shared" ca="1" si="935"/>
        <v>0.25313485984392681</v>
      </c>
      <c r="U89">
        <f t="shared" ca="1" si="935"/>
        <v>0.2507088890551375</v>
      </c>
      <c r="V89">
        <f ca="1">IF(ISERROR(V85),"",V87)</f>
        <v>0.20523311825334764</v>
      </c>
      <c r="W89">
        <f ca="1">IF(ISERROR(W85),"",W87)</f>
        <v>0.21406338081970649</v>
      </c>
      <c r="X89">
        <f ca="1">IF(ISERROR(X85),"",X87)</f>
        <v>0.22439895620523453</v>
      </c>
      <c r="Y89">
        <f t="shared" ref="Y89:AD89" ca="1" si="936">IF(ISERROR(Y85),"",Y87)</f>
        <v>0.22605032236257211</v>
      </c>
      <c r="Z89">
        <f t="shared" ca="1" si="936"/>
        <v>0.21838401119466225</v>
      </c>
      <c r="AA89">
        <f t="shared" ca="1" si="936"/>
        <v>0.20725585406912772</v>
      </c>
      <c r="AB89">
        <f t="shared" ca="1" si="936"/>
        <v>0.20670449787203354</v>
      </c>
      <c r="AC89">
        <f t="shared" ca="1" si="936"/>
        <v>0.19991941521740825</v>
      </c>
      <c r="AD89">
        <f t="shared" ca="1" si="936"/>
        <v>0.20110954846545281</v>
      </c>
      <c r="AE89">
        <f t="shared" ref="AE89:AK89" ca="1" si="937">IF(ISERROR(AE85),"",AE87)</f>
        <v>0.18601640751180287</v>
      </c>
      <c r="AF89">
        <f t="shared" ca="1" si="937"/>
        <v>0.18383919034282276</v>
      </c>
      <c r="AG89">
        <f t="shared" ca="1" si="937"/>
        <v>0.18006769788540039</v>
      </c>
      <c r="AH89">
        <f t="shared" ca="1" si="937"/>
        <v>0.17826693296017754</v>
      </c>
      <c r="AI89">
        <f t="shared" ca="1" si="937"/>
        <v>0.17467186057198139</v>
      </c>
      <c r="AJ89">
        <f t="shared" ca="1" si="937"/>
        <v>0.15117848909815373</v>
      </c>
      <c r="AK89">
        <f t="shared" ca="1" si="937"/>
        <v>0.16321700374337003</v>
      </c>
      <c r="AL89">
        <f t="shared" ref="AL89:AT89" ca="1" si="938">IF(ISERROR(AL85),"",AL87)</f>
        <v>0.15579648169537655</v>
      </c>
      <c r="AM89">
        <f t="shared" ca="1" si="938"/>
        <v>0.15106416488979202</v>
      </c>
      <c r="AN89">
        <f t="shared" ca="1" si="938"/>
        <v>0.15046664895385956</v>
      </c>
      <c r="AO89">
        <f t="shared" ca="1" si="938"/>
        <v>0.14679245092281559</v>
      </c>
      <c r="AP89">
        <f t="shared" ca="1" si="938"/>
        <v>0.13795455143273885</v>
      </c>
      <c r="AQ89">
        <f t="shared" ca="1" si="938"/>
        <v>0.14112689602010206</v>
      </c>
      <c r="AR89">
        <f t="shared" ca="1" si="938"/>
        <v>0.13565520356265076</v>
      </c>
      <c r="AS89">
        <f t="shared" ca="1" si="938"/>
        <v>0.14147147184441566</v>
      </c>
      <c r="AT89">
        <f t="shared" ca="1" si="938"/>
        <v>0.14002065000645111</v>
      </c>
      <c r="AU89">
        <f t="shared" ref="AU89:BA89" ca="1" si="939">IF(ISERROR(AU85),"",AU87)</f>
        <v>0.12981815337661512</v>
      </c>
      <c r="AV89">
        <f t="shared" ca="1" si="939"/>
        <v>0.13307217252553397</v>
      </c>
      <c r="AW89">
        <f t="shared" ca="1" si="939"/>
        <v>0.11122437946380985</v>
      </c>
      <c r="AX89">
        <f t="shared" ca="1" si="939"/>
        <v>0.13068222244155464</v>
      </c>
      <c r="AY89">
        <f t="shared" ca="1" si="939"/>
        <v>0.12917662425364337</v>
      </c>
      <c r="AZ89">
        <f t="shared" ca="1" si="939"/>
        <v>0.12727993421755832</v>
      </c>
      <c r="BA89">
        <f t="shared" ca="1" si="939"/>
        <v>0.12031085681460725</v>
      </c>
      <c r="BB89">
        <f t="shared" ref="BB89:BG89" ca="1" si="940">IF(ISERROR(BB85),"",BB87)</f>
        <v>0.12551953630677304</v>
      </c>
      <c r="BC89">
        <f t="shared" ca="1" si="940"/>
        <v>0.12184779235334343</v>
      </c>
      <c r="BD89">
        <f t="shared" ca="1" si="940"/>
        <v>0.12226107247781286</v>
      </c>
      <c r="BE89">
        <f t="shared" ca="1" si="940"/>
        <v>0.11838379408029173</v>
      </c>
      <c r="BF89">
        <f t="shared" ca="1" si="940"/>
        <v>0.12110210538760208</v>
      </c>
      <c r="BG89">
        <f t="shared" ca="1" si="940"/>
        <v>0.11954120854823244</v>
      </c>
      <c r="BH89">
        <f t="shared" ref="BH89:BN89" ca="1" si="941">IF(ISERROR(BH85),"",BH87)</f>
        <v>9.7985733009358977E-2</v>
      </c>
      <c r="BI89">
        <f t="shared" ca="1" si="941"/>
        <v>0.1162405356918952</v>
      </c>
      <c r="BJ89">
        <f t="shared" ca="1" si="941"/>
        <v>0.11518299769933453</v>
      </c>
      <c r="BK89">
        <f t="shared" ca="1" si="941"/>
        <v>0.11740007897217127</v>
      </c>
      <c r="BL89">
        <f t="shared" ca="1" si="941"/>
        <v>0.11724327947799848</v>
      </c>
      <c r="BM89">
        <f t="shared" ca="1" si="941"/>
        <v>0.11395028485162823</v>
      </c>
      <c r="BN89">
        <f t="shared" ca="1" si="941"/>
        <v>0.11324942806718778</v>
      </c>
      <c r="BO89">
        <f ca="1">IF(ISERROR(BO85),"",BO87)</f>
        <v>0.10768411840436271</v>
      </c>
      <c r="BP89">
        <f ca="1">IF(ISERROR(BP85),"",BP87)</f>
        <v>0.10815193690909107</v>
      </c>
      <c r="BQ89">
        <f t="shared" ref="BQ89:BW89" ca="1" si="942">IF(ISERROR(BQ85),"",BQ87)</f>
        <v>0.11156607311556936</v>
      </c>
      <c r="BR89">
        <f t="shared" ca="1" si="942"/>
        <v>0.1095300134504562</v>
      </c>
      <c r="BS89">
        <f t="shared" ca="1" si="942"/>
        <v>0.11152628767793209</v>
      </c>
      <c r="BT89">
        <f t="shared" ca="1" si="942"/>
        <v>9.5799505007962846E-2</v>
      </c>
      <c r="BU89">
        <f t="shared" ca="1" si="942"/>
        <v>0.10605208258474477</v>
      </c>
      <c r="BV89">
        <f t="shared" ca="1" si="942"/>
        <v>0.10738359858864865</v>
      </c>
      <c r="BW89">
        <f t="shared" ca="1" si="942"/>
        <v>0.10480867514669802</v>
      </c>
      <c r="BX89">
        <f ca="1">IF(ISERROR(BX85),"",BX87)</f>
        <v>0.11170346511112095</v>
      </c>
      <c r="BY89">
        <f ca="1">IF(ISERROR(BY85),"",BY87)</f>
        <v>0.11132592535597301</v>
      </c>
      <c r="BZ89">
        <f t="shared" ref="BZ89:CK89" ca="1" si="943">IF(ISERROR(BZ85),"",BZ87)</f>
        <v>0.11094361494151787</v>
      </c>
      <c r="CA89">
        <f t="shared" ca="1" si="943"/>
        <v>0.10975755575493702</v>
      </c>
      <c r="CB89">
        <f t="shared" ca="1" si="943"/>
        <v>0.1035216953332722</v>
      </c>
      <c r="CC89">
        <f t="shared" ca="1" si="943"/>
        <v>0.10803567692132511</v>
      </c>
      <c r="CD89">
        <f t="shared" ca="1" si="943"/>
        <v>0.10446039112141484</v>
      </c>
      <c r="CE89">
        <f t="shared" ca="1" si="943"/>
        <v>0.1022701518795171</v>
      </c>
      <c r="CF89">
        <f t="shared" ca="1" si="943"/>
        <v>9.9416469317433198E-2</v>
      </c>
      <c r="CG89">
        <f t="shared" ca="1" si="943"/>
        <v>0.10401114575216051</v>
      </c>
      <c r="CH89">
        <f t="shared" ca="1" si="943"/>
        <v>9.9491027161523207E-2</v>
      </c>
      <c r="CI89">
        <f t="shared" ca="1" si="943"/>
        <v>0.10152106970259106</v>
      </c>
      <c r="CJ89">
        <f t="shared" ca="1" si="943"/>
        <v>9.9495910886625072E-2</v>
      </c>
      <c r="CK89">
        <f t="shared" ca="1" si="943"/>
        <v>9.8271028012274761E-2</v>
      </c>
      <c r="CL89">
        <f ca="1">IF(ISERROR(CL85),"",CL87)</f>
        <v>9.5841999954024273E-2</v>
      </c>
      <c r="CM89">
        <f ca="1">IF(ISERROR(CM85),"",CM87)</f>
        <v>9.5913159985702795E-2</v>
      </c>
      <c r="CN89">
        <f t="shared" ref="CN89:CS89" ca="1" si="944">IF(ISERROR(CN85),"",CN87)</f>
        <v>9.5048603420888111E-2</v>
      </c>
      <c r="CO89">
        <f t="shared" ca="1" si="944"/>
        <v>9.5305755993805155E-2</v>
      </c>
      <c r="CP89">
        <f t="shared" ca="1" si="944"/>
        <v>9.4923303192431488E-2</v>
      </c>
      <c r="CQ89">
        <f t="shared" ca="1" si="944"/>
        <v>9.3297834727485096E-2</v>
      </c>
      <c r="CR89">
        <f t="shared" ca="1" si="944"/>
        <v>8.5874710347464703E-2</v>
      </c>
      <c r="CS89">
        <f t="shared" ca="1" si="944"/>
        <v>9.3453064302680994E-2</v>
      </c>
      <c r="CT89">
        <f t="shared" ref="CT89:DP89" ca="1" si="945">IF(ISERROR(CT85),"",CT87)</f>
        <v>9.6802370274498895E-2</v>
      </c>
      <c r="CU89">
        <f t="shared" ca="1" si="945"/>
        <v>9.9974795949665241E-2</v>
      </c>
      <c r="CV89">
        <f t="shared" ca="1" si="945"/>
        <v>9.8400581404379905E-2</v>
      </c>
      <c r="CW89">
        <f t="shared" ca="1" si="945"/>
        <v>9.9974795949665241E-2</v>
      </c>
      <c r="CX89">
        <f t="shared" ca="1" si="945"/>
        <v>0.10106229452599021</v>
      </c>
      <c r="CY89">
        <f t="shared" ca="1" si="945"/>
        <v>9.7893919921636069E-2</v>
      </c>
      <c r="CZ89">
        <f t="shared" ca="1" si="945"/>
        <v>9.5902054945745691E-2</v>
      </c>
      <c r="DA89">
        <f t="shared" ca="1" si="945"/>
        <v>9.6762697011964285E-2</v>
      </c>
      <c r="DB89">
        <f t="shared" ca="1" si="945"/>
        <v>9.6498270611223985E-2</v>
      </c>
      <c r="DC89">
        <f t="shared" ca="1" si="945"/>
        <v>0.10343356565532125</v>
      </c>
      <c r="DD89">
        <f t="shared" ca="1" si="945"/>
        <v>9.2657531134811205E-2</v>
      </c>
      <c r="DE89">
        <f t="shared" ca="1" si="945"/>
        <v>9.4861777673480016E-2</v>
      </c>
      <c r="DF89">
        <f t="shared" ca="1" si="945"/>
        <v>9.6138804003265771E-2</v>
      </c>
      <c r="DG89">
        <f t="shared" ca="1" si="945"/>
        <v>9.3596583403200526E-2</v>
      </c>
      <c r="DH89">
        <f t="shared" ca="1" si="945"/>
        <v>9.4308590678202686E-2</v>
      </c>
      <c r="DI89">
        <f t="shared" ca="1" si="945"/>
        <v>9.3386385966272814E-2</v>
      </c>
      <c r="DJ89">
        <f t="shared" ca="1" si="945"/>
        <v>9.299439929984428E-2</v>
      </c>
      <c r="DK89">
        <f t="shared" ca="1" si="945"/>
        <v>9.4683105121942474E-2</v>
      </c>
      <c r="DL89">
        <f t="shared" ca="1" si="945"/>
        <v>9.614599007172589E-2</v>
      </c>
      <c r="DM89">
        <f t="shared" ca="1" si="945"/>
        <v>9.0770947953938433E-2</v>
      </c>
      <c r="DN89">
        <f t="shared" ca="1" si="945"/>
        <v>9.0841252947780171E-2</v>
      </c>
      <c r="DO89">
        <f t="shared" ca="1" si="945"/>
        <v>9.0426378960794127E-2</v>
      </c>
      <c r="DP89">
        <f t="shared" ca="1" si="945"/>
        <v>9.0655088231067799E-2</v>
      </c>
      <c r="DQ89">
        <f ca="1">IF(ISERROR(DQ85),"",DQ87)</f>
        <v>8.9895383932014294E-2</v>
      </c>
      <c r="DR89">
        <f t="shared" ref="DR89:EC89" ca="1" si="946">IF(ISERROR(DR85),"",DR87)</f>
        <v>8.8731772145817761E-2</v>
      </c>
      <c r="DS89">
        <f t="shared" ca="1" si="946"/>
        <v>9.1092042185891606E-2</v>
      </c>
      <c r="DT89">
        <f t="shared" ca="1" si="946"/>
        <v>8.9053270543552054E-2</v>
      </c>
      <c r="DU89">
        <f t="shared" ca="1" si="946"/>
        <v>9.0733574201269235E-2</v>
      </c>
      <c r="DV89">
        <f t="shared" ca="1" si="946"/>
        <v>8.5041579405218184E-2</v>
      </c>
      <c r="DW89">
        <f t="shared" ca="1" si="946"/>
        <v>8.7724544660133297E-2</v>
      </c>
      <c r="DX89">
        <f t="shared" ca="1" si="946"/>
        <v>8.8436990431387238E-2</v>
      </c>
      <c r="DY89">
        <f t="shared" ca="1" si="946"/>
        <v>8.6707078124194412E-2</v>
      </c>
      <c r="DZ89">
        <f t="shared" ca="1" si="946"/>
        <v>8.6542986170643821E-2</v>
      </c>
      <c r="EA89">
        <f t="shared" ca="1" si="946"/>
        <v>8.536579034133833E-2</v>
      </c>
      <c r="EB89">
        <f t="shared" ca="1" si="946"/>
        <v>8.1446358692187498E-2</v>
      </c>
      <c r="EC89">
        <f t="shared" ca="1" si="946"/>
        <v>8.6729885349066324E-2</v>
      </c>
      <c r="ED89">
        <f t="shared" ref="ED89:EF89" ca="1" si="947">IF(ISERROR(ED85),"",ED87)</f>
        <v>8.4630124441897381E-2</v>
      </c>
      <c r="EE89">
        <f t="shared" ca="1" si="947"/>
        <v>7.711223517742638E-2</v>
      </c>
      <c r="EF89">
        <f t="shared" ca="1" si="947"/>
        <v>7.8792350911440781E-2</v>
      </c>
    </row>
    <row r="90" spans="1:136" ht="15.75">
      <c r="F90" s="17" t="s">
        <v>51</v>
      </c>
      <c r="G90" s="17" t="s">
        <v>52</v>
      </c>
      <c r="H90">
        <f ca="1">SLOPE($G85:$IV85,$G$8:$IV$8)</f>
        <v>-1.302888172175686E-4</v>
      </c>
      <c r="I90" s="17" t="s">
        <v>54</v>
      </c>
      <c r="J90">
        <f ca="1">INTERCEPT($G85:$IV85,$G$8:$IV$8)</f>
        <v>-0.66054693489324612</v>
      </c>
      <c r="K90" s="17" t="s">
        <v>60</v>
      </c>
      <c r="L90">
        <f ca="1">RSQ($G85:$IV85,$G$8:$IV$8)</f>
        <v>0.78817716832840046</v>
      </c>
    </row>
    <row r="91" spans="1:136">
      <c r="A91">
        <v>11</v>
      </c>
      <c r="B91" t="s">
        <v>45</v>
      </c>
      <c r="C91">
        <v>127</v>
      </c>
      <c r="D91">
        <f>IF($B91="","",A91+C91-1)</f>
        <v>137</v>
      </c>
      <c r="E91" t="s">
        <v>19</v>
      </c>
      <c r="G91" t="str">
        <f>$E91&amp;"!"&amp;G$2&amp;$A91&amp;":"&amp;G$2&amp;$D91</f>
        <v>測定結果!H11:H137</v>
      </c>
      <c r="H91" t="str">
        <f t="shared" ref="H91:BS91" si="948">$E91&amp;"!"&amp;H$2&amp;$A91&amp;":"&amp;H$2&amp;$D91</f>
        <v>測定結果!I11:I137</v>
      </c>
      <c r="I91" t="str">
        <f t="shared" si="948"/>
        <v>測定結果!J11:J137</v>
      </c>
      <c r="J91" t="str">
        <f t="shared" si="948"/>
        <v>測定結果!K11:K137</v>
      </c>
      <c r="K91" t="str">
        <f t="shared" si="948"/>
        <v>測定結果!L11:L137</v>
      </c>
      <c r="L91" t="str">
        <f t="shared" si="948"/>
        <v>測定結果!M11:M137</v>
      </c>
      <c r="M91" t="str">
        <f t="shared" si="948"/>
        <v>測定結果!N11:N137</v>
      </c>
      <c r="N91" t="str">
        <f t="shared" si="948"/>
        <v>測定結果!O11:O137</v>
      </c>
      <c r="O91" t="str">
        <f t="shared" si="948"/>
        <v>測定結果!P11:P137</v>
      </c>
      <c r="P91" t="str">
        <f t="shared" si="948"/>
        <v>測定結果!Q11:Q137</v>
      </c>
      <c r="Q91" t="str">
        <f t="shared" si="948"/>
        <v>測定結果!R11:R137</v>
      </c>
      <c r="R91" t="str">
        <f t="shared" si="948"/>
        <v>測定結果!S11:S137</v>
      </c>
      <c r="S91" t="str">
        <f t="shared" si="948"/>
        <v>測定結果!T11:T137</v>
      </c>
      <c r="T91" t="str">
        <f t="shared" si="948"/>
        <v>測定結果!U11:U137</v>
      </c>
      <c r="U91" t="str">
        <f t="shared" si="948"/>
        <v>測定結果!V11:V137</v>
      </c>
      <c r="V91" t="str">
        <f t="shared" si="948"/>
        <v>測定結果!W11:W137</v>
      </c>
      <c r="W91" t="str">
        <f t="shared" si="948"/>
        <v>測定結果!X11:X137</v>
      </c>
      <c r="X91" t="str">
        <f t="shared" si="948"/>
        <v>測定結果!Y11:Y137</v>
      </c>
      <c r="Y91" t="str">
        <f t="shared" si="948"/>
        <v>測定結果!Z11:Z137</v>
      </c>
      <c r="Z91" t="str">
        <f t="shared" si="948"/>
        <v>測定結果!AA11:AA137</v>
      </c>
      <c r="AA91" t="str">
        <f t="shared" si="948"/>
        <v>測定結果!AB11:AB137</v>
      </c>
      <c r="AB91" t="str">
        <f t="shared" si="948"/>
        <v>測定結果!AC11:AC137</v>
      </c>
      <c r="AC91" t="str">
        <f t="shared" si="948"/>
        <v>測定結果!AD11:AD137</v>
      </c>
      <c r="AD91" t="str">
        <f t="shared" si="948"/>
        <v>測定結果!AE11:AE137</v>
      </c>
      <c r="AE91" t="str">
        <f t="shared" si="948"/>
        <v>測定結果!AF11:AF137</v>
      </c>
      <c r="AF91" t="str">
        <f t="shared" si="948"/>
        <v>測定結果!AG11:AG137</v>
      </c>
      <c r="AG91" t="str">
        <f t="shared" si="948"/>
        <v>測定結果!AH11:AH137</v>
      </c>
      <c r="AH91" t="str">
        <f t="shared" si="948"/>
        <v>測定結果!AI11:AI137</v>
      </c>
      <c r="AI91" t="str">
        <f t="shared" si="948"/>
        <v>測定結果!AJ11:AJ137</v>
      </c>
      <c r="AJ91" t="str">
        <f t="shared" si="948"/>
        <v>測定結果!AK11:AK137</v>
      </c>
      <c r="AK91" t="str">
        <f t="shared" si="948"/>
        <v>測定結果!AL11:AL137</v>
      </c>
      <c r="AL91" t="str">
        <f t="shared" si="948"/>
        <v>測定結果!AM11:AM137</v>
      </c>
      <c r="AM91" t="str">
        <f t="shared" si="948"/>
        <v>測定結果!AN11:AN137</v>
      </c>
      <c r="AN91" t="str">
        <f t="shared" si="948"/>
        <v>測定結果!AO11:AO137</v>
      </c>
      <c r="AO91" t="str">
        <f t="shared" si="948"/>
        <v>測定結果!AP11:AP137</v>
      </c>
      <c r="AP91" t="str">
        <f t="shared" si="948"/>
        <v>測定結果!AQ11:AQ137</v>
      </c>
      <c r="AQ91" t="str">
        <f t="shared" si="948"/>
        <v>測定結果!AR11:AR137</v>
      </c>
      <c r="AR91" t="str">
        <f t="shared" si="948"/>
        <v>測定結果!AS11:AS137</v>
      </c>
      <c r="AS91" t="str">
        <f t="shared" si="948"/>
        <v>測定結果!AT11:AT137</v>
      </c>
      <c r="AT91" t="str">
        <f t="shared" si="948"/>
        <v>測定結果!AU11:AU137</v>
      </c>
      <c r="AU91" t="str">
        <f t="shared" si="948"/>
        <v>測定結果!AV11:AV137</v>
      </c>
      <c r="AV91" t="str">
        <f t="shared" si="948"/>
        <v>測定結果!AW11:AW137</v>
      </c>
      <c r="AW91" t="str">
        <f t="shared" si="948"/>
        <v>測定結果!AX11:AX137</v>
      </c>
      <c r="AX91" t="str">
        <f t="shared" si="948"/>
        <v>測定結果!AY11:AY137</v>
      </c>
      <c r="AY91" t="str">
        <f t="shared" si="948"/>
        <v>測定結果!AZ11:AZ137</v>
      </c>
      <c r="AZ91" t="str">
        <f t="shared" si="948"/>
        <v>測定結果!BA11:BA137</v>
      </c>
      <c r="BA91" t="str">
        <f t="shared" si="948"/>
        <v>測定結果!BB11:BB137</v>
      </c>
      <c r="BB91" t="str">
        <f t="shared" si="948"/>
        <v>測定結果!BC11:BC137</v>
      </c>
      <c r="BC91" t="str">
        <f t="shared" si="948"/>
        <v>測定結果!BD11:BD137</v>
      </c>
      <c r="BD91" t="str">
        <f t="shared" si="948"/>
        <v>測定結果!BE11:BE137</v>
      </c>
      <c r="BE91" t="str">
        <f t="shared" si="948"/>
        <v>測定結果!BF11:BF137</v>
      </c>
      <c r="BF91" t="str">
        <f t="shared" si="948"/>
        <v>測定結果!BG11:BG137</v>
      </c>
      <c r="BG91" t="str">
        <f t="shared" si="948"/>
        <v>測定結果!BH11:BH137</v>
      </c>
      <c r="BH91" t="str">
        <f t="shared" si="948"/>
        <v>測定結果!BI11:BI137</v>
      </c>
      <c r="BI91" t="str">
        <f t="shared" si="948"/>
        <v>測定結果!BJ11:BJ137</v>
      </c>
      <c r="BJ91" t="str">
        <f t="shared" si="948"/>
        <v>測定結果!BK11:BK137</v>
      </c>
      <c r="BK91" t="str">
        <f t="shared" si="948"/>
        <v>測定結果!BL11:BL137</v>
      </c>
      <c r="BL91" t="str">
        <f t="shared" si="948"/>
        <v>測定結果!BM11:BM137</v>
      </c>
      <c r="BM91" t="str">
        <f t="shared" si="948"/>
        <v>測定結果!BN11:BN137</v>
      </c>
      <c r="BN91" t="str">
        <f t="shared" si="948"/>
        <v>測定結果!BO11:BO137</v>
      </c>
      <c r="BO91" t="str">
        <f t="shared" si="948"/>
        <v>測定結果!BP11:BP137</v>
      </c>
      <c r="BP91" t="str">
        <f t="shared" si="948"/>
        <v>測定結果!BQ11:BQ137</v>
      </c>
      <c r="BQ91" t="str">
        <f t="shared" si="948"/>
        <v>測定結果!BR11:BR137</v>
      </c>
      <c r="BR91" t="str">
        <f t="shared" si="948"/>
        <v>測定結果!BS11:BS137</v>
      </c>
      <c r="BS91" t="str">
        <f t="shared" si="948"/>
        <v>測定結果!BT11:BT137</v>
      </c>
      <c r="BT91" t="str">
        <f t="shared" ref="BT91:EE91" si="949">$E91&amp;"!"&amp;BT$2&amp;$A91&amp;":"&amp;BT$2&amp;$D91</f>
        <v>測定結果!BU11:BU137</v>
      </c>
      <c r="BU91" t="str">
        <f t="shared" si="949"/>
        <v>測定結果!BV11:BV137</v>
      </c>
      <c r="BV91" t="str">
        <f t="shared" si="949"/>
        <v>測定結果!BW11:BW137</v>
      </c>
      <c r="BW91" t="str">
        <f t="shared" si="949"/>
        <v>測定結果!BX11:BX137</v>
      </c>
      <c r="BX91" t="str">
        <f t="shared" si="949"/>
        <v>測定結果!BY11:BY137</v>
      </c>
      <c r="BY91" t="str">
        <f t="shared" si="949"/>
        <v>測定結果!BZ11:BZ137</v>
      </c>
      <c r="BZ91" t="str">
        <f t="shared" si="949"/>
        <v>測定結果!CA11:CA137</v>
      </c>
      <c r="CA91" t="str">
        <f t="shared" si="949"/>
        <v>測定結果!CB11:CB137</v>
      </c>
      <c r="CB91" t="str">
        <f t="shared" si="949"/>
        <v>測定結果!CC11:CC137</v>
      </c>
      <c r="CC91" t="str">
        <f t="shared" si="949"/>
        <v>測定結果!CD11:CD137</v>
      </c>
      <c r="CD91" t="str">
        <f t="shared" si="949"/>
        <v>測定結果!CE11:CE137</v>
      </c>
      <c r="CE91" t="str">
        <f t="shared" si="949"/>
        <v>測定結果!CF11:CF137</v>
      </c>
      <c r="CF91" t="str">
        <f t="shared" si="949"/>
        <v>測定結果!CG11:CG137</v>
      </c>
      <c r="CG91" t="str">
        <f t="shared" si="949"/>
        <v>測定結果!CH11:CH137</v>
      </c>
      <c r="CH91" t="str">
        <f t="shared" si="949"/>
        <v>測定結果!CI11:CI137</v>
      </c>
      <c r="CI91" t="str">
        <f t="shared" si="949"/>
        <v>測定結果!CJ11:CJ137</v>
      </c>
      <c r="CJ91" t="str">
        <f t="shared" si="949"/>
        <v>測定結果!CK11:CK137</v>
      </c>
      <c r="CK91" t="str">
        <f t="shared" si="949"/>
        <v>測定結果!CL11:CL137</v>
      </c>
      <c r="CL91" t="str">
        <f t="shared" si="949"/>
        <v>測定結果!CM11:CM137</v>
      </c>
      <c r="CM91" t="str">
        <f t="shared" si="949"/>
        <v>測定結果!CN11:CN137</v>
      </c>
      <c r="CN91" t="str">
        <f t="shared" si="949"/>
        <v>測定結果!CO11:CO137</v>
      </c>
      <c r="CO91" t="str">
        <f t="shared" si="949"/>
        <v>測定結果!CP11:CP137</v>
      </c>
      <c r="CP91" t="str">
        <f t="shared" si="949"/>
        <v>測定結果!CQ11:CQ137</v>
      </c>
      <c r="CQ91" t="str">
        <f t="shared" si="949"/>
        <v>測定結果!CR11:CR137</v>
      </c>
      <c r="CR91" t="str">
        <f t="shared" si="949"/>
        <v>測定結果!CS11:CS137</v>
      </c>
      <c r="CS91" t="str">
        <f t="shared" si="949"/>
        <v>測定結果!CT11:CT137</v>
      </c>
      <c r="CT91" t="str">
        <f t="shared" si="949"/>
        <v>測定結果!CU11:CU137</v>
      </c>
      <c r="CU91" t="str">
        <f t="shared" si="949"/>
        <v>測定結果!CV11:CV137</v>
      </c>
      <c r="CV91" t="str">
        <f t="shared" si="949"/>
        <v>測定結果!CW11:CW137</v>
      </c>
      <c r="CW91" t="str">
        <f t="shared" si="949"/>
        <v>測定結果!CX11:CX137</v>
      </c>
      <c r="CX91" t="str">
        <f t="shared" si="949"/>
        <v>測定結果!CY11:CY137</v>
      </c>
      <c r="CY91" t="str">
        <f t="shared" si="949"/>
        <v>測定結果!CZ11:CZ137</v>
      </c>
      <c r="CZ91" t="str">
        <f t="shared" si="949"/>
        <v>測定結果!DA11:DA137</v>
      </c>
      <c r="DA91" t="str">
        <f t="shared" si="949"/>
        <v>測定結果!DB11:DB137</v>
      </c>
      <c r="DB91" t="str">
        <f t="shared" si="949"/>
        <v>測定結果!DC11:DC137</v>
      </c>
      <c r="DC91" t="str">
        <f t="shared" si="949"/>
        <v>測定結果!DD11:DD137</v>
      </c>
      <c r="DD91" t="str">
        <f t="shared" si="949"/>
        <v>測定結果!DE11:DE137</v>
      </c>
      <c r="DE91" t="str">
        <f t="shared" si="949"/>
        <v>測定結果!DF11:DF137</v>
      </c>
      <c r="DF91" t="str">
        <f t="shared" si="949"/>
        <v>測定結果!DG11:DG137</v>
      </c>
      <c r="DG91" t="str">
        <f t="shared" si="949"/>
        <v>測定結果!DH11:DH137</v>
      </c>
      <c r="DH91" t="str">
        <f t="shared" si="949"/>
        <v>測定結果!DI11:DI137</v>
      </c>
      <c r="DI91" t="str">
        <f t="shared" si="949"/>
        <v>測定結果!DJ11:DJ137</v>
      </c>
      <c r="DJ91" t="str">
        <f t="shared" si="949"/>
        <v>測定結果!DK11:DK137</v>
      </c>
      <c r="DK91" t="str">
        <f t="shared" si="949"/>
        <v>測定結果!DL11:DL137</v>
      </c>
      <c r="DL91" t="str">
        <f t="shared" si="949"/>
        <v>測定結果!DM11:DM137</v>
      </c>
      <c r="DM91" t="str">
        <f t="shared" si="949"/>
        <v>測定結果!DN11:DN137</v>
      </c>
      <c r="DN91" t="str">
        <f t="shared" si="949"/>
        <v>測定結果!DO11:DO137</v>
      </c>
      <c r="DO91" t="str">
        <f t="shared" si="949"/>
        <v>測定結果!DP11:DP137</v>
      </c>
      <c r="DP91" t="str">
        <f t="shared" si="949"/>
        <v>測定結果!DQ11:DQ137</v>
      </c>
      <c r="DQ91" t="str">
        <f t="shared" si="949"/>
        <v>測定結果!DR11:DR137</v>
      </c>
      <c r="DR91" t="str">
        <f t="shared" si="949"/>
        <v>測定結果!DS11:DS137</v>
      </c>
      <c r="DS91" t="str">
        <f t="shared" si="949"/>
        <v>測定結果!DT11:DT137</v>
      </c>
      <c r="DT91" t="str">
        <f t="shared" si="949"/>
        <v>測定結果!DU11:DU137</v>
      </c>
      <c r="DU91" t="str">
        <f t="shared" si="949"/>
        <v>測定結果!DV11:DV137</v>
      </c>
      <c r="DV91" t="str">
        <f t="shared" si="949"/>
        <v>測定結果!DW11:DW137</v>
      </c>
      <c r="DW91" t="str">
        <f t="shared" si="949"/>
        <v>測定結果!DX11:DX137</v>
      </c>
      <c r="DX91" t="str">
        <f t="shared" si="949"/>
        <v>測定結果!DY11:DY137</v>
      </c>
      <c r="DY91" t="str">
        <f t="shared" si="949"/>
        <v>測定結果!DZ11:DZ137</v>
      </c>
      <c r="DZ91" t="str">
        <f t="shared" si="949"/>
        <v>測定結果!EA11:EA137</v>
      </c>
      <c r="EA91" t="str">
        <f t="shared" si="949"/>
        <v>測定結果!EB11:EB137</v>
      </c>
      <c r="EB91" t="str">
        <f t="shared" si="949"/>
        <v>測定結果!EC11:EC137</v>
      </c>
      <c r="EC91" t="str">
        <f t="shared" si="949"/>
        <v>測定結果!ED11:ED137</v>
      </c>
      <c r="ED91" t="str">
        <f t="shared" si="949"/>
        <v>測定結果!EE11:EE137</v>
      </c>
      <c r="EE91" t="str">
        <f t="shared" si="949"/>
        <v>測定結果!EF11:EF137</v>
      </c>
      <c r="EF91" t="str">
        <f t="shared" ref="EF91" si="950">$E91&amp;"!"&amp;EF$2&amp;$A91&amp;":"&amp;EF$2&amp;$D91</f>
        <v>測定結果!EG11:EG137</v>
      </c>
    </row>
    <row r="92" spans="1:136">
      <c r="E92" t="s">
        <v>49</v>
      </c>
      <c r="G92" t="str">
        <f t="shared" ref="G92:BR92" si="951">$E92&amp;"!"&amp;G$4&amp;$A91&amp;":"&amp;G$4&amp;$D91</f>
        <v>LOG_Calc!E11:E137</v>
      </c>
      <c r="H92" t="str">
        <f t="shared" si="951"/>
        <v>LOG_Calc!F11:F137</v>
      </c>
      <c r="I92" t="str">
        <f t="shared" si="951"/>
        <v>LOG_Calc!G11:G137</v>
      </c>
      <c r="J92" t="str">
        <f t="shared" si="951"/>
        <v>LOG_Calc!H11:H137</v>
      </c>
      <c r="K92" t="str">
        <f t="shared" si="951"/>
        <v>LOG_Calc!I11:I137</v>
      </c>
      <c r="L92" t="str">
        <f t="shared" si="951"/>
        <v>LOG_Calc!J11:J137</v>
      </c>
      <c r="M92" t="str">
        <f t="shared" si="951"/>
        <v>LOG_Calc!K11:K137</v>
      </c>
      <c r="N92" t="str">
        <f t="shared" si="951"/>
        <v>LOG_Calc!L11:L137</v>
      </c>
      <c r="O92" t="str">
        <f t="shared" si="951"/>
        <v>LOG_Calc!M11:M137</v>
      </c>
      <c r="P92" t="str">
        <f t="shared" si="951"/>
        <v>LOG_Calc!N11:N137</v>
      </c>
      <c r="Q92" t="str">
        <f t="shared" si="951"/>
        <v>LOG_Calc!O11:O137</v>
      </c>
      <c r="R92" t="str">
        <f t="shared" si="951"/>
        <v>LOG_Calc!P11:P137</v>
      </c>
      <c r="S92" t="str">
        <f t="shared" si="951"/>
        <v>LOG_Calc!Q11:Q137</v>
      </c>
      <c r="T92" t="str">
        <f t="shared" si="951"/>
        <v>LOG_Calc!R11:R137</v>
      </c>
      <c r="U92" t="str">
        <f t="shared" si="951"/>
        <v>LOG_Calc!S11:S137</v>
      </c>
      <c r="V92" t="str">
        <f t="shared" si="951"/>
        <v>LOG_Calc!T11:T137</v>
      </c>
      <c r="W92" t="str">
        <f t="shared" si="951"/>
        <v>LOG_Calc!U11:U137</v>
      </c>
      <c r="X92" t="str">
        <f t="shared" si="951"/>
        <v>LOG_Calc!V11:V137</v>
      </c>
      <c r="Y92" t="str">
        <f t="shared" si="951"/>
        <v>LOG_Calc!W11:W137</v>
      </c>
      <c r="Z92" t="str">
        <f t="shared" si="951"/>
        <v>LOG_Calc!X11:X137</v>
      </c>
      <c r="AA92" t="str">
        <f t="shared" si="951"/>
        <v>LOG_Calc!Y11:Y137</v>
      </c>
      <c r="AB92" t="str">
        <f t="shared" si="951"/>
        <v>LOG_Calc!Z11:Z137</v>
      </c>
      <c r="AC92" t="str">
        <f t="shared" si="951"/>
        <v>LOG_Calc!AA11:AA137</v>
      </c>
      <c r="AD92" t="str">
        <f t="shared" si="951"/>
        <v>LOG_Calc!AB11:AB137</v>
      </c>
      <c r="AE92" t="str">
        <f t="shared" si="951"/>
        <v>LOG_Calc!AC11:AC137</v>
      </c>
      <c r="AF92" t="str">
        <f t="shared" si="951"/>
        <v>LOG_Calc!AD11:AD137</v>
      </c>
      <c r="AG92" t="str">
        <f t="shared" si="951"/>
        <v>LOG_Calc!AE11:AE137</v>
      </c>
      <c r="AH92" t="str">
        <f t="shared" si="951"/>
        <v>LOG_Calc!AF11:AF137</v>
      </c>
      <c r="AI92" t="str">
        <f t="shared" si="951"/>
        <v>LOG_Calc!AG11:AG137</v>
      </c>
      <c r="AJ92" t="str">
        <f t="shared" si="951"/>
        <v>LOG_Calc!AH11:AH137</v>
      </c>
      <c r="AK92" t="str">
        <f t="shared" si="951"/>
        <v>LOG_Calc!AI11:AI137</v>
      </c>
      <c r="AL92" t="str">
        <f t="shared" si="951"/>
        <v>LOG_Calc!AJ11:AJ137</v>
      </c>
      <c r="AM92" t="str">
        <f t="shared" si="951"/>
        <v>LOG_Calc!AK11:AK137</v>
      </c>
      <c r="AN92" t="str">
        <f t="shared" si="951"/>
        <v>LOG_Calc!AL11:AL137</v>
      </c>
      <c r="AO92" t="str">
        <f t="shared" si="951"/>
        <v>LOG_Calc!AM11:AM137</v>
      </c>
      <c r="AP92" t="str">
        <f t="shared" si="951"/>
        <v>LOG_Calc!AN11:AN137</v>
      </c>
      <c r="AQ92" t="str">
        <f t="shared" si="951"/>
        <v>LOG_Calc!AO11:AO137</v>
      </c>
      <c r="AR92" t="str">
        <f t="shared" si="951"/>
        <v>LOG_Calc!AP11:AP137</v>
      </c>
      <c r="AS92" t="str">
        <f t="shared" si="951"/>
        <v>LOG_Calc!AQ11:AQ137</v>
      </c>
      <c r="AT92" t="str">
        <f t="shared" si="951"/>
        <v>LOG_Calc!AR11:AR137</v>
      </c>
      <c r="AU92" t="str">
        <f t="shared" si="951"/>
        <v>LOG_Calc!AS11:AS137</v>
      </c>
      <c r="AV92" t="str">
        <f t="shared" si="951"/>
        <v>LOG_Calc!AT11:AT137</v>
      </c>
      <c r="AW92" t="str">
        <f t="shared" si="951"/>
        <v>LOG_Calc!AU11:AU137</v>
      </c>
      <c r="AX92" t="str">
        <f t="shared" si="951"/>
        <v>LOG_Calc!AV11:AV137</v>
      </c>
      <c r="AY92" t="str">
        <f t="shared" si="951"/>
        <v>LOG_Calc!AW11:AW137</v>
      </c>
      <c r="AZ92" t="str">
        <f t="shared" si="951"/>
        <v>LOG_Calc!AX11:AX137</v>
      </c>
      <c r="BA92" t="str">
        <f t="shared" si="951"/>
        <v>LOG_Calc!AY11:AY137</v>
      </c>
      <c r="BB92" t="str">
        <f t="shared" si="951"/>
        <v>LOG_Calc!AZ11:AZ137</v>
      </c>
      <c r="BC92" t="str">
        <f t="shared" si="951"/>
        <v>LOG_Calc!BA11:BA137</v>
      </c>
      <c r="BD92" t="str">
        <f t="shared" si="951"/>
        <v>LOG_Calc!BB11:BB137</v>
      </c>
      <c r="BE92" t="str">
        <f t="shared" si="951"/>
        <v>LOG_Calc!BC11:BC137</v>
      </c>
      <c r="BF92" t="str">
        <f t="shared" si="951"/>
        <v>LOG_Calc!BD11:BD137</v>
      </c>
      <c r="BG92" t="str">
        <f t="shared" si="951"/>
        <v>LOG_Calc!BE11:BE137</v>
      </c>
      <c r="BH92" t="str">
        <f t="shared" si="951"/>
        <v>LOG_Calc!BF11:BF137</v>
      </c>
      <c r="BI92" t="str">
        <f t="shared" si="951"/>
        <v>LOG_Calc!BG11:BG137</v>
      </c>
      <c r="BJ92" t="str">
        <f t="shared" si="951"/>
        <v>LOG_Calc!BH11:BH137</v>
      </c>
      <c r="BK92" t="str">
        <f t="shared" si="951"/>
        <v>LOG_Calc!BI11:BI137</v>
      </c>
      <c r="BL92" t="str">
        <f t="shared" si="951"/>
        <v>LOG_Calc!BJ11:BJ137</v>
      </c>
      <c r="BM92" t="str">
        <f t="shared" si="951"/>
        <v>LOG_Calc!BK11:BK137</v>
      </c>
      <c r="BN92" t="str">
        <f t="shared" si="951"/>
        <v>LOG_Calc!BL11:BL137</v>
      </c>
      <c r="BO92" t="str">
        <f t="shared" si="951"/>
        <v>LOG_Calc!BM11:BM137</v>
      </c>
      <c r="BP92" t="str">
        <f t="shared" si="951"/>
        <v>LOG_Calc!BN11:BN137</v>
      </c>
      <c r="BQ92" t="str">
        <f t="shared" si="951"/>
        <v>LOG_Calc!BO11:BO137</v>
      </c>
      <c r="BR92" t="str">
        <f t="shared" si="951"/>
        <v>LOG_Calc!BP11:BP137</v>
      </c>
      <c r="BS92" t="str">
        <f t="shared" ref="BS92:DQ92" si="952">$E92&amp;"!"&amp;BS$4&amp;$A91&amp;":"&amp;BS$4&amp;$D91</f>
        <v>LOG_Calc!BQ11:BQ137</v>
      </c>
      <c r="BT92" t="str">
        <f t="shared" si="952"/>
        <v>LOG_Calc!BR11:BR137</v>
      </c>
      <c r="BU92" t="str">
        <f t="shared" si="952"/>
        <v>LOG_Calc!BS11:BS137</v>
      </c>
      <c r="BV92" t="str">
        <f t="shared" si="952"/>
        <v>LOG_Calc!BT11:BT137</v>
      </c>
      <c r="BW92" t="str">
        <f t="shared" si="952"/>
        <v>LOG_Calc!BU11:BU137</v>
      </c>
      <c r="BX92" t="str">
        <f t="shared" si="952"/>
        <v>LOG_Calc!BV11:BV137</v>
      </c>
      <c r="BY92" t="str">
        <f t="shared" si="952"/>
        <v>LOG_Calc!BW11:BW137</v>
      </c>
      <c r="BZ92" t="str">
        <f t="shared" si="952"/>
        <v>LOG_Calc!BX11:BX137</v>
      </c>
      <c r="CA92" t="str">
        <f t="shared" si="952"/>
        <v>LOG_Calc!BY11:BY137</v>
      </c>
      <c r="CB92" t="str">
        <f t="shared" si="952"/>
        <v>LOG_Calc!BZ11:BZ137</v>
      </c>
      <c r="CC92" t="str">
        <f t="shared" si="952"/>
        <v>LOG_Calc!CA11:CA137</v>
      </c>
      <c r="CD92" t="str">
        <f t="shared" si="952"/>
        <v>LOG_Calc!CB11:CB137</v>
      </c>
      <c r="CE92" t="str">
        <f t="shared" si="952"/>
        <v>LOG_Calc!CC11:CC137</v>
      </c>
      <c r="CF92" t="str">
        <f t="shared" si="952"/>
        <v>LOG_Calc!CD11:CD137</v>
      </c>
      <c r="CG92" t="str">
        <f t="shared" si="952"/>
        <v>LOG_Calc!CE11:CE137</v>
      </c>
      <c r="CH92" t="str">
        <f t="shared" si="952"/>
        <v>LOG_Calc!CF11:CF137</v>
      </c>
      <c r="CI92" t="str">
        <f t="shared" si="952"/>
        <v>LOG_Calc!CG11:CG137</v>
      </c>
      <c r="CJ92" t="str">
        <f t="shared" si="952"/>
        <v>LOG_Calc!CH11:CH137</v>
      </c>
      <c r="CK92" t="str">
        <f t="shared" si="952"/>
        <v>LOG_Calc!CI11:CI137</v>
      </c>
      <c r="CL92" t="str">
        <f t="shared" si="952"/>
        <v>LOG_Calc!CJ11:CJ137</v>
      </c>
      <c r="CM92" t="str">
        <f t="shared" si="952"/>
        <v>LOG_Calc!CK11:CK137</v>
      </c>
      <c r="CN92" t="str">
        <f t="shared" si="952"/>
        <v>LOG_Calc!CL11:CL137</v>
      </c>
      <c r="CO92" t="str">
        <f t="shared" si="952"/>
        <v>LOG_Calc!CM11:CM137</v>
      </c>
      <c r="CP92" t="str">
        <f t="shared" si="952"/>
        <v>LOG_Calc!CN11:CN137</v>
      </c>
      <c r="CQ92" t="str">
        <f t="shared" si="952"/>
        <v>LOG_Calc!CO11:CO137</v>
      </c>
      <c r="CR92" t="str">
        <f t="shared" si="952"/>
        <v>LOG_Calc!CP11:CP137</v>
      </c>
      <c r="CS92" t="str">
        <f t="shared" si="952"/>
        <v>LOG_Calc!CQ11:CQ137</v>
      </c>
      <c r="CT92" t="str">
        <f t="shared" si="952"/>
        <v>LOG_Calc!CR11:CR137</v>
      </c>
      <c r="CU92" t="str">
        <f t="shared" si="952"/>
        <v>LOG_Calc!CS11:CS137</v>
      </c>
      <c r="CV92" t="str">
        <f t="shared" si="952"/>
        <v>LOG_Calc!CT11:CT137</v>
      </c>
      <c r="CW92" t="str">
        <f t="shared" si="952"/>
        <v>LOG_Calc!CU11:CU137</v>
      </c>
      <c r="CX92" t="str">
        <f t="shared" si="952"/>
        <v>LOG_Calc!CV11:CV137</v>
      </c>
      <c r="CY92" t="str">
        <f t="shared" si="952"/>
        <v>LOG_Calc!CW11:CW137</v>
      </c>
      <c r="CZ92" t="str">
        <f t="shared" si="952"/>
        <v>LOG_Calc!CX11:CX137</v>
      </c>
      <c r="DA92" t="str">
        <f t="shared" si="952"/>
        <v>LOG_Calc!CY11:CY137</v>
      </c>
      <c r="DB92" t="str">
        <f t="shared" si="952"/>
        <v>LOG_Calc!CZ11:CZ137</v>
      </c>
      <c r="DC92" t="str">
        <f t="shared" si="952"/>
        <v>LOG_Calc!DA11:DA137</v>
      </c>
      <c r="DD92" t="str">
        <f t="shared" si="952"/>
        <v>LOG_Calc!DB11:DB137</v>
      </c>
      <c r="DE92" t="str">
        <f t="shared" si="952"/>
        <v>LOG_Calc!DC11:DC137</v>
      </c>
      <c r="DF92" t="str">
        <f t="shared" si="952"/>
        <v>LOG_Calc!DD11:DD137</v>
      </c>
      <c r="DG92" t="str">
        <f t="shared" si="952"/>
        <v>LOG_Calc!DE11:DE137</v>
      </c>
      <c r="DH92" t="str">
        <f t="shared" si="952"/>
        <v>LOG_Calc!DF11:DF137</v>
      </c>
      <c r="DI92" t="str">
        <f t="shared" si="952"/>
        <v>LOG_Calc!DG11:DG137</v>
      </c>
      <c r="DJ92" t="str">
        <f t="shared" si="952"/>
        <v>LOG_Calc!DH11:DH137</v>
      </c>
      <c r="DK92" t="str">
        <f t="shared" si="952"/>
        <v>LOG_Calc!DI11:DI137</v>
      </c>
      <c r="DL92" t="str">
        <f t="shared" si="952"/>
        <v>LOG_Calc!DJ11:DJ137</v>
      </c>
      <c r="DM92" t="str">
        <f t="shared" si="952"/>
        <v>LOG_Calc!DK11:DK137</v>
      </c>
      <c r="DN92" t="str">
        <f t="shared" si="952"/>
        <v>LOG_Calc!DL11:DL137</v>
      </c>
      <c r="DO92" t="str">
        <f t="shared" si="952"/>
        <v>LOG_Calc!DM11:DM137</v>
      </c>
      <c r="DP92" t="str">
        <f t="shared" si="952"/>
        <v>LOG_Calc!DN11:DN137</v>
      </c>
      <c r="DQ92" t="str">
        <f t="shared" si="952"/>
        <v>LOG_Calc!DO11:DO137</v>
      </c>
      <c r="DR92" t="str">
        <f t="shared" ref="DR92:EC92" si="953">$E92&amp;"!"&amp;DR$4&amp;$A91&amp;":"&amp;DR$4&amp;$D91</f>
        <v>LOG_Calc!DP11:DP137</v>
      </c>
      <c r="DS92" t="str">
        <f t="shared" si="953"/>
        <v>LOG_Calc!DQ11:DQ137</v>
      </c>
      <c r="DT92" t="str">
        <f t="shared" si="953"/>
        <v>LOG_Calc!DR11:DR137</v>
      </c>
      <c r="DU92" t="str">
        <f t="shared" si="953"/>
        <v>LOG_Calc!DS11:DS137</v>
      </c>
      <c r="DV92" t="str">
        <f t="shared" si="953"/>
        <v>LOG_Calc!DT11:DT137</v>
      </c>
      <c r="DW92" t="str">
        <f t="shared" si="953"/>
        <v>LOG_Calc!DU11:DU137</v>
      </c>
      <c r="DX92" t="str">
        <f t="shared" si="953"/>
        <v>LOG_Calc!DV11:DV137</v>
      </c>
      <c r="DY92" t="str">
        <f t="shared" si="953"/>
        <v>LOG_Calc!DW11:DW137</v>
      </c>
      <c r="DZ92" t="str">
        <f t="shared" si="953"/>
        <v>LOG_Calc!DX11:DX137</v>
      </c>
      <c r="EA92" t="str">
        <f t="shared" si="953"/>
        <v>LOG_Calc!DY11:DY137</v>
      </c>
      <c r="EB92" t="str">
        <f t="shared" si="953"/>
        <v>LOG_Calc!DZ11:DZ137</v>
      </c>
      <c r="EC92" t="str">
        <f t="shared" si="953"/>
        <v>LOG_Calc!EA11:EA137</v>
      </c>
      <c r="ED92" t="str">
        <f t="shared" ref="ED92:EF92" si="954">$E92&amp;"!"&amp;ED$4&amp;$A91&amp;":"&amp;ED$4&amp;$D91</f>
        <v>LOG_Calc!EB11:EB137</v>
      </c>
      <c r="EE92" t="str">
        <f t="shared" si="954"/>
        <v>LOG_Calc!EC11:EC137</v>
      </c>
      <c r="EF92" t="str">
        <f t="shared" si="954"/>
        <v>LOG_Calc!ED11:ED137</v>
      </c>
    </row>
    <row r="93" spans="1:136">
      <c r="F93" s="17" t="s">
        <v>25</v>
      </c>
      <c r="G93">
        <f ca="1">MAX(INDIRECT(G91))</f>
        <v>1.33</v>
      </c>
      <c r="H93">
        <f t="shared" ref="H93:X93" ca="1" si="955">MAX(INDIRECT(H91))</f>
        <v>1.37</v>
      </c>
      <c r="I93">
        <f t="shared" ca="1" si="955"/>
        <v>1.29</v>
      </c>
      <c r="J93">
        <f t="shared" ca="1" si="955"/>
        <v>1.1499999999999999</v>
      </c>
      <c r="K93">
        <f t="shared" ca="1" si="955"/>
        <v>1.1399999999999999</v>
      </c>
      <c r="L93">
        <f t="shared" ca="1" si="955"/>
        <v>1.25</v>
      </c>
      <c r="M93">
        <f t="shared" ca="1" si="955"/>
        <v>1.21</v>
      </c>
      <c r="N93">
        <f t="shared" ca="1" si="955"/>
        <v>1.1000000000000001</v>
      </c>
      <c r="O93">
        <f t="shared" ca="1" si="955"/>
        <v>1.06</v>
      </c>
      <c r="P93">
        <f t="shared" ca="1" si="955"/>
        <v>1.17</v>
      </c>
      <c r="Q93">
        <f t="shared" ca="1" si="955"/>
        <v>1.2</v>
      </c>
      <c r="R93">
        <f t="shared" ca="1" si="955"/>
        <v>1.1299999999999999</v>
      </c>
      <c r="S93">
        <f t="shared" ca="1" si="955"/>
        <v>1.1599999999999999</v>
      </c>
      <c r="T93">
        <f t="shared" ca="1" si="955"/>
        <v>1.17</v>
      </c>
      <c r="U93">
        <f t="shared" ca="1" si="955"/>
        <v>1.18</v>
      </c>
      <c r="V93">
        <f t="shared" ca="1" si="955"/>
        <v>1</v>
      </c>
      <c r="W93">
        <f t="shared" ca="1" si="955"/>
        <v>0.93</v>
      </c>
      <c r="X93">
        <f t="shared" ca="1" si="955"/>
        <v>1.04</v>
      </c>
      <c r="Y93">
        <f t="shared" ref="Y93:AD93" ca="1" si="956">MAX(INDIRECT(Y91))</f>
        <v>1.04</v>
      </c>
      <c r="Z93">
        <f t="shared" ca="1" si="956"/>
        <v>1.1200000000000001</v>
      </c>
      <c r="AA93">
        <f t="shared" ca="1" si="956"/>
        <v>1.03</v>
      </c>
      <c r="AB93">
        <f t="shared" ca="1" si="956"/>
        <v>0.97</v>
      </c>
      <c r="AC93">
        <f t="shared" ca="1" si="956"/>
        <v>0.98</v>
      </c>
      <c r="AD93">
        <f t="shared" ca="1" si="956"/>
        <v>0.97</v>
      </c>
      <c r="AE93">
        <f t="shared" ref="AE93:AK93" ca="1" si="957">MAX(INDIRECT(AE91))</f>
        <v>0.9</v>
      </c>
      <c r="AF93">
        <f t="shared" ca="1" si="957"/>
        <v>0.83</v>
      </c>
      <c r="AG93">
        <f t="shared" ca="1" si="957"/>
        <v>0.86</v>
      </c>
      <c r="AH93">
        <f t="shared" ca="1" si="957"/>
        <v>0.85</v>
      </c>
      <c r="AI93">
        <f t="shared" ca="1" si="957"/>
        <v>0.8</v>
      </c>
      <c r="AJ93">
        <f t="shared" ca="1" si="957"/>
        <v>0.61</v>
      </c>
      <c r="AK93">
        <f t="shared" ca="1" si="957"/>
        <v>0.65</v>
      </c>
      <c r="AL93">
        <f t="shared" ref="AL93:AT93" ca="1" si="958">MAX(INDIRECT(AL91))</f>
        <v>0.66</v>
      </c>
      <c r="AM93">
        <f t="shared" ca="1" si="958"/>
        <v>0.71</v>
      </c>
      <c r="AN93">
        <f t="shared" ca="1" si="958"/>
        <v>0.64</v>
      </c>
      <c r="AO93">
        <f t="shared" ca="1" si="958"/>
        <v>0.61</v>
      </c>
      <c r="AP93">
        <f t="shared" ca="1" si="958"/>
        <v>0.54</v>
      </c>
      <c r="AQ93">
        <f t="shared" ca="1" si="958"/>
        <v>0.51</v>
      </c>
      <c r="AR93">
        <f t="shared" ca="1" si="958"/>
        <v>0.49</v>
      </c>
      <c r="AS93">
        <f t="shared" ca="1" si="958"/>
        <v>0.44</v>
      </c>
      <c r="AT93">
        <f t="shared" ca="1" si="958"/>
        <v>0.37</v>
      </c>
      <c r="AU93">
        <f t="shared" ref="AU93:BA93" ca="1" si="959">MAX(INDIRECT(AU91))</f>
        <v>0.38</v>
      </c>
      <c r="AV93">
        <f t="shared" ca="1" si="959"/>
        <v>0.38</v>
      </c>
      <c r="AW93">
        <f t="shared" ca="1" si="959"/>
        <v>0.26</v>
      </c>
      <c r="AX93">
        <f t="shared" ca="1" si="959"/>
        <v>0.36</v>
      </c>
      <c r="AY93">
        <f t="shared" ca="1" si="959"/>
        <v>0.38</v>
      </c>
      <c r="AZ93">
        <f t="shared" ca="1" si="959"/>
        <v>0.35</v>
      </c>
      <c r="BA93">
        <f t="shared" ca="1" si="959"/>
        <v>0.36</v>
      </c>
      <c r="BB93">
        <f t="shared" ref="BB93:BG93" ca="1" si="960">MAX(INDIRECT(BB91))</f>
        <v>0.36</v>
      </c>
      <c r="BC93">
        <f t="shared" ca="1" si="960"/>
        <v>0.34</v>
      </c>
      <c r="BD93">
        <f t="shared" ca="1" si="960"/>
        <v>0.32</v>
      </c>
      <c r="BE93">
        <f t="shared" ca="1" si="960"/>
        <v>0.33</v>
      </c>
      <c r="BF93">
        <f t="shared" ca="1" si="960"/>
        <v>0.31</v>
      </c>
      <c r="BG93">
        <f t="shared" ca="1" si="960"/>
        <v>0.32</v>
      </c>
      <c r="BH93">
        <f t="shared" ref="BH93:BN93" ca="1" si="961">MAX(INDIRECT(BH91))</f>
        <v>0.24</v>
      </c>
      <c r="BI93">
        <f t="shared" ca="1" si="961"/>
        <v>0.31</v>
      </c>
      <c r="BJ93">
        <f t="shared" ca="1" si="961"/>
        <v>0.3</v>
      </c>
      <c r="BK93">
        <f t="shared" ca="1" si="961"/>
        <v>0.34</v>
      </c>
      <c r="BL93">
        <f t="shared" ca="1" si="961"/>
        <v>0.33</v>
      </c>
      <c r="BM93">
        <f t="shared" ca="1" si="961"/>
        <v>0.3</v>
      </c>
      <c r="BN93">
        <f t="shared" ca="1" si="961"/>
        <v>0.31</v>
      </c>
      <c r="BO93">
        <f ca="1">MAX(INDIRECT(BO91))</f>
        <v>0.27</v>
      </c>
      <c r="BP93">
        <f ca="1">MAX(INDIRECT(BP91))</f>
        <v>0.27</v>
      </c>
      <c r="BQ93">
        <f t="shared" ref="BQ93:BW93" ca="1" si="962">MAX(INDIRECT(BQ91))</f>
        <v>0.28000000000000003</v>
      </c>
      <c r="BR93">
        <f t="shared" ca="1" si="962"/>
        <v>0.28000000000000003</v>
      </c>
      <c r="BS93">
        <f t="shared" ca="1" si="962"/>
        <v>0.26</v>
      </c>
      <c r="BT93">
        <f t="shared" ca="1" si="962"/>
        <v>0.22</v>
      </c>
      <c r="BU93">
        <f t="shared" ca="1" si="962"/>
        <v>0.25</v>
      </c>
      <c r="BV93">
        <f t="shared" ca="1" si="962"/>
        <v>0.26</v>
      </c>
      <c r="BW93">
        <f t="shared" ca="1" si="962"/>
        <v>0.27</v>
      </c>
      <c r="BX93">
        <f ca="1">MAX(INDIRECT(BX91))</f>
        <v>0.26</v>
      </c>
      <c r="BY93">
        <f ca="1">MAX(INDIRECT(BY91))</f>
        <v>0.26</v>
      </c>
      <c r="BZ93">
        <f t="shared" ref="BZ93:CK93" ca="1" si="963">MAX(INDIRECT(BZ91))</f>
        <v>0.25</v>
      </c>
      <c r="CA93">
        <f t="shared" ca="1" si="963"/>
        <v>0.25</v>
      </c>
      <c r="CB93">
        <f t="shared" ca="1" si="963"/>
        <v>0.25</v>
      </c>
      <c r="CC93">
        <f t="shared" ca="1" si="963"/>
        <v>0.24</v>
      </c>
      <c r="CD93">
        <f t="shared" ca="1" si="963"/>
        <v>0.24</v>
      </c>
      <c r="CE93">
        <f t="shared" ca="1" si="963"/>
        <v>0.26</v>
      </c>
      <c r="CF93">
        <f t="shared" ca="1" si="963"/>
        <v>0.22</v>
      </c>
      <c r="CG93">
        <f t="shared" ca="1" si="963"/>
        <v>0.23</v>
      </c>
      <c r="CH93">
        <f t="shared" ca="1" si="963"/>
        <v>0.24</v>
      </c>
      <c r="CI93">
        <f t="shared" ca="1" si="963"/>
        <v>0.23</v>
      </c>
      <c r="CJ93">
        <f t="shared" ca="1" si="963"/>
        <v>0.25</v>
      </c>
      <c r="CK93">
        <f t="shared" ca="1" si="963"/>
        <v>0.24</v>
      </c>
      <c r="CL93">
        <f ca="1">MAX(INDIRECT(CL91))</f>
        <v>0.24</v>
      </c>
      <c r="CM93">
        <f ca="1">MAX(INDIRECT(CM91))</f>
        <v>0.23</v>
      </c>
      <c r="CN93">
        <f t="shared" ref="CN93:CS93" ca="1" si="964">MAX(INDIRECT(CN91))</f>
        <v>0.23</v>
      </c>
      <c r="CO93">
        <f t="shared" ca="1" si="964"/>
        <v>0.24</v>
      </c>
      <c r="CP93">
        <f t="shared" ca="1" si="964"/>
        <v>0.22</v>
      </c>
      <c r="CQ93">
        <f t="shared" ca="1" si="964"/>
        <v>0.2</v>
      </c>
      <c r="CR93">
        <f t="shared" ca="1" si="964"/>
        <v>0.21</v>
      </c>
      <c r="CS93">
        <f t="shared" ca="1" si="964"/>
        <v>0.21</v>
      </c>
      <c r="CT93">
        <f t="shared" ref="CT93:DP93" ca="1" si="965">MAX(INDIRECT(CT91))</f>
        <v>0.2</v>
      </c>
      <c r="CU93">
        <f t="shared" ca="1" si="965"/>
        <v>0.23</v>
      </c>
      <c r="CV93">
        <f t="shared" ca="1" si="965"/>
        <v>0.22</v>
      </c>
      <c r="CW93">
        <f t="shared" ca="1" si="965"/>
        <v>0.23</v>
      </c>
      <c r="CX93">
        <f t="shared" ca="1" si="965"/>
        <v>0.21</v>
      </c>
      <c r="CY93">
        <f t="shared" ca="1" si="965"/>
        <v>0.21</v>
      </c>
      <c r="CZ93">
        <f t="shared" ca="1" si="965"/>
        <v>0.2</v>
      </c>
      <c r="DA93">
        <f t="shared" ca="1" si="965"/>
        <v>0.23</v>
      </c>
      <c r="DB93">
        <f t="shared" ca="1" si="965"/>
        <v>0.2</v>
      </c>
      <c r="DC93">
        <f t="shared" ca="1" si="965"/>
        <v>0.2</v>
      </c>
      <c r="DD93">
        <f t="shared" ca="1" si="965"/>
        <v>0.2</v>
      </c>
      <c r="DE93">
        <f t="shared" ca="1" si="965"/>
        <v>0.19</v>
      </c>
      <c r="DF93">
        <f t="shared" ca="1" si="965"/>
        <v>0.19</v>
      </c>
      <c r="DG93">
        <f t="shared" ca="1" si="965"/>
        <v>0.19</v>
      </c>
      <c r="DH93">
        <f t="shared" ca="1" si="965"/>
        <v>0.18</v>
      </c>
      <c r="DI93">
        <f t="shared" ca="1" si="965"/>
        <v>0.2</v>
      </c>
      <c r="DJ93">
        <f t="shared" ca="1" si="965"/>
        <v>0.19</v>
      </c>
      <c r="DK93">
        <f t="shared" ca="1" si="965"/>
        <v>0.2</v>
      </c>
      <c r="DL93">
        <f t="shared" ca="1" si="965"/>
        <v>0.21</v>
      </c>
      <c r="DM93">
        <f t="shared" ca="1" si="965"/>
        <v>0.19</v>
      </c>
      <c r="DN93">
        <f t="shared" ca="1" si="965"/>
        <v>0.17</v>
      </c>
      <c r="DO93">
        <f t="shared" ca="1" si="965"/>
        <v>0.17</v>
      </c>
      <c r="DP93">
        <f t="shared" ca="1" si="965"/>
        <v>0.18</v>
      </c>
      <c r="DQ93">
        <f ca="1">MAX(INDIRECT(DQ91))</f>
        <v>0.18</v>
      </c>
      <c r="DR93">
        <f t="shared" ref="DR93:EC93" ca="1" si="966">MAX(INDIRECT(DR91))</f>
        <v>0.14699999999999999</v>
      </c>
      <c r="DS93">
        <f t="shared" ca="1" si="966"/>
        <v>0.153</v>
      </c>
      <c r="DT93">
        <f t="shared" ca="1" si="966"/>
        <v>0.14799999999999999</v>
      </c>
      <c r="DU93">
        <f t="shared" ca="1" si="966"/>
        <v>0.14299999999999999</v>
      </c>
      <c r="DV93">
        <f t="shared" ca="1" si="966"/>
        <v>0.14399999999999999</v>
      </c>
      <c r="DW93">
        <f t="shared" ca="1" si="966"/>
        <v>0.13900000000000001</v>
      </c>
      <c r="DX93">
        <f t="shared" ca="1" si="966"/>
        <v>0.14599999999999999</v>
      </c>
      <c r="DY93">
        <f t="shared" ca="1" si="966"/>
        <v>0.14399999999999999</v>
      </c>
      <c r="DZ93">
        <f t="shared" ca="1" si="966"/>
        <v>0.14499999999999999</v>
      </c>
      <c r="EA93">
        <f t="shared" ca="1" si="966"/>
        <v>0.13900000000000001</v>
      </c>
      <c r="EB93">
        <f t="shared" ca="1" si="966"/>
        <v>0.129</v>
      </c>
      <c r="EC93">
        <f t="shared" ca="1" si="966"/>
        <v>0.151</v>
      </c>
      <c r="ED93">
        <f t="shared" ref="ED93:EF93" ca="1" si="967">MAX(INDIRECT(ED91))</f>
        <v>0.14000000000000001</v>
      </c>
      <c r="EE93">
        <f t="shared" ca="1" si="967"/>
        <v>0.15</v>
      </c>
      <c r="EF93">
        <f t="shared" ca="1" si="967"/>
        <v>0.128</v>
      </c>
    </row>
    <row r="94" spans="1:136">
      <c r="F94" s="17" t="s">
        <v>26</v>
      </c>
      <c r="G94">
        <f ca="1">MIN(INDIRECT(G91))</f>
        <v>0.13</v>
      </c>
      <c r="H94">
        <f t="shared" ref="H94:X94" ca="1" si="968">MIN(INDIRECT(H91))</f>
        <v>0.13</v>
      </c>
      <c r="I94">
        <f t="shared" ca="1" si="968"/>
        <v>0.11</v>
      </c>
      <c r="J94">
        <f t="shared" ca="1" si="968"/>
        <v>0.1</v>
      </c>
      <c r="K94">
        <f t="shared" ca="1" si="968"/>
        <v>0.12</v>
      </c>
      <c r="L94">
        <f t="shared" ca="1" si="968"/>
        <v>0.13</v>
      </c>
      <c r="M94">
        <f t="shared" ca="1" si="968"/>
        <v>0.13</v>
      </c>
      <c r="N94">
        <f t="shared" ca="1" si="968"/>
        <v>0.13</v>
      </c>
      <c r="O94">
        <f t="shared" ca="1" si="968"/>
        <v>0.13</v>
      </c>
      <c r="P94">
        <f t="shared" ca="1" si="968"/>
        <v>0.13</v>
      </c>
      <c r="Q94">
        <f t="shared" ca="1" si="968"/>
        <v>0.1</v>
      </c>
      <c r="R94">
        <f t="shared" ca="1" si="968"/>
        <v>0.09</v>
      </c>
      <c r="S94">
        <f t="shared" ca="1" si="968"/>
        <v>0.12</v>
      </c>
      <c r="T94">
        <f t="shared" ca="1" si="968"/>
        <v>0.12</v>
      </c>
      <c r="U94">
        <f t="shared" ca="1" si="968"/>
        <v>0.12</v>
      </c>
      <c r="V94">
        <f t="shared" ca="1" si="968"/>
        <v>0.11</v>
      </c>
      <c r="W94">
        <f t="shared" ca="1" si="968"/>
        <v>0.11</v>
      </c>
      <c r="X94">
        <f t="shared" ca="1" si="968"/>
        <v>0.11</v>
      </c>
      <c r="Y94">
        <f t="shared" ref="Y94:AD94" ca="1" si="969">MIN(INDIRECT(Y91))</f>
        <v>0.1</v>
      </c>
      <c r="Z94">
        <f t="shared" ca="1" si="969"/>
        <v>0.09</v>
      </c>
      <c r="AA94">
        <f t="shared" ca="1" si="969"/>
        <v>0.08</v>
      </c>
      <c r="AB94">
        <f t="shared" ca="1" si="969"/>
        <v>0.08</v>
      </c>
      <c r="AC94">
        <f t="shared" ca="1" si="969"/>
        <v>0.09</v>
      </c>
      <c r="AD94">
        <f t="shared" ca="1" si="969"/>
        <v>0.08</v>
      </c>
      <c r="AE94">
        <f t="shared" ref="AE94:AK94" ca="1" si="970">MIN(INDIRECT(AE91))</f>
        <v>0.08</v>
      </c>
      <c r="AF94">
        <f t="shared" ca="1" si="970"/>
        <v>0.08</v>
      </c>
      <c r="AG94">
        <f t="shared" ca="1" si="970"/>
        <v>0.08</v>
      </c>
      <c r="AH94">
        <f t="shared" ca="1" si="970"/>
        <v>0.08</v>
      </c>
      <c r="AI94">
        <f t="shared" ca="1" si="970"/>
        <v>0.08</v>
      </c>
      <c r="AJ94">
        <f t="shared" ca="1" si="970"/>
        <v>0.06</v>
      </c>
      <c r="AK94">
        <f t="shared" ca="1" si="970"/>
        <v>0.08</v>
      </c>
      <c r="AL94">
        <f t="shared" ref="AL94:AT94" ca="1" si="971">MIN(INDIRECT(AL91))</f>
        <v>0.08</v>
      </c>
      <c r="AM94">
        <f t="shared" ca="1" si="971"/>
        <v>0.08</v>
      </c>
      <c r="AN94">
        <f t="shared" ca="1" si="971"/>
        <v>0.08</v>
      </c>
      <c r="AO94">
        <f t="shared" ca="1" si="971"/>
        <v>0.08</v>
      </c>
      <c r="AP94">
        <f t="shared" ca="1" si="971"/>
        <v>0.08</v>
      </c>
      <c r="AQ94">
        <f t="shared" ca="1" si="971"/>
        <v>7.0000000000000007E-2</v>
      </c>
      <c r="AR94">
        <f t="shared" ca="1" si="971"/>
        <v>0.08</v>
      </c>
      <c r="AS94">
        <f t="shared" ca="1" si="971"/>
        <v>7.0000000000000007E-2</v>
      </c>
      <c r="AT94">
        <f t="shared" ca="1" si="971"/>
        <v>7.0000000000000007E-2</v>
      </c>
      <c r="AU94">
        <f t="shared" ref="AU94:BA94" ca="1" si="972">MIN(INDIRECT(AU91))</f>
        <v>7.0000000000000007E-2</v>
      </c>
      <c r="AV94">
        <f t="shared" ca="1" si="972"/>
        <v>7.0000000000000007E-2</v>
      </c>
      <c r="AW94">
        <f t="shared" ca="1" si="972"/>
        <v>0.04</v>
      </c>
      <c r="AX94">
        <f t="shared" ca="1" si="972"/>
        <v>7.0000000000000007E-2</v>
      </c>
      <c r="AY94">
        <f t="shared" ca="1" si="972"/>
        <v>7.0000000000000007E-2</v>
      </c>
      <c r="AZ94">
        <f t="shared" ca="1" si="972"/>
        <v>7.0000000000000007E-2</v>
      </c>
      <c r="BA94">
        <f t="shared" ca="1" si="972"/>
        <v>7.0000000000000007E-2</v>
      </c>
      <c r="BB94">
        <f t="shared" ref="BB94:BG94" ca="1" si="973">MIN(INDIRECT(BB91))</f>
        <v>7.0000000000000007E-2</v>
      </c>
      <c r="BC94">
        <f t="shared" ca="1" si="973"/>
        <v>7.0000000000000007E-2</v>
      </c>
      <c r="BD94">
        <f t="shared" ca="1" si="973"/>
        <v>7.0000000000000007E-2</v>
      </c>
      <c r="BE94">
        <f t="shared" ca="1" si="973"/>
        <v>0.06</v>
      </c>
      <c r="BF94">
        <f t="shared" ca="1" si="973"/>
        <v>7.0000000000000007E-2</v>
      </c>
      <c r="BG94">
        <f t="shared" ca="1" si="973"/>
        <v>0.06</v>
      </c>
      <c r="BH94">
        <f t="shared" ref="BH94:BN94" ca="1" si="974">MIN(INDIRECT(BH91))</f>
        <v>0.05</v>
      </c>
      <c r="BI94">
        <f t="shared" ca="1" si="974"/>
        <v>0.06</v>
      </c>
      <c r="BJ94">
        <f t="shared" ca="1" si="974"/>
        <v>0.06</v>
      </c>
      <c r="BK94">
        <f t="shared" ca="1" si="974"/>
        <v>0.06</v>
      </c>
      <c r="BL94">
        <f t="shared" ca="1" si="974"/>
        <v>0.06</v>
      </c>
      <c r="BM94">
        <f t="shared" ca="1" si="974"/>
        <v>0.06</v>
      </c>
      <c r="BN94">
        <f t="shared" ca="1" si="974"/>
        <v>0.06</v>
      </c>
      <c r="BO94">
        <f ca="1">MIN(INDIRECT(BO91))</f>
        <v>0.06</v>
      </c>
      <c r="BP94">
        <f ca="1">MIN(INDIRECT(BP91))</f>
        <v>0.06</v>
      </c>
      <c r="BQ94">
        <f t="shared" ref="BQ94:BW94" ca="1" si="975">MIN(INDIRECT(BQ91))</f>
        <v>0.06</v>
      </c>
      <c r="BR94">
        <f t="shared" ca="1" si="975"/>
        <v>0.06</v>
      </c>
      <c r="BS94">
        <f t="shared" ca="1" si="975"/>
        <v>0.06</v>
      </c>
      <c r="BT94">
        <f t="shared" ca="1" si="975"/>
        <v>0.04</v>
      </c>
      <c r="BU94">
        <f t="shared" ca="1" si="975"/>
        <v>0.05</v>
      </c>
      <c r="BV94">
        <f t="shared" ca="1" si="975"/>
        <v>0.05</v>
      </c>
      <c r="BW94">
        <f t="shared" ca="1" si="975"/>
        <v>0.05</v>
      </c>
      <c r="BX94">
        <f ca="1">MIN(INDIRECT(BX91))</f>
        <v>0.06</v>
      </c>
      <c r="BY94">
        <f ca="1">MIN(INDIRECT(BY91))</f>
        <v>0.05</v>
      </c>
      <c r="BZ94">
        <f t="shared" ref="BZ94:CK94" ca="1" si="976">MIN(INDIRECT(BZ91))</f>
        <v>0.05</v>
      </c>
      <c r="CA94">
        <f t="shared" ca="1" si="976"/>
        <v>0.05</v>
      </c>
      <c r="CB94">
        <f t="shared" ca="1" si="976"/>
        <v>0.05</v>
      </c>
      <c r="CC94">
        <f t="shared" ca="1" si="976"/>
        <v>0.05</v>
      </c>
      <c r="CD94">
        <f t="shared" ca="1" si="976"/>
        <v>0.05</v>
      </c>
      <c r="CE94">
        <f t="shared" ca="1" si="976"/>
        <v>0.05</v>
      </c>
      <c r="CF94">
        <f t="shared" ca="1" si="976"/>
        <v>0.05</v>
      </c>
      <c r="CG94">
        <f t="shared" ca="1" si="976"/>
        <v>0.05</v>
      </c>
      <c r="CH94">
        <f t="shared" ca="1" si="976"/>
        <v>0.05</v>
      </c>
      <c r="CI94">
        <f t="shared" ca="1" si="976"/>
        <v>0.05</v>
      </c>
      <c r="CJ94">
        <f t="shared" ca="1" si="976"/>
        <v>0.05</v>
      </c>
      <c r="CK94">
        <f t="shared" ca="1" si="976"/>
        <v>0.05</v>
      </c>
      <c r="CL94">
        <f ca="1">MIN(INDIRECT(CL91))</f>
        <v>0.05</v>
      </c>
      <c r="CM94">
        <f ca="1">MIN(INDIRECT(CM91))</f>
        <v>0.05</v>
      </c>
      <c r="CN94">
        <f t="shared" ref="CN94:CS94" ca="1" si="977">MIN(INDIRECT(CN91))</f>
        <v>0.05</v>
      </c>
      <c r="CO94">
        <f t="shared" ca="1" si="977"/>
        <v>0.05</v>
      </c>
      <c r="CP94">
        <f t="shared" ca="1" si="977"/>
        <v>0.05</v>
      </c>
      <c r="CQ94">
        <f t="shared" ca="1" si="977"/>
        <v>0.05</v>
      </c>
      <c r="CR94">
        <f t="shared" ca="1" si="977"/>
        <v>0.04</v>
      </c>
      <c r="CS94">
        <f t="shared" ca="1" si="977"/>
        <v>0.05</v>
      </c>
      <c r="CT94">
        <f t="shared" ref="CT94:DP94" ca="1" si="978">MIN(INDIRECT(CT91))</f>
        <v>0.05</v>
      </c>
      <c r="CU94">
        <f t="shared" ca="1" si="978"/>
        <v>0.05</v>
      </c>
      <c r="CV94">
        <f t="shared" ca="1" si="978"/>
        <v>0.05</v>
      </c>
      <c r="CW94">
        <f t="shared" ca="1" si="978"/>
        <v>0.05</v>
      </c>
      <c r="CX94">
        <f t="shared" ca="1" si="978"/>
        <v>0.05</v>
      </c>
      <c r="CY94">
        <f t="shared" ca="1" si="978"/>
        <v>0.05</v>
      </c>
      <c r="CZ94">
        <f t="shared" ca="1" si="978"/>
        <v>0.05</v>
      </c>
      <c r="DA94">
        <f t="shared" ca="1" si="978"/>
        <v>0.05</v>
      </c>
      <c r="DB94">
        <f t="shared" ca="1" si="978"/>
        <v>0.05</v>
      </c>
      <c r="DC94">
        <f t="shared" ca="1" si="978"/>
        <v>0.05</v>
      </c>
      <c r="DD94">
        <f t="shared" ca="1" si="978"/>
        <v>0.05</v>
      </c>
      <c r="DE94">
        <f t="shared" ca="1" si="978"/>
        <v>0.05</v>
      </c>
      <c r="DF94">
        <f t="shared" ca="1" si="978"/>
        <v>0.05</v>
      </c>
      <c r="DG94">
        <f t="shared" ca="1" si="978"/>
        <v>0.05</v>
      </c>
      <c r="DH94">
        <f t="shared" ca="1" si="978"/>
        <v>0.05</v>
      </c>
      <c r="DI94">
        <f t="shared" ca="1" si="978"/>
        <v>0.05</v>
      </c>
      <c r="DJ94">
        <f t="shared" ca="1" si="978"/>
        <v>0.05</v>
      </c>
      <c r="DK94">
        <f t="shared" ca="1" si="978"/>
        <v>0.05</v>
      </c>
      <c r="DL94">
        <f t="shared" ca="1" si="978"/>
        <v>0.05</v>
      </c>
      <c r="DM94">
        <f t="shared" ca="1" si="978"/>
        <v>0.05</v>
      </c>
      <c r="DN94">
        <f t="shared" ca="1" si="978"/>
        <v>0.05</v>
      </c>
      <c r="DO94">
        <f t="shared" ca="1" si="978"/>
        <v>0.05</v>
      </c>
      <c r="DP94">
        <f t="shared" ca="1" si="978"/>
        <v>0.05</v>
      </c>
      <c r="DQ94">
        <f ca="1">MIN(INDIRECT(DQ91))</f>
        <v>0.05</v>
      </c>
      <c r="DR94">
        <f t="shared" ref="DR94:EC94" ca="1" si="979">MIN(INDIRECT(DR91))</f>
        <v>4.4999999999999998E-2</v>
      </c>
      <c r="DS94">
        <f t="shared" ca="1" si="979"/>
        <v>4.7E-2</v>
      </c>
      <c r="DT94">
        <f t="shared" ca="1" si="979"/>
        <v>4.7E-2</v>
      </c>
      <c r="DU94">
        <f t="shared" ca="1" si="979"/>
        <v>0.05</v>
      </c>
      <c r="DV94">
        <f t="shared" ca="1" si="979"/>
        <v>4.7E-2</v>
      </c>
      <c r="DW94">
        <f t="shared" ca="1" si="979"/>
        <v>0.05</v>
      </c>
      <c r="DX94">
        <f t="shared" ca="1" si="979"/>
        <v>4.8000000000000001E-2</v>
      </c>
      <c r="DY94">
        <f t="shared" ca="1" si="979"/>
        <v>4.8000000000000001E-2</v>
      </c>
      <c r="DZ94">
        <f t="shared" ca="1" si="979"/>
        <v>4.9000000000000002E-2</v>
      </c>
      <c r="EA94">
        <f t="shared" ca="1" si="979"/>
        <v>4.8000000000000001E-2</v>
      </c>
      <c r="EB94">
        <f t="shared" ca="1" si="979"/>
        <v>4.5999999999999999E-2</v>
      </c>
      <c r="EC94">
        <f t="shared" ca="1" si="979"/>
        <v>4.7E-2</v>
      </c>
      <c r="ED94">
        <f t="shared" ref="ED94:EF94" ca="1" si="980">MIN(INDIRECT(ED91))</f>
        <v>4.4999999999999998E-2</v>
      </c>
      <c r="EE94">
        <f t="shared" ca="1" si="980"/>
        <v>4.5999999999999999E-2</v>
      </c>
      <c r="EF94">
        <f t="shared" ca="1" si="980"/>
        <v>0</v>
      </c>
    </row>
    <row r="95" spans="1:136">
      <c r="F95" s="17" t="s">
        <v>23</v>
      </c>
      <c r="G95">
        <f ca="1">AVERAGE(INDIRECT(G91))</f>
        <v>0.39456140350877195</v>
      </c>
      <c r="H95">
        <f t="shared" ref="H95:X95" ca="1" si="981">AVERAGE(INDIRECT(H91))</f>
        <v>0.38476315789473692</v>
      </c>
      <c r="I95">
        <f t="shared" ca="1" si="981"/>
        <v>0.35547826086956535</v>
      </c>
      <c r="J95">
        <f t="shared" ca="1" si="981"/>
        <v>0.35330434782608694</v>
      </c>
      <c r="K95">
        <f t="shared" ca="1" si="981"/>
        <v>0.33495726495726486</v>
      </c>
      <c r="L95">
        <f t="shared" ca="1" si="981"/>
        <v>0.33769230769230757</v>
      </c>
      <c r="M95">
        <f t="shared" ca="1" si="981"/>
        <v>0.32991452991452985</v>
      </c>
      <c r="N95">
        <f t="shared" ca="1" si="981"/>
        <v>0.31923076923076932</v>
      </c>
      <c r="O95">
        <f t="shared" ca="1" si="981"/>
        <v>0.32623931623931596</v>
      </c>
      <c r="P95">
        <f t="shared" ca="1" si="981"/>
        <v>0.32077777777777777</v>
      </c>
      <c r="Q95">
        <f t="shared" ca="1" si="981"/>
        <v>0.30846153846153834</v>
      </c>
      <c r="R95">
        <f t="shared" ca="1" si="981"/>
        <v>0.30179487179487191</v>
      </c>
      <c r="S95">
        <f t="shared" ca="1" si="981"/>
        <v>0.29982905982905989</v>
      </c>
      <c r="T95">
        <f t="shared" ca="1" si="981"/>
        <v>0.29940170940170929</v>
      </c>
      <c r="U95">
        <f t="shared" ca="1" si="981"/>
        <v>0.29965811965811961</v>
      </c>
      <c r="V95">
        <f t="shared" ca="1" si="981"/>
        <v>0.23478632478632488</v>
      </c>
      <c r="W95">
        <f t="shared" ca="1" si="981"/>
        <v>0.24324786324786324</v>
      </c>
      <c r="X95">
        <f t="shared" ca="1" si="981"/>
        <v>0.26059829059829076</v>
      </c>
      <c r="Y95">
        <f t="shared" ref="Y95:AD95" ca="1" si="982">AVERAGE(INDIRECT(Y91))</f>
        <v>0.26153846153846155</v>
      </c>
      <c r="Z95">
        <f t="shared" ca="1" si="982"/>
        <v>0.26094017094017097</v>
      </c>
      <c r="AA95">
        <f t="shared" ca="1" si="982"/>
        <v>0.24923076923076917</v>
      </c>
      <c r="AB95">
        <f t="shared" ca="1" si="982"/>
        <v>0.24452991452991465</v>
      </c>
      <c r="AC95">
        <f t="shared" ca="1" si="982"/>
        <v>0.23675213675213674</v>
      </c>
      <c r="AD95">
        <f t="shared" ca="1" si="982"/>
        <v>0.24085470085470082</v>
      </c>
      <c r="AE95">
        <f t="shared" ref="AE95:AK95" ca="1" si="983">AVERAGE(INDIRECT(AE91))</f>
        <v>0.22408547008547014</v>
      </c>
      <c r="AF95">
        <f t="shared" ca="1" si="983"/>
        <v>0.21726495726495729</v>
      </c>
      <c r="AG95">
        <f t="shared" ca="1" si="983"/>
        <v>0.21324786324786316</v>
      </c>
      <c r="AH95">
        <f t="shared" ca="1" si="983"/>
        <v>0.20982905982905981</v>
      </c>
      <c r="AI95">
        <f t="shared" ca="1" si="983"/>
        <v>0.20085470085470086</v>
      </c>
      <c r="AJ95">
        <f t="shared" ca="1" si="983"/>
        <v>0.1651282051282052</v>
      </c>
      <c r="AK95">
        <f t="shared" ca="1" si="983"/>
        <v>0.1870940170940171</v>
      </c>
      <c r="AL95">
        <f t="shared" ref="AL95:AT95" ca="1" si="984">AVERAGE(INDIRECT(AL91))</f>
        <v>0.18136752136752138</v>
      </c>
      <c r="AM95">
        <f t="shared" ca="1" si="984"/>
        <v>0.17974358974358978</v>
      </c>
      <c r="AN95">
        <f t="shared" ca="1" si="984"/>
        <v>0.17555555555555552</v>
      </c>
      <c r="AO95">
        <f t="shared" ca="1" si="984"/>
        <v>0.16358974358974357</v>
      </c>
      <c r="AP95">
        <f t="shared" ca="1" si="984"/>
        <v>0.15367521367521367</v>
      </c>
      <c r="AQ95">
        <f t="shared" ca="1" si="984"/>
        <v>0.15230769230769234</v>
      </c>
      <c r="AR95">
        <f t="shared" ca="1" si="984"/>
        <v>0.1488888888888889</v>
      </c>
      <c r="AS95">
        <f t="shared" ca="1" si="984"/>
        <v>0.14982905982905986</v>
      </c>
      <c r="AT95">
        <f t="shared" ca="1" si="984"/>
        <v>0.14735042735042739</v>
      </c>
      <c r="AU95">
        <f t="shared" ref="AU95:BA95" ca="1" si="985">AVERAGE(INDIRECT(AU91))</f>
        <v>0.13811965811965807</v>
      </c>
      <c r="AV95">
        <f t="shared" ca="1" si="985"/>
        <v>0.13769230769230761</v>
      </c>
      <c r="AW95">
        <f t="shared" ca="1" si="985"/>
        <v>0.10777777777777771</v>
      </c>
      <c r="AX95">
        <f t="shared" ca="1" si="985"/>
        <v>0.13709401709401703</v>
      </c>
      <c r="AY95">
        <f t="shared" ca="1" si="985"/>
        <v>0.13598290598290591</v>
      </c>
      <c r="AZ95">
        <f t="shared" ca="1" si="985"/>
        <v>0.13384615384615373</v>
      </c>
      <c r="BA95">
        <f t="shared" ca="1" si="985"/>
        <v>0.12829059829059822</v>
      </c>
      <c r="BB95">
        <f t="shared" ref="BB95:BG95" ca="1" si="986">AVERAGE(INDIRECT(BB91))</f>
        <v>0.13068376068376064</v>
      </c>
      <c r="BC95">
        <f t="shared" ca="1" si="986"/>
        <v>0.12760683760683753</v>
      </c>
      <c r="BD95">
        <f t="shared" ca="1" si="986"/>
        <v>0.12726495726495721</v>
      </c>
      <c r="BE95">
        <f t="shared" ca="1" si="986"/>
        <v>0.12538461538461534</v>
      </c>
      <c r="BF95">
        <f t="shared" ca="1" si="986"/>
        <v>0.12512820512820508</v>
      </c>
      <c r="BG95">
        <f t="shared" ca="1" si="986"/>
        <v>0.12264957264957262</v>
      </c>
      <c r="BH95">
        <f t="shared" ref="BH95:BN95" ca="1" si="987">AVERAGE(INDIRECT(BH91))</f>
        <v>0.10213675213675205</v>
      </c>
      <c r="BI95">
        <f t="shared" ca="1" si="987"/>
        <v>0.12068376068376063</v>
      </c>
      <c r="BJ95">
        <f t="shared" ca="1" si="987"/>
        <v>0.11803418803418801</v>
      </c>
      <c r="BK95">
        <f t="shared" ca="1" si="987"/>
        <v>0.122051282051282</v>
      </c>
      <c r="BL95">
        <f t="shared" ca="1" si="987"/>
        <v>0.11991452991452986</v>
      </c>
      <c r="BM95">
        <f t="shared" ca="1" si="987"/>
        <v>0.11709401709401704</v>
      </c>
      <c r="BN95">
        <f t="shared" ca="1" si="987"/>
        <v>0.11846153846153841</v>
      </c>
      <c r="BO95">
        <f ca="1">AVERAGE(INDIRECT(BO91))</f>
        <v>0.11170940170940169</v>
      </c>
      <c r="BP95">
        <f ca="1">AVERAGE(INDIRECT(BP91))</f>
        <v>0.11393162393162388</v>
      </c>
      <c r="BQ95">
        <f t="shared" ref="BQ95:BW95" ca="1" si="988">AVERAGE(INDIRECT(BQ91))</f>
        <v>0.11444444444444442</v>
      </c>
      <c r="BR95">
        <f t="shared" ca="1" si="988"/>
        <v>0.11196581196581193</v>
      </c>
      <c r="BS95">
        <f t="shared" ca="1" si="988"/>
        <v>0.11247863247863246</v>
      </c>
      <c r="BT95">
        <f t="shared" ca="1" si="988"/>
        <v>9.5982905982905944E-2</v>
      </c>
      <c r="BU95">
        <f t="shared" ca="1" si="988"/>
        <v>0.10846153846153841</v>
      </c>
      <c r="BV95">
        <f t="shared" ca="1" si="988"/>
        <v>0.10837606837606839</v>
      </c>
      <c r="BW95">
        <f t="shared" ca="1" si="988"/>
        <v>0.1074358974358974</v>
      </c>
      <c r="BX95">
        <f ca="1">AVERAGE(INDIRECT(BX91))</f>
        <v>0.12104166666666667</v>
      </c>
      <c r="BY95">
        <f ca="1">AVERAGE(INDIRECT(BY91))</f>
        <v>0.11749999999999999</v>
      </c>
      <c r="BZ95">
        <f t="shared" ref="BZ95:CK95" ca="1" si="989">AVERAGE(INDIRECT(BZ91))</f>
        <v>0.11541666666666665</v>
      </c>
      <c r="CA95">
        <f t="shared" ca="1" si="989"/>
        <v>0.11458333333333331</v>
      </c>
      <c r="CB95">
        <f t="shared" ca="1" si="989"/>
        <v>0.11291666666666667</v>
      </c>
      <c r="CC95">
        <f t="shared" ca="1" si="989"/>
        <v>0.11416666666666664</v>
      </c>
      <c r="CD95">
        <f t="shared" ca="1" si="989"/>
        <v>0.11145833333333333</v>
      </c>
      <c r="CE95">
        <f t="shared" ca="1" si="989"/>
        <v>0.11041666666666662</v>
      </c>
      <c r="CF95">
        <f t="shared" ca="1" si="989"/>
        <v>0.10416666666666664</v>
      </c>
      <c r="CG95">
        <f t="shared" ca="1" si="989"/>
        <v>0.11104166666666665</v>
      </c>
      <c r="CH95">
        <f t="shared" ca="1" si="989"/>
        <v>0.10120689655172413</v>
      </c>
      <c r="CI95">
        <f t="shared" ca="1" si="989"/>
        <v>0.10422413793103445</v>
      </c>
      <c r="CJ95">
        <f t="shared" ca="1" si="989"/>
        <v>0.10172413793103444</v>
      </c>
      <c r="CK95">
        <f t="shared" ca="1" si="989"/>
        <v>0.10077586206896551</v>
      </c>
      <c r="CL95">
        <f ca="1">AVERAGE(INDIRECT(CL91))</f>
        <v>9.8362068965517233E-2</v>
      </c>
      <c r="CM95">
        <f ca="1">AVERAGE(INDIRECT(CM91))</f>
        <v>9.8275862068965492E-2</v>
      </c>
      <c r="CN95">
        <f t="shared" ref="CN95:CS95" ca="1" si="990">AVERAGE(INDIRECT(CN91))</f>
        <v>9.7179487179487156E-2</v>
      </c>
      <c r="CO95">
        <f t="shared" ca="1" si="990"/>
        <v>9.7521367521367489E-2</v>
      </c>
      <c r="CP95">
        <f t="shared" ca="1" si="990"/>
        <v>9.6810344827586145E-2</v>
      </c>
      <c r="CQ95">
        <f t="shared" ca="1" si="990"/>
        <v>9.612068965517237E-2</v>
      </c>
      <c r="CR95">
        <f t="shared" ca="1" si="990"/>
        <v>8.8017241379310357E-2</v>
      </c>
      <c r="CS95">
        <f t="shared" ca="1" si="990"/>
        <v>9.5431034482758609E-2</v>
      </c>
      <c r="CT95">
        <f t="shared" ref="CT95:DP95" ca="1" si="991">AVERAGE(INDIRECT(CT91))</f>
        <v>9.8076923076923034E-2</v>
      </c>
      <c r="CU95">
        <f t="shared" ca="1" si="991"/>
        <v>0.10038461538461538</v>
      </c>
      <c r="CV95">
        <f t="shared" ca="1" si="991"/>
        <v>9.9038461538461534E-2</v>
      </c>
      <c r="CW95">
        <f t="shared" ca="1" si="991"/>
        <v>0.10038461538461538</v>
      </c>
      <c r="CX95">
        <f t="shared" ca="1" si="991"/>
        <v>0.10019230769230768</v>
      </c>
      <c r="CY95">
        <f t="shared" ca="1" si="991"/>
        <v>9.7692307692307676E-2</v>
      </c>
      <c r="CZ95">
        <f t="shared" ca="1" si="991"/>
        <v>9.5576923076923059E-2</v>
      </c>
      <c r="DA95">
        <f t="shared" ca="1" si="991"/>
        <v>9.7647058823529378E-2</v>
      </c>
      <c r="DB95">
        <f t="shared" ca="1" si="991"/>
        <v>9.6862745098039188E-2</v>
      </c>
      <c r="DC95">
        <f t="shared" ca="1" si="991"/>
        <v>9.5918367346938774E-2</v>
      </c>
      <c r="DD95">
        <f t="shared" ca="1" si="991"/>
        <v>9.4901960784313691E-2</v>
      </c>
      <c r="DE95">
        <f t="shared" ca="1" si="991"/>
        <v>9.470588235294114E-2</v>
      </c>
      <c r="DF95">
        <f t="shared" ca="1" si="991"/>
        <v>9.4705882352941181E-2</v>
      </c>
      <c r="DG95">
        <f t="shared" ca="1" si="991"/>
        <v>9.4313725490196051E-2</v>
      </c>
      <c r="DH95">
        <f t="shared" ca="1" si="991"/>
        <v>9.3333333333333324E-2</v>
      </c>
      <c r="DI95">
        <f t="shared" ca="1" si="991"/>
        <v>9.3999999999999972E-2</v>
      </c>
      <c r="DJ95">
        <f t="shared" ca="1" si="991"/>
        <v>9.6122448979591796E-2</v>
      </c>
      <c r="DK95">
        <f t="shared" ca="1" si="991"/>
        <v>9.6458333333333299E-2</v>
      </c>
      <c r="DL95">
        <f t="shared" ca="1" si="991"/>
        <v>9.7687499999999997E-2</v>
      </c>
      <c r="DM95">
        <f t="shared" ca="1" si="991"/>
        <v>9.2978723404255309E-2</v>
      </c>
      <c r="DN95">
        <f t="shared" ca="1" si="991"/>
        <v>9.0930232558139534E-2</v>
      </c>
      <c r="DO95">
        <f t="shared" ca="1" si="991"/>
        <v>9.1428571428571415E-2</v>
      </c>
      <c r="DP95">
        <f t="shared" ca="1" si="991"/>
        <v>9.1190476190476197E-2</v>
      </c>
      <c r="DQ95">
        <f ca="1">AVERAGE(INDIRECT(DQ91))</f>
        <v>9.0863636363636369E-2</v>
      </c>
      <c r="DR95">
        <f t="shared" ref="DR95:EC95" ca="1" si="992">AVERAGE(INDIRECT(DR91))</f>
        <v>9.0132075471698103E-2</v>
      </c>
      <c r="DS95">
        <f t="shared" ca="1" si="992"/>
        <v>9.2160714285714332E-2</v>
      </c>
      <c r="DT95">
        <f t="shared" ca="1" si="992"/>
        <v>9.1178571428571442E-2</v>
      </c>
      <c r="DU95">
        <f t="shared" ca="1" si="992"/>
        <v>9.3290909090909105E-2</v>
      </c>
      <c r="DV95">
        <f t="shared" ca="1" si="992"/>
        <v>8.7272727272727252E-2</v>
      </c>
      <c r="DW95">
        <f t="shared" ca="1" si="992"/>
        <v>8.957407407407407E-2</v>
      </c>
      <c r="DX95">
        <f t="shared" ca="1" si="992"/>
        <v>9.0545454545454554E-2</v>
      </c>
      <c r="DY95">
        <f t="shared" ca="1" si="992"/>
        <v>8.8490909090909092E-2</v>
      </c>
      <c r="DZ95">
        <f t="shared" ca="1" si="992"/>
        <v>8.8703703703703701E-2</v>
      </c>
      <c r="EA95">
        <f t="shared" ca="1" si="992"/>
        <v>8.7018518518518537E-2</v>
      </c>
      <c r="EB95">
        <f t="shared" ca="1" si="992"/>
        <v>8.3927272727272725E-2</v>
      </c>
      <c r="EC95">
        <f t="shared" ca="1" si="992"/>
        <v>8.8181818181818208E-2</v>
      </c>
      <c r="ED95">
        <f t="shared" ref="ED95:EF95" ca="1" si="993">AVERAGE(INDIRECT(ED91))</f>
        <v>8.4199999999999983E-2</v>
      </c>
      <c r="EE95">
        <f t="shared" ca="1" si="993"/>
        <v>8.3607142857142852E-2</v>
      </c>
      <c r="EF95">
        <f t="shared" ca="1" si="993"/>
        <v>8.4405797101449298E-2</v>
      </c>
    </row>
    <row r="96" spans="1:136">
      <c r="F96" s="17" t="s">
        <v>27</v>
      </c>
      <c r="G96">
        <f ca="1">IF(G$10="有",#N/A,AVERAGE(INDIRECT(G91)))</f>
        <v>0.39456140350877195</v>
      </c>
      <c r="H96">
        <f t="shared" ref="H96:X96" ca="1" si="994">IF(H$10="有",#N/A,AVERAGE(INDIRECT(H91)))</f>
        <v>0.38476315789473692</v>
      </c>
      <c r="I96">
        <f t="shared" ca="1" si="994"/>
        <v>0.35547826086956535</v>
      </c>
      <c r="J96">
        <f t="shared" ca="1" si="994"/>
        <v>0.35330434782608694</v>
      </c>
      <c r="K96">
        <f t="shared" ca="1" si="994"/>
        <v>0.33495726495726486</v>
      </c>
      <c r="L96">
        <f t="shared" ca="1" si="994"/>
        <v>0.33769230769230757</v>
      </c>
      <c r="M96">
        <f t="shared" ca="1" si="994"/>
        <v>0.32991452991452985</v>
      </c>
      <c r="N96">
        <f t="shared" ca="1" si="994"/>
        <v>0.31923076923076932</v>
      </c>
      <c r="O96">
        <f t="shared" ca="1" si="994"/>
        <v>0.32623931623931596</v>
      </c>
      <c r="P96">
        <f t="shared" ca="1" si="994"/>
        <v>0.32077777777777777</v>
      </c>
      <c r="Q96">
        <f t="shared" ca="1" si="994"/>
        <v>0.30846153846153834</v>
      </c>
      <c r="R96">
        <f t="shared" ca="1" si="994"/>
        <v>0.30179487179487191</v>
      </c>
      <c r="S96">
        <f t="shared" ca="1" si="994"/>
        <v>0.29982905982905989</v>
      </c>
      <c r="T96">
        <f t="shared" ca="1" si="994"/>
        <v>0.29940170940170929</v>
      </c>
      <c r="U96">
        <f t="shared" ca="1" si="994"/>
        <v>0.29965811965811961</v>
      </c>
      <c r="V96" t="e">
        <f t="shared" ca="1" si="994"/>
        <v>#N/A</v>
      </c>
      <c r="W96" t="e">
        <f t="shared" ca="1" si="994"/>
        <v>#N/A</v>
      </c>
      <c r="X96">
        <f t="shared" ca="1" si="994"/>
        <v>0.26059829059829076</v>
      </c>
      <c r="Y96">
        <f t="shared" ref="Y96:AD96" ca="1" si="995">IF(Y$10="有",#N/A,AVERAGE(INDIRECT(Y91)))</f>
        <v>0.26153846153846155</v>
      </c>
      <c r="Z96">
        <f t="shared" ca="1" si="995"/>
        <v>0.26094017094017097</v>
      </c>
      <c r="AA96">
        <f t="shared" ca="1" si="995"/>
        <v>0.24923076923076917</v>
      </c>
      <c r="AB96">
        <f t="shared" ca="1" si="995"/>
        <v>0.24452991452991465</v>
      </c>
      <c r="AC96">
        <f t="shared" ca="1" si="995"/>
        <v>0.23675213675213674</v>
      </c>
      <c r="AD96">
        <f t="shared" ca="1" si="995"/>
        <v>0.24085470085470082</v>
      </c>
      <c r="AE96">
        <f t="shared" ref="AE96:AK96" ca="1" si="996">IF(AE$10="有",#N/A,AVERAGE(INDIRECT(AE91)))</f>
        <v>0.22408547008547014</v>
      </c>
      <c r="AF96">
        <f t="shared" ca="1" si="996"/>
        <v>0.21726495726495729</v>
      </c>
      <c r="AG96">
        <f t="shared" ca="1" si="996"/>
        <v>0.21324786324786316</v>
      </c>
      <c r="AH96">
        <f t="shared" ca="1" si="996"/>
        <v>0.20982905982905981</v>
      </c>
      <c r="AI96">
        <f t="shared" ca="1" si="996"/>
        <v>0.20085470085470086</v>
      </c>
      <c r="AJ96" t="e">
        <f t="shared" ca="1" si="996"/>
        <v>#N/A</v>
      </c>
      <c r="AK96">
        <f t="shared" ca="1" si="996"/>
        <v>0.1870940170940171</v>
      </c>
      <c r="AL96">
        <f t="shared" ref="AL96:AT96" ca="1" si="997">IF(AL$10="有",#N/A,AVERAGE(INDIRECT(AL91)))</f>
        <v>0.18136752136752138</v>
      </c>
      <c r="AM96">
        <f t="shared" ca="1" si="997"/>
        <v>0.17974358974358978</v>
      </c>
      <c r="AN96">
        <f t="shared" ca="1" si="997"/>
        <v>0.17555555555555552</v>
      </c>
      <c r="AO96">
        <f t="shared" ca="1" si="997"/>
        <v>0.16358974358974357</v>
      </c>
      <c r="AP96">
        <f t="shared" ca="1" si="997"/>
        <v>0.15367521367521367</v>
      </c>
      <c r="AQ96">
        <f t="shared" ca="1" si="997"/>
        <v>0.15230769230769234</v>
      </c>
      <c r="AR96">
        <f t="shared" ca="1" si="997"/>
        <v>0.1488888888888889</v>
      </c>
      <c r="AS96">
        <f t="shared" ca="1" si="997"/>
        <v>0.14982905982905986</v>
      </c>
      <c r="AT96">
        <f t="shared" ca="1" si="997"/>
        <v>0.14735042735042739</v>
      </c>
      <c r="AU96">
        <f t="shared" ref="AU96:BA96" ca="1" si="998">IF(AU$10="有",#N/A,AVERAGE(INDIRECT(AU91)))</f>
        <v>0.13811965811965807</v>
      </c>
      <c r="AV96">
        <f t="shared" ca="1" si="998"/>
        <v>0.13769230769230761</v>
      </c>
      <c r="AW96" t="e">
        <f t="shared" ca="1" si="998"/>
        <v>#N/A</v>
      </c>
      <c r="AX96">
        <f t="shared" ca="1" si="998"/>
        <v>0.13709401709401703</v>
      </c>
      <c r="AY96">
        <f t="shared" ca="1" si="998"/>
        <v>0.13598290598290591</v>
      </c>
      <c r="AZ96">
        <f t="shared" ca="1" si="998"/>
        <v>0.13384615384615373</v>
      </c>
      <c r="BA96">
        <f t="shared" ca="1" si="998"/>
        <v>0.12829059829059822</v>
      </c>
      <c r="BB96">
        <f t="shared" ref="BB96:BG96" ca="1" si="999">IF(BB$10="有",#N/A,AVERAGE(INDIRECT(BB91)))</f>
        <v>0.13068376068376064</v>
      </c>
      <c r="BC96">
        <f t="shared" ca="1" si="999"/>
        <v>0.12760683760683753</v>
      </c>
      <c r="BD96">
        <f t="shared" ca="1" si="999"/>
        <v>0.12726495726495721</v>
      </c>
      <c r="BE96">
        <f t="shared" ca="1" si="999"/>
        <v>0.12538461538461534</v>
      </c>
      <c r="BF96">
        <f t="shared" ca="1" si="999"/>
        <v>0.12512820512820508</v>
      </c>
      <c r="BG96">
        <f t="shared" ca="1" si="999"/>
        <v>0.12264957264957262</v>
      </c>
      <c r="BH96">
        <f t="shared" ref="BH96:BN96" ca="1" si="1000">IF(BH$10="有",#N/A,AVERAGE(INDIRECT(BH91)))</f>
        <v>0.10213675213675205</v>
      </c>
      <c r="BI96">
        <f t="shared" ca="1" si="1000"/>
        <v>0.12068376068376063</v>
      </c>
      <c r="BJ96">
        <f t="shared" ca="1" si="1000"/>
        <v>0.11803418803418801</v>
      </c>
      <c r="BK96">
        <f t="shared" ca="1" si="1000"/>
        <v>0.122051282051282</v>
      </c>
      <c r="BL96">
        <f t="shared" ca="1" si="1000"/>
        <v>0.11991452991452986</v>
      </c>
      <c r="BM96">
        <f t="shared" ca="1" si="1000"/>
        <v>0.11709401709401704</v>
      </c>
      <c r="BN96">
        <f t="shared" ca="1" si="1000"/>
        <v>0.11846153846153841</v>
      </c>
      <c r="BO96">
        <f ca="1">IF(BO$10="有",#N/A,AVERAGE(INDIRECT(BO91)))</f>
        <v>0.11170940170940169</v>
      </c>
      <c r="BP96">
        <f ca="1">IF(BP$10="有",#N/A,AVERAGE(INDIRECT(BP91)))</f>
        <v>0.11393162393162388</v>
      </c>
      <c r="BQ96">
        <f t="shared" ref="BQ96:BW96" ca="1" si="1001">IF(BQ$10="有",#N/A,AVERAGE(INDIRECT(BQ91)))</f>
        <v>0.11444444444444442</v>
      </c>
      <c r="BR96">
        <f t="shared" ca="1" si="1001"/>
        <v>0.11196581196581193</v>
      </c>
      <c r="BS96">
        <f t="shared" ca="1" si="1001"/>
        <v>0.11247863247863246</v>
      </c>
      <c r="BT96">
        <f t="shared" ca="1" si="1001"/>
        <v>9.5982905982905944E-2</v>
      </c>
      <c r="BU96">
        <f t="shared" ca="1" si="1001"/>
        <v>0.10846153846153841</v>
      </c>
      <c r="BV96">
        <f t="shared" ca="1" si="1001"/>
        <v>0.10837606837606839</v>
      </c>
      <c r="BW96">
        <f t="shared" ca="1" si="1001"/>
        <v>0.1074358974358974</v>
      </c>
      <c r="BX96">
        <f ca="1">IF(BX$10="有",#N/A,AVERAGE(INDIRECT(BX91)))</f>
        <v>0.12104166666666667</v>
      </c>
      <c r="BY96">
        <f ca="1">IF(BY$10="有",#N/A,AVERAGE(INDIRECT(BY91)))</f>
        <v>0.11749999999999999</v>
      </c>
      <c r="BZ96">
        <f t="shared" ref="BZ96:CK96" ca="1" si="1002">IF(BZ$10="有",#N/A,AVERAGE(INDIRECT(BZ91)))</f>
        <v>0.11541666666666665</v>
      </c>
      <c r="CA96">
        <f t="shared" ca="1" si="1002"/>
        <v>0.11458333333333331</v>
      </c>
      <c r="CB96">
        <f t="shared" ca="1" si="1002"/>
        <v>0.11291666666666667</v>
      </c>
      <c r="CC96">
        <f t="shared" ca="1" si="1002"/>
        <v>0.11416666666666664</v>
      </c>
      <c r="CD96">
        <f t="shared" ca="1" si="1002"/>
        <v>0.11145833333333333</v>
      </c>
      <c r="CE96">
        <f t="shared" ca="1" si="1002"/>
        <v>0.11041666666666662</v>
      </c>
      <c r="CF96">
        <f t="shared" ca="1" si="1002"/>
        <v>0.10416666666666664</v>
      </c>
      <c r="CG96">
        <f t="shared" ca="1" si="1002"/>
        <v>0.11104166666666665</v>
      </c>
      <c r="CH96">
        <f t="shared" ca="1" si="1002"/>
        <v>0.10120689655172413</v>
      </c>
      <c r="CI96">
        <f t="shared" ca="1" si="1002"/>
        <v>0.10422413793103445</v>
      </c>
      <c r="CJ96">
        <f t="shared" ca="1" si="1002"/>
        <v>0.10172413793103444</v>
      </c>
      <c r="CK96">
        <f t="shared" ca="1" si="1002"/>
        <v>0.10077586206896551</v>
      </c>
      <c r="CL96">
        <f ca="1">IF(CL$10="有",#N/A,AVERAGE(INDIRECT(CL91)))</f>
        <v>9.8362068965517233E-2</v>
      </c>
      <c r="CM96">
        <f ca="1">IF(CM$10="有",#N/A,AVERAGE(INDIRECT(CM91)))</f>
        <v>9.8275862068965492E-2</v>
      </c>
      <c r="CN96">
        <f t="shared" ref="CN96:CS96" ca="1" si="1003">IF(CN$10="有",#N/A,AVERAGE(INDIRECT(CN91)))</f>
        <v>9.7179487179487156E-2</v>
      </c>
      <c r="CO96">
        <f t="shared" ca="1" si="1003"/>
        <v>9.7521367521367489E-2</v>
      </c>
      <c r="CP96">
        <f t="shared" ca="1" si="1003"/>
        <v>9.6810344827586145E-2</v>
      </c>
      <c r="CQ96">
        <f t="shared" ca="1" si="1003"/>
        <v>9.612068965517237E-2</v>
      </c>
      <c r="CR96">
        <f t="shared" ca="1" si="1003"/>
        <v>8.8017241379310357E-2</v>
      </c>
      <c r="CS96">
        <f t="shared" ca="1" si="1003"/>
        <v>9.5431034482758609E-2</v>
      </c>
      <c r="CT96">
        <f t="shared" ref="CT96:DP96" ca="1" si="1004">IF(CT$10="有",#N/A,AVERAGE(INDIRECT(CT91)))</f>
        <v>9.8076923076923034E-2</v>
      </c>
      <c r="CU96">
        <f t="shared" ca="1" si="1004"/>
        <v>0.10038461538461538</v>
      </c>
      <c r="CV96">
        <f t="shared" ca="1" si="1004"/>
        <v>9.9038461538461534E-2</v>
      </c>
      <c r="CW96">
        <f t="shared" ca="1" si="1004"/>
        <v>0.10038461538461538</v>
      </c>
      <c r="CX96">
        <f t="shared" ca="1" si="1004"/>
        <v>0.10019230769230768</v>
      </c>
      <c r="CY96">
        <f t="shared" ca="1" si="1004"/>
        <v>9.7692307692307676E-2</v>
      </c>
      <c r="CZ96">
        <f t="shared" ca="1" si="1004"/>
        <v>9.5576923076923059E-2</v>
      </c>
      <c r="DA96">
        <f t="shared" ca="1" si="1004"/>
        <v>9.7647058823529378E-2</v>
      </c>
      <c r="DB96">
        <f t="shared" ca="1" si="1004"/>
        <v>9.6862745098039188E-2</v>
      </c>
      <c r="DC96">
        <f t="shared" ca="1" si="1004"/>
        <v>9.5918367346938774E-2</v>
      </c>
      <c r="DD96">
        <f t="shared" ca="1" si="1004"/>
        <v>9.4901960784313691E-2</v>
      </c>
      <c r="DE96">
        <f t="shared" ca="1" si="1004"/>
        <v>9.470588235294114E-2</v>
      </c>
      <c r="DF96">
        <f t="shared" ca="1" si="1004"/>
        <v>9.4705882352941181E-2</v>
      </c>
      <c r="DG96">
        <f t="shared" ca="1" si="1004"/>
        <v>9.4313725490196051E-2</v>
      </c>
      <c r="DH96">
        <f t="shared" ca="1" si="1004"/>
        <v>9.3333333333333324E-2</v>
      </c>
      <c r="DI96">
        <f t="shared" ca="1" si="1004"/>
        <v>9.3999999999999972E-2</v>
      </c>
      <c r="DJ96">
        <f t="shared" ca="1" si="1004"/>
        <v>9.6122448979591796E-2</v>
      </c>
      <c r="DK96">
        <f t="shared" ca="1" si="1004"/>
        <v>9.6458333333333299E-2</v>
      </c>
      <c r="DL96">
        <f t="shared" ca="1" si="1004"/>
        <v>9.7687499999999997E-2</v>
      </c>
      <c r="DM96">
        <f t="shared" ca="1" si="1004"/>
        <v>9.2978723404255309E-2</v>
      </c>
      <c r="DN96">
        <f t="shared" ca="1" si="1004"/>
        <v>9.0930232558139534E-2</v>
      </c>
      <c r="DO96">
        <f t="shared" ca="1" si="1004"/>
        <v>9.1428571428571415E-2</v>
      </c>
      <c r="DP96">
        <f t="shared" ca="1" si="1004"/>
        <v>9.1190476190476197E-2</v>
      </c>
      <c r="DQ96">
        <f ca="1">IF(DQ$10="有",#N/A,AVERAGE(INDIRECT(DQ91)))</f>
        <v>9.0863636363636369E-2</v>
      </c>
      <c r="DR96">
        <f t="shared" ref="DR96:EC96" ca="1" si="1005">IF(DR$10="有",#N/A,AVERAGE(INDIRECT(DR91)))</f>
        <v>9.0132075471698103E-2</v>
      </c>
      <c r="DS96">
        <f t="shared" ca="1" si="1005"/>
        <v>9.2160714285714332E-2</v>
      </c>
      <c r="DT96">
        <f t="shared" ca="1" si="1005"/>
        <v>9.1178571428571442E-2</v>
      </c>
      <c r="DU96">
        <f t="shared" ca="1" si="1005"/>
        <v>9.3290909090909105E-2</v>
      </c>
      <c r="DV96">
        <f t="shared" ca="1" si="1005"/>
        <v>8.7272727272727252E-2</v>
      </c>
      <c r="DW96">
        <f t="shared" ca="1" si="1005"/>
        <v>8.957407407407407E-2</v>
      </c>
      <c r="DX96">
        <f t="shared" ca="1" si="1005"/>
        <v>9.0545454545454554E-2</v>
      </c>
      <c r="DY96">
        <f t="shared" ca="1" si="1005"/>
        <v>8.8490909090909092E-2</v>
      </c>
      <c r="DZ96">
        <f t="shared" ca="1" si="1005"/>
        <v>8.8703703703703701E-2</v>
      </c>
      <c r="EA96">
        <f t="shared" ca="1" si="1005"/>
        <v>8.7018518518518537E-2</v>
      </c>
      <c r="EB96">
        <f t="shared" ca="1" si="1005"/>
        <v>8.3927272727272725E-2</v>
      </c>
      <c r="EC96">
        <f t="shared" ca="1" si="1005"/>
        <v>8.8181818181818208E-2</v>
      </c>
      <c r="ED96">
        <f t="shared" ref="ED96:EF96" ca="1" si="1006">IF(ED$10="有",#N/A,AVERAGE(INDIRECT(ED91)))</f>
        <v>8.4199999999999983E-2</v>
      </c>
      <c r="EE96">
        <f t="shared" ca="1" si="1006"/>
        <v>8.3607142857142852E-2</v>
      </c>
      <c r="EF96">
        <f t="shared" ca="1" si="1006"/>
        <v>8.4405797101449298E-2</v>
      </c>
    </row>
    <row r="97" spans="6:136">
      <c r="F97" s="17" t="s">
        <v>24</v>
      </c>
      <c r="G97">
        <f ca="1">STDEV(INDIRECT(G91))</f>
        <v>0.26912227161868002</v>
      </c>
      <c r="H97">
        <f t="shared" ref="H97:X97" ca="1" si="1007">STDEV(INDIRECT(H91))</f>
        <v>0.25110944279131769</v>
      </c>
      <c r="I97">
        <f t="shared" ca="1" si="1007"/>
        <v>0.25085203396487965</v>
      </c>
      <c r="J97">
        <f t="shared" ca="1" si="1007"/>
        <v>0.23430644853062826</v>
      </c>
      <c r="K97">
        <f t="shared" ca="1" si="1007"/>
        <v>0.22203845555258961</v>
      </c>
      <c r="L97">
        <f t="shared" ca="1" si="1007"/>
        <v>0.21786338892393531</v>
      </c>
      <c r="M97">
        <f t="shared" ca="1" si="1007"/>
        <v>0.22686201079562468</v>
      </c>
      <c r="N97">
        <f t="shared" ca="1" si="1007"/>
        <v>0.20754789163216009</v>
      </c>
      <c r="O97">
        <f t="shared" ca="1" si="1007"/>
        <v>0.20942337293282995</v>
      </c>
      <c r="P97">
        <f t="shared" ca="1" si="1007"/>
        <v>0.20985237467583784</v>
      </c>
      <c r="Q97">
        <f t="shared" ca="1" si="1007"/>
        <v>0.2107769510096473</v>
      </c>
      <c r="R97">
        <f t="shared" ca="1" si="1007"/>
        <v>0.20478590748513253</v>
      </c>
      <c r="S97">
        <f t="shared" ca="1" si="1007"/>
        <v>0.19872864407486063</v>
      </c>
      <c r="T97">
        <f t="shared" ca="1" si="1007"/>
        <v>0.20129447719392868</v>
      </c>
      <c r="U97">
        <f t="shared" ca="1" si="1007"/>
        <v>0.20655604409362219</v>
      </c>
      <c r="V97">
        <f t="shared" ca="1" si="1007"/>
        <v>0.14225764806176858</v>
      </c>
      <c r="W97">
        <f t="shared" ca="1" si="1007"/>
        <v>0.14638063902874562</v>
      </c>
      <c r="X97">
        <f t="shared" ca="1" si="1007"/>
        <v>0.17004710604098727</v>
      </c>
      <c r="Y97">
        <f t="shared" ref="Y97:AD97" ca="1" si="1008">STDEV(INDIRECT(Y91))</f>
        <v>0.17291424715744674</v>
      </c>
      <c r="Z97">
        <f t="shared" ca="1" si="1008"/>
        <v>0.18313826934851857</v>
      </c>
      <c r="AA97">
        <f t="shared" ca="1" si="1008"/>
        <v>0.17026932948224785</v>
      </c>
      <c r="AB97">
        <f t="shared" ca="1" si="1008"/>
        <v>0.16739636900490723</v>
      </c>
      <c r="AC97">
        <f t="shared" ca="1" si="1008"/>
        <v>0.15629784266071933</v>
      </c>
      <c r="AD97">
        <f t="shared" ca="1" si="1008"/>
        <v>0.16173399110444781</v>
      </c>
      <c r="AE97">
        <f t="shared" ref="AE97:AK97" ca="1" si="1009">STDEV(INDIRECT(AE91))</f>
        <v>0.15278255749027272</v>
      </c>
      <c r="AF97">
        <f t="shared" ca="1" si="1009"/>
        <v>0.14319400832451493</v>
      </c>
      <c r="AG97">
        <f t="shared" ca="1" si="1009"/>
        <v>0.13776434814709848</v>
      </c>
      <c r="AH97">
        <f t="shared" ca="1" si="1009"/>
        <v>0.1366595499645826</v>
      </c>
      <c r="AI97">
        <f t="shared" ca="1" si="1009"/>
        <v>0.12466902837992366</v>
      </c>
      <c r="AJ97">
        <f t="shared" ca="1" si="1009"/>
        <v>9.0283226614679246E-2</v>
      </c>
      <c r="AK97">
        <f t="shared" ca="1" si="1009"/>
        <v>0.11659730159724258</v>
      </c>
      <c r="AL97">
        <f t="shared" ref="AL97:AT97" ca="1" si="1010">STDEV(INDIRECT(AL91))</f>
        <v>0.10763048202151061</v>
      </c>
      <c r="AM97">
        <f t="shared" ca="1" si="1010"/>
        <v>0.109516661765432</v>
      </c>
      <c r="AN97">
        <f t="shared" ca="1" si="1010"/>
        <v>0.10370252918510232</v>
      </c>
      <c r="AO97">
        <f t="shared" ca="1" si="1010"/>
        <v>8.2466937350481093E-2</v>
      </c>
      <c r="AP97">
        <f t="shared" ca="1" si="1010"/>
        <v>7.5869651042478128E-2</v>
      </c>
      <c r="AQ97">
        <f t="shared" ca="1" si="1010"/>
        <v>7.3653248815024872E-2</v>
      </c>
      <c r="AR97">
        <f t="shared" ca="1" si="1010"/>
        <v>7.3223533264619195E-2</v>
      </c>
      <c r="AS97">
        <f t="shared" ca="1" si="1010"/>
        <v>6.6901663630452746E-2</v>
      </c>
      <c r="AT97">
        <f t="shared" ca="1" si="1010"/>
        <v>6.3739680197757068E-2</v>
      </c>
      <c r="AU97">
        <f t="shared" ref="AU97:BA97" ca="1" si="1011">STDEV(INDIRECT(AU91))</f>
        <v>5.9188938038192862E-2</v>
      </c>
      <c r="AV97">
        <f t="shared" ca="1" si="1011"/>
        <v>5.8241243464733111E-2</v>
      </c>
      <c r="AW97">
        <f t="shared" ca="1" si="1011"/>
        <v>3.3990645546596247E-2</v>
      </c>
      <c r="AX97">
        <f t="shared" ca="1" si="1011"/>
        <v>5.7880075618052182E-2</v>
      </c>
      <c r="AY97">
        <f t="shared" ca="1" si="1011"/>
        <v>5.644740959604054E-2</v>
      </c>
      <c r="AZ97">
        <f t="shared" ca="1" si="1011"/>
        <v>5.3431331274859259E-2</v>
      </c>
      <c r="BA97">
        <f t="shared" ca="1" si="1011"/>
        <v>4.917054413819185E-2</v>
      </c>
      <c r="BB97">
        <f t="shared" ref="BB97:BG97" ca="1" si="1012">STDEV(INDIRECT(BB91))</f>
        <v>4.9874437093470336E-2</v>
      </c>
      <c r="BC97">
        <f t="shared" ca="1" si="1012"/>
        <v>4.8328073740475118E-2</v>
      </c>
      <c r="BD97">
        <f t="shared" ca="1" si="1012"/>
        <v>4.6823659132152737E-2</v>
      </c>
      <c r="BE97">
        <f t="shared" ca="1" si="1012"/>
        <v>4.7769894962428894E-2</v>
      </c>
      <c r="BF97">
        <f t="shared" ca="1" si="1012"/>
        <v>4.4326674941911066E-2</v>
      </c>
      <c r="BG97">
        <f t="shared" ca="1" si="1012"/>
        <v>4.6837819275356664E-2</v>
      </c>
      <c r="BH97">
        <f t="shared" ref="BH97:BN97" ca="1" si="1013">STDEV(INDIRECT(BH91))</f>
        <v>3.2979331558570329E-2</v>
      </c>
      <c r="BI97">
        <f t="shared" ca="1" si="1013"/>
        <v>4.6604101042839657E-2</v>
      </c>
      <c r="BJ97">
        <f t="shared" ca="1" si="1013"/>
        <v>4.299637747851185E-2</v>
      </c>
      <c r="BK97">
        <f t="shared" ca="1" si="1013"/>
        <v>4.6396686518477823E-2</v>
      </c>
      <c r="BL97">
        <f t="shared" ca="1" si="1013"/>
        <v>4.6247007852805597E-2</v>
      </c>
      <c r="BM97">
        <f t="shared" ca="1" si="1013"/>
        <v>4.315289236040467E-2</v>
      </c>
      <c r="BN97">
        <f t="shared" ca="1" si="1013"/>
        <v>4.4053560359763877E-2</v>
      </c>
      <c r="BO97">
        <f ca="1">STDEV(INDIRECT(BO91))</f>
        <v>3.939828891546613E-2</v>
      </c>
      <c r="BP97">
        <f ca="1">STDEV(INDIRECT(BP91))</f>
        <v>4.004216021587631E-2</v>
      </c>
      <c r="BQ97">
        <f t="shared" ref="BQ97:BW97" ca="1" si="1014">STDEV(INDIRECT(BQ91))</f>
        <v>3.9423527992646347E-2</v>
      </c>
      <c r="BR97">
        <f t="shared" ca="1" si="1014"/>
        <v>3.7605926629375765E-2</v>
      </c>
      <c r="BS97">
        <f t="shared" ca="1" si="1014"/>
        <v>3.7183282833172418E-2</v>
      </c>
      <c r="BT97">
        <f t="shared" ca="1" si="1014"/>
        <v>2.8799539898738302E-2</v>
      </c>
      <c r="BU97">
        <f t="shared" ca="1" si="1014"/>
        <v>3.6189524694484963E-2</v>
      </c>
      <c r="BV97">
        <f t="shared" ca="1" si="1014"/>
        <v>3.6269044104733979E-2</v>
      </c>
      <c r="BW97">
        <f t="shared" ca="1" si="1014"/>
        <v>3.5843381684909144E-2</v>
      </c>
      <c r="BX97">
        <f ca="1">STDEV(INDIRECT(BX91))</f>
        <v>4.581366438052762E-2</v>
      </c>
      <c r="BY97">
        <f ca="1">STDEV(INDIRECT(BY91))</f>
        <v>4.4745141183981832E-2</v>
      </c>
      <c r="BZ97">
        <f t="shared" ref="BZ97:CK97" ca="1" si="1015">STDEV(INDIRECT(BZ91))</f>
        <v>4.3999919406760499E-2</v>
      </c>
      <c r="CA97">
        <f t="shared" ca="1" si="1015"/>
        <v>4.3317645823801633E-2</v>
      </c>
      <c r="CB97">
        <f t="shared" ca="1" si="1015"/>
        <v>4.2724168920285348E-2</v>
      </c>
      <c r="CC97">
        <f t="shared" ca="1" si="1015"/>
        <v>4.206546738239457E-2</v>
      </c>
      <c r="CD97">
        <f t="shared" ca="1" si="1015"/>
        <v>4.0264528676038823E-2</v>
      </c>
      <c r="CE97">
        <f t="shared" ca="1" si="1015"/>
        <v>4.1151424231878897E-2</v>
      </c>
      <c r="CF97">
        <f t="shared" ca="1" si="1015"/>
        <v>3.7971620608438804E-2</v>
      </c>
      <c r="CG97">
        <f t="shared" ca="1" si="1015"/>
        <v>4.0854676720408448E-2</v>
      </c>
      <c r="CH97">
        <f t="shared" ca="1" si="1015"/>
        <v>3.1184030818849271E-2</v>
      </c>
      <c r="CI97">
        <f t="shared" ca="1" si="1015"/>
        <v>3.1433874336010643E-2</v>
      </c>
      <c r="CJ97">
        <f t="shared" ca="1" si="1015"/>
        <v>3.1187396062567003E-2</v>
      </c>
      <c r="CK97">
        <f t="shared" ca="1" si="1015"/>
        <v>3.073451146354118E-2</v>
      </c>
      <c r="CL97">
        <f ca="1">STDEV(INDIRECT(CL91))</f>
        <v>2.9516214129724015E-2</v>
      </c>
      <c r="CM97">
        <f ca="1">STDEV(INDIRECT(CM91))</f>
        <v>2.8961019140996306E-2</v>
      </c>
      <c r="CN97">
        <f t="shared" ref="CN97:CS97" ca="1" si="1016">STDEV(INDIRECT(CN91))</f>
        <v>2.9473721605049897E-2</v>
      </c>
      <c r="CO97">
        <f t="shared" ca="1" si="1016"/>
        <v>2.8884609399864248E-2</v>
      </c>
      <c r="CP97">
        <f t="shared" ca="1" si="1016"/>
        <v>2.6460771224458092E-2</v>
      </c>
      <c r="CQ97">
        <f t="shared" ca="1" si="1016"/>
        <v>2.5935423206717597E-2</v>
      </c>
      <c r="CR97">
        <f t="shared" ca="1" si="1016"/>
        <v>2.4253007974313068E-2</v>
      </c>
      <c r="CS97">
        <f t="shared" ca="1" si="1016"/>
        <v>2.496579369002128E-2</v>
      </c>
      <c r="CT97">
        <f t="shared" ref="CT97:DP97" ca="1" si="1017">STDEV(INDIRECT(CT91))</f>
        <v>3.1313623016593829E-2</v>
      </c>
      <c r="CU97">
        <f t="shared" ca="1" si="1017"/>
        <v>3.4695399393361394E-2</v>
      </c>
      <c r="CV97">
        <f t="shared" ca="1" si="1017"/>
        <v>3.2555208937423218E-2</v>
      </c>
      <c r="CW97">
        <f t="shared" ca="1" si="1017"/>
        <v>3.4695399393361394E-2</v>
      </c>
      <c r="CX97">
        <f t="shared" ca="1" si="1017"/>
        <v>3.2987839982742247E-2</v>
      </c>
      <c r="CY97">
        <f t="shared" ca="1" si="1017"/>
        <v>3.1287119733794763E-2</v>
      </c>
      <c r="CZ97">
        <f t="shared" ca="1" si="1017"/>
        <v>3.0384042608726038E-2</v>
      </c>
      <c r="DA97">
        <f t="shared" ca="1" si="1017"/>
        <v>3.2409149035056171E-2</v>
      </c>
      <c r="DB97">
        <f t="shared" ca="1" si="1017"/>
        <v>2.9427211629947821E-2</v>
      </c>
      <c r="DC97">
        <f t="shared" ca="1" si="1017"/>
        <v>3.0063707865335736E-2</v>
      </c>
      <c r="DD97">
        <f t="shared" ca="1" si="1017"/>
        <v>2.955486755305196E-2</v>
      </c>
      <c r="DE97">
        <f t="shared" ca="1" si="1017"/>
        <v>2.9823007304862665E-2</v>
      </c>
      <c r="DF97">
        <f t="shared" ca="1" si="1017"/>
        <v>2.8590413860346362E-2</v>
      </c>
      <c r="DG97">
        <f t="shared" ca="1" si="1017"/>
        <v>2.8231535697569605E-2</v>
      </c>
      <c r="DH97">
        <f t="shared" ca="1" si="1017"/>
        <v>2.6807959017177564E-2</v>
      </c>
      <c r="DI97">
        <f t="shared" ca="1" si="1017"/>
        <v>2.9623487647611232E-2</v>
      </c>
      <c r="DJ97">
        <f t="shared" ca="1" si="1017"/>
        <v>2.9987242185262102E-2</v>
      </c>
      <c r="DK97">
        <f t="shared" ca="1" si="1017"/>
        <v>3.0491685879948185E-2</v>
      </c>
      <c r="DL97">
        <f t="shared" ca="1" si="1017"/>
        <v>3.1664569266113746E-2</v>
      </c>
      <c r="DM97">
        <f t="shared" ca="1" si="1017"/>
        <v>2.850742798831201E-2</v>
      </c>
      <c r="DN97">
        <f t="shared" ca="1" si="1017"/>
        <v>2.7500125842861205E-2</v>
      </c>
      <c r="DO97">
        <f t="shared" ca="1" si="1017"/>
        <v>2.8845376564172749E-2</v>
      </c>
      <c r="DP97">
        <f t="shared" ca="1" si="1017"/>
        <v>2.9400711867305186E-2</v>
      </c>
      <c r="DQ97">
        <f ca="1">STDEV(INDIRECT(DQ91))</f>
        <v>2.7079204162922775E-2</v>
      </c>
      <c r="DR97">
        <f t="shared" ref="DR97:EC97" ca="1" si="1018">STDEV(INDIRECT(DR91))</f>
        <v>2.5176330257306499E-2</v>
      </c>
      <c r="DS97">
        <f t="shared" ca="1" si="1018"/>
        <v>2.6180337372445312E-2</v>
      </c>
      <c r="DT97">
        <f t="shared" ca="1" si="1018"/>
        <v>2.5821138023549028E-2</v>
      </c>
      <c r="DU97">
        <f t="shared" ca="1" si="1018"/>
        <v>2.3212921630844568E-2</v>
      </c>
      <c r="DV97">
        <f t="shared" ca="1" si="1018"/>
        <v>2.3819890960858989E-2</v>
      </c>
      <c r="DW97">
        <f t="shared" ca="1" si="1018"/>
        <v>2.4020118809386752E-2</v>
      </c>
      <c r="DX97">
        <f t="shared" ca="1" si="1018"/>
        <v>2.2532953795142079E-2</v>
      </c>
      <c r="DY97">
        <f t="shared" ca="1" si="1018"/>
        <v>2.2735901392318073E-2</v>
      </c>
      <c r="DZ97">
        <f t="shared" ca="1" si="1018"/>
        <v>2.2399148930622618E-2</v>
      </c>
      <c r="EA97">
        <f t="shared" ca="1" si="1018"/>
        <v>2.24183977182662E-2</v>
      </c>
      <c r="EB97">
        <f t="shared" ca="1" si="1018"/>
        <v>2.2237651209449528E-2</v>
      </c>
      <c r="EC97">
        <f t="shared" ca="1" si="1018"/>
        <v>2.3201285811343762E-2</v>
      </c>
      <c r="ED97">
        <f t="shared" ref="ED97:EF97" ca="1" si="1019">STDEV(INDIRECT(ED91))</f>
        <v>2.135606781814162E-2</v>
      </c>
      <c r="EE97">
        <f t="shared" ca="1" si="1019"/>
        <v>2.1909465427633716E-2</v>
      </c>
      <c r="EF97">
        <f t="shared" ca="1" si="1019"/>
        <v>2.3564254360078071E-2</v>
      </c>
    </row>
    <row r="98" spans="6:136">
      <c r="F98" s="17" t="s">
        <v>28</v>
      </c>
      <c r="G98">
        <f ca="1">MAX(INDIRECT(G92))</f>
        <v>0.12385164096708581</v>
      </c>
      <c r="H98">
        <f t="shared" ref="H98:X98" ca="1" si="1020">MAX(INDIRECT(H92))</f>
        <v>0.13672056715640679</v>
      </c>
      <c r="I98">
        <f t="shared" ca="1" si="1020"/>
        <v>0.11058971029924898</v>
      </c>
      <c r="J98">
        <f t="shared" ca="1" si="1020"/>
        <v>6.069784035361165E-2</v>
      </c>
      <c r="K98">
        <f t="shared" ca="1" si="1020"/>
        <v>5.6904851336472557E-2</v>
      </c>
      <c r="L98">
        <f t="shared" ca="1" si="1020"/>
        <v>9.691001300805642E-2</v>
      </c>
      <c r="M98">
        <f t="shared" ca="1" si="1020"/>
        <v>8.2785370316450071E-2</v>
      </c>
      <c r="N98">
        <f t="shared" ca="1" si="1020"/>
        <v>4.1392685158225077E-2</v>
      </c>
      <c r="O98">
        <f t="shared" ca="1" si="1020"/>
        <v>2.5305865264770262E-2</v>
      </c>
      <c r="P98">
        <f t="shared" ca="1" si="1020"/>
        <v>6.8185861746161619E-2</v>
      </c>
      <c r="Q98">
        <f t="shared" ca="1" si="1020"/>
        <v>7.9181246047624818E-2</v>
      </c>
      <c r="R98">
        <f t="shared" ca="1" si="1020"/>
        <v>5.3078443483419682E-2</v>
      </c>
      <c r="S98">
        <f t="shared" ca="1" si="1020"/>
        <v>6.445798922691845E-2</v>
      </c>
      <c r="T98">
        <f t="shared" ca="1" si="1020"/>
        <v>6.8185861746161619E-2</v>
      </c>
      <c r="U98">
        <f t="shared" ca="1" si="1020"/>
        <v>7.1882007306125359E-2</v>
      </c>
      <c r="V98">
        <f t="shared" ca="1" si="1020"/>
        <v>0</v>
      </c>
      <c r="W98">
        <f t="shared" ca="1" si="1020"/>
        <v>-3.1517051446064863E-2</v>
      </c>
      <c r="X98">
        <f t="shared" ca="1" si="1020"/>
        <v>1.703333929878037E-2</v>
      </c>
      <c r="Y98">
        <f t="shared" ref="Y98:AD98" ca="1" si="1021">MAX(INDIRECT(Y92))</f>
        <v>1.703333929878037E-2</v>
      </c>
      <c r="Z98">
        <f t="shared" ca="1" si="1021"/>
        <v>4.9218022670181653E-2</v>
      </c>
      <c r="AA98">
        <f t="shared" ca="1" si="1021"/>
        <v>1.2837224705172217E-2</v>
      </c>
      <c r="AB98">
        <f t="shared" ca="1" si="1021"/>
        <v>-1.322826573375516E-2</v>
      </c>
      <c r="AC98">
        <f t="shared" ca="1" si="1021"/>
        <v>-8.7739243075051505E-3</v>
      </c>
      <c r="AD98">
        <f t="shared" ca="1" si="1021"/>
        <v>-1.322826573375516E-2</v>
      </c>
      <c r="AE98">
        <f t="shared" ref="AE98:AK98" ca="1" si="1022">MAX(INDIRECT(AE92))</f>
        <v>-4.5757490560675115E-2</v>
      </c>
      <c r="AF98">
        <f t="shared" ca="1" si="1022"/>
        <v>-8.092190762392612E-2</v>
      </c>
      <c r="AG98">
        <f t="shared" ca="1" si="1022"/>
        <v>-6.5501548756432285E-2</v>
      </c>
      <c r="AH98">
        <f t="shared" ca="1" si="1022"/>
        <v>-7.0581074285707285E-2</v>
      </c>
      <c r="AI98">
        <f t="shared" ca="1" si="1022"/>
        <v>-9.6910013008056392E-2</v>
      </c>
      <c r="AJ98">
        <f t="shared" ca="1" si="1022"/>
        <v>-0.21467016498923297</v>
      </c>
      <c r="AK98">
        <f t="shared" ca="1" si="1022"/>
        <v>-0.18708664335714442</v>
      </c>
      <c r="AL98">
        <f t="shared" ref="AL98:AT98" ca="1" si="1023">MAX(INDIRECT(AL92))</f>
        <v>-0.18045606445813131</v>
      </c>
      <c r="AM98">
        <f t="shared" ca="1" si="1023"/>
        <v>-0.14874165128092473</v>
      </c>
      <c r="AN98">
        <f t="shared" ca="1" si="1023"/>
        <v>-0.19382002601611281</v>
      </c>
      <c r="AO98">
        <f t="shared" ca="1" si="1023"/>
        <v>-0.21467016498923297</v>
      </c>
      <c r="AP98">
        <f t="shared" ca="1" si="1023"/>
        <v>-0.26760624017703144</v>
      </c>
      <c r="AQ98">
        <f t="shared" ca="1" si="1023"/>
        <v>-0.29242982390206362</v>
      </c>
      <c r="AR98">
        <f t="shared" ca="1" si="1023"/>
        <v>-0.30980391997148632</v>
      </c>
      <c r="AS98">
        <f t="shared" ca="1" si="1023"/>
        <v>-0.35654732351381258</v>
      </c>
      <c r="AT98">
        <f t="shared" ca="1" si="1023"/>
        <v>-0.43179827593300502</v>
      </c>
      <c r="AU98">
        <f t="shared" ref="AU98:BA98" ca="1" si="1024">MAX(INDIRECT(AU92))</f>
        <v>-0.42021640338318983</v>
      </c>
      <c r="AV98">
        <f t="shared" ca="1" si="1024"/>
        <v>-0.42021640338318983</v>
      </c>
      <c r="AW98">
        <f t="shared" ca="1" si="1024"/>
        <v>-0.58502665202918203</v>
      </c>
      <c r="AX98">
        <f t="shared" ca="1" si="1024"/>
        <v>-0.44369749923271273</v>
      </c>
      <c r="AY98">
        <f t="shared" ca="1" si="1024"/>
        <v>-0.42021640338318983</v>
      </c>
      <c r="AZ98">
        <f t="shared" ca="1" si="1024"/>
        <v>-0.45593195564972439</v>
      </c>
      <c r="BA98">
        <f t="shared" ca="1" si="1024"/>
        <v>-0.44369749923271273</v>
      </c>
      <c r="BB98">
        <f t="shared" ref="BB98:BG98" ca="1" si="1025">MAX(INDIRECT(BB92))</f>
        <v>-0.44369749923271273</v>
      </c>
      <c r="BC98">
        <f t="shared" ca="1" si="1025"/>
        <v>-0.46852108295774486</v>
      </c>
      <c r="BD98">
        <f t="shared" ca="1" si="1025"/>
        <v>-0.49485002168009401</v>
      </c>
      <c r="BE98">
        <f t="shared" ca="1" si="1025"/>
        <v>-0.48148606012211248</v>
      </c>
      <c r="BF98">
        <f t="shared" ca="1" si="1025"/>
        <v>-0.50863830616572736</v>
      </c>
      <c r="BG98">
        <f t="shared" ca="1" si="1025"/>
        <v>-0.49485002168009401</v>
      </c>
      <c r="BH98">
        <f t="shared" ref="BH98:BN98" ca="1" si="1026">MAX(INDIRECT(BH92))</f>
        <v>-0.61978875828839397</v>
      </c>
      <c r="BI98">
        <f t="shared" ca="1" si="1026"/>
        <v>-0.50863830616572736</v>
      </c>
      <c r="BJ98">
        <f t="shared" ca="1" si="1026"/>
        <v>-0.52287874528033762</v>
      </c>
      <c r="BK98">
        <f t="shared" ca="1" si="1026"/>
        <v>-0.46852108295774486</v>
      </c>
      <c r="BL98">
        <f t="shared" ca="1" si="1026"/>
        <v>-0.48148606012211248</v>
      </c>
      <c r="BM98">
        <f t="shared" ca="1" si="1026"/>
        <v>-0.52287874528033762</v>
      </c>
      <c r="BN98">
        <f t="shared" ca="1" si="1026"/>
        <v>-0.50863830616572736</v>
      </c>
      <c r="BO98">
        <f ca="1">MAX(INDIRECT(BO92))</f>
        <v>-0.56863623584101264</v>
      </c>
      <c r="BP98">
        <f ca="1">MAX(INDIRECT(BP92))</f>
        <v>-0.56863623584101264</v>
      </c>
      <c r="BQ98">
        <f t="shared" ref="BQ98:BW98" ca="1" si="1027">MAX(INDIRECT(BQ92))</f>
        <v>-0.55284196865778079</v>
      </c>
      <c r="BR98">
        <f t="shared" ca="1" si="1027"/>
        <v>-0.55284196865778079</v>
      </c>
      <c r="BS98">
        <f t="shared" ca="1" si="1027"/>
        <v>-0.58502665202918203</v>
      </c>
      <c r="BT98">
        <f t="shared" ca="1" si="1027"/>
        <v>-0.65757731917779372</v>
      </c>
      <c r="BU98">
        <f t="shared" ca="1" si="1027"/>
        <v>-0.6020599913279624</v>
      </c>
      <c r="BV98">
        <f t="shared" ca="1" si="1027"/>
        <v>-0.58502665202918203</v>
      </c>
      <c r="BW98">
        <f t="shared" ca="1" si="1027"/>
        <v>-0.56863623584101264</v>
      </c>
      <c r="BX98">
        <f ca="1">MAX(INDIRECT(BX92))</f>
        <v>-0.58502665202918203</v>
      </c>
      <c r="BY98">
        <f ca="1">MAX(INDIRECT(BY92))</f>
        <v>-0.58502665202918203</v>
      </c>
      <c r="BZ98">
        <f t="shared" ref="BZ98:CK98" ca="1" si="1028">MAX(INDIRECT(BZ92))</f>
        <v>-0.6020599913279624</v>
      </c>
      <c r="CA98">
        <f t="shared" ca="1" si="1028"/>
        <v>-0.6020599913279624</v>
      </c>
      <c r="CB98">
        <f t="shared" ca="1" si="1028"/>
        <v>-0.6020599913279624</v>
      </c>
      <c r="CC98">
        <f t="shared" ca="1" si="1028"/>
        <v>-0.61978875828839397</v>
      </c>
      <c r="CD98">
        <f t="shared" ca="1" si="1028"/>
        <v>-0.61978875828839397</v>
      </c>
      <c r="CE98">
        <f t="shared" ca="1" si="1028"/>
        <v>-0.58502665202918203</v>
      </c>
      <c r="CF98">
        <f t="shared" ca="1" si="1028"/>
        <v>-0.65757731917779372</v>
      </c>
      <c r="CG98">
        <f t="shared" ca="1" si="1028"/>
        <v>-0.63827216398240705</v>
      </c>
      <c r="CH98">
        <f t="shared" ca="1" si="1028"/>
        <v>-0.61978875828839397</v>
      </c>
      <c r="CI98">
        <f t="shared" ca="1" si="1028"/>
        <v>-0.63827216398240705</v>
      </c>
      <c r="CJ98">
        <f t="shared" ca="1" si="1028"/>
        <v>-0.6020599913279624</v>
      </c>
      <c r="CK98">
        <f t="shared" ca="1" si="1028"/>
        <v>-0.61978875828839397</v>
      </c>
      <c r="CL98">
        <f ca="1">MAX(INDIRECT(CL92))</f>
        <v>-0.61978875828839397</v>
      </c>
      <c r="CM98">
        <f ca="1">MAX(INDIRECT(CM92))</f>
        <v>-0.63827216398240705</v>
      </c>
      <c r="CN98">
        <f t="shared" ref="CN98:CS98" ca="1" si="1029">MAX(INDIRECT(CN92))</f>
        <v>-0.63827216398240705</v>
      </c>
      <c r="CO98">
        <f t="shared" ca="1" si="1029"/>
        <v>-0.61978875828839397</v>
      </c>
      <c r="CP98">
        <f t="shared" ca="1" si="1029"/>
        <v>-0.65757731917779372</v>
      </c>
      <c r="CQ98">
        <f t="shared" ca="1" si="1029"/>
        <v>-0.69897000433601875</v>
      </c>
      <c r="CR98">
        <f t="shared" ca="1" si="1029"/>
        <v>-0.6777807052660807</v>
      </c>
      <c r="CS98">
        <f t="shared" ca="1" si="1029"/>
        <v>-0.6777807052660807</v>
      </c>
      <c r="CT98">
        <f t="shared" ref="CT98:DP98" ca="1" si="1030">MAX(INDIRECT(CT92))</f>
        <v>-0.69897000433601875</v>
      </c>
      <c r="CU98">
        <f t="shared" ca="1" si="1030"/>
        <v>-0.63827216398240705</v>
      </c>
      <c r="CV98">
        <f t="shared" ca="1" si="1030"/>
        <v>-0.65757731917779372</v>
      </c>
      <c r="CW98">
        <f t="shared" ca="1" si="1030"/>
        <v>-0.63827216398240705</v>
      </c>
      <c r="CX98">
        <f t="shared" ca="1" si="1030"/>
        <v>-0.6777807052660807</v>
      </c>
      <c r="CY98">
        <f t="shared" ca="1" si="1030"/>
        <v>-0.6777807052660807</v>
      </c>
      <c r="CZ98">
        <f t="shared" ca="1" si="1030"/>
        <v>-0.69897000433601875</v>
      </c>
      <c r="DA98">
        <f t="shared" ca="1" si="1030"/>
        <v>-0.63827216398240705</v>
      </c>
      <c r="DB98">
        <f t="shared" ca="1" si="1030"/>
        <v>-0.69897000433601875</v>
      </c>
      <c r="DC98">
        <f t="shared" ca="1" si="1030"/>
        <v>-0.69897000433601875</v>
      </c>
      <c r="DD98">
        <f t="shared" ca="1" si="1030"/>
        <v>-0.69897000433601875</v>
      </c>
      <c r="DE98">
        <f t="shared" ca="1" si="1030"/>
        <v>-0.72124639904717103</v>
      </c>
      <c r="DF98">
        <f t="shared" ca="1" si="1030"/>
        <v>-0.72124639904717103</v>
      </c>
      <c r="DG98">
        <f t="shared" ca="1" si="1030"/>
        <v>-0.72124639904717103</v>
      </c>
      <c r="DH98">
        <f t="shared" ca="1" si="1030"/>
        <v>-0.74472749489669399</v>
      </c>
      <c r="DI98">
        <f t="shared" ca="1" si="1030"/>
        <v>-0.69897000433601875</v>
      </c>
      <c r="DJ98">
        <f t="shared" ca="1" si="1030"/>
        <v>-0.72124639904717103</v>
      </c>
      <c r="DK98">
        <f t="shared" ca="1" si="1030"/>
        <v>-0.69897000433601875</v>
      </c>
      <c r="DL98">
        <f t="shared" ca="1" si="1030"/>
        <v>-0.6777807052660807</v>
      </c>
      <c r="DM98">
        <f t="shared" ca="1" si="1030"/>
        <v>-0.72124639904717103</v>
      </c>
      <c r="DN98">
        <f t="shared" ca="1" si="1030"/>
        <v>-0.769551078621726</v>
      </c>
      <c r="DO98">
        <f t="shared" ca="1" si="1030"/>
        <v>-0.769551078621726</v>
      </c>
      <c r="DP98">
        <f t="shared" ca="1" si="1030"/>
        <v>-0.74472749489669399</v>
      </c>
      <c r="DQ98">
        <f ca="1">MAX(INDIRECT(DQ92))</f>
        <v>-0.74472749489669399</v>
      </c>
      <c r="DR98">
        <f t="shared" ref="DR98:EC98" ca="1" si="1031">MAX(INDIRECT(DR92))</f>
        <v>-0.83268266525182388</v>
      </c>
      <c r="DS98">
        <f t="shared" ca="1" si="1031"/>
        <v>-0.81530856918240124</v>
      </c>
      <c r="DT98">
        <f t="shared" ca="1" si="1031"/>
        <v>-0.82973828460504262</v>
      </c>
      <c r="DU98">
        <f t="shared" ca="1" si="1031"/>
        <v>-0.84466396253493825</v>
      </c>
      <c r="DV98">
        <f t="shared" ca="1" si="1031"/>
        <v>-0.84163750790475034</v>
      </c>
      <c r="DW98">
        <f t="shared" ca="1" si="1031"/>
        <v>-0.85698519974590492</v>
      </c>
      <c r="DX98">
        <f t="shared" ca="1" si="1031"/>
        <v>-0.83564714421556296</v>
      </c>
      <c r="DY98">
        <f t="shared" ca="1" si="1031"/>
        <v>-0.84163750790475034</v>
      </c>
      <c r="DZ98">
        <f t="shared" ca="1" si="1031"/>
        <v>-0.83863199776502517</v>
      </c>
      <c r="EA98">
        <f t="shared" ca="1" si="1031"/>
        <v>-0.85698519974590492</v>
      </c>
      <c r="EB98">
        <f t="shared" ca="1" si="1031"/>
        <v>-0.88941028970075098</v>
      </c>
      <c r="EC98">
        <f t="shared" ca="1" si="1031"/>
        <v>-0.82102305270683062</v>
      </c>
      <c r="ED98">
        <f t="shared" ref="ED98:EF98" ca="1" si="1032">MAX(INDIRECT(ED92))</f>
        <v>-0.85387196432176193</v>
      </c>
      <c r="EE98">
        <f t="shared" ca="1" si="1032"/>
        <v>-0.82390874094431876</v>
      </c>
      <c r="EF98">
        <f t="shared" ca="1" si="1032"/>
        <v>-0.89279003035213167</v>
      </c>
    </row>
    <row r="99" spans="6:136">
      <c r="F99" s="17" t="s">
        <v>29</v>
      </c>
      <c r="G99">
        <f ca="1">MIN(INDIRECT(G92))</f>
        <v>-0.88605664769316317</v>
      </c>
      <c r="H99">
        <f t="shared" ref="H99:X99" ca="1" si="1033">MIN(INDIRECT(H92))</f>
        <v>-0.88605664769316317</v>
      </c>
      <c r="I99">
        <f t="shared" ca="1" si="1033"/>
        <v>-0.95860731484177497</v>
      </c>
      <c r="J99">
        <f t="shared" ca="1" si="1033"/>
        <v>-1</v>
      </c>
      <c r="K99">
        <f t="shared" ca="1" si="1033"/>
        <v>-0.92081875395237522</v>
      </c>
      <c r="L99">
        <f t="shared" ca="1" si="1033"/>
        <v>-0.88605664769316317</v>
      </c>
      <c r="M99">
        <f t="shared" ca="1" si="1033"/>
        <v>-0.88605664769316317</v>
      </c>
      <c r="N99">
        <f t="shared" ca="1" si="1033"/>
        <v>-0.88605664769316317</v>
      </c>
      <c r="O99">
        <f t="shared" ca="1" si="1033"/>
        <v>-0.88605664769316317</v>
      </c>
      <c r="P99">
        <f t="shared" ca="1" si="1033"/>
        <v>-0.88605664769316317</v>
      </c>
      <c r="Q99">
        <f t="shared" ca="1" si="1033"/>
        <v>-1</v>
      </c>
      <c r="R99">
        <f t="shared" ca="1" si="1033"/>
        <v>-1.0457574905606752</v>
      </c>
      <c r="S99">
        <f t="shared" ca="1" si="1033"/>
        <v>-0.92081875395237522</v>
      </c>
      <c r="T99">
        <f t="shared" ca="1" si="1033"/>
        <v>-0.92081875395237522</v>
      </c>
      <c r="U99">
        <f t="shared" ca="1" si="1033"/>
        <v>-0.92081875395237522</v>
      </c>
      <c r="V99">
        <f t="shared" ca="1" si="1033"/>
        <v>-0.95860731484177497</v>
      </c>
      <c r="W99">
        <f t="shared" ca="1" si="1033"/>
        <v>-0.95860731484177497</v>
      </c>
      <c r="X99">
        <f t="shared" ca="1" si="1033"/>
        <v>-0.95860731484177497</v>
      </c>
      <c r="Y99">
        <f t="shared" ref="Y99:AD99" ca="1" si="1034">MIN(INDIRECT(Y92))</f>
        <v>-1</v>
      </c>
      <c r="Z99">
        <f t="shared" ca="1" si="1034"/>
        <v>-1.0457574905606752</v>
      </c>
      <c r="AA99">
        <f t="shared" ca="1" si="1034"/>
        <v>-1.0969100130080565</v>
      </c>
      <c r="AB99">
        <f t="shared" ca="1" si="1034"/>
        <v>-1.0969100130080565</v>
      </c>
      <c r="AC99">
        <f t="shared" ca="1" si="1034"/>
        <v>-1.0457574905606752</v>
      </c>
      <c r="AD99">
        <f t="shared" ca="1" si="1034"/>
        <v>-1.0969100130080565</v>
      </c>
      <c r="AE99">
        <f t="shared" ref="AE99:AK99" ca="1" si="1035">MIN(INDIRECT(AE92))</f>
        <v>-1.0969100130080565</v>
      </c>
      <c r="AF99">
        <f t="shared" ca="1" si="1035"/>
        <v>-1.0969100130080565</v>
      </c>
      <c r="AG99">
        <f t="shared" ca="1" si="1035"/>
        <v>-1.0969100130080565</v>
      </c>
      <c r="AH99">
        <f t="shared" ca="1" si="1035"/>
        <v>-1.0969100130080565</v>
      </c>
      <c r="AI99">
        <f t="shared" ca="1" si="1035"/>
        <v>-1.0969100130080565</v>
      </c>
      <c r="AJ99">
        <f t="shared" ca="1" si="1035"/>
        <v>-1.2218487496163564</v>
      </c>
      <c r="AK99">
        <f t="shared" ca="1" si="1035"/>
        <v>-1.0969100130080565</v>
      </c>
      <c r="AL99">
        <f t="shared" ref="AL99:AT99" ca="1" si="1036">MIN(INDIRECT(AL92))</f>
        <v>-1.0969100130080565</v>
      </c>
      <c r="AM99">
        <f t="shared" ca="1" si="1036"/>
        <v>-1.0969100130080565</v>
      </c>
      <c r="AN99">
        <f t="shared" ca="1" si="1036"/>
        <v>-1.0969100130080565</v>
      </c>
      <c r="AO99">
        <f t="shared" ca="1" si="1036"/>
        <v>-1.0969100130080565</v>
      </c>
      <c r="AP99">
        <f t="shared" ca="1" si="1036"/>
        <v>-1.0969100130080565</v>
      </c>
      <c r="AQ99">
        <f t="shared" ca="1" si="1036"/>
        <v>-1.1549019599857431</v>
      </c>
      <c r="AR99">
        <f t="shared" ca="1" si="1036"/>
        <v>-1.0969100130080565</v>
      </c>
      <c r="AS99">
        <f t="shared" ca="1" si="1036"/>
        <v>-1.1549019599857431</v>
      </c>
      <c r="AT99">
        <f t="shared" ca="1" si="1036"/>
        <v>-1.1549019599857431</v>
      </c>
      <c r="AU99">
        <f t="shared" ref="AU99:BA99" ca="1" si="1037">MIN(INDIRECT(AU92))</f>
        <v>-1.1549019599857431</v>
      </c>
      <c r="AV99">
        <f t="shared" ca="1" si="1037"/>
        <v>-1.1549019599857431</v>
      </c>
      <c r="AW99">
        <f t="shared" ca="1" si="1037"/>
        <v>-1.3979400086720375</v>
      </c>
      <c r="AX99">
        <f t="shared" ca="1" si="1037"/>
        <v>-1.1549019599857431</v>
      </c>
      <c r="AY99">
        <f t="shared" ca="1" si="1037"/>
        <v>-1.1549019599857431</v>
      </c>
      <c r="AZ99">
        <f t="shared" ca="1" si="1037"/>
        <v>-1.1549019599857431</v>
      </c>
      <c r="BA99">
        <f t="shared" ca="1" si="1037"/>
        <v>-1.1549019599857431</v>
      </c>
      <c r="BB99">
        <f t="shared" ref="BB99:BG99" ca="1" si="1038">MIN(INDIRECT(BB92))</f>
        <v>-1.1549019599857431</v>
      </c>
      <c r="BC99">
        <f t="shared" ca="1" si="1038"/>
        <v>-1.1549019599857431</v>
      </c>
      <c r="BD99">
        <f t="shared" ca="1" si="1038"/>
        <v>-1.1549019599857431</v>
      </c>
      <c r="BE99">
        <f t="shared" ca="1" si="1038"/>
        <v>-1.2218487496163564</v>
      </c>
      <c r="BF99">
        <f t="shared" ca="1" si="1038"/>
        <v>-1.1549019599857431</v>
      </c>
      <c r="BG99">
        <f t="shared" ca="1" si="1038"/>
        <v>-1.2218487496163564</v>
      </c>
      <c r="BH99">
        <f t="shared" ref="BH99:BN99" ca="1" si="1039">MIN(INDIRECT(BH92))</f>
        <v>-1.3010299956639813</v>
      </c>
      <c r="BI99">
        <f t="shared" ca="1" si="1039"/>
        <v>-1.2218487496163564</v>
      </c>
      <c r="BJ99">
        <f t="shared" ca="1" si="1039"/>
        <v>-1.2218487496163564</v>
      </c>
      <c r="BK99">
        <f t="shared" ca="1" si="1039"/>
        <v>-1.2218487496163564</v>
      </c>
      <c r="BL99">
        <f t="shared" ca="1" si="1039"/>
        <v>-1.2218487496163564</v>
      </c>
      <c r="BM99">
        <f t="shared" ca="1" si="1039"/>
        <v>-1.2218487496163564</v>
      </c>
      <c r="BN99">
        <f t="shared" ca="1" si="1039"/>
        <v>-1.2218487496163564</v>
      </c>
      <c r="BO99">
        <f ca="1">MIN(INDIRECT(BO92))</f>
        <v>-1.2218487496163564</v>
      </c>
      <c r="BP99">
        <f ca="1">MIN(INDIRECT(BP92))</f>
        <v>-1.2218487496163564</v>
      </c>
      <c r="BQ99">
        <f t="shared" ref="BQ99:BW99" ca="1" si="1040">MIN(INDIRECT(BQ92))</f>
        <v>-1.2218487496163564</v>
      </c>
      <c r="BR99">
        <f t="shared" ca="1" si="1040"/>
        <v>-1.2218487496163564</v>
      </c>
      <c r="BS99">
        <f t="shared" ca="1" si="1040"/>
        <v>-1.2218487496163564</v>
      </c>
      <c r="BT99">
        <f t="shared" ca="1" si="1040"/>
        <v>-1.3979400086720375</v>
      </c>
      <c r="BU99">
        <f t="shared" ca="1" si="1040"/>
        <v>-1.3010299956639813</v>
      </c>
      <c r="BV99">
        <f t="shared" ca="1" si="1040"/>
        <v>-1.3010299956639813</v>
      </c>
      <c r="BW99">
        <f t="shared" ca="1" si="1040"/>
        <v>-1.3010299956639813</v>
      </c>
      <c r="BX99">
        <f ca="1">MIN(INDIRECT(BX92))</f>
        <v>-1.2218487496163564</v>
      </c>
      <c r="BY99">
        <f ca="1">MIN(INDIRECT(BY92))</f>
        <v>-1.3010299956639813</v>
      </c>
      <c r="BZ99">
        <f t="shared" ref="BZ99:CK99" ca="1" si="1041">MIN(INDIRECT(BZ92))</f>
        <v>-1.3010299956639813</v>
      </c>
      <c r="CA99">
        <f t="shared" ca="1" si="1041"/>
        <v>-1.3010299956639813</v>
      </c>
      <c r="CB99">
        <f t="shared" ca="1" si="1041"/>
        <v>-1.3010299956639813</v>
      </c>
      <c r="CC99">
        <f t="shared" ca="1" si="1041"/>
        <v>-1.3010299956639813</v>
      </c>
      <c r="CD99">
        <f t="shared" ca="1" si="1041"/>
        <v>-1.3010299956639813</v>
      </c>
      <c r="CE99">
        <f t="shared" ca="1" si="1041"/>
        <v>-1.3010299956639813</v>
      </c>
      <c r="CF99">
        <f t="shared" ca="1" si="1041"/>
        <v>-1.3010299956639813</v>
      </c>
      <c r="CG99">
        <f t="shared" ca="1" si="1041"/>
        <v>-1.3010299956639813</v>
      </c>
      <c r="CH99">
        <f t="shared" ca="1" si="1041"/>
        <v>-1.3010299956639813</v>
      </c>
      <c r="CI99">
        <f t="shared" ca="1" si="1041"/>
        <v>-1.3010299956639813</v>
      </c>
      <c r="CJ99">
        <f t="shared" ca="1" si="1041"/>
        <v>-1.3010299956639813</v>
      </c>
      <c r="CK99">
        <f t="shared" ca="1" si="1041"/>
        <v>-1.3010299956639813</v>
      </c>
      <c r="CL99">
        <f ca="1">MIN(INDIRECT(CL92))</f>
        <v>-1.3010299956639813</v>
      </c>
      <c r="CM99">
        <f ca="1">MIN(INDIRECT(CM92))</f>
        <v>-1.3010299956639813</v>
      </c>
      <c r="CN99">
        <f t="shared" ref="CN99:CS99" ca="1" si="1042">MIN(INDIRECT(CN92))</f>
        <v>-1.3010299956639813</v>
      </c>
      <c r="CO99">
        <f t="shared" ca="1" si="1042"/>
        <v>-1.3010299956639813</v>
      </c>
      <c r="CP99">
        <f t="shared" ca="1" si="1042"/>
        <v>-1.3010299956639813</v>
      </c>
      <c r="CQ99">
        <f t="shared" ca="1" si="1042"/>
        <v>-1.3010299956639813</v>
      </c>
      <c r="CR99">
        <f t="shared" ca="1" si="1042"/>
        <v>-1.3979400086720375</v>
      </c>
      <c r="CS99">
        <f t="shared" ca="1" si="1042"/>
        <v>-1.3010299956639813</v>
      </c>
      <c r="CT99">
        <f t="shared" ref="CT99:DP99" ca="1" si="1043">MIN(INDIRECT(CT92))</f>
        <v>-1.3010299956639813</v>
      </c>
      <c r="CU99">
        <f t="shared" ca="1" si="1043"/>
        <v>-1.3010299956639813</v>
      </c>
      <c r="CV99">
        <f t="shared" ca="1" si="1043"/>
        <v>-1.3010299956639813</v>
      </c>
      <c r="CW99">
        <f t="shared" ca="1" si="1043"/>
        <v>-1.3010299956639813</v>
      </c>
      <c r="CX99">
        <f t="shared" ca="1" si="1043"/>
        <v>-1.3010299956639813</v>
      </c>
      <c r="CY99">
        <f t="shared" ca="1" si="1043"/>
        <v>-1.3010299956639813</v>
      </c>
      <c r="CZ99">
        <f t="shared" ca="1" si="1043"/>
        <v>-1.3010299956639813</v>
      </c>
      <c r="DA99">
        <f t="shared" ca="1" si="1043"/>
        <v>-1.3010299956639813</v>
      </c>
      <c r="DB99">
        <f t="shared" ca="1" si="1043"/>
        <v>-1.3010299956639813</v>
      </c>
      <c r="DC99">
        <f t="shared" ca="1" si="1043"/>
        <v>-1.3010299956639813</v>
      </c>
      <c r="DD99">
        <f t="shared" ca="1" si="1043"/>
        <v>-1.3010299956639813</v>
      </c>
      <c r="DE99">
        <f t="shared" ca="1" si="1043"/>
        <v>-1.3010299956639813</v>
      </c>
      <c r="DF99">
        <f t="shared" ca="1" si="1043"/>
        <v>-1.3010299956639813</v>
      </c>
      <c r="DG99">
        <f t="shared" ca="1" si="1043"/>
        <v>-1.3010299956639813</v>
      </c>
      <c r="DH99">
        <f t="shared" ca="1" si="1043"/>
        <v>-1.3010299956639813</v>
      </c>
      <c r="DI99">
        <f t="shared" ca="1" si="1043"/>
        <v>-1.3010299956639813</v>
      </c>
      <c r="DJ99">
        <f t="shared" ca="1" si="1043"/>
        <v>-1.3010299956639813</v>
      </c>
      <c r="DK99">
        <f t="shared" ca="1" si="1043"/>
        <v>-1.3010299956639813</v>
      </c>
      <c r="DL99">
        <f t="shared" ca="1" si="1043"/>
        <v>-1.3010299956639813</v>
      </c>
      <c r="DM99">
        <f t="shared" ca="1" si="1043"/>
        <v>-1.3010299956639813</v>
      </c>
      <c r="DN99">
        <f t="shared" ca="1" si="1043"/>
        <v>-1.3010299956639813</v>
      </c>
      <c r="DO99">
        <f t="shared" ca="1" si="1043"/>
        <v>-1.3010299956639813</v>
      </c>
      <c r="DP99">
        <f t="shared" ca="1" si="1043"/>
        <v>-1.3010299956639813</v>
      </c>
      <c r="DQ99">
        <f ca="1">MIN(INDIRECT(DQ92))</f>
        <v>-1.3010299956639813</v>
      </c>
      <c r="DR99">
        <f t="shared" ref="DR99:EC99" ca="1" si="1044">MIN(INDIRECT(DR92))</f>
        <v>-1.3467874862246563</v>
      </c>
      <c r="DS99">
        <f t="shared" ca="1" si="1044"/>
        <v>-1.3279021420642825</v>
      </c>
      <c r="DT99">
        <f t="shared" ca="1" si="1044"/>
        <v>-1.3279021420642825</v>
      </c>
      <c r="DU99">
        <f t="shared" ca="1" si="1044"/>
        <v>-1.3010299956639813</v>
      </c>
      <c r="DV99">
        <f t="shared" ca="1" si="1044"/>
        <v>-1.3279021420642825</v>
      </c>
      <c r="DW99">
        <f t="shared" ca="1" si="1044"/>
        <v>-1.3010299956639813</v>
      </c>
      <c r="DX99">
        <f t="shared" ca="1" si="1044"/>
        <v>-1.3187587626244128</v>
      </c>
      <c r="DY99">
        <f t="shared" ca="1" si="1044"/>
        <v>-1.3187587626244128</v>
      </c>
      <c r="DZ99">
        <f t="shared" ca="1" si="1044"/>
        <v>-1.3098039199714864</v>
      </c>
      <c r="EA99">
        <f t="shared" ca="1" si="1044"/>
        <v>-1.3187587626244128</v>
      </c>
      <c r="EB99">
        <f t="shared" ca="1" si="1044"/>
        <v>-1.3372421683184259</v>
      </c>
      <c r="EC99">
        <f t="shared" ca="1" si="1044"/>
        <v>-1.3279021420642825</v>
      </c>
      <c r="ED99">
        <f t="shared" ref="ED99:EF99" ca="1" si="1045">MIN(INDIRECT(ED92))</f>
        <v>-1.3467874862246563</v>
      </c>
      <c r="EE99">
        <f t="shared" ca="1" si="1045"/>
        <v>-1.3372421683184259</v>
      </c>
      <c r="EF99">
        <f t="shared" ca="1" si="1045"/>
        <v>-1.3098039199714864</v>
      </c>
    </row>
    <row r="100" spans="6:136">
      <c r="F100" s="17" t="s">
        <v>30</v>
      </c>
      <c r="G100">
        <f ca="1">AVERAGE(INDIRECT(G92))</f>
        <v>-0.48537738116254009</v>
      </c>
      <c r="H100">
        <f t="shared" ref="H100:X100" ca="1" si="1046">AVERAGE(INDIRECT(H92))</f>
        <v>-0.48562243600225136</v>
      </c>
      <c r="I100">
        <f t="shared" ca="1" si="1046"/>
        <v>-0.52709173920998964</v>
      </c>
      <c r="J100">
        <f t="shared" ca="1" si="1046"/>
        <v>-0.52264116099232094</v>
      </c>
      <c r="K100">
        <f t="shared" ca="1" si="1046"/>
        <v>-0.54746598208392172</v>
      </c>
      <c r="L100">
        <f t="shared" ca="1" si="1046"/>
        <v>-0.54186477951767176</v>
      </c>
      <c r="M100">
        <f t="shared" ca="1" si="1046"/>
        <v>-0.55804707825793209</v>
      </c>
      <c r="N100">
        <f t="shared" ca="1" si="1046"/>
        <v>-0.56589160089420776</v>
      </c>
      <c r="O100">
        <f t="shared" ca="1" si="1046"/>
        <v>-0.55576343349433488</v>
      </c>
      <c r="P100">
        <f t="shared" ca="1" si="1046"/>
        <v>-0.56515806525710566</v>
      </c>
      <c r="Q100">
        <f t="shared" ca="1" si="1046"/>
        <v>-0.59178390709985285</v>
      </c>
      <c r="R100">
        <f t="shared" ca="1" si="1046"/>
        <v>-0.60186750128912259</v>
      </c>
      <c r="S100">
        <f t="shared" ca="1" si="1046"/>
        <v>-0.59231889130274973</v>
      </c>
      <c r="T100">
        <f t="shared" ca="1" si="1046"/>
        <v>-0.59572843621599281</v>
      </c>
      <c r="U100">
        <f t="shared" ca="1" si="1046"/>
        <v>-0.59859768753620957</v>
      </c>
      <c r="V100">
        <f t="shared" ca="1" si="1046"/>
        <v>-0.68618406514711316</v>
      </c>
      <c r="W100">
        <f t="shared" ca="1" si="1046"/>
        <v>-0.67024410316315608</v>
      </c>
      <c r="X100">
        <f t="shared" ca="1" si="1046"/>
        <v>-0.64884871958128465</v>
      </c>
      <c r="Y100">
        <f t="shared" ref="Y100:AD100" ca="1" si="1047">AVERAGE(INDIRECT(Y92))</f>
        <v>-0.64836331140164338</v>
      </c>
      <c r="Z100">
        <f t="shared" ca="1" si="1047"/>
        <v>-0.65807864306596375</v>
      </c>
      <c r="AA100">
        <f t="shared" ca="1" si="1047"/>
        <v>-0.67426702566984642</v>
      </c>
      <c r="AB100">
        <f t="shared" ca="1" si="1047"/>
        <v>-0.68302042055672207</v>
      </c>
      <c r="AC100">
        <f t="shared" ca="1" si="1047"/>
        <v>-0.69007712192107407</v>
      </c>
      <c r="AD100">
        <f t="shared" ca="1" si="1047"/>
        <v>-0.68809460200057693</v>
      </c>
      <c r="AE100">
        <f t="shared" ref="AE100:AK100" ca="1" si="1048">AVERAGE(INDIRECT(AE92))</f>
        <v>-0.71937946193309998</v>
      </c>
      <c r="AF100">
        <f t="shared" ca="1" si="1048"/>
        <v>-0.72810366815123462</v>
      </c>
      <c r="AG100">
        <f t="shared" ca="1" si="1048"/>
        <v>-0.73286868295424668</v>
      </c>
      <c r="AH100">
        <f t="shared" ca="1" si="1048"/>
        <v>-0.74086790078850084</v>
      </c>
      <c r="AI100">
        <f t="shared" ca="1" si="1048"/>
        <v>-0.75377966610187885</v>
      </c>
      <c r="AJ100">
        <f t="shared" ca="1" si="1048"/>
        <v>-0.82811906060271234</v>
      </c>
      <c r="AK100">
        <f t="shared" ca="1" si="1048"/>
        <v>-0.78489220718414898</v>
      </c>
      <c r="AL100">
        <f t="shared" ref="AL100:AT100" ca="1" si="1049">AVERAGE(INDIRECT(AL92))</f>
        <v>-0.79418052606588596</v>
      </c>
      <c r="AM100">
        <f t="shared" ca="1" si="1049"/>
        <v>-0.79954090905374664</v>
      </c>
      <c r="AN100">
        <f t="shared" ca="1" si="1049"/>
        <v>-0.80700913497761562</v>
      </c>
      <c r="AO100">
        <f t="shared" ca="1" si="1049"/>
        <v>-0.82600897230872516</v>
      </c>
      <c r="AP100">
        <f t="shared" ca="1" si="1049"/>
        <v>-0.85140831197715128</v>
      </c>
      <c r="AQ100">
        <f t="shared" ca="1" si="1049"/>
        <v>-0.85430672400016172</v>
      </c>
      <c r="AR100">
        <f t="shared" ca="1" si="1049"/>
        <v>-0.86540101279416182</v>
      </c>
      <c r="AS100">
        <f t="shared" ca="1" si="1049"/>
        <v>-0.85703291172430296</v>
      </c>
      <c r="AT100">
        <f t="shared" ca="1" si="1049"/>
        <v>-0.86334812753558277</v>
      </c>
      <c r="AU100">
        <f t="shared" ref="AU100:BA100" ca="1" si="1050">AVERAGE(INDIRECT(AU92))</f>
        <v>-0.88994022872474576</v>
      </c>
      <c r="AV100">
        <f t="shared" ca="1" si="1050"/>
        <v>-0.89088640654321571</v>
      </c>
      <c r="AW100">
        <f t="shared" ca="1" si="1050"/>
        <v>-0.98650207707752358</v>
      </c>
      <c r="AX100">
        <f t="shared" ca="1" si="1050"/>
        <v>-0.89256588400607606</v>
      </c>
      <c r="AY100">
        <f t="shared" ca="1" si="1050"/>
        <v>-0.89491270835805903</v>
      </c>
      <c r="AZ100">
        <f t="shared" ca="1" si="1050"/>
        <v>-0.89939670573251762</v>
      </c>
      <c r="BA100">
        <f t="shared" ca="1" si="1050"/>
        <v>-0.91622005446490706</v>
      </c>
      <c r="BB100">
        <f t="shared" ref="BB100:BG100" ca="1" si="1051">AVERAGE(INDIRECT(BB92))</f>
        <v>-0.90824160587687075</v>
      </c>
      <c r="BC100">
        <f t="shared" ca="1" si="1051"/>
        <v>-0.91840541946312526</v>
      </c>
      <c r="BD100">
        <f t="shared" ca="1" si="1051"/>
        <v>-0.91866473564934481</v>
      </c>
      <c r="BE100">
        <f t="shared" ca="1" si="1051"/>
        <v>-0.92644227133249746</v>
      </c>
      <c r="BF100">
        <f t="shared" ca="1" si="1051"/>
        <v>-0.92414910363912461</v>
      </c>
      <c r="BG100">
        <f t="shared" ca="1" si="1051"/>
        <v>-0.93556426812190607</v>
      </c>
      <c r="BH100">
        <f t="shared" ref="BH100:BN100" ca="1" si="1052">AVERAGE(INDIRECT(BH92))</f>
        <v>-1.0098683380150006</v>
      </c>
      <c r="BI100">
        <f t="shared" ca="1" si="1052"/>
        <v>-0.94330597245353442</v>
      </c>
      <c r="BJ100">
        <f t="shared" ca="1" si="1052"/>
        <v>-0.95054017980377603</v>
      </c>
      <c r="BK100">
        <f t="shared" ca="1" si="1052"/>
        <v>-0.93801140511110992</v>
      </c>
      <c r="BL100">
        <f t="shared" ca="1" si="1052"/>
        <v>-0.94582808833742515</v>
      </c>
      <c r="BM100">
        <f t="shared" ca="1" si="1052"/>
        <v>-0.95444401653466038</v>
      </c>
      <c r="BN100">
        <f t="shared" ca="1" si="1052"/>
        <v>-0.95005473097483839</v>
      </c>
      <c r="BO100">
        <f ca="1">AVERAGE(INDIRECT(BO92))</f>
        <v>-0.97370154026218692</v>
      </c>
      <c r="BP100">
        <f ca="1">AVERAGE(INDIRECT(BP92))</f>
        <v>-0.96413101328800455</v>
      </c>
      <c r="BQ100">
        <f t="shared" ref="BQ100:BW100" ca="1" si="1053">AVERAGE(INDIRECT(BQ92))</f>
        <v>-0.96198291263339164</v>
      </c>
      <c r="BR100">
        <f t="shared" ca="1" si="1053"/>
        <v>-0.97058479680680509</v>
      </c>
      <c r="BS100">
        <f t="shared" ca="1" si="1053"/>
        <v>-0.96852512426303905</v>
      </c>
      <c r="BT100">
        <f t="shared" ca="1" si="1053"/>
        <v>-1.0349118733168088</v>
      </c>
      <c r="BU100">
        <f t="shared" ca="1" si="1053"/>
        <v>-0.98435588844495991</v>
      </c>
      <c r="BV100">
        <f t="shared" ca="1" si="1053"/>
        <v>-0.98487753664086264</v>
      </c>
      <c r="BW100">
        <f t="shared" ca="1" si="1053"/>
        <v>-0.98845002705795004</v>
      </c>
      <c r="BX100">
        <f ca="1">AVERAGE(INDIRECT(BX92))</f>
        <v>-0.94528361335195754</v>
      </c>
      <c r="BY100">
        <f ca="1">AVERAGE(INDIRECT(BY92))</f>
        <v>-0.95844266777601883</v>
      </c>
      <c r="BZ100">
        <f t="shared" ref="BZ100:CK100" ca="1" si="1054">AVERAGE(INDIRECT(BZ92))</f>
        <v>-0.96635533147560981</v>
      </c>
      <c r="CA100">
        <f t="shared" ca="1" si="1054"/>
        <v>-0.96927902802545673</v>
      </c>
      <c r="CB100">
        <f t="shared" ca="1" si="1054"/>
        <v>-0.97547855931872851</v>
      </c>
      <c r="CC100">
        <f t="shared" ca="1" si="1054"/>
        <v>-0.97024860388430412</v>
      </c>
      <c r="CD100">
        <f t="shared" ca="1" si="1054"/>
        <v>-0.9782025051883062</v>
      </c>
      <c r="CE100">
        <f t="shared" ca="1" si="1054"/>
        <v>-0.98275149017203278</v>
      </c>
      <c r="CF100">
        <f t="shared" ca="1" si="1054"/>
        <v>-1.0080483461086849</v>
      </c>
      <c r="CG100">
        <f t="shared" ca="1" si="1054"/>
        <v>-0.98134965177925648</v>
      </c>
      <c r="CH100">
        <f t="shared" ca="1" si="1054"/>
        <v>-1.0120943725606695</v>
      </c>
      <c r="CI100">
        <f t="shared" ca="1" si="1054"/>
        <v>-0.99858040560839811</v>
      </c>
      <c r="CJ100">
        <f t="shared" ca="1" si="1054"/>
        <v>-1.0093970229445437</v>
      </c>
      <c r="CK100">
        <f t="shared" ca="1" si="1054"/>
        <v>-1.0133001638213111</v>
      </c>
      <c r="CL100">
        <f ca="1">AVERAGE(INDIRECT(CL92))</f>
        <v>-1.0233332233986736</v>
      </c>
      <c r="CM100">
        <f ca="1">AVERAGE(INDIRECT(CM92))</f>
        <v>-1.0233385017198924</v>
      </c>
      <c r="CN100">
        <f t="shared" ref="CN100:CS100" ca="1" si="1055">AVERAGE(INDIRECT(CN92))</f>
        <v>-1.0290930942629883</v>
      </c>
      <c r="CO100">
        <f t="shared" ca="1" si="1055"/>
        <v>-1.026955268492056</v>
      </c>
      <c r="CP100">
        <f t="shared" ca="1" si="1055"/>
        <v>-1.0280542660170586</v>
      </c>
      <c r="CQ100">
        <f t="shared" ca="1" si="1055"/>
        <v>-1.0309804457582543</v>
      </c>
      <c r="CR100">
        <f t="shared" ca="1" si="1055"/>
        <v>-1.0694604796616367</v>
      </c>
      <c r="CS100">
        <f t="shared" ca="1" si="1055"/>
        <v>-1.0332350037400924</v>
      </c>
      <c r="CT100">
        <f t="shared" ref="CT100:DP100" ca="1" si="1056">AVERAGE(INDIRECT(CT92))</f>
        <v>-1.0288703943561242</v>
      </c>
      <c r="CU100">
        <f t="shared" ca="1" si="1056"/>
        <v>-1.0210907691323396</v>
      </c>
      <c r="CV100">
        <f t="shared" ca="1" si="1056"/>
        <v>-1.0246685111939653</v>
      </c>
      <c r="CW100">
        <f t="shared" ca="1" si="1056"/>
        <v>-1.0210907691323396</v>
      </c>
      <c r="CX100">
        <f t="shared" ca="1" si="1056"/>
        <v>-1.0204050612083231</v>
      </c>
      <c r="CY100">
        <f t="shared" ca="1" si="1056"/>
        <v>-1.0302572518497644</v>
      </c>
      <c r="CZ100">
        <f t="shared" ca="1" si="1056"/>
        <v>-1.0402693742153699</v>
      </c>
      <c r="DA100">
        <f t="shared" ca="1" si="1056"/>
        <v>-1.0305272022919776</v>
      </c>
      <c r="DB100">
        <f t="shared" ca="1" si="1056"/>
        <v>-1.0319850211572394</v>
      </c>
      <c r="DC100">
        <f t="shared" ca="1" si="1056"/>
        <v>-1.0380767138935654</v>
      </c>
      <c r="DD100">
        <f t="shared" ca="1" si="1056"/>
        <v>-1.0423216630611352</v>
      </c>
      <c r="DE100">
        <f t="shared" ca="1" si="1056"/>
        <v>-1.0434200015278527</v>
      </c>
      <c r="DF100">
        <f t="shared" ca="1" si="1056"/>
        <v>-1.0423025293762262</v>
      </c>
      <c r="DG100">
        <f t="shared" ca="1" si="1056"/>
        <v>-1.0437165391119068</v>
      </c>
      <c r="DH100">
        <f t="shared" ca="1" si="1056"/>
        <v>-1.0467131852170612</v>
      </c>
      <c r="DI100">
        <f t="shared" ca="1" si="1056"/>
        <v>-1.0463213715910025</v>
      </c>
      <c r="DJ100">
        <f t="shared" ca="1" si="1056"/>
        <v>-1.0366560398390685</v>
      </c>
      <c r="DK100">
        <f t="shared" ca="1" si="1056"/>
        <v>-1.0356598932614309</v>
      </c>
      <c r="DL100">
        <f t="shared" ca="1" si="1056"/>
        <v>-1.0307231243231489</v>
      </c>
      <c r="DM100">
        <f t="shared" ca="1" si="1056"/>
        <v>-1.0508615680427271</v>
      </c>
      <c r="DN100">
        <f t="shared" ca="1" si="1056"/>
        <v>-1.0604064727901452</v>
      </c>
      <c r="DO100">
        <f t="shared" ca="1" si="1056"/>
        <v>-1.0597379363949599</v>
      </c>
      <c r="DP100">
        <f t="shared" ca="1" si="1056"/>
        <v>-1.0602432536391189</v>
      </c>
      <c r="DQ100">
        <f ca="1">AVERAGE(INDIRECT(DQ92))</f>
        <v>-1.0597041100134392</v>
      </c>
      <c r="DR100">
        <f t="shared" ref="DR100:EC100" ca="1" si="1057">AVERAGE(INDIRECT(DR92))</f>
        <v>-1.0622126721639196</v>
      </c>
      <c r="DS100">
        <f t="shared" ca="1" si="1057"/>
        <v>-1.0526702026878141</v>
      </c>
      <c r="DT100">
        <f t="shared" ca="1" si="1057"/>
        <v>-1.0571396725738165</v>
      </c>
      <c r="DU100">
        <f t="shared" ca="1" si="1057"/>
        <v>-1.0438280661059987</v>
      </c>
      <c r="DV100">
        <f t="shared" ca="1" si="1057"/>
        <v>-1.0749357318124395</v>
      </c>
      <c r="DW100">
        <f t="shared" ca="1" si="1057"/>
        <v>-1.0634525273671653</v>
      </c>
      <c r="DX100">
        <f t="shared" ca="1" si="1057"/>
        <v>-1.0566691593655069</v>
      </c>
      <c r="DY100">
        <f t="shared" ca="1" si="1057"/>
        <v>-1.0676893845807824</v>
      </c>
      <c r="DZ100">
        <f t="shared" ca="1" si="1057"/>
        <v>-1.0658986662143013</v>
      </c>
      <c r="EA100">
        <f t="shared" ca="1" si="1057"/>
        <v>-1.0748206834942693</v>
      </c>
      <c r="EB100">
        <f t="shared" ca="1" si="1057"/>
        <v>-1.0915213280227187</v>
      </c>
      <c r="EC100">
        <f t="shared" ca="1" si="1057"/>
        <v>-1.0696642538854935</v>
      </c>
      <c r="ED100">
        <f t="shared" ref="ED100:EF100" ca="1" si="1058">AVERAGE(INDIRECT(ED92))</f>
        <v>-1.0888198046479638</v>
      </c>
      <c r="EE100">
        <f t="shared" ca="1" si="1058"/>
        <v>-1.1004543836588487</v>
      </c>
      <c r="EF100">
        <f t="shared" ca="1" si="1058"/>
        <v>-1.0875201777326484</v>
      </c>
    </row>
    <row r="101" spans="6:136">
      <c r="F101" s="17" t="s">
        <v>31</v>
      </c>
      <c r="G101">
        <f t="shared" ref="G101:U101" ca="1" si="1059">IF(G$10="有","",AVERAGE(INDIRECT(G92)))</f>
        <v>-0.48537738116254009</v>
      </c>
      <c r="H101">
        <f t="shared" ca="1" si="1059"/>
        <v>-0.48562243600225136</v>
      </c>
      <c r="I101">
        <f t="shared" ca="1" si="1059"/>
        <v>-0.52709173920998964</v>
      </c>
      <c r="J101">
        <f t="shared" ca="1" si="1059"/>
        <v>-0.52264116099232094</v>
      </c>
      <c r="K101">
        <f t="shared" ca="1" si="1059"/>
        <v>-0.54746598208392172</v>
      </c>
      <c r="L101">
        <f t="shared" ca="1" si="1059"/>
        <v>-0.54186477951767176</v>
      </c>
      <c r="M101">
        <f t="shared" ca="1" si="1059"/>
        <v>-0.55804707825793209</v>
      </c>
      <c r="N101">
        <f t="shared" ca="1" si="1059"/>
        <v>-0.56589160089420776</v>
      </c>
      <c r="O101">
        <f t="shared" ca="1" si="1059"/>
        <v>-0.55576343349433488</v>
      </c>
      <c r="P101">
        <f t="shared" ca="1" si="1059"/>
        <v>-0.56515806525710566</v>
      </c>
      <c r="Q101">
        <f t="shared" ca="1" si="1059"/>
        <v>-0.59178390709985285</v>
      </c>
      <c r="R101">
        <f t="shared" ca="1" si="1059"/>
        <v>-0.60186750128912259</v>
      </c>
      <c r="S101">
        <f t="shared" ca="1" si="1059"/>
        <v>-0.59231889130274973</v>
      </c>
      <c r="T101">
        <f t="shared" ca="1" si="1059"/>
        <v>-0.59572843621599281</v>
      </c>
      <c r="U101">
        <f t="shared" ca="1" si="1059"/>
        <v>-0.59859768753620957</v>
      </c>
      <c r="V101" t="str">
        <f ca="1">IF(V$10="有","",AVERAGE(INDIRECT(V92)))</f>
        <v/>
      </c>
      <c r="W101" t="str">
        <f ca="1">IF(W$10="有","",AVERAGE(INDIRECT(W92)))</f>
        <v/>
      </c>
      <c r="X101">
        <f ca="1">IF(X$10="有","",AVERAGE(INDIRECT(X92)))</f>
        <v>-0.64884871958128465</v>
      </c>
      <c r="Y101">
        <f t="shared" ref="Y101:AD101" ca="1" si="1060">IF(Y$10="有","",AVERAGE(INDIRECT(Y92)))</f>
        <v>-0.64836331140164338</v>
      </c>
      <c r="Z101">
        <f t="shared" ca="1" si="1060"/>
        <v>-0.65807864306596375</v>
      </c>
      <c r="AA101">
        <f t="shared" ca="1" si="1060"/>
        <v>-0.67426702566984642</v>
      </c>
      <c r="AB101">
        <f t="shared" ca="1" si="1060"/>
        <v>-0.68302042055672207</v>
      </c>
      <c r="AC101">
        <f t="shared" ca="1" si="1060"/>
        <v>-0.69007712192107407</v>
      </c>
      <c r="AD101">
        <f t="shared" ca="1" si="1060"/>
        <v>-0.68809460200057693</v>
      </c>
      <c r="AE101">
        <f t="shared" ref="AE101:AK101" ca="1" si="1061">IF(AE$10="有","",AVERAGE(INDIRECT(AE92)))</f>
        <v>-0.71937946193309998</v>
      </c>
      <c r="AF101">
        <f t="shared" ca="1" si="1061"/>
        <v>-0.72810366815123462</v>
      </c>
      <c r="AG101">
        <f t="shared" ca="1" si="1061"/>
        <v>-0.73286868295424668</v>
      </c>
      <c r="AH101">
        <f t="shared" ca="1" si="1061"/>
        <v>-0.74086790078850084</v>
      </c>
      <c r="AI101">
        <f t="shared" ca="1" si="1061"/>
        <v>-0.75377966610187885</v>
      </c>
      <c r="AJ101" t="str">
        <f t="shared" ca="1" si="1061"/>
        <v/>
      </c>
      <c r="AK101">
        <f t="shared" ca="1" si="1061"/>
        <v>-0.78489220718414898</v>
      </c>
      <c r="AL101">
        <f t="shared" ref="AL101:AT101" ca="1" si="1062">IF(AL$10="有","",AVERAGE(INDIRECT(AL92)))</f>
        <v>-0.79418052606588596</v>
      </c>
      <c r="AM101">
        <f t="shared" ca="1" si="1062"/>
        <v>-0.79954090905374664</v>
      </c>
      <c r="AN101">
        <f t="shared" ca="1" si="1062"/>
        <v>-0.80700913497761562</v>
      </c>
      <c r="AO101">
        <f t="shared" ca="1" si="1062"/>
        <v>-0.82600897230872516</v>
      </c>
      <c r="AP101">
        <f t="shared" ca="1" si="1062"/>
        <v>-0.85140831197715128</v>
      </c>
      <c r="AQ101">
        <f t="shared" ca="1" si="1062"/>
        <v>-0.85430672400016172</v>
      </c>
      <c r="AR101">
        <f t="shared" ca="1" si="1062"/>
        <v>-0.86540101279416182</v>
      </c>
      <c r="AS101">
        <f t="shared" ca="1" si="1062"/>
        <v>-0.85703291172430296</v>
      </c>
      <c r="AT101">
        <f t="shared" ca="1" si="1062"/>
        <v>-0.86334812753558277</v>
      </c>
      <c r="AU101">
        <f t="shared" ref="AU101:BA101" ca="1" si="1063">IF(AU$10="有","",AVERAGE(INDIRECT(AU92)))</f>
        <v>-0.88994022872474576</v>
      </c>
      <c r="AV101">
        <f t="shared" ca="1" si="1063"/>
        <v>-0.89088640654321571</v>
      </c>
      <c r="AW101" t="str">
        <f t="shared" ca="1" si="1063"/>
        <v/>
      </c>
      <c r="AX101">
        <f t="shared" ca="1" si="1063"/>
        <v>-0.89256588400607606</v>
      </c>
      <c r="AY101">
        <f t="shared" ca="1" si="1063"/>
        <v>-0.89491270835805903</v>
      </c>
      <c r="AZ101">
        <f t="shared" ca="1" si="1063"/>
        <v>-0.89939670573251762</v>
      </c>
      <c r="BA101">
        <f t="shared" ca="1" si="1063"/>
        <v>-0.91622005446490706</v>
      </c>
      <c r="BB101">
        <f t="shared" ref="BB101:BG101" ca="1" si="1064">IF(BB$10="有","",AVERAGE(INDIRECT(BB92)))</f>
        <v>-0.90824160587687075</v>
      </c>
      <c r="BC101">
        <f t="shared" ca="1" si="1064"/>
        <v>-0.91840541946312526</v>
      </c>
      <c r="BD101">
        <f t="shared" ca="1" si="1064"/>
        <v>-0.91866473564934481</v>
      </c>
      <c r="BE101">
        <f t="shared" ca="1" si="1064"/>
        <v>-0.92644227133249746</v>
      </c>
      <c r="BF101">
        <f t="shared" ca="1" si="1064"/>
        <v>-0.92414910363912461</v>
      </c>
      <c r="BG101">
        <f t="shared" ca="1" si="1064"/>
        <v>-0.93556426812190607</v>
      </c>
      <c r="BH101">
        <f t="shared" ref="BH101:BN101" ca="1" si="1065">IF(BH$10="有","",AVERAGE(INDIRECT(BH92)))</f>
        <v>-1.0098683380150006</v>
      </c>
      <c r="BI101">
        <f t="shared" ca="1" si="1065"/>
        <v>-0.94330597245353442</v>
      </c>
      <c r="BJ101">
        <f t="shared" ca="1" si="1065"/>
        <v>-0.95054017980377603</v>
      </c>
      <c r="BK101">
        <f t="shared" ca="1" si="1065"/>
        <v>-0.93801140511110992</v>
      </c>
      <c r="BL101">
        <f t="shared" ca="1" si="1065"/>
        <v>-0.94582808833742515</v>
      </c>
      <c r="BM101">
        <f t="shared" ca="1" si="1065"/>
        <v>-0.95444401653466038</v>
      </c>
      <c r="BN101">
        <f t="shared" ca="1" si="1065"/>
        <v>-0.95005473097483839</v>
      </c>
      <c r="BO101">
        <f ca="1">IF(BO$10="有","",AVERAGE(INDIRECT(BO92)))</f>
        <v>-0.97370154026218692</v>
      </c>
      <c r="BP101">
        <f ca="1">IF(BP$10="有","",AVERAGE(INDIRECT(BP92)))</f>
        <v>-0.96413101328800455</v>
      </c>
      <c r="BQ101">
        <f t="shared" ref="BQ101:BW101" ca="1" si="1066">IF(BQ$10="有","",AVERAGE(INDIRECT(BQ92)))</f>
        <v>-0.96198291263339164</v>
      </c>
      <c r="BR101">
        <f t="shared" ca="1" si="1066"/>
        <v>-0.97058479680680509</v>
      </c>
      <c r="BS101">
        <f t="shared" ca="1" si="1066"/>
        <v>-0.96852512426303905</v>
      </c>
      <c r="BT101">
        <f t="shared" ca="1" si="1066"/>
        <v>-1.0349118733168088</v>
      </c>
      <c r="BU101">
        <f t="shared" ca="1" si="1066"/>
        <v>-0.98435588844495991</v>
      </c>
      <c r="BV101">
        <f t="shared" ca="1" si="1066"/>
        <v>-0.98487753664086264</v>
      </c>
      <c r="BW101">
        <f t="shared" ca="1" si="1066"/>
        <v>-0.98845002705795004</v>
      </c>
      <c r="BX101">
        <f ca="1">IF(BX$10="有","",AVERAGE(INDIRECT(BX92)))</f>
        <v>-0.94528361335195754</v>
      </c>
      <c r="BY101">
        <f ca="1">IF(BY$10="有","",AVERAGE(INDIRECT(BY92)))</f>
        <v>-0.95844266777601883</v>
      </c>
      <c r="BZ101">
        <f t="shared" ref="BZ101:CK101" ca="1" si="1067">IF(BZ$10="有","",AVERAGE(INDIRECT(BZ92)))</f>
        <v>-0.96635533147560981</v>
      </c>
      <c r="CA101">
        <f t="shared" ca="1" si="1067"/>
        <v>-0.96927902802545673</v>
      </c>
      <c r="CB101">
        <f t="shared" ca="1" si="1067"/>
        <v>-0.97547855931872851</v>
      </c>
      <c r="CC101">
        <f t="shared" ca="1" si="1067"/>
        <v>-0.97024860388430412</v>
      </c>
      <c r="CD101">
        <f t="shared" ca="1" si="1067"/>
        <v>-0.9782025051883062</v>
      </c>
      <c r="CE101">
        <f t="shared" ca="1" si="1067"/>
        <v>-0.98275149017203278</v>
      </c>
      <c r="CF101">
        <f t="shared" ca="1" si="1067"/>
        <v>-1.0080483461086849</v>
      </c>
      <c r="CG101">
        <f t="shared" ca="1" si="1067"/>
        <v>-0.98134965177925648</v>
      </c>
      <c r="CH101">
        <f t="shared" ca="1" si="1067"/>
        <v>-1.0120943725606695</v>
      </c>
      <c r="CI101">
        <f t="shared" ca="1" si="1067"/>
        <v>-0.99858040560839811</v>
      </c>
      <c r="CJ101">
        <f t="shared" ca="1" si="1067"/>
        <v>-1.0093970229445437</v>
      </c>
      <c r="CK101">
        <f t="shared" ca="1" si="1067"/>
        <v>-1.0133001638213111</v>
      </c>
      <c r="CL101">
        <f ca="1">IF(CL$10="有","",AVERAGE(INDIRECT(CL92)))</f>
        <v>-1.0233332233986736</v>
      </c>
      <c r="CM101">
        <f ca="1">IF(CM$10="有","",AVERAGE(INDIRECT(CM92)))</f>
        <v>-1.0233385017198924</v>
      </c>
      <c r="CN101">
        <f t="shared" ref="CN101:CS101" ca="1" si="1068">IF(CN$10="有","",AVERAGE(INDIRECT(CN92)))</f>
        <v>-1.0290930942629883</v>
      </c>
      <c r="CO101">
        <f t="shared" ca="1" si="1068"/>
        <v>-1.026955268492056</v>
      </c>
      <c r="CP101">
        <f t="shared" ca="1" si="1068"/>
        <v>-1.0280542660170586</v>
      </c>
      <c r="CQ101">
        <f t="shared" ca="1" si="1068"/>
        <v>-1.0309804457582543</v>
      </c>
      <c r="CR101">
        <f t="shared" ca="1" si="1068"/>
        <v>-1.0694604796616367</v>
      </c>
      <c r="CS101">
        <f t="shared" ca="1" si="1068"/>
        <v>-1.0332350037400924</v>
      </c>
      <c r="CT101">
        <f t="shared" ref="CT101:DP101" ca="1" si="1069">IF(CT$10="有","",AVERAGE(INDIRECT(CT92)))</f>
        <v>-1.0288703943561242</v>
      </c>
      <c r="CU101">
        <f t="shared" ca="1" si="1069"/>
        <v>-1.0210907691323396</v>
      </c>
      <c r="CV101">
        <f t="shared" ca="1" si="1069"/>
        <v>-1.0246685111939653</v>
      </c>
      <c r="CW101">
        <f t="shared" ca="1" si="1069"/>
        <v>-1.0210907691323396</v>
      </c>
      <c r="CX101">
        <f t="shared" ca="1" si="1069"/>
        <v>-1.0204050612083231</v>
      </c>
      <c r="CY101">
        <f t="shared" ca="1" si="1069"/>
        <v>-1.0302572518497644</v>
      </c>
      <c r="CZ101">
        <f t="shared" ca="1" si="1069"/>
        <v>-1.0402693742153699</v>
      </c>
      <c r="DA101">
        <f t="shared" ca="1" si="1069"/>
        <v>-1.0305272022919776</v>
      </c>
      <c r="DB101">
        <f t="shared" ca="1" si="1069"/>
        <v>-1.0319850211572394</v>
      </c>
      <c r="DC101">
        <f t="shared" ca="1" si="1069"/>
        <v>-1.0380767138935654</v>
      </c>
      <c r="DD101">
        <f t="shared" ca="1" si="1069"/>
        <v>-1.0423216630611352</v>
      </c>
      <c r="DE101">
        <f t="shared" ca="1" si="1069"/>
        <v>-1.0434200015278527</v>
      </c>
      <c r="DF101">
        <f t="shared" ca="1" si="1069"/>
        <v>-1.0423025293762262</v>
      </c>
      <c r="DG101">
        <f t="shared" ca="1" si="1069"/>
        <v>-1.0437165391119068</v>
      </c>
      <c r="DH101">
        <f t="shared" ca="1" si="1069"/>
        <v>-1.0467131852170612</v>
      </c>
      <c r="DI101">
        <f t="shared" ca="1" si="1069"/>
        <v>-1.0463213715910025</v>
      </c>
      <c r="DJ101">
        <f t="shared" ca="1" si="1069"/>
        <v>-1.0366560398390685</v>
      </c>
      <c r="DK101">
        <f t="shared" ca="1" si="1069"/>
        <v>-1.0356598932614309</v>
      </c>
      <c r="DL101">
        <f t="shared" ca="1" si="1069"/>
        <v>-1.0307231243231489</v>
      </c>
      <c r="DM101">
        <f t="shared" ca="1" si="1069"/>
        <v>-1.0508615680427271</v>
      </c>
      <c r="DN101">
        <f t="shared" ca="1" si="1069"/>
        <v>-1.0604064727901452</v>
      </c>
      <c r="DO101">
        <f t="shared" ca="1" si="1069"/>
        <v>-1.0597379363949599</v>
      </c>
      <c r="DP101">
        <f t="shared" ca="1" si="1069"/>
        <v>-1.0602432536391189</v>
      </c>
      <c r="DQ101">
        <f ca="1">IF(DQ$10="有","",AVERAGE(INDIRECT(DQ92)))</f>
        <v>-1.0597041100134392</v>
      </c>
      <c r="DR101">
        <f t="shared" ref="DR101:EC101" ca="1" si="1070">IF(DR$10="有","",AVERAGE(INDIRECT(DR92)))</f>
        <v>-1.0622126721639196</v>
      </c>
      <c r="DS101">
        <f t="shared" ca="1" si="1070"/>
        <v>-1.0526702026878141</v>
      </c>
      <c r="DT101">
        <f t="shared" ca="1" si="1070"/>
        <v>-1.0571396725738165</v>
      </c>
      <c r="DU101">
        <f t="shared" ca="1" si="1070"/>
        <v>-1.0438280661059987</v>
      </c>
      <c r="DV101">
        <f t="shared" ca="1" si="1070"/>
        <v>-1.0749357318124395</v>
      </c>
      <c r="DW101">
        <f t="shared" ca="1" si="1070"/>
        <v>-1.0634525273671653</v>
      </c>
      <c r="DX101">
        <f t="shared" ca="1" si="1070"/>
        <v>-1.0566691593655069</v>
      </c>
      <c r="DY101">
        <f t="shared" ca="1" si="1070"/>
        <v>-1.0676893845807824</v>
      </c>
      <c r="DZ101">
        <f t="shared" ca="1" si="1070"/>
        <v>-1.0658986662143013</v>
      </c>
      <c r="EA101">
        <f t="shared" ca="1" si="1070"/>
        <v>-1.0748206834942693</v>
      </c>
      <c r="EB101">
        <f t="shared" ca="1" si="1070"/>
        <v>-1.0915213280227187</v>
      </c>
      <c r="EC101">
        <f t="shared" ca="1" si="1070"/>
        <v>-1.0696642538854935</v>
      </c>
      <c r="ED101">
        <f t="shared" ref="ED101:EF101" ca="1" si="1071">IF(ED$10="有","",AVERAGE(INDIRECT(ED92)))</f>
        <v>-1.0888198046479638</v>
      </c>
      <c r="EE101">
        <f t="shared" ca="1" si="1071"/>
        <v>-1.1004543836588487</v>
      </c>
      <c r="EF101">
        <f t="shared" ca="1" si="1071"/>
        <v>-1.0875201777326484</v>
      </c>
    </row>
    <row r="102" spans="6:136">
      <c r="F102" s="17" t="s">
        <v>32</v>
      </c>
      <c r="G102">
        <f ca="1">STDEV(INDIRECT(G92))</f>
        <v>0.2555060061886229</v>
      </c>
      <c r="H102">
        <f t="shared" ref="H102:X102" ca="1" si="1072">STDEV(INDIRECT(H92))</f>
        <v>0.23602650633411945</v>
      </c>
      <c r="I102">
        <f t="shared" ca="1" si="1072"/>
        <v>0.24406237037682008</v>
      </c>
      <c r="J102">
        <f t="shared" ca="1" si="1072"/>
        <v>0.23365740816322797</v>
      </c>
      <c r="K102">
        <f t="shared" ca="1" si="1072"/>
        <v>0.23772797718881139</v>
      </c>
      <c r="L102">
        <f t="shared" ca="1" si="1072"/>
        <v>0.23610725116604847</v>
      </c>
      <c r="M102">
        <f t="shared" ca="1" si="1072"/>
        <v>0.24327379422390846</v>
      </c>
      <c r="N102">
        <f t="shared" ca="1" si="1072"/>
        <v>0.23419672776769532</v>
      </c>
      <c r="O102">
        <f t="shared" ca="1" si="1072"/>
        <v>0.23368017065609037</v>
      </c>
      <c r="P102">
        <f t="shared" ca="1" si="1072"/>
        <v>0.23688292457054769</v>
      </c>
      <c r="Q102">
        <f t="shared" ca="1" si="1072"/>
        <v>0.25637888407257148</v>
      </c>
      <c r="R102">
        <f t="shared" ca="1" si="1072"/>
        <v>0.25777820086099185</v>
      </c>
      <c r="S102">
        <f t="shared" ca="1" si="1072"/>
        <v>0.23016699879062807</v>
      </c>
      <c r="T102">
        <f t="shared" ca="1" si="1072"/>
        <v>0.23514432586821013</v>
      </c>
      <c r="U102">
        <f t="shared" ca="1" si="1072"/>
        <v>0.24010370207366899</v>
      </c>
      <c r="V102">
        <f t="shared" ca="1" si="1072"/>
        <v>0.20882791502930528</v>
      </c>
      <c r="W102">
        <f t="shared" ca="1" si="1072"/>
        <v>0.20748850856938841</v>
      </c>
      <c r="X102">
        <f t="shared" ca="1" si="1072"/>
        <v>0.22164828590899538</v>
      </c>
      <c r="Y102">
        <f t="shared" ref="Y102:AD102" ca="1" si="1073">STDEV(INDIRECT(Y92))</f>
        <v>0.22303890187581041</v>
      </c>
      <c r="Z102">
        <f t="shared" ca="1" si="1073"/>
        <v>0.23816648145716232</v>
      </c>
      <c r="AA102">
        <f t="shared" ca="1" si="1073"/>
        <v>0.23217345514608848</v>
      </c>
      <c r="AB102">
        <f t="shared" ca="1" si="1073"/>
        <v>0.23300492303965653</v>
      </c>
      <c r="AC102">
        <f t="shared" ca="1" si="1073"/>
        <v>0.21936470253340673</v>
      </c>
      <c r="AD102">
        <f t="shared" ca="1" si="1073"/>
        <v>0.231298194276156</v>
      </c>
      <c r="AE102">
        <f t="shared" ref="AE102:AK102" ca="1" si="1074">STDEV(INDIRECT(AE92))</f>
        <v>0.22932826928142475</v>
      </c>
      <c r="AF102">
        <f t="shared" ca="1" si="1074"/>
        <v>0.22171448606912386</v>
      </c>
      <c r="AG102">
        <f t="shared" ca="1" si="1074"/>
        <v>0.21505538793022699</v>
      </c>
      <c r="AH102">
        <f t="shared" ca="1" si="1074"/>
        <v>0.21681341065366361</v>
      </c>
      <c r="AI102">
        <f t="shared" ca="1" si="1074"/>
        <v>0.20612343992277987</v>
      </c>
      <c r="AJ102">
        <f t="shared" ca="1" si="1074"/>
        <v>0.18859363736988224</v>
      </c>
      <c r="AK102">
        <f t="shared" ca="1" si="1074"/>
        <v>0.20614216568659111</v>
      </c>
      <c r="AL102">
        <f t="shared" ref="AL102:AT102" ca="1" si="1075">STDEV(INDIRECT(AL92))</f>
        <v>0.19936424530917229</v>
      </c>
      <c r="AM102">
        <f t="shared" ca="1" si="1075"/>
        <v>0.20104118164119114</v>
      </c>
      <c r="AN102">
        <f t="shared" ca="1" si="1075"/>
        <v>0.19649101784224668</v>
      </c>
      <c r="AO102">
        <f t="shared" ca="1" si="1075"/>
        <v>0.17550023653732788</v>
      </c>
      <c r="AP102">
        <f t="shared" ca="1" si="1075"/>
        <v>0.17077754662808034</v>
      </c>
      <c r="AQ102">
        <f t="shared" ca="1" si="1075"/>
        <v>0.16931235853831467</v>
      </c>
      <c r="AR102">
        <f t="shared" ca="1" si="1075"/>
        <v>0.17189191399711654</v>
      </c>
      <c r="AS102">
        <f t="shared" ca="1" si="1075"/>
        <v>0.15995685225301084</v>
      </c>
      <c r="AT102">
        <f t="shared" ca="1" si="1075"/>
        <v>0.15839842242039687</v>
      </c>
      <c r="AU102">
        <f t="shared" ref="AU102:BA102" ca="1" si="1076">STDEV(INDIRECT(AU92))</f>
        <v>0.15392751913063227</v>
      </c>
      <c r="AV102">
        <f t="shared" ca="1" si="1076"/>
        <v>0.15351850852853061</v>
      </c>
      <c r="AW102">
        <f t="shared" ca="1" si="1076"/>
        <v>0.12766051267125497</v>
      </c>
      <c r="AX102">
        <f t="shared" ca="1" si="1076"/>
        <v>0.15242988184877682</v>
      </c>
      <c r="AY102">
        <f t="shared" ca="1" si="1076"/>
        <v>0.14920902048367635</v>
      </c>
      <c r="AZ102">
        <f t="shared" ca="1" si="1076"/>
        <v>0.14222836942262315</v>
      </c>
      <c r="BA102">
        <f t="shared" ca="1" si="1076"/>
        <v>0.13861855062236372</v>
      </c>
      <c r="BB102">
        <f t="shared" ref="BB102:BG102" ca="1" si="1077">STDEV(INDIRECT(BB92))</f>
        <v>0.13919866805154893</v>
      </c>
      <c r="BC102">
        <f t="shared" ca="1" si="1077"/>
        <v>0.13873892906951379</v>
      </c>
      <c r="BD102">
        <f t="shared" ca="1" si="1077"/>
        <v>0.13678166217972584</v>
      </c>
      <c r="BE102">
        <f t="shared" ca="1" si="1077"/>
        <v>0.14019035968628726</v>
      </c>
      <c r="BF102">
        <f t="shared" ca="1" si="1077"/>
        <v>0.13102749795527094</v>
      </c>
      <c r="BG102">
        <f t="shared" ca="1" si="1077"/>
        <v>0.1384214736852229</v>
      </c>
      <c r="BH102">
        <f t="shared" ref="BH102:BN102" ca="1" si="1078">STDEV(INDIRECT(BH92))</f>
        <v>0.12583463910056575</v>
      </c>
      <c r="BI102">
        <f t="shared" ca="1" si="1078"/>
        <v>0.14049623227382446</v>
      </c>
      <c r="BJ102">
        <f t="shared" ca="1" si="1078"/>
        <v>0.13443922584241513</v>
      </c>
      <c r="BK102">
        <f t="shared" ca="1" si="1078"/>
        <v>0.1399009319744785</v>
      </c>
      <c r="BL102">
        <f t="shared" ca="1" si="1078"/>
        <v>0.13948877889060299</v>
      </c>
      <c r="BM102">
        <f t="shared" ca="1" si="1078"/>
        <v>0.13493032182413531</v>
      </c>
      <c r="BN102">
        <f t="shared" ca="1" si="1078"/>
        <v>0.13720614676534143</v>
      </c>
      <c r="BO102">
        <f ca="1">STDEV(INDIRECT(BO92))</f>
        <v>0.13266312991610738</v>
      </c>
      <c r="BP102">
        <f ca="1">STDEV(INDIRECT(BP92))</f>
        <v>0.12802297709165206</v>
      </c>
      <c r="BQ102">
        <f t="shared" ref="BQ102:BW102" ca="1" si="1079">STDEV(INDIRECT(BQ92))</f>
        <v>0.12838518321928849</v>
      </c>
      <c r="BR102">
        <f t="shared" ca="1" si="1079"/>
        <v>0.12610797152895911</v>
      </c>
      <c r="BS102">
        <f t="shared" ca="1" si="1079"/>
        <v>0.12648377383455522</v>
      </c>
      <c r="BT102">
        <f t="shared" ca="1" si="1079"/>
        <v>0.1206956314181345</v>
      </c>
      <c r="BU102">
        <f t="shared" ca="1" si="1079"/>
        <v>0.12614297319159601</v>
      </c>
      <c r="BV102">
        <f t="shared" ca="1" si="1079"/>
        <v>0.12695469291433864</v>
      </c>
      <c r="BW102">
        <f t="shared" ca="1" si="1079"/>
        <v>0.12621443849009692</v>
      </c>
      <c r="BX102">
        <f ca="1">STDEV(INDIRECT(BX92))</f>
        <v>0.15650673440079352</v>
      </c>
      <c r="BY102">
        <f ca="1">STDEV(INDIRECT(BY92))</f>
        <v>0.15741106812533034</v>
      </c>
      <c r="BZ102">
        <f t="shared" ref="BZ102:CK102" ca="1" si="1080">STDEV(INDIRECT(BZ92))</f>
        <v>0.15781951809043562</v>
      </c>
      <c r="CA102">
        <f t="shared" ca="1" si="1080"/>
        <v>0.15757762454481028</v>
      </c>
      <c r="CB102">
        <f t="shared" ca="1" si="1080"/>
        <v>0.15701304399847876</v>
      </c>
      <c r="CC102">
        <f t="shared" ca="1" si="1080"/>
        <v>0.15693080512578625</v>
      </c>
      <c r="CD102">
        <f t="shared" ca="1" si="1080"/>
        <v>0.14799972137782991</v>
      </c>
      <c r="CE102">
        <f t="shared" ca="1" si="1080"/>
        <v>0.14824216687281433</v>
      </c>
      <c r="CF102">
        <f t="shared" ca="1" si="1080"/>
        <v>0.14911822097242</v>
      </c>
      <c r="CG102">
        <f t="shared" ca="1" si="1080"/>
        <v>0.15301717364014722</v>
      </c>
      <c r="CH102">
        <f t="shared" ca="1" si="1080"/>
        <v>0.11950695884108389</v>
      </c>
      <c r="CI102">
        <f t="shared" ca="1" si="1080"/>
        <v>0.1166049774134358</v>
      </c>
      <c r="CJ102">
        <f t="shared" ca="1" si="1080"/>
        <v>0.11742149241550232</v>
      </c>
      <c r="CK102">
        <f t="shared" ca="1" si="1080"/>
        <v>0.11669713988994998</v>
      </c>
      <c r="CL102">
        <f ca="1">STDEV(INDIRECT(CL92))</f>
        <v>0.115138210453123</v>
      </c>
      <c r="CM102">
        <f ca="1">STDEV(INDIRECT(CM92))</f>
        <v>0.11397504539307758</v>
      </c>
      <c r="CN102">
        <f t="shared" ref="CN102:CS102" ca="1" si="1081">STDEV(INDIRECT(CN92))</f>
        <v>0.11696970168422346</v>
      </c>
      <c r="CO102">
        <f t="shared" ca="1" si="1081"/>
        <v>0.11561171475454078</v>
      </c>
      <c r="CP102">
        <f t="shared" ca="1" si="1081"/>
        <v>0.10820745384726162</v>
      </c>
      <c r="CQ102">
        <f t="shared" ca="1" si="1081"/>
        <v>0.10771143224477667</v>
      </c>
      <c r="CR102">
        <f t="shared" ca="1" si="1081"/>
        <v>0.10854678967075634</v>
      </c>
      <c r="CS102">
        <f t="shared" ca="1" si="1081"/>
        <v>0.10391516224246042</v>
      </c>
      <c r="CT102">
        <f t="shared" ref="CT102:DP102" ca="1" si="1082">STDEV(INDIRECT(CT92))</f>
        <v>0.13368362590173055</v>
      </c>
      <c r="CU102">
        <f t="shared" ca="1" si="1082"/>
        <v>0.13972881639279194</v>
      </c>
      <c r="CV102">
        <f t="shared" ca="1" si="1082"/>
        <v>0.13227772145560213</v>
      </c>
      <c r="CW102">
        <f t="shared" ca="1" si="1082"/>
        <v>0.13972881639279194</v>
      </c>
      <c r="CX102">
        <f t="shared" ca="1" si="1082"/>
        <v>0.13552631028872231</v>
      </c>
      <c r="CY102">
        <f t="shared" ca="1" si="1082"/>
        <v>0.13230779461911293</v>
      </c>
      <c r="CZ102">
        <f t="shared" ca="1" si="1082"/>
        <v>0.13506719599039274</v>
      </c>
      <c r="DA102">
        <f t="shared" ca="1" si="1082"/>
        <v>0.13063152549295923</v>
      </c>
      <c r="DB102">
        <f t="shared" ca="1" si="1082"/>
        <v>0.1254418588563124</v>
      </c>
      <c r="DC102">
        <f t="shared" ca="1" si="1082"/>
        <v>0.13303803676821402</v>
      </c>
      <c r="DD102">
        <f t="shared" ca="1" si="1082"/>
        <v>0.1315749684547706</v>
      </c>
      <c r="DE102">
        <f t="shared" ca="1" si="1082"/>
        <v>0.13139267258269621</v>
      </c>
      <c r="DF102">
        <f t="shared" ca="1" si="1082"/>
        <v>0.12852266084034625</v>
      </c>
      <c r="DG102">
        <f t="shared" ca="1" si="1082"/>
        <v>0.12715498003330633</v>
      </c>
      <c r="DH102">
        <f t="shared" ca="1" si="1082"/>
        <v>0.12119054730924995</v>
      </c>
      <c r="DI102">
        <f t="shared" ca="1" si="1082"/>
        <v>0.12986733194452582</v>
      </c>
      <c r="DJ102">
        <f t="shared" ca="1" si="1082"/>
        <v>0.13058128371568314</v>
      </c>
      <c r="DK102">
        <f t="shared" ca="1" si="1082"/>
        <v>0.13245643230714585</v>
      </c>
      <c r="DL102">
        <f t="shared" ca="1" si="1082"/>
        <v>0.13362168973527971</v>
      </c>
      <c r="DM102">
        <f t="shared" ca="1" si="1082"/>
        <v>0.13075129374045169</v>
      </c>
      <c r="DN102">
        <f t="shared" ca="1" si="1082"/>
        <v>0.13065689212246193</v>
      </c>
      <c r="DO102">
        <f t="shared" ca="1" si="1082"/>
        <v>0.13647926583393619</v>
      </c>
      <c r="DP102">
        <f t="shared" ca="1" si="1082"/>
        <v>0.13241376819941988</v>
      </c>
      <c r="DQ102">
        <f ca="1">STDEV(INDIRECT(DQ92))</f>
        <v>0.12657217054012965</v>
      </c>
      <c r="DR102">
        <f t="shared" ref="DR102:EC102" ca="1" si="1083">STDEV(INDIRECT(DR92))</f>
        <v>0.12449383394825526</v>
      </c>
      <c r="DS102">
        <f t="shared" ca="1" si="1083"/>
        <v>0.12406675322823432</v>
      </c>
      <c r="DT102">
        <f t="shared" ca="1" si="1083"/>
        <v>0.12318043554741102</v>
      </c>
      <c r="DU102">
        <f t="shared" ca="1" si="1083"/>
        <v>0.11137785087167591</v>
      </c>
      <c r="DV102">
        <f t="shared" ca="1" si="1083"/>
        <v>0.11868205041396858</v>
      </c>
      <c r="DW102">
        <f t="shared" ca="1" si="1083"/>
        <v>0.11869993309080996</v>
      </c>
      <c r="DX102">
        <f t="shared" ca="1" si="1083"/>
        <v>0.11077069804034595</v>
      </c>
      <c r="DY102">
        <f t="shared" ca="1" si="1083"/>
        <v>0.11524285283967065</v>
      </c>
      <c r="DZ102">
        <f t="shared" ca="1" si="1083"/>
        <v>0.11168832024075066</v>
      </c>
      <c r="EA102">
        <f t="shared" ca="1" si="1083"/>
        <v>0.1142596872264159</v>
      </c>
      <c r="EB102">
        <f t="shared" ca="1" si="1083"/>
        <v>0.11816216720616038</v>
      </c>
      <c r="EC102">
        <f t="shared" ca="1" si="1083"/>
        <v>0.11662138595699582</v>
      </c>
      <c r="ED102">
        <f t="shared" ref="ED102:EF102" ca="1" si="1084">STDEV(INDIRECT(ED92))</f>
        <v>0.11345190724396202</v>
      </c>
      <c r="EE102">
        <f t="shared" ca="1" si="1084"/>
        <v>0.114106449455876</v>
      </c>
      <c r="EF102">
        <f t="shared" ca="1" si="1084"/>
        <v>0.11480188094720717</v>
      </c>
    </row>
    <row r="103" spans="6:136">
      <c r="F103" s="17" t="s">
        <v>33</v>
      </c>
      <c r="G103">
        <f ca="1">10^G100</f>
        <v>0.32705637499711759</v>
      </c>
      <c r="H103">
        <f t="shared" ref="H103:X103" ca="1" si="1085">10^H100</f>
        <v>0.3268718823467251</v>
      </c>
      <c r="I103">
        <f t="shared" ca="1" si="1085"/>
        <v>0.29710383712129462</v>
      </c>
      <c r="J103">
        <f t="shared" ca="1" si="1085"/>
        <v>0.30016416231103693</v>
      </c>
      <c r="K103">
        <f t="shared" ca="1" si="1085"/>
        <v>0.28348756781854506</v>
      </c>
      <c r="L103">
        <f t="shared" ca="1" si="1085"/>
        <v>0.287167455786349</v>
      </c>
      <c r="M103">
        <f t="shared" ca="1" si="1085"/>
        <v>0.27666417205038857</v>
      </c>
      <c r="N103">
        <f t="shared" ca="1" si="1085"/>
        <v>0.27171173717192626</v>
      </c>
      <c r="O103">
        <f t="shared" ca="1" si="1085"/>
        <v>0.27812278303730031</v>
      </c>
      <c r="P103">
        <f t="shared" ca="1" si="1085"/>
        <v>0.2721710537547169</v>
      </c>
      <c r="Q103">
        <f t="shared" ca="1" si="1085"/>
        <v>0.25598592851236018</v>
      </c>
      <c r="R103">
        <f t="shared" ca="1" si="1085"/>
        <v>0.25011083073314011</v>
      </c>
      <c r="S103">
        <f t="shared" ca="1" si="1085"/>
        <v>0.25567078724643455</v>
      </c>
      <c r="T103">
        <f t="shared" ca="1" si="1085"/>
        <v>0.25367143389068053</v>
      </c>
      <c r="U103">
        <f t="shared" ca="1" si="1085"/>
        <v>0.25200102802327762</v>
      </c>
      <c r="V103">
        <f t="shared" ca="1" si="1085"/>
        <v>0.20597567504764633</v>
      </c>
      <c r="W103">
        <f t="shared" ca="1" si="1085"/>
        <v>0.21367607464252703</v>
      </c>
      <c r="X103">
        <f t="shared" ca="1" si="1085"/>
        <v>0.22446636848694579</v>
      </c>
      <c r="Y103">
        <f t="shared" ref="Y103:AD103" ca="1" si="1086">10^Y100</f>
        <v>0.22471739337738073</v>
      </c>
      <c r="Z103">
        <f t="shared" ca="1" si="1086"/>
        <v>0.21974619151837477</v>
      </c>
      <c r="AA103">
        <f t="shared" ca="1" si="1086"/>
        <v>0.21170590626607469</v>
      </c>
      <c r="AB103">
        <f t="shared" ca="1" si="1086"/>
        <v>0.2074815957170778</v>
      </c>
      <c r="AC103">
        <f t="shared" ca="1" si="1086"/>
        <v>0.20413754054734071</v>
      </c>
      <c r="AD103">
        <f t="shared" ca="1" si="1086"/>
        <v>0.20507154245585446</v>
      </c>
      <c r="AE103">
        <f t="shared" ref="AE103:AK103" ca="1" si="1087">10^AE100</f>
        <v>0.19081852657096954</v>
      </c>
      <c r="AF103">
        <f t="shared" ca="1" si="1087"/>
        <v>0.18702356529639638</v>
      </c>
      <c r="AG103">
        <f t="shared" ca="1" si="1087"/>
        <v>0.18498278644194735</v>
      </c>
      <c r="AH103">
        <f t="shared" ca="1" si="1087"/>
        <v>0.18160679715761274</v>
      </c>
      <c r="AI103">
        <f t="shared" ca="1" si="1087"/>
        <v>0.17628701898180157</v>
      </c>
      <c r="AJ103">
        <f t="shared" ca="1" si="1087"/>
        <v>0.14855283330712898</v>
      </c>
      <c r="AK103">
        <f t="shared" ca="1" si="1087"/>
        <v>0.16409970216150685</v>
      </c>
      <c r="AL103">
        <f t="shared" ref="AL103:AT103" ca="1" si="1088">10^AL100</f>
        <v>0.16062734239011925</v>
      </c>
      <c r="AM103">
        <f t="shared" ca="1" si="1088"/>
        <v>0.15865694624994855</v>
      </c>
      <c r="AN103">
        <f t="shared" ca="1" si="1088"/>
        <v>0.15595196994459121</v>
      </c>
      <c r="AO103">
        <f t="shared" ca="1" si="1088"/>
        <v>0.14927635695050132</v>
      </c>
      <c r="AP103">
        <f t="shared" ca="1" si="1088"/>
        <v>0.14079644457010324</v>
      </c>
      <c r="AQ103">
        <f t="shared" ca="1" si="1088"/>
        <v>0.13985992016500684</v>
      </c>
      <c r="AR103">
        <f t="shared" ca="1" si="1088"/>
        <v>0.13633237083507566</v>
      </c>
      <c r="AS103">
        <f t="shared" ca="1" si="1088"/>
        <v>0.1389847301750535</v>
      </c>
      <c r="AT103">
        <f t="shared" ca="1" si="1088"/>
        <v>0.13697833168753909</v>
      </c>
      <c r="AU103">
        <f t="shared" ref="AU103:BA103" ca="1" si="1089">10^AU100</f>
        <v>0.12884268636800905</v>
      </c>
      <c r="AV103">
        <f t="shared" ca="1" si="1089"/>
        <v>0.12856228816922424</v>
      </c>
      <c r="AW103">
        <f t="shared" ca="1" si="1089"/>
        <v>0.10315681458006493</v>
      </c>
      <c r="AX103">
        <f t="shared" ca="1" si="1089"/>
        <v>0.12806607990347182</v>
      </c>
      <c r="AY103">
        <f t="shared" ca="1" si="1089"/>
        <v>0.12737590763201767</v>
      </c>
      <c r="AZ103">
        <f t="shared" ca="1" si="1089"/>
        <v>0.12606754461289676</v>
      </c>
      <c r="BA103">
        <f t="shared" ca="1" si="1089"/>
        <v>0.12127741891921619</v>
      </c>
      <c r="BB103">
        <f t="shared" ref="BB103:BG103" ca="1" si="1090">10^BB100</f>
        <v>0.1235260044749536</v>
      </c>
      <c r="BC103">
        <f t="shared" ca="1" si="1090"/>
        <v>0.12066868515256016</v>
      </c>
      <c r="BD103">
        <f t="shared" ca="1" si="1090"/>
        <v>0.12059665567855171</v>
      </c>
      <c r="BE103">
        <f t="shared" ca="1" si="1090"/>
        <v>0.11845618146122294</v>
      </c>
      <c r="BF103">
        <f t="shared" ca="1" si="1090"/>
        <v>0.11908330964730486</v>
      </c>
      <c r="BG103">
        <f t="shared" ca="1" si="1090"/>
        <v>0.11599405521733955</v>
      </c>
      <c r="BH103">
        <f t="shared" ref="BH103:BN103" ca="1" si="1091">10^BH100</f>
        <v>9.7753352796151105E-2</v>
      </c>
      <c r="BI103">
        <f t="shared" ca="1" si="1091"/>
        <v>0.11394467330233712</v>
      </c>
      <c r="BJ103">
        <f t="shared" ca="1" si="1091"/>
        <v>0.11206237441260503</v>
      </c>
      <c r="BK103">
        <f t="shared" ca="1" si="1091"/>
        <v>0.11534229671073516</v>
      </c>
      <c r="BL103">
        <f t="shared" ca="1" si="1091"/>
        <v>0.11328487027197279</v>
      </c>
      <c r="BM103">
        <f t="shared" ca="1" si="1091"/>
        <v>0.11105956893239757</v>
      </c>
      <c r="BN103">
        <f t="shared" ca="1" si="1091"/>
        <v>0.11218770633862672</v>
      </c>
      <c r="BO103">
        <f ca="1">10^BO100</f>
        <v>0.10624254358825945</v>
      </c>
      <c r="BP103">
        <f ca="1">10^BP100</f>
        <v>0.10860979318503368</v>
      </c>
      <c r="BQ103">
        <f t="shared" ref="BQ103:BW103" ca="1" si="1092">10^BQ100</f>
        <v>0.10914832801398049</v>
      </c>
      <c r="BR103">
        <f t="shared" ca="1" si="1092"/>
        <v>0.10700774279009662</v>
      </c>
      <c r="BS103">
        <f t="shared" ca="1" si="1092"/>
        <v>0.10751643995228609</v>
      </c>
      <c r="BT103">
        <f t="shared" ca="1" si="1092"/>
        <v>9.2275865359399675E-2</v>
      </c>
      <c r="BU103">
        <f t="shared" ca="1" si="1092"/>
        <v>0.10366785474911652</v>
      </c>
      <c r="BV103">
        <f t="shared" ca="1" si="1092"/>
        <v>0.10354340996117267</v>
      </c>
      <c r="BW103">
        <f t="shared" ca="1" si="1092"/>
        <v>0.10269515930587869</v>
      </c>
      <c r="BX103">
        <f ca="1">10^BX100</f>
        <v>0.11342698457787612</v>
      </c>
      <c r="BY103">
        <f ca="1">10^BY100</f>
        <v>0.11004171043271607</v>
      </c>
      <c r="BZ103">
        <f t="shared" ref="BZ103:CK103" ca="1" si="1093">10^BZ100</f>
        <v>0.10805495044988785</v>
      </c>
      <c r="CA103">
        <f t="shared" ca="1" si="1093"/>
        <v>0.10732996110420852</v>
      </c>
      <c r="CB103">
        <f t="shared" ca="1" si="1093"/>
        <v>0.10580871514040703</v>
      </c>
      <c r="CC103">
        <f t="shared" ca="1" si="1093"/>
        <v>0.10709061092524812</v>
      </c>
      <c r="CD103">
        <f t="shared" ca="1" si="1093"/>
        <v>0.10514714736729146</v>
      </c>
      <c r="CE103">
        <f t="shared" ca="1" si="1093"/>
        <v>0.10405153940561263</v>
      </c>
      <c r="CF103">
        <f t="shared" ca="1" si="1093"/>
        <v>9.8163865991145627E-2</v>
      </c>
      <c r="CG103">
        <f t="shared" ca="1" si="1093"/>
        <v>0.10438794503627924</v>
      </c>
      <c r="CH103">
        <f t="shared" ca="1" si="1093"/>
        <v>9.7253586794178878E-2</v>
      </c>
      <c r="CI103">
        <f t="shared" ca="1" si="1093"/>
        <v>0.10032740850302492</v>
      </c>
      <c r="CJ103">
        <f t="shared" ca="1" si="1093"/>
        <v>9.7859496528865886E-2</v>
      </c>
      <c r="CK103">
        <f t="shared" ca="1" si="1093"/>
        <v>9.6983942837111828E-2</v>
      </c>
      <c r="CL103">
        <f ca="1">10^CL100</f>
        <v>9.4769104440686688E-2</v>
      </c>
      <c r="CM103">
        <f ca="1">10^CM100</f>
        <v>9.4767952644484107E-2</v>
      </c>
      <c r="CN103">
        <f t="shared" ref="CN103:CS103" ca="1" si="1094">10^CN100</f>
        <v>9.3520518445011261E-2</v>
      </c>
      <c r="CO103">
        <f t="shared" ca="1" si="1094"/>
        <v>9.3982010526807658E-2</v>
      </c>
      <c r="CP103">
        <f t="shared" ca="1" si="1094"/>
        <v>9.3744486388245715E-2</v>
      </c>
      <c r="CQ103">
        <f t="shared" ca="1" si="1094"/>
        <v>9.3114979982824322E-2</v>
      </c>
      <c r="CR103">
        <f t="shared" ca="1" si="1094"/>
        <v>8.5219605679043298E-2</v>
      </c>
      <c r="CS103">
        <f t="shared" ca="1" si="1094"/>
        <v>9.2632843649835622E-2</v>
      </c>
      <c r="CT103">
        <f t="shared" ref="CT103:DP103" ca="1" si="1095">10^CT100</f>
        <v>9.3568486707153536E-2</v>
      </c>
      <c r="CU103">
        <f t="shared" ca="1" si="1095"/>
        <v>9.5259704695550604E-2</v>
      </c>
      <c r="CV103">
        <f t="shared" ca="1" si="1095"/>
        <v>9.4478173526270234E-2</v>
      </c>
      <c r="CW103">
        <f t="shared" ca="1" si="1095"/>
        <v>9.5259704695550604E-2</v>
      </c>
      <c r="CX103">
        <f t="shared" ca="1" si="1095"/>
        <v>9.5410229123995535E-2</v>
      </c>
      <c r="CY103">
        <f t="shared" ca="1" si="1095"/>
        <v>9.327016566493003E-2</v>
      </c>
      <c r="CZ103">
        <f t="shared" ca="1" si="1095"/>
        <v>9.1144533359821409E-2</v>
      </c>
      <c r="DA103">
        <f t="shared" ca="1" si="1095"/>
        <v>9.3212208449452966E-2</v>
      </c>
      <c r="DB103">
        <f t="shared" ca="1" si="1095"/>
        <v>9.2899842743894026E-2</v>
      </c>
      <c r="DC103">
        <f t="shared" ca="1" si="1095"/>
        <v>9.1605866298232252E-2</v>
      </c>
      <c r="DD103">
        <f t="shared" ca="1" si="1095"/>
        <v>9.0714839587961699E-2</v>
      </c>
      <c r="DE103">
        <f t="shared" ca="1" si="1095"/>
        <v>9.0485710004206604E-2</v>
      </c>
      <c r="DF103">
        <f t="shared" ca="1" si="1095"/>
        <v>9.07188362940336E-2</v>
      </c>
      <c r="DG103">
        <f t="shared" ca="1" si="1095"/>
        <v>9.042394717642091E-2</v>
      </c>
      <c r="DH103">
        <f t="shared" ca="1" si="1095"/>
        <v>8.9802166608543524E-2</v>
      </c>
      <c r="DI103">
        <f t="shared" ca="1" si="1095"/>
        <v>8.9883221263311441E-2</v>
      </c>
      <c r="DJ103">
        <f t="shared" ca="1" si="1095"/>
        <v>9.1906020173286251E-2</v>
      </c>
      <c r="DK103">
        <f t="shared" ca="1" si="1095"/>
        <v>9.2117068087600493E-2</v>
      </c>
      <c r="DL103">
        <f t="shared" ca="1" si="1095"/>
        <v>9.3170167375310392E-2</v>
      </c>
      <c r="DM103">
        <f t="shared" ca="1" si="1095"/>
        <v>8.8948459710195257E-2</v>
      </c>
      <c r="DN103">
        <f t="shared" ca="1" si="1095"/>
        <v>8.7014880322698107E-2</v>
      </c>
      <c r="DO103">
        <f t="shared" ca="1" si="1095"/>
        <v>8.7148930867160482E-2</v>
      </c>
      <c r="DP103">
        <f t="shared" ca="1" si="1095"/>
        <v>8.7047588921707622E-2</v>
      </c>
      <c r="DQ103">
        <f ca="1">10^DQ100</f>
        <v>8.7155718998060017E-2</v>
      </c>
      <c r="DR103">
        <f t="shared" ref="DR103:EC103" ca="1" si="1096">10^DR100</f>
        <v>8.6653743214108708E-2</v>
      </c>
      <c r="DS103">
        <f t="shared" ca="1" si="1096"/>
        <v>8.8578800983840772E-2</v>
      </c>
      <c r="DT103">
        <f t="shared" ca="1" si="1096"/>
        <v>8.7671881602548143E-2</v>
      </c>
      <c r="DU103">
        <f t="shared" ca="1" si="1096"/>
        <v>9.0400729252466935E-2</v>
      </c>
      <c r="DV103">
        <f t="shared" ca="1" si="1096"/>
        <v>8.4151966301102318E-2</v>
      </c>
      <c r="DW103">
        <f t="shared" ca="1" si="1096"/>
        <v>8.6406710650482874E-2</v>
      </c>
      <c r="DX103">
        <f t="shared" ca="1" si="1096"/>
        <v>8.7766916500668105E-2</v>
      </c>
      <c r="DY103">
        <f t="shared" ca="1" si="1096"/>
        <v>8.5567849111144428E-2</v>
      </c>
      <c r="DZ103">
        <f t="shared" ca="1" si="1096"/>
        <v>8.5921397822739512E-2</v>
      </c>
      <c r="EA103">
        <f t="shared" ca="1" si="1096"/>
        <v>8.4174261828842106E-2</v>
      </c>
      <c r="EB103">
        <f t="shared" ca="1" si="1096"/>
        <v>8.0998816251931116E-2</v>
      </c>
      <c r="EC103">
        <f t="shared" ca="1" si="1096"/>
        <v>8.5179629381070404E-2</v>
      </c>
      <c r="ED103">
        <f t="shared" ref="ED103:EF103" ca="1" si="1097">10^ED100</f>
        <v>8.1504238729314796E-2</v>
      </c>
      <c r="EE103">
        <f t="shared" ca="1" si="1097"/>
        <v>7.9349759782275875E-2</v>
      </c>
      <c r="EF103">
        <f t="shared" ca="1" si="1097"/>
        <v>8.1748505593194465E-2</v>
      </c>
    </row>
    <row r="104" spans="6:136">
      <c r="F104" s="17" t="s">
        <v>36</v>
      </c>
      <c r="G104">
        <f ca="1">10^G102</f>
        <v>1.8009680412261717</v>
      </c>
      <c r="H104">
        <f t="shared" ref="H104:X104" ca="1" si="1098">10^H102</f>
        <v>1.7219736691524692</v>
      </c>
      <c r="I104">
        <f t="shared" ca="1" si="1098"/>
        <v>1.7541324001450183</v>
      </c>
      <c r="J104">
        <f t="shared" ca="1" si="1098"/>
        <v>1.7126057908144416</v>
      </c>
      <c r="K104">
        <f t="shared" ca="1" si="1098"/>
        <v>1.7287332181816288</v>
      </c>
      <c r="L104">
        <f t="shared" ca="1" si="1098"/>
        <v>1.7222938514398989</v>
      </c>
      <c r="M104">
        <f t="shared" ca="1" si="1098"/>
        <v>1.7509502001536059</v>
      </c>
      <c r="N104">
        <f t="shared" ca="1" si="1098"/>
        <v>1.7147338759190376</v>
      </c>
      <c r="O104">
        <f t="shared" ca="1" si="1098"/>
        <v>1.7126955552492575</v>
      </c>
      <c r="P104">
        <f t="shared" ca="1" si="1098"/>
        <v>1.7253727099792115</v>
      </c>
      <c r="Q104">
        <f t="shared" ca="1" si="1098"/>
        <v>1.8045914029885273</v>
      </c>
      <c r="R104">
        <f t="shared" ca="1" si="1098"/>
        <v>1.8104152567833112</v>
      </c>
      <c r="S104">
        <f t="shared" ca="1" si="1098"/>
        <v>1.6988968018386204</v>
      </c>
      <c r="T104">
        <f t="shared" ca="1" si="1098"/>
        <v>1.7184793817987398</v>
      </c>
      <c r="U104">
        <f t="shared" ca="1" si="1098"/>
        <v>1.7382158353284143</v>
      </c>
      <c r="V104">
        <f t="shared" ca="1" si="1098"/>
        <v>1.6174390161501964</v>
      </c>
      <c r="W104">
        <f t="shared" ca="1" si="1098"/>
        <v>1.6124583611301568</v>
      </c>
      <c r="X104">
        <f t="shared" ca="1" si="1098"/>
        <v>1.6658975362826556</v>
      </c>
      <c r="Y104">
        <f t="shared" ref="Y104:AD104" ca="1" si="1099">10^Y102</f>
        <v>1.6712403087551657</v>
      </c>
      <c r="Z104">
        <f t="shared" ca="1" si="1099"/>
        <v>1.730479590189498</v>
      </c>
      <c r="AA104">
        <f t="shared" ca="1" si="1099"/>
        <v>1.7067639262698762</v>
      </c>
      <c r="AB104">
        <f t="shared" ca="1" si="1099"/>
        <v>1.7100346994510731</v>
      </c>
      <c r="AC104">
        <f t="shared" ca="1" si="1099"/>
        <v>1.6571609945472108</v>
      </c>
      <c r="AD104">
        <f t="shared" ca="1" si="1099"/>
        <v>1.7033276418746035</v>
      </c>
      <c r="AE104">
        <f t="shared" ref="AE104:AK104" ca="1" si="1100">10^AE102</f>
        <v>1.6956189802341355</v>
      </c>
      <c r="AF104">
        <f t="shared" ca="1" si="1100"/>
        <v>1.6661514909009156</v>
      </c>
      <c r="AG104">
        <f t="shared" ca="1" si="1100"/>
        <v>1.6407990198522648</v>
      </c>
      <c r="AH104">
        <f t="shared" ca="1" si="1100"/>
        <v>1.6474544306777488</v>
      </c>
      <c r="AI104">
        <f t="shared" ca="1" si="1100"/>
        <v>1.6073980603296745</v>
      </c>
      <c r="AJ104">
        <f t="shared" ca="1" si="1100"/>
        <v>1.5438092450860226</v>
      </c>
      <c r="AK104">
        <f t="shared" ca="1" si="1100"/>
        <v>1.6074673690743342</v>
      </c>
      <c r="AL104">
        <f t="shared" ref="AL104:AT104" ca="1" si="1101">10^AL102</f>
        <v>1.5825747975045015</v>
      </c>
      <c r="AM104">
        <f t="shared" ca="1" si="1101"/>
        <v>1.588697388467019</v>
      </c>
      <c r="AN104">
        <f t="shared" ca="1" si="1101"/>
        <v>1.5721392768551821</v>
      </c>
      <c r="AO104">
        <f t="shared" ca="1" si="1101"/>
        <v>1.4979600689045998</v>
      </c>
      <c r="AP104">
        <f t="shared" ca="1" si="1101"/>
        <v>1.4817589074159119</v>
      </c>
      <c r="AQ104">
        <f t="shared" ca="1" si="1101"/>
        <v>1.4767682905846622</v>
      </c>
      <c r="AR104">
        <f t="shared" ca="1" si="1101"/>
        <v>1.4855658727722534</v>
      </c>
      <c r="AS104">
        <f t="shared" ca="1" si="1101"/>
        <v>1.4452961714738413</v>
      </c>
      <c r="AT104">
        <f t="shared" ca="1" si="1101"/>
        <v>1.440119139917053</v>
      </c>
      <c r="AU104">
        <f t="shared" ref="AU104:BA104" ca="1" si="1102">10^AU102</f>
        <v>1.4253696890004472</v>
      </c>
      <c r="AV104">
        <f t="shared" ca="1" si="1102"/>
        <v>1.4240279338092636</v>
      </c>
      <c r="AW104">
        <f t="shared" ca="1" si="1102"/>
        <v>1.3417157339753969</v>
      </c>
      <c r="AX104">
        <f t="shared" ca="1" si="1102"/>
        <v>1.4204628563421289</v>
      </c>
      <c r="AY104">
        <f t="shared" ca="1" si="1102"/>
        <v>1.4099672346820931</v>
      </c>
      <c r="AZ104">
        <f t="shared" ca="1" si="1102"/>
        <v>1.3874852323540541</v>
      </c>
      <c r="BA104">
        <f t="shared" ca="1" si="1102"/>
        <v>1.376000369819786</v>
      </c>
      <c r="BB104">
        <f t="shared" ref="BB104:BG104" ca="1" si="1103">10^BB102</f>
        <v>1.377839617614689</v>
      </c>
      <c r="BC104">
        <f t="shared" ca="1" si="1103"/>
        <v>1.3763818246922561</v>
      </c>
      <c r="BD104">
        <f t="shared" ca="1" si="1103"/>
        <v>1.3701927403479324</v>
      </c>
      <c r="BE104">
        <f t="shared" ca="1" si="1103"/>
        <v>1.3809894463940831</v>
      </c>
      <c r="BF104">
        <f t="shared" ca="1" si="1103"/>
        <v>1.3521581742473003</v>
      </c>
      <c r="BG104">
        <f t="shared" ca="1" si="1103"/>
        <v>1.3753761011943275</v>
      </c>
      <c r="BH104">
        <f t="shared" ref="BH104:BN104" ca="1" si="1104">10^BH102</f>
        <v>1.3360866945979564</v>
      </c>
      <c r="BI104">
        <f t="shared" ca="1" si="1104"/>
        <v>1.3819624166203495</v>
      </c>
      <c r="BJ104">
        <f t="shared" ca="1" si="1104"/>
        <v>1.3628222826895344</v>
      </c>
      <c r="BK104">
        <f t="shared" ca="1" si="1104"/>
        <v>1.380069417527868</v>
      </c>
      <c r="BL104">
        <f t="shared" ca="1" si="1104"/>
        <v>1.3787603287069883</v>
      </c>
      <c r="BM104">
        <f t="shared" ca="1" si="1104"/>
        <v>1.3643642205292115</v>
      </c>
      <c r="BN104">
        <f t="shared" ca="1" si="1104"/>
        <v>1.3715326377180608</v>
      </c>
      <c r="BO104">
        <f ca="1">10^BO102</f>
        <v>1.3572602493546075</v>
      </c>
      <c r="BP104">
        <f ca="1">10^BP102</f>
        <v>1.3428360042918532</v>
      </c>
      <c r="BQ104">
        <f t="shared" ref="BQ104:BW104" ca="1" si="1105">10^BQ102</f>
        <v>1.3439564106756898</v>
      </c>
      <c r="BR104">
        <f t="shared" ca="1" si="1105"/>
        <v>1.3369278537237927</v>
      </c>
      <c r="BS104">
        <f t="shared" ca="1" si="1105"/>
        <v>1.3380852205105689</v>
      </c>
      <c r="BT104">
        <f t="shared" ca="1" si="1105"/>
        <v>1.3203699489569694</v>
      </c>
      <c r="BU104">
        <f t="shared" ca="1" si="1105"/>
        <v>1.337035606839247</v>
      </c>
      <c r="BV104">
        <f t="shared" ca="1" si="1105"/>
        <v>1.3395369350619895</v>
      </c>
      <c r="BW104">
        <f t="shared" ca="1" si="1105"/>
        <v>1.3372556407446032</v>
      </c>
      <c r="BX104">
        <f ca="1">10^BX102</f>
        <v>1.4338599500770131</v>
      </c>
      <c r="BY104">
        <f ca="1">10^BY102</f>
        <v>1.4368487950908302</v>
      </c>
      <c r="BZ104">
        <f t="shared" ref="BZ104:CK104" ca="1" si="1106">10^BZ102</f>
        <v>1.438200773827004</v>
      </c>
      <c r="CA104">
        <f t="shared" ca="1" si="1106"/>
        <v>1.4373999471239305</v>
      </c>
      <c r="CB104">
        <f t="shared" ca="1" si="1106"/>
        <v>1.4355325488063333</v>
      </c>
      <c r="CC104">
        <f t="shared" ca="1" si="1106"/>
        <v>1.435260739224502</v>
      </c>
      <c r="CD104">
        <f t="shared" ca="1" si="1106"/>
        <v>1.4060466220786489</v>
      </c>
      <c r="CE104">
        <f t="shared" ca="1" si="1106"/>
        <v>1.4068317686836433</v>
      </c>
      <c r="CF104">
        <f t="shared" ca="1" si="1106"/>
        <v>1.4096724785688821</v>
      </c>
      <c r="CG104">
        <f t="shared" ca="1" si="1106"/>
        <v>1.4223850324741758</v>
      </c>
      <c r="CH104">
        <f t="shared" ca="1" si="1106"/>
        <v>1.3167610114405632</v>
      </c>
      <c r="CI104">
        <f t="shared" ca="1" si="1106"/>
        <v>1.3079916677082493</v>
      </c>
      <c r="CJ104">
        <f t="shared" ca="1" si="1106"/>
        <v>1.3104531298250641</v>
      </c>
      <c r="CK104">
        <f t="shared" ca="1" si="1106"/>
        <v>1.3082692686175879</v>
      </c>
      <c r="CL104">
        <f ca="1">10^CL102</f>
        <v>1.3035815659776229</v>
      </c>
      <c r="CM104">
        <f ca="1">10^CM102</f>
        <v>1.3000948722979675</v>
      </c>
      <c r="CN104">
        <f t="shared" ref="CN104:CS104" ca="1" si="1107">10^CN102</f>
        <v>1.3090905918281435</v>
      </c>
      <c r="CO104">
        <f t="shared" ca="1" si="1107"/>
        <v>1.3050036151089976</v>
      </c>
      <c r="CP104">
        <f t="shared" ca="1" si="1107"/>
        <v>1.2829432728266956</v>
      </c>
      <c r="CQ104">
        <f t="shared" ca="1" si="1107"/>
        <v>1.2814788187867996</v>
      </c>
      <c r="CR104">
        <f t="shared" ca="1" si="1107"/>
        <v>1.2839460917759782</v>
      </c>
      <c r="CS104">
        <f t="shared" ca="1" si="1107"/>
        <v>1.2703259276824395</v>
      </c>
      <c r="CT104">
        <f t="shared" ref="CT104:DP104" ca="1" si="1108">10^CT102</f>
        <v>1.3604532607404114</v>
      </c>
      <c r="CU104">
        <f t="shared" ca="1" si="1108"/>
        <v>1.3795225895147516</v>
      </c>
      <c r="CV104">
        <f t="shared" ca="1" si="1108"/>
        <v>1.3560563023439975</v>
      </c>
      <c r="CW104">
        <f t="shared" ca="1" si="1108"/>
        <v>1.3795225895147516</v>
      </c>
      <c r="CX104">
        <f t="shared" ca="1" si="1108"/>
        <v>1.36623784216517</v>
      </c>
      <c r="CY104">
        <f t="shared" ca="1" si="1108"/>
        <v>1.3561502070943452</v>
      </c>
      <c r="CZ104">
        <f t="shared" ca="1" si="1108"/>
        <v>1.3647942873477223</v>
      </c>
      <c r="DA104">
        <f t="shared" ca="1" si="1108"/>
        <v>1.3509258919780216</v>
      </c>
      <c r="DB104">
        <f t="shared" ca="1" si="1108"/>
        <v>1.3348788707832777</v>
      </c>
      <c r="DC104">
        <f t="shared" ca="1" si="1108"/>
        <v>1.358432416821572</v>
      </c>
      <c r="DD104">
        <f t="shared" ca="1" si="1108"/>
        <v>1.3538637761538301</v>
      </c>
      <c r="DE104">
        <f t="shared" ca="1" si="1108"/>
        <v>1.3532956087072867</v>
      </c>
      <c r="DF104">
        <f t="shared" ca="1" si="1108"/>
        <v>1.3443819126905772</v>
      </c>
      <c r="DG104">
        <f t="shared" ca="1" si="1108"/>
        <v>1.3401548426785226</v>
      </c>
      <c r="DH104">
        <f t="shared" ca="1" si="1108"/>
        <v>1.3218754816828286</v>
      </c>
      <c r="DI104">
        <f t="shared" ca="1" si="1108"/>
        <v>1.3485508650371576</v>
      </c>
      <c r="DJ104">
        <f t="shared" ca="1" si="1108"/>
        <v>1.3507696178488566</v>
      </c>
      <c r="DK104">
        <f t="shared" ca="1" si="1108"/>
        <v>1.3566144301926455</v>
      </c>
      <c r="DL104">
        <f t="shared" ca="1" si="1108"/>
        <v>1.3602592558542927</v>
      </c>
      <c r="DM104">
        <f t="shared" ca="1" si="1108"/>
        <v>1.3512984970776065</v>
      </c>
      <c r="DN104">
        <f t="shared" ca="1" si="1108"/>
        <v>1.3510048002737158</v>
      </c>
      <c r="DO104">
        <f t="shared" ca="1" si="1108"/>
        <v>1.3692390163728161</v>
      </c>
      <c r="DP104">
        <f t="shared" ca="1" si="1108"/>
        <v>1.3564811660049605</v>
      </c>
      <c r="DQ104">
        <f ca="1">10^DQ102</f>
        <v>1.3383576033490912</v>
      </c>
      <c r="DR104">
        <f t="shared" ref="DR104:EC104" ca="1" si="1109">10^DR102</f>
        <v>1.3319681310834217</v>
      </c>
      <c r="DS104">
        <f t="shared" ca="1" si="1109"/>
        <v>1.3306589311757091</v>
      </c>
      <c r="DT104">
        <f t="shared" ca="1" si="1109"/>
        <v>1.3279460624972446</v>
      </c>
      <c r="DU104">
        <f t="shared" ca="1" si="1109"/>
        <v>1.2923431668464163</v>
      </c>
      <c r="DV104">
        <f t="shared" ca="1" si="1109"/>
        <v>1.3142623006118874</v>
      </c>
      <c r="DW104">
        <f t="shared" ca="1" si="1109"/>
        <v>1.3143164182967009</v>
      </c>
      <c r="DX104">
        <f t="shared" ca="1" si="1109"/>
        <v>1.2905377062142918</v>
      </c>
      <c r="DY104">
        <f t="shared" ca="1" si="1109"/>
        <v>1.3038956991913127</v>
      </c>
      <c r="DZ104">
        <f t="shared" ca="1" si="1109"/>
        <v>1.2932673702053974</v>
      </c>
      <c r="EA104">
        <f t="shared" ca="1" si="1109"/>
        <v>1.300947249431994</v>
      </c>
      <c r="EB104">
        <f t="shared" ca="1" si="1109"/>
        <v>1.3126899709283335</v>
      </c>
      <c r="EC104">
        <f t="shared" ca="1" si="1109"/>
        <v>1.3080410872716999</v>
      </c>
      <c r="ED104">
        <f t="shared" ref="ED104:EF104" ca="1" si="1110">10^ED102</f>
        <v>1.2985297597159442</v>
      </c>
      <c r="EE104">
        <f t="shared" ca="1" si="1110"/>
        <v>1.3004883002669525</v>
      </c>
      <c r="EF104">
        <f t="shared" ca="1" si="1110"/>
        <v>1.302572427619062</v>
      </c>
    </row>
    <row r="105" spans="6:136">
      <c r="F105" s="17" t="s">
        <v>53</v>
      </c>
      <c r="G105">
        <f t="shared" ref="G105:U105" ca="1" si="1111">IF(ISERROR(G101),"",G103)</f>
        <v>0.32705637499711759</v>
      </c>
      <c r="H105">
        <f t="shared" ca="1" si="1111"/>
        <v>0.3268718823467251</v>
      </c>
      <c r="I105">
        <f t="shared" ca="1" si="1111"/>
        <v>0.29710383712129462</v>
      </c>
      <c r="J105">
        <f t="shared" ca="1" si="1111"/>
        <v>0.30016416231103693</v>
      </c>
      <c r="K105">
        <f t="shared" ca="1" si="1111"/>
        <v>0.28348756781854506</v>
      </c>
      <c r="L105">
        <f t="shared" ca="1" si="1111"/>
        <v>0.287167455786349</v>
      </c>
      <c r="M105">
        <f t="shared" ca="1" si="1111"/>
        <v>0.27666417205038857</v>
      </c>
      <c r="N105">
        <f t="shared" ca="1" si="1111"/>
        <v>0.27171173717192626</v>
      </c>
      <c r="O105">
        <f t="shared" ca="1" si="1111"/>
        <v>0.27812278303730031</v>
      </c>
      <c r="P105">
        <f t="shared" ca="1" si="1111"/>
        <v>0.2721710537547169</v>
      </c>
      <c r="Q105">
        <f t="shared" ca="1" si="1111"/>
        <v>0.25598592851236018</v>
      </c>
      <c r="R105">
        <f t="shared" ca="1" si="1111"/>
        <v>0.25011083073314011</v>
      </c>
      <c r="S105">
        <f t="shared" ca="1" si="1111"/>
        <v>0.25567078724643455</v>
      </c>
      <c r="T105">
        <f t="shared" ca="1" si="1111"/>
        <v>0.25367143389068053</v>
      </c>
      <c r="U105">
        <f t="shared" ca="1" si="1111"/>
        <v>0.25200102802327762</v>
      </c>
      <c r="V105">
        <f ca="1">IF(ISERROR(V101),"",V103)</f>
        <v>0.20597567504764633</v>
      </c>
      <c r="W105">
        <f ca="1">IF(ISERROR(W101),"",W103)</f>
        <v>0.21367607464252703</v>
      </c>
      <c r="X105">
        <f ca="1">IF(ISERROR(X101),"",X103)</f>
        <v>0.22446636848694579</v>
      </c>
      <c r="Y105">
        <f t="shared" ref="Y105:AD105" ca="1" si="1112">IF(ISERROR(Y101),"",Y103)</f>
        <v>0.22471739337738073</v>
      </c>
      <c r="Z105">
        <f t="shared" ca="1" si="1112"/>
        <v>0.21974619151837477</v>
      </c>
      <c r="AA105">
        <f t="shared" ca="1" si="1112"/>
        <v>0.21170590626607469</v>
      </c>
      <c r="AB105">
        <f t="shared" ca="1" si="1112"/>
        <v>0.2074815957170778</v>
      </c>
      <c r="AC105">
        <f t="shared" ca="1" si="1112"/>
        <v>0.20413754054734071</v>
      </c>
      <c r="AD105">
        <f t="shared" ca="1" si="1112"/>
        <v>0.20507154245585446</v>
      </c>
      <c r="AE105">
        <f t="shared" ref="AE105:AK105" ca="1" si="1113">IF(ISERROR(AE101),"",AE103)</f>
        <v>0.19081852657096954</v>
      </c>
      <c r="AF105">
        <f t="shared" ca="1" si="1113"/>
        <v>0.18702356529639638</v>
      </c>
      <c r="AG105">
        <f t="shared" ca="1" si="1113"/>
        <v>0.18498278644194735</v>
      </c>
      <c r="AH105">
        <f t="shared" ca="1" si="1113"/>
        <v>0.18160679715761274</v>
      </c>
      <c r="AI105">
        <f t="shared" ca="1" si="1113"/>
        <v>0.17628701898180157</v>
      </c>
      <c r="AJ105">
        <f t="shared" ca="1" si="1113"/>
        <v>0.14855283330712898</v>
      </c>
      <c r="AK105">
        <f t="shared" ca="1" si="1113"/>
        <v>0.16409970216150685</v>
      </c>
      <c r="AL105">
        <f t="shared" ref="AL105:AT105" ca="1" si="1114">IF(ISERROR(AL101),"",AL103)</f>
        <v>0.16062734239011925</v>
      </c>
      <c r="AM105">
        <f t="shared" ca="1" si="1114"/>
        <v>0.15865694624994855</v>
      </c>
      <c r="AN105">
        <f t="shared" ca="1" si="1114"/>
        <v>0.15595196994459121</v>
      </c>
      <c r="AO105">
        <f t="shared" ca="1" si="1114"/>
        <v>0.14927635695050132</v>
      </c>
      <c r="AP105">
        <f t="shared" ca="1" si="1114"/>
        <v>0.14079644457010324</v>
      </c>
      <c r="AQ105">
        <f t="shared" ca="1" si="1114"/>
        <v>0.13985992016500684</v>
      </c>
      <c r="AR105">
        <f t="shared" ca="1" si="1114"/>
        <v>0.13633237083507566</v>
      </c>
      <c r="AS105">
        <f t="shared" ca="1" si="1114"/>
        <v>0.1389847301750535</v>
      </c>
      <c r="AT105">
        <f t="shared" ca="1" si="1114"/>
        <v>0.13697833168753909</v>
      </c>
      <c r="AU105">
        <f t="shared" ref="AU105:BA105" ca="1" si="1115">IF(ISERROR(AU101),"",AU103)</f>
        <v>0.12884268636800905</v>
      </c>
      <c r="AV105">
        <f t="shared" ca="1" si="1115"/>
        <v>0.12856228816922424</v>
      </c>
      <c r="AW105">
        <f t="shared" ca="1" si="1115"/>
        <v>0.10315681458006493</v>
      </c>
      <c r="AX105">
        <f t="shared" ca="1" si="1115"/>
        <v>0.12806607990347182</v>
      </c>
      <c r="AY105">
        <f t="shared" ca="1" si="1115"/>
        <v>0.12737590763201767</v>
      </c>
      <c r="AZ105">
        <f t="shared" ca="1" si="1115"/>
        <v>0.12606754461289676</v>
      </c>
      <c r="BA105">
        <f t="shared" ca="1" si="1115"/>
        <v>0.12127741891921619</v>
      </c>
      <c r="BB105">
        <f t="shared" ref="BB105:BG105" ca="1" si="1116">IF(ISERROR(BB101),"",BB103)</f>
        <v>0.1235260044749536</v>
      </c>
      <c r="BC105">
        <f t="shared" ca="1" si="1116"/>
        <v>0.12066868515256016</v>
      </c>
      <c r="BD105">
        <f t="shared" ca="1" si="1116"/>
        <v>0.12059665567855171</v>
      </c>
      <c r="BE105">
        <f t="shared" ca="1" si="1116"/>
        <v>0.11845618146122294</v>
      </c>
      <c r="BF105">
        <f t="shared" ca="1" si="1116"/>
        <v>0.11908330964730486</v>
      </c>
      <c r="BG105">
        <f t="shared" ca="1" si="1116"/>
        <v>0.11599405521733955</v>
      </c>
      <c r="BH105">
        <f t="shared" ref="BH105:BN105" ca="1" si="1117">IF(ISERROR(BH101),"",BH103)</f>
        <v>9.7753352796151105E-2</v>
      </c>
      <c r="BI105">
        <f t="shared" ca="1" si="1117"/>
        <v>0.11394467330233712</v>
      </c>
      <c r="BJ105">
        <f t="shared" ca="1" si="1117"/>
        <v>0.11206237441260503</v>
      </c>
      <c r="BK105">
        <f t="shared" ca="1" si="1117"/>
        <v>0.11534229671073516</v>
      </c>
      <c r="BL105">
        <f t="shared" ca="1" si="1117"/>
        <v>0.11328487027197279</v>
      </c>
      <c r="BM105">
        <f t="shared" ca="1" si="1117"/>
        <v>0.11105956893239757</v>
      </c>
      <c r="BN105">
        <f t="shared" ca="1" si="1117"/>
        <v>0.11218770633862672</v>
      </c>
      <c r="BO105">
        <f ca="1">IF(ISERROR(BO101),"",BO103)</f>
        <v>0.10624254358825945</v>
      </c>
      <c r="BP105">
        <f ca="1">IF(ISERROR(BP101),"",BP103)</f>
        <v>0.10860979318503368</v>
      </c>
      <c r="BQ105">
        <f t="shared" ref="BQ105:BW105" ca="1" si="1118">IF(ISERROR(BQ101),"",BQ103)</f>
        <v>0.10914832801398049</v>
      </c>
      <c r="BR105">
        <f t="shared" ca="1" si="1118"/>
        <v>0.10700774279009662</v>
      </c>
      <c r="BS105">
        <f t="shared" ca="1" si="1118"/>
        <v>0.10751643995228609</v>
      </c>
      <c r="BT105">
        <f t="shared" ca="1" si="1118"/>
        <v>9.2275865359399675E-2</v>
      </c>
      <c r="BU105">
        <f t="shared" ca="1" si="1118"/>
        <v>0.10366785474911652</v>
      </c>
      <c r="BV105">
        <f t="shared" ca="1" si="1118"/>
        <v>0.10354340996117267</v>
      </c>
      <c r="BW105">
        <f t="shared" ca="1" si="1118"/>
        <v>0.10269515930587869</v>
      </c>
      <c r="BX105">
        <f ca="1">IF(ISERROR(BX101),"",BX103)</f>
        <v>0.11342698457787612</v>
      </c>
      <c r="BY105">
        <f ca="1">IF(ISERROR(BY101),"",BY103)</f>
        <v>0.11004171043271607</v>
      </c>
      <c r="BZ105">
        <f t="shared" ref="BZ105:CK105" ca="1" si="1119">IF(ISERROR(BZ101),"",BZ103)</f>
        <v>0.10805495044988785</v>
      </c>
      <c r="CA105">
        <f t="shared" ca="1" si="1119"/>
        <v>0.10732996110420852</v>
      </c>
      <c r="CB105">
        <f t="shared" ca="1" si="1119"/>
        <v>0.10580871514040703</v>
      </c>
      <c r="CC105">
        <f t="shared" ca="1" si="1119"/>
        <v>0.10709061092524812</v>
      </c>
      <c r="CD105">
        <f t="shared" ca="1" si="1119"/>
        <v>0.10514714736729146</v>
      </c>
      <c r="CE105">
        <f t="shared" ca="1" si="1119"/>
        <v>0.10405153940561263</v>
      </c>
      <c r="CF105">
        <f t="shared" ca="1" si="1119"/>
        <v>9.8163865991145627E-2</v>
      </c>
      <c r="CG105">
        <f t="shared" ca="1" si="1119"/>
        <v>0.10438794503627924</v>
      </c>
      <c r="CH105">
        <f t="shared" ca="1" si="1119"/>
        <v>9.7253586794178878E-2</v>
      </c>
      <c r="CI105">
        <f t="shared" ca="1" si="1119"/>
        <v>0.10032740850302492</v>
      </c>
      <c r="CJ105">
        <f t="shared" ca="1" si="1119"/>
        <v>9.7859496528865886E-2</v>
      </c>
      <c r="CK105">
        <f t="shared" ca="1" si="1119"/>
        <v>9.6983942837111828E-2</v>
      </c>
      <c r="CL105">
        <f ca="1">IF(ISERROR(CL101),"",CL103)</f>
        <v>9.4769104440686688E-2</v>
      </c>
      <c r="CM105">
        <f ca="1">IF(ISERROR(CM101),"",CM103)</f>
        <v>9.4767952644484107E-2</v>
      </c>
      <c r="CN105">
        <f t="shared" ref="CN105:CS105" ca="1" si="1120">IF(ISERROR(CN101),"",CN103)</f>
        <v>9.3520518445011261E-2</v>
      </c>
      <c r="CO105">
        <f t="shared" ca="1" si="1120"/>
        <v>9.3982010526807658E-2</v>
      </c>
      <c r="CP105">
        <f t="shared" ca="1" si="1120"/>
        <v>9.3744486388245715E-2</v>
      </c>
      <c r="CQ105">
        <f t="shared" ca="1" si="1120"/>
        <v>9.3114979982824322E-2</v>
      </c>
      <c r="CR105">
        <f t="shared" ca="1" si="1120"/>
        <v>8.5219605679043298E-2</v>
      </c>
      <c r="CS105">
        <f t="shared" ca="1" si="1120"/>
        <v>9.2632843649835622E-2</v>
      </c>
      <c r="CT105">
        <f t="shared" ref="CT105:DP105" ca="1" si="1121">IF(ISERROR(CT101),"",CT103)</f>
        <v>9.3568486707153536E-2</v>
      </c>
      <c r="CU105">
        <f t="shared" ca="1" si="1121"/>
        <v>9.5259704695550604E-2</v>
      </c>
      <c r="CV105">
        <f t="shared" ca="1" si="1121"/>
        <v>9.4478173526270234E-2</v>
      </c>
      <c r="CW105">
        <f t="shared" ca="1" si="1121"/>
        <v>9.5259704695550604E-2</v>
      </c>
      <c r="CX105">
        <f t="shared" ca="1" si="1121"/>
        <v>9.5410229123995535E-2</v>
      </c>
      <c r="CY105">
        <f t="shared" ca="1" si="1121"/>
        <v>9.327016566493003E-2</v>
      </c>
      <c r="CZ105">
        <f t="shared" ca="1" si="1121"/>
        <v>9.1144533359821409E-2</v>
      </c>
      <c r="DA105">
        <f t="shared" ca="1" si="1121"/>
        <v>9.3212208449452966E-2</v>
      </c>
      <c r="DB105">
        <f t="shared" ca="1" si="1121"/>
        <v>9.2899842743894026E-2</v>
      </c>
      <c r="DC105">
        <f t="shared" ca="1" si="1121"/>
        <v>9.1605866298232252E-2</v>
      </c>
      <c r="DD105">
        <f t="shared" ca="1" si="1121"/>
        <v>9.0714839587961699E-2</v>
      </c>
      <c r="DE105">
        <f t="shared" ca="1" si="1121"/>
        <v>9.0485710004206604E-2</v>
      </c>
      <c r="DF105">
        <f t="shared" ca="1" si="1121"/>
        <v>9.07188362940336E-2</v>
      </c>
      <c r="DG105">
        <f t="shared" ca="1" si="1121"/>
        <v>9.042394717642091E-2</v>
      </c>
      <c r="DH105">
        <f t="shared" ca="1" si="1121"/>
        <v>8.9802166608543524E-2</v>
      </c>
      <c r="DI105">
        <f t="shared" ca="1" si="1121"/>
        <v>8.9883221263311441E-2</v>
      </c>
      <c r="DJ105">
        <f t="shared" ca="1" si="1121"/>
        <v>9.1906020173286251E-2</v>
      </c>
      <c r="DK105">
        <f t="shared" ca="1" si="1121"/>
        <v>9.2117068087600493E-2</v>
      </c>
      <c r="DL105">
        <f t="shared" ca="1" si="1121"/>
        <v>9.3170167375310392E-2</v>
      </c>
      <c r="DM105">
        <f t="shared" ca="1" si="1121"/>
        <v>8.8948459710195257E-2</v>
      </c>
      <c r="DN105">
        <f t="shared" ca="1" si="1121"/>
        <v>8.7014880322698107E-2</v>
      </c>
      <c r="DO105">
        <f t="shared" ca="1" si="1121"/>
        <v>8.7148930867160482E-2</v>
      </c>
      <c r="DP105">
        <f t="shared" ca="1" si="1121"/>
        <v>8.7047588921707622E-2</v>
      </c>
      <c r="DQ105">
        <f ca="1">IF(ISERROR(DQ101),"",DQ103)</f>
        <v>8.7155718998060017E-2</v>
      </c>
      <c r="DR105">
        <f t="shared" ref="DR105:EC105" ca="1" si="1122">IF(ISERROR(DR101),"",DR103)</f>
        <v>8.6653743214108708E-2</v>
      </c>
      <c r="DS105">
        <f t="shared" ca="1" si="1122"/>
        <v>8.8578800983840772E-2</v>
      </c>
      <c r="DT105">
        <f t="shared" ca="1" si="1122"/>
        <v>8.7671881602548143E-2</v>
      </c>
      <c r="DU105">
        <f t="shared" ca="1" si="1122"/>
        <v>9.0400729252466935E-2</v>
      </c>
      <c r="DV105">
        <f t="shared" ca="1" si="1122"/>
        <v>8.4151966301102318E-2</v>
      </c>
      <c r="DW105">
        <f t="shared" ca="1" si="1122"/>
        <v>8.6406710650482874E-2</v>
      </c>
      <c r="DX105">
        <f t="shared" ca="1" si="1122"/>
        <v>8.7766916500668105E-2</v>
      </c>
      <c r="DY105">
        <f t="shared" ca="1" si="1122"/>
        <v>8.5567849111144428E-2</v>
      </c>
      <c r="DZ105">
        <f t="shared" ca="1" si="1122"/>
        <v>8.5921397822739512E-2</v>
      </c>
      <c r="EA105">
        <f t="shared" ca="1" si="1122"/>
        <v>8.4174261828842106E-2</v>
      </c>
      <c r="EB105">
        <f t="shared" ca="1" si="1122"/>
        <v>8.0998816251931116E-2</v>
      </c>
      <c r="EC105">
        <f t="shared" ca="1" si="1122"/>
        <v>8.5179629381070404E-2</v>
      </c>
      <c r="ED105">
        <f t="shared" ref="ED105:EF105" ca="1" si="1123">IF(ISERROR(ED101),"",ED103)</f>
        <v>8.1504238729314796E-2</v>
      </c>
      <c r="EE105">
        <f t="shared" ca="1" si="1123"/>
        <v>7.9349759782275875E-2</v>
      </c>
      <c r="EF105">
        <f t="shared" ca="1" si="1123"/>
        <v>8.1748505593194465E-2</v>
      </c>
    </row>
    <row r="106" spans="6:136" ht="15.75">
      <c r="F106" s="17" t="s">
        <v>51</v>
      </c>
      <c r="G106" s="17" t="s">
        <v>52</v>
      </c>
      <c r="H106">
        <f ca="1">SLOPE($G101:$IV101,$G$8:$IV$8)</f>
        <v>-1.3249342273319268E-4</v>
      </c>
      <c r="I106" s="17" t="s">
        <v>54</v>
      </c>
      <c r="J106">
        <f ca="1">INTERCEPT($G101:$IV101,$G$8:$IV$8)</f>
        <v>-0.6631329855082071</v>
      </c>
      <c r="K106" s="17" t="s">
        <v>60</v>
      </c>
      <c r="L106">
        <f ca="1">RSQ($G101:$IV101,$G$8:$IV$8)</f>
        <v>0.79902535005054576</v>
      </c>
    </row>
  </sheetData>
  <phoneticPr fontId="4"/>
  <dataValidations disablePrompts="1" count="1">
    <dataValidation type="list" allowBlank="1" showInputMessage="1" showErrorMessage="1" sqref="G10:EF10" xr:uid="{00000000-0002-0000-0400-000000000000}">
      <formula1>"有,無"</formula1>
    </dataValidation>
  </dataValidations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R753"/>
  <sheetViews>
    <sheetView workbookViewId="0">
      <pane xSplit="3" ySplit="10" topLeftCell="D259" activePane="bottomRight" state="frozen"/>
      <selection pane="topRight" activeCell="D1" sqref="D1"/>
      <selection pane="bottomLeft" activeCell="A11" sqref="A11"/>
      <selection pane="bottomRight" activeCell="C5" sqref="C5"/>
    </sheetView>
  </sheetViews>
  <sheetFormatPr defaultRowHeight="12.75"/>
  <cols>
    <col min="1" max="16384" width="9" style="20"/>
  </cols>
  <sheetData>
    <row r="1" spans="1:44">
      <c r="B1" s="25" t="s">
        <v>34</v>
      </c>
      <c r="C1" s="20">
        <v>7</v>
      </c>
      <c r="D1" s="20">
        <v>7</v>
      </c>
      <c r="E1" s="20">
        <v>7</v>
      </c>
      <c r="F1" s="20">
        <v>7</v>
      </c>
      <c r="G1" s="20">
        <v>7</v>
      </c>
      <c r="H1" s="20">
        <v>7</v>
      </c>
      <c r="I1" s="20">
        <v>7</v>
      </c>
    </row>
    <row r="2" spans="1:44">
      <c r="B2" s="25" t="s">
        <v>56</v>
      </c>
      <c r="D2" s="20">
        <f>MATCH(D9,Ave_Calc!$B:$B,0)</f>
        <v>11</v>
      </c>
      <c r="E2" s="20">
        <f>MATCH(E9,Ave_Calc!$B:$B,0)</f>
        <v>27</v>
      </c>
      <c r="F2" s="20">
        <f>MATCH(F9,Ave_Calc!$B:$B,0)</f>
        <v>43</v>
      </c>
      <c r="G2" s="20">
        <f>MATCH(G9,Ave_Calc!$B:$B,0)</f>
        <v>59</v>
      </c>
      <c r="H2" s="20">
        <f>MATCH(H9,Ave_Calc!$B:$B,0)</f>
        <v>75</v>
      </c>
      <c r="I2" s="20">
        <f>MATCH(I9,Ave_Calc!$B:$B,0)</f>
        <v>91</v>
      </c>
      <c r="J2" s="20">
        <f>MATCH(J9,Ave_Calc!$B:$B,0)</f>
        <v>11</v>
      </c>
      <c r="K2" s="20">
        <f>MATCH(K9,Ave_Calc!$B:$B,0)</f>
        <v>27</v>
      </c>
      <c r="L2" s="20">
        <f>MATCH(L9,Ave_Calc!$B:$B,0)</f>
        <v>43</v>
      </c>
      <c r="M2" s="20">
        <f>MATCH(M9,Ave_Calc!$B:$B,0)</f>
        <v>59</v>
      </c>
      <c r="N2" s="20">
        <f>MATCH(N9,Ave_Calc!$B:$B,0)</f>
        <v>75</v>
      </c>
      <c r="O2" s="20">
        <f>MATCH(O9,Ave_Calc!$B:$B,0)</f>
        <v>91</v>
      </c>
      <c r="U2" s="39" t="s">
        <v>291</v>
      </c>
      <c r="V2" s="39" t="s">
        <v>292</v>
      </c>
      <c r="Y2" s="39" t="s">
        <v>291</v>
      </c>
      <c r="Z2" s="39" t="s">
        <v>292</v>
      </c>
      <c r="AC2" s="39" t="s">
        <v>291</v>
      </c>
      <c r="AD2" s="39" t="s">
        <v>292</v>
      </c>
      <c r="AG2" s="39" t="s">
        <v>291</v>
      </c>
      <c r="AH2" s="39" t="s">
        <v>292</v>
      </c>
      <c r="AK2" s="39" t="s">
        <v>291</v>
      </c>
      <c r="AL2" s="39" t="s">
        <v>292</v>
      </c>
      <c r="AO2" s="39" t="s">
        <v>291</v>
      </c>
      <c r="AP2" s="39" t="s">
        <v>292</v>
      </c>
    </row>
    <row r="3" spans="1:44">
      <c r="D3" s="20">
        <v>9</v>
      </c>
      <c r="E3" s="20">
        <v>9</v>
      </c>
      <c r="F3" s="20">
        <v>9</v>
      </c>
      <c r="G3" s="20">
        <v>9</v>
      </c>
      <c r="H3" s="20">
        <v>9</v>
      </c>
      <c r="I3" s="20">
        <v>9</v>
      </c>
      <c r="J3" s="20">
        <f t="shared" ref="J3:O3" si="0">J2+15</f>
        <v>26</v>
      </c>
      <c r="K3" s="20">
        <f t="shared" si="0"/>
        <v>42</v>
      </c>
      <c r="L3" s="20">
        <f t="shared" si="0"/>
        <v>58</v>
      </c>
      <c r="M3" s="20">
        <f t="shared" si="0"/>
        <v>74</v>
      </c>
      <c r="N3" s="20">
        <f t="shared" si="0"/>
        <v>90</v>
      </c>
      <c r="O3" s="20">
        <f t="shared" si="0"/>
        <v>106</v>
      </c>
      <c r="T3" s="20" t="s">
        <v>293</v>
      </c>
      <c r="U3" s="20">
        <v>9.2700000000000005E-2</v>
      </c>
      <c r="V3" s="20">
        <v>0.249</v>
      </c>
      <c r="X3" s="20" t="s">
        <v>293</v>
      </c>
      <c r="Y3" s="20">
        <v>9.2700000000000005E-2</v>
      </c>
      <c r="Z3" s="20">
        <v>0.249</v>
      </c>
      <c r="AC3" s="20">
        <v>9.2700000000000005E-2</v>
      </c>
      <c r="AD3" s="20">
        <v>0.249</v>
      </c>
      <c r="AG3" s="20">
        <v>9.2700000000000005E-2</v>
      </c>
      <c r="AH3" s="20">
        <v>0.249</v>
      </c>
      <c r="AK3" s="20">
        <v>9.2700000000000005E-2</v>
      </c>
      <c r="AL3" s="20">
        <v>0.249</v>
      </c>
      <c r="AO3" s="20">
        <v>9.2700000000000005E-2</v>
      </c>
      <c r="AP3" s="20">
        <v>0.249</v>
      </c>
    </row>
    <row r="4" spans="1:44" ht="13.5">
      <c r="B4" s="25" t="s">
        <v>286</v>
      </c>
      <c r="C4" s="21">
        <f>MAX(測定結果!10:10)</f>
        <v>45399.618055555598</v>
      </c>
      <c r="I4" s="17" t="s">
        <v>52</v>
      </c>
      <c r="J4" s="20">
        <f ca="1">INDEX(Ave_Calc!$1:$1048576,J$3,8)</f>
        <v>-9.6760761045192349E-5</v>
      </c>
      <c r="K4" s="20">
        <f ca="1">INDEX(Ave_Calc!$1:$1048576,K$3,8)</f>
        <v>-9.3730542832983992E-5</v>
      </c>
      <c r="L4" s="20">
        <f ca="1">INDEX(Ave_Calc!$1:$1048576,L$3,8)</f>
        <v>-2.0973106702560184E-4</v>
      </c>
      <c r="M4" s="20">
        <f ca="1">INDEX(Ave_Calc!$1:$1048576,M$3,8)</f>
        <v>-1.4790561003876225E-4</v>
      </c>
      <c r="N4" s="20">
        <f ca="1">INDEX(Ave_Calc!$1:$1048576,N$3,8)</f>
        <v>-1.302888172175686E-4</v>
      </c>
      <c r="O4" s="20">
        <f ca="1">INDEX(Ave_Calc!$1:$1048576,O$3,8)</f>
        <v>-1.3249342273319268E-4</v>
      </c>
      <c r="T4" s="20" t="s">
        <v>294</v>
      </c>
      <c r="V4" s="20">
        <f>V3/U3</f>
        <v>2.6860841423948218</v>
      </c>
      <c r="X4" s="20" t="s">
        <v>294</v>
      </c>
      <c r="Z4" s="20">
        <f>Z3/Y3</f>
        <v>2.6860841423948218</v>
      </c>
      <c r="AD4" s="20">
        <f>AD3/AC3</f>
        <v>2.6860841423948218</v>
      </c>
      <c r="AH4" s="20">
        <f>AH3/AG3</f>
        <v>2.6860841423948218</v>
      </c>
      <c r="AL4" s="20">
        <f>AL3/AK3</f>
        <v>2.6860841423948218</v>
      </c>
      <c r="AP4" s="20">
        <f>AP3/AO3</f>
        <v>2.6860841423948218</v>
      </c>
    </row>
    <row r="5" spans="1:44" ht="13.5">
      <c r="B5" s="25" t="s">
        <v>285</v>
      </c>
      <c r="C5" s="21">
        <v>51864</v>
      </c>
      <c r="I5" s="17" t="s">
        <v>54</v>
      </c>
      <c r="J5" s="20">
        <f ca="1">INDEX(Ave_Calc!$1:$1048576,J$3,10)</f>
        <v>-0.82768067266977752</v>
      </c>
      <c r="K5" s="20">
        <f ca="1">INDEX(Ave_Calc!$1:$1048576,K$3,10)</f>
        <v>-0.83012028998495002</v>
      </c>
      <c r="L5" s="20">
        <f ca="1">INDEX(Ave_Calc!$1:$1048576,L$3,10)</f>
        <v>-0.33486195320579398</v>
      </c>
      <c r="M5" s="20">
        <f ca="1">INDEX(Ave_Calc!$1:$1048576,M$3,10)</f>
        <v>-0.67344261044540965</v>
      </c>
      <c r="N5" s="20">
        <f ca="1">INDEX(Ave_Calc!$1:$1048576,N$3,10)</f>
        <v>-0.66054693489324612</v>
      </c>
      <c r="O5" s="20">
        <f ca="1">INDEX(Ave_Calc!$1:$1048576,O$3,10)</f>
        <v>-0.6631329855082071</v>
      </c>
    </row>
    <row r="6" spans="1:44" ht="16.5">
      <c r="I6" s="27" t="s">
        <v>63</v>
      </c>
      <c r="J6" s="20">
        <f ca="1">INDEX(Ave_Calc!$1:$1048576,J$3,12)</f>
        <v>0.8196220790840939</v>
      </c>
      <c r="K6" s="20">
        <f ca="1">INDEX(Ave_Calc!$1:$1048576,K$3,12)</f>
        <v>0.7545853412164466</v>
      </c>
      <c r="L6" s="20">
        <f ca="1">INDEX(Ave_Calc!$1:$1048576,L$3,12)</f>
        <v>0.79586737642769645</v>
      </c>
      <c r="M6" s="20">
        <f ca="1">INDEX(Ave_Calc!$1:$1048576,M$3,12)</f>
        <v>0.79736205056875054</v>
      </c>
      <c r="N6" s="20">
        <f ca="1">INDEX(Ave_Calc!$1:$1048576,N$3,12)</f>
        <v>0.78817716832840046</v>
      </c>
      <c r="O6" s="20">
        <f ca="1">INDEX(Ave_Calc!$1:$1048576,O$3,12)</f>
        <v>0.79902535005054576</v>
      </c>
      <c r="U6" s="38" t="s">
        <v>290</v>
      </c>
      <c r="V6" s="38" t="s">
        <v>290</v>
      </c>
      <c r="W6" s="38" t="s">
        <v>290</v>
      </c>
      <c r="X6" s="38" t="s">
        <v>290</v>
      </c>
      <c r="Y6" s="19" t="s">
        <v>17</v>
      </c>
      <c r="Z6" s="19" t="s">
        <v>17</v>
      </c>
      <c r="AA6" s="19" t="s">
        <v>17</v>
      </c>
      <c r="AB6" s="19" t="s">
        <v>17</v>
      </c>
      <c r="AC6" s="19" t="s">
        <v>16</v>
      </c>
      <c r="AD6" s="19" t="s">
        <v>16</v>
      </c>
      <c r="AE6" s="19" t="s">
        <v>16</v>
      </c>
      <c r="AF6" s="19" t="s">
        <v>16</v>
      </c>
      <c r="AG6" s="19" t="s">
        <v>296</v>
      </c>
      <c r="AH6" s="19" t="s">
        <v>296</v>
      </c>
      <c r="AI6" s="19" t="s">
        <v>296</v>
      </c>
      <c r="AJ6" s="19" t="s">
        <v>296</v>
      </c>
      <c r="AK6" s="19" t="s">
        <v>14</v>
      </c>
      <c r="AL6" s="19" t="s">
        <v>14</v>
      </c>
      <c r="AM6" s="19" t="s">
        <v>14</v>
      </c>
      <c r="AN6" s="19" t="s">
        <v>14</v>
      </c>
      <c r="AO6" s="19" t="s">
        <v>45</v>
      </c>
      <c r="AP6" s="19" t="s">
        <v>45</v>
      </c>
      <c r="AQ6" s="19" t="s">
        <v>45</v>
      </c>
      <c r="AR6" s="19" t="s">
        <v>45</v>
      </c>
    </row>
    <row r="7" spans="1:44">
      <c r="U7" s="20" t="s">
        <v>287</v>
      </c>
      <c r="V7" s="20" t="s">
        <v>288</v>
      </c>
      <c r="W7" s="20" t="s">
        <v>295</v>
      </c>
      <c r="X7" s="20" t="s">
        <v>289</v>
      </c>
      <c r="Y7" s="20" t="s">
        <v>287</v>
      </c>
      <c r="Z7" s="20" t="s">
        <v>288</v>
      </c>
      <c r="AA7" s="20" t="s">
        <v>295</v>
      </c>
      <c r="AB7" s="20" t="s">
        <v>289</v>
      </c>
      <c r="AC7" s="20" t="s">
        <v>287</v>
      </c>
      <c r="AD7" s="20" t="s">
        <v>288</v>
      </c>
      <c r="AE7" s="20" t="s">
        <v>295</v>
      </c>
      <c r="AF7" s="20" t="s">
        <v>289</v>
      </c>
      <c r="AG7" s="20" t="s">
        <v>287</v>
      </c>
      <c r="AH7" s="20" t="s">
        <v>288</v>
      </c>
      <c r="AI7" s="20" t="s">
        <v>295</v>
      </c>
      <c r="AJ7" s="20" t="s">
        <v>289</v>
      </c>
      <c r="AK7" s="20" t="s">
        <v>287</v>
      </c>
      <c r="AL7" s="20" t="s">
        <v>288</v>
      </c>
      <c r="AM7" s="20" t="s">
        <v>295</v>
      </c>
      <c r="AN7" s="20" t="s">
        <v>289</v>
      </c>
      <c r="AO7" s="20" t="s">
        <v>287</v>
      </c>
      <c r="AP7" s="20" t="s">
        <v>288</v>
      </c>
      <c r="AQ7" s="20" t="s">
        <v>295</v>
      </c>
      <c r="AR7" s="20" t="s">
        <v>289</v>
      </c>
    </row>
    <row r="8" spans="1:44">
      <c r="J8" s="20" t="str">
        <f t="shared" ref="J8:O8" si="1">J9&amp;"近似直線"</f>
        <v>滝根町近似直線</v>
      </c>
      <c r="K8" s="20" t="str">
        <f t="shared" si="1"/>
        <v>大越町近似直線</v>
      </c>
      <c r="L8" s="20" t="str">
        <f t="shared" si="1"/>
        <v>都路町近似直線</v>
      </c>
      <c r="M8" s="20" t="str">
        <f t="shared" si="1"/>
        <v>常葉町近似直線</v>
      </c>
      <c r="N8" s="20" t="str">
        <f t="shared" si="1"/>
        <v>船引町近似直線</v>
      </c>
      <c r="O8" s="20" t="str">
        <f t="shared" si="1"/>
        <v>田村市近似直線</v>
      </c>
      <c r="U8" s="33">
        <v>11019</v>
      </c>
      <c r="V8" s="34">
        <v>754.19</v>
      </c>
      <c r="W8" s="35"/>
      <c r="X8" s="35"/>
      <c r="Y8" s="33">
        <v>11019</v>
      </c>
      <c r="Z8" s="34">
        <v>754.19</v>
      </c>
      <c r="AA8" s="35"/>
      <c r="AB8" s="35"/>
      <c r="AC8" s="33">
        <v>11019</v>
      </c>
      <c r="AD8" s="34">
        <v>754.19</v>
      </c>
      <c r="AE8" s="35"/>
      <c r="AF8" s="35"/>
      <c r="AG8" s="33">
        <v>11019</v>
      </c>
      <c r="AH8" s="34">
        <v>754.19</v>
      </c>
      <c r="AI8" s="35"/>
      <c r="AJ8" s="35"/>
      <c r="AK8" s="33">
        <v>11019</v>
      </c>
      <c r="AL8" s="34">
        <v>754.19</v>
      </c>
      <c r="AM8" s="35"/>
      <c r="AN8" s="35"/>
      <c r="AO8" s="33">
        <v>11019</v>
      </c>
      <c r="AP8" s="34">
        <v>754.19</v>
      </c>
      <c r="AQ8" s="35"/>
      <c r="AR8" s="35"/>
    </row>
    <row r="9" spans="1:44">
      <c r="D9" s="19" t="s">
        <v>14</v>
      </c>
      <c r="E9" s="19" t="s">
        <v>50</v>
      </c>
      <c r="F9" s="19" t="s">
        <v>15</v>
      </c>
      <c r="G9" s="19" t="s">
        <v>58</v>
      </c>
      <c r="H9" s="19" t="s">
        <v>59</v>
      </c>
      <c r="I9" s="19" t="s">
        <v>45</v>
      </c>
      <c r="J9" s="19" t="s">
        <v>14</v>
      </c>
      <c r="K9" s="19" t="s">
        <v>50</v>
      </c>
      <c r="L9" s="19" t="s">
        <v>15</v>
      </c>
      <c r="M9" s="19" t="s">
        <v>58</v>
      </c>
      <c r="N9" s="19" t="s">
        <v>59</v>
      </c>
      <c r="O9" s="19" t="s">
        <v>45</v>
      </c>
      <c r="P9" s="19" t="s">
        <v>62</v>
      </c>
      <c r="Q9" s="19" t="s">
        <v>61</v>
      </c>
      <c r="R9" s="19" t="s">
        <v>64</v>
      </c>
      <c r="S9" s="19" t="s">
        <v>66</v>
      </c>
      <c r="U9" s="20">
        <v>8.5000000000000006E-2</v>
      </c>
      <c r="V9" s="20">
        <f>U9*$V$4</f>
        <v>0.22831715210355988</v>
      </c>
      <c r="W9" s="20">
        <v>0.03</v>
      </c>
      <c r="Y9" s="20">
        <v>5.3999999999999999E-2</v>
      </c>
      <c r="Z9" s="20">
        <f>Y9*$V$4</f>
        <v>0.14504854368932038</v>
      </c>
      <c r="AA9" s="20">
        <v>0.03</v>
      </c>
      <c r="AC9" s="20">
        <v>4.7E-2</v>
      </c>
      <c r="AD9" s="20">
        <f>AC9*$V$4</f>
        <v>0.12624595469255662</v>
      </c>
      <c r="AE9" s="20">
        <v>0.03</v>
      </c>
      <c r="AG9" s="20">
        <v>3.9E-2</v>
      </c>
      <c r="AH9" s="20">
        <f>AG9*$V$4</f>
        <v>0.10475728155339806</v>
      </c>
      <c r="AI9" s="20">
        <v>0.03</v>
      </c>
      <c r="AK9" s="20">
        <v>0.04</v>
      </c>
      <c r="AL9" s="20">
        <f>AK9*$V$4</f>
        <v>0.10744336569579288</v>
      </c>
      <c r="AM9" s="20">
        <v>0.03</v>
      </c>
      <c r="AO9" s="20">
        <v>5.1999999999999998E-2</v>
      </c>
      <c r="AP9" s="20">
        <f>AO9*$V$4</f>
        <v>0.13967637540453073</v>
      </c>
      <c r="AQ9" s="20">
        <v>0.03</v>
      </c>
    </row>
    <row r="10" spans="1:44">
      <c r="B10" s="19" t="s">
        <v>37</v>
      </c>
      <c r="C10" s="19" t="s">
        <v>18</v>
      </c>
      <c r="D10" s="20" t="s">
        <v>57</v>
      </c>
      <c r="E10" s="20" t="s">
        <v>57</v>
      </c>
      <c r="F10" s="20" t="s">
        <v>57</v>
      </c>
      <c r="G10" s="20" t="s">
        <v>57</v>
      </c>
      <c r="H10" s="20" t="s">
        <v>57</v>
      </c>
      <c r="I10" s="20" t="s">
        <v>57</v>
      </c>
      <c r="U10" s="20">
        <f>LOG(U9)</f>
        <v>-1.0705810742857071</v>
      </c>
      <c r="V10" s="20">
        <f>LOG(V9)</f>
        <v>-0.64146146133446802</v>
      </c>
      <c r="W10" s="20">
        <f>LOG(W9)</f>
        <v>-1.5228787452803376</v>
      </c>
      <c r="Y10" s="20">
        <f>LOG(Y9)</f>
        <v>-1.2676062401770316</v>
      </c>
      <c r="Z10" s="20">
        <f>LOG(Z9)</f>
        <v>-0.83848662722579226</v>
      </c>
      <c r="AA10" s="20">
        <f>LOG(AA9)</f>
        <v>-1.5228787452803376</v>
      </c>
      <c r="AC10" s="20">
        <f>LOG(AC9)</f>
        <v>-1.3279021420642825</v>
      </c>
      <c r="AD10" s="20">
        <f>LOG(AD9)</f>
        <v>-0.89878252911304335</v>
      </c>
      <c r="AE10" s="20">
        <f>LOG(AE9)</f>
        <v>-1.5228787452803376</v>
      </c>
      <c r="AG10" s="20">
        <f>LOG(AG9)</f>
        <v>-1.4089353929735009</v>
      </c>
      <c r="AH10" s="20">
        <f>LOG(AH9)</f>
        <v>-0.97981578002226155</v>
      </c>
      <c r="AI10" s="20">
        <f>LOG(AI9)</f>
        <v>-1.5228787452803376</v>
      </c>
      <c r="AK10" s="20">
        <f>LOG(AK9)</f>
        <v>-1.3979400086720375</v>
      </c>
      <c r="AL10" s="20">
        <f>LOG(AL9)</f>
        <v>-0.96882039572079837</v>
      </c>
      <c r="AM10" s="20">
        <f>LOG(AM9)</f>
        <v>-1.5228787452803376</v>
      </c>
      <c r="AO10" s="20">
        <f>LOG(AO9)</f>
        <v>-1.2839966563652008</v>
      </c>
      <c r="AP10" s="20">
        <f>LOG(AP9)</f>
        <v>-0.85487704341396165</v>
      </c>
      <c r="AQ10" s="20">
        <f>LOG(AQ9)</f>
        <v>-1.5228787452803376</v>
      </c>
    </row>
    <row r="11" spans="1:44">
      <c r="A11" s="20">
        <v>1</v>
      </c>
      <c r="B11" s="20">
        <v>9</v>
      </c>
      <c r="C11" s="21">
        <f>INDEX(Ave_Calc!$1:$1048576,$B11,C$1+($A11-1))</f>
        <v>40707</v>
      </c>
      <c r="D11" s="20">
        <f ca="1">IF(INDEX(Ave_Calc!$1:$1048576,D$2+D$3,D$1+($A11-1))="",#N/A,INDEX(Ave_Calc!$1:$1048576,D$2+D$3,D$1+($A11-1)))</f>
        <v>-0.71216691285759803</v>
      </c>
      <c r="E11" s="20">
        <f ca="1">IF(INDEX(Ave_Calc!$1:$1048576,E$2+E$3,E$1+($A11-1))="",#N/A,INDEX(Ave_Calc!$1:$1048576,E$2+E$3,E$1+($A11-1)))</f>
        <v>-0.6929514193053431</v>
      </c>
      <c r="F11" s="20">
        <f ca="1">IF(INDEX(Ave_Calc!$1:$1048576,F$2+F$3,F$1+($A11-1))="",#N/A,INDEX(Ave_Calc!$1:$1048576,F$2+F$3,F$1+($A11-1)))</f>
        <v>-0.1000640309564335</v>
      </c>
      <c r="G11" s="20">
        <f ca="1">IF(INDEX(Ave_Calc!$1:$1048576,G$2+G$3,G$1+($A11-1))="",#N/A,INDEX(Ave_Calc!$1:$1048576,G$2+G$3,G$1+($A11-1)))</f>
        <v>-0.51800361567862607</v>
      </c>
      <c r="H11" s="20">
        <f ca="1">IF(INDEX(Ave_Calc!$1:$1048576,H$2+H$3,H$1+($A11-1))="",#N/A,INDEX(Ave_Calc!$1:$1048576,H$2+H$3,H$1+($A11-1)))</f>
        <v>-0.45608091241472687</v>
      </c>
      <c r="I11" s="20">
        <f ca="1">IF(INDEX(Ave_Calc!$1:$1048576,I$2+I$3,I$1+($A11-1))="",#N/A,INDEX(Ave_Calc!$1:$1048576,I$2+I$3,I$1+($A11-1)))</f>
        <v>-0.48537738116254009</v>
      </c>
    </row>
    <row r="13" spans="1:44">
      <c r="A13" s="20">
        <f>INDEX($1:$1048576,ROW()-2,COLUMN())+1</f>
        <v>2</v>
      </c>
      <c r="B13" s="20">
        <f>INDEX($1:$1048576,ROW()-2,COLUMN())</f>
        <v>9</v>
      </c>
      <c r="C13" s="21">
        <f>INDEX(Ave_Calc!$1:$1048576,$B13,C$1+($A13-1))</f>
        <v>40721</v>
      </c>
      <c r="D13" s="20">
        <f ca="1">IF(INDEX(Ave_Calc!$1:$1048576,D$2+D$3,D$1+($A13-1))="",#N/A,INDEX(Ave_Calc!$1:$1048576,D$2+D$3,D$1+($A13-1)))</f>
        <v>-0.70605833512486915</v>
      </c>
      <c r="E13" s="20">
        <f ca="1">IF(INDEX(Ave_Calc!$1:$1048576,E$2+E$3,E$1+($A13-1))="",#N/A,INDEX(Ave_Calc!$1:$1048576,E$2+E$3,E$1+($A13-1)))</f>
        <v>-0.61548764756005925</v>
      </c>
      <c r="F13" s="20">
        <f ca="1">IF(INDEX(Ave_Calc!$1:$1048576,F$2+F$3,F$1+($A13-1))="",#N/A,INDEX(Ave_Calc!$1:$1048576,F$2+F$3,F$1+($A13-1)))</f>
        <v>-0.11077231431962344</v>
      </c>
      <c r="G13" s="20">
        <f ca="1">IF(INDEX(Ave_Calc!$1:$1048576,G$2+G$3,G$1+($A13-1))="",#N/A,INDEX(Ave_Calc!$1:$1048576,G$2+G$3,G$1+($A13-1)))</f>
        <v>-0.50243091393617745</v>
      </c>
      <c r="H13" s="20">
        <f ca="1">IF(INDEX(Ave_Calc!$1:$1048576,H$2+H$3,H$1+($A13-1))="",#N/A,INDEX(Ave_Calc!$1:$1048576,H$2+H$3,H$1+($A13-1)))</f>
        <v>-0.478565019947852</v>
      </c>
      <c r="I13" s="20">
        <f ca="1">IF(INDEX(Ave_Calc!$1:$1048576,I$2+I$3,I$1+($A13-1))="",#N/A,INDEX(Ave_Calc!$1:$1048576,I$2+I$3,I$1+($A13-1)))</f>
        <v>-0.48562243600225136</v>
      </c>
    </row>
    <row r="15" spans="1:44">
      <c r="A15" s="20">
        <f>INDEX($1:$1048576,ROW()-2,COLUMN())+1</f>
        <v>3</v>
      </c>
      <c r="B15" s="20">
        <f>INDEX($1:$1048576,ROW()-2,COLUMN())</f>
        <v>9</v>
      </c>
      <c r="C15" s="21">
        <f>INDEX(Ave_Calc!$1:$1048576,$B15,C$1+($A15-1))</f>
        <v>40735</v>
      </c>
      <c r="D15" s="20">
        <f ca="1">IF(INDEX(Ave_Calc!$1:$1048576,D$2+D$3,D$1+($A15-1))="",#N/A,INDEX(Ave_Calc!$1:$1048576,D$2+D$3,D$1+($A15-1)))</f>
        <v>-0.75925039349626555</v>
      </c>
      <c r="E15" s="20">
        <f ca="1">IF(INDEX(Ave_Calc!$1:$1048576,E$2+E$3,E$1+($A15-1))="",#N/A,INDEX(Ave_Calc!$1:$1048576,E$2+E$3,E$1+($A15-1)))</f>
        <v>-0.67486767411237258</v>
      </c>
      <c r="F15" s="20">
        <f ca="1">IF(INDEX(Ave_Calc!$1:$1048576,F$2+F$3,F$1+($A15-1))="",#N/A,INDEX(Ave_Calc!$1:$1048576,F$2+F$3,F$1+($A15-1)))</f>
        <v>-0.13979442658699101</v>
      </c>
      <c r="G15" s="20">
        <f ca="1">IF(INDEX(Ave_Calc!$1:$1048576,G$2+G$3,G$1+($A15-1))="",#N/A,INDEX(Ave_Calc!$1:$1048576,G$2+G$3,G$1+($A15-1)))</f>
        <v>-0.56014026689307761</v>
      </c>
      <c r="H15" s="20">
        <f ca="1">IF(INDEX(Ave_Calc!$1:$1048576,H$2+H$3,H$1+($A15-1))="",#N/A,INDEX(Ave_Calc!$1:$1048576,H$2+H$3,H$1+($A15-1)))</f>
        <v>-0.50640376109805274</v>
      </c>
      <c r="I15" s="20">
        <f ca="1">IF(INDEX(Ave_Calc!$1:$1048576,I$2+I$3,I$1+($A15-1))="",#N/A,INDEX(Ave_Calc!$1:$1048576,I$2+I$3,I$1+($A15-1)))</f>
        <v>-0.52709173920998964</v>
      </c>
    </row>
    <row r="17" spans="1:9">
      <c r="A17" s="20">
        <f>INDEX($1:$1048576,ROW()-2,COLUMN())+1</f>
        <v>4</v>
      </c>
      <c r="B17" s="20">
        <f>INDEX($1:$1048576,ROW()-2,COLUMN())</f>
        <v>9</v>
      </c>
      <c r="C17" s="21">
        <f>INDEX(Ave_Calc!$1:$1048576,$B17,C$1+($A17-1))</f>
        <v>40750</v>
      </c>
      <c r="D17" s="20">
        <f ca="1">IF(INDEX(Ave_Calc!$1:$1048576,D$2+D$3,D$1+($A17-1))="",#N/A,INDEX(Ave_Calc!$1:$1048576,D$2+D$3,D$1+($A17-1)))</f>
        <v>-0.7131435103062802</v>
      </c>
      <c r="E17" s="20">
        <f ca="1">IF(INDEX(Ave_Calc!$1:$1048576,E$2+E$3,E$1+($A17-1))="",#N/A,INDEX(Ave_Calc!$1:$1048576,E$2+E$3,E$1+($A17-1)))</f>
        <v>-0.65266470135920807</v>
      </c>
      <c r="F17" s="20">
        <f ca="1">IF(INDEX(Ave_Calc!$1:$1048576,F$2+F$3,F$1+($A17-1))="",#N/A,INDEX(Ave_Calc!$1:$1048576,F$2+F$3,F$1+($A17-1)))</f>
        <v>-0.13630835089058552</v>
      </c>
      <c r="G17" s="20">
        <f ca="1">IF(INDEX(Ave_Calc!$1:$1048576,G$2+G$3,G$1+($A17-1))="",#N/A,INDEX(Ave_Calc!$1:$1048576,G$2+G$3,G$1+($A17-1)))</f>
        <v>-0.54859977639572777</v>
      </c>
      <c r="H17" s="20">
        <f ca="1">IF(INDEX(Ave_Calc!$1:$1048576,H$2+H$3,H$1+($A17-1))="",#N/A,INDEX(Ave_Calc!$1:$1048576,H$2+H$3,H$1+($A17-1)))</f>
        <v>-0.52629823608975024</v>
      </c>
      <c r="I17" s="20">
        <f ca="1">IF(INDEX(Ave_Calc!$1:$1048576,I$2+I$3,I$1+($A17-1))="",#N/A,INDEX(Ave_Calc!$1:$1048576,I$2+I$3,I$1+($A17-1)))</f>
        <v>-0.52264116099232094</v>
      </c>
    </row>
    <row r="19" spans="1:9">
      <c r="A19" s="20">
        <f>INDEX($1:$1048576,ROW()-2,COLUMN())+1</f>
        <v>5</v>
      </c>
      <c r="B19" s="20">
        <f>INDEX($1:$1048576,ROW()-2,COLUMN())</f>
        <v>9</v>
      </c>
      <c r="C19" s="21">
        <f>INDEX(Ave_Calc!$1:$1048576,$B19,C$1+($A19-1))</f>
        <v>40764</v>
      </c>
      <c r="D19" s="20">
        <f ca="1">IF(INDEX(Ave_Calc!$1:$1048576,D$2+D$3,D$1+($A19-1))="",#N/A,INDEX(Ave_Calc!$1:$1048576,D$2+D$3,D$1+($A19-1)))</f>
        <v>-0.74006237686840337</v>
      </c>
      <c r="E19" s="20">
        <f ca="1">IF(INDEX(Ave_Calc!$1:$1048576,E$2+E$3,E$1+($A19-1))="",#N/A,INDEX(Ave_Calc!$1:$1048576,E$2+E$3,E$1+($A19-1)))</f>
        <v>-0.74052878258372068</v>
      </c>
      <c r="F19" s="20">
        <f ca="1">IF(INDEX(Ave_Calc!$1:$1048576,F$2+F$3,F$1+($A19-1))="",#N/A,INDEX(Ave_Calc!$1:$1048576,F$2+F$3,F$1+($A19-1)))</f>
        <v>-0.16428213652703683</v>
      </c>
      <c r="G19" s="20">
        <f ca="1">IF(INDEX(Ave_Calc!$1:$1048576,G$2+G$3,G$1+($A19-1))="",#N/A,INDEX(Ave_Calc!$1:$1048576,G$2+G$3,G$1+($A19-1)))</f>
        <v>-0.59209997097432432</v>
      </c>
      <c r="H19" s="20">
        <f ca="1">IF(INDEX(Ave_Calc!$1:$1048576,H$2+H$3,H$1+($A19-1))="",#N/A,INDEX(Ave_Calc!$1:$1048576,H$2+H$3,H$1+($A19-1)))</f>
        <v>-0.53418915918531062</v>
      </c>
      <c r="I19" s="20">
        <f ca="1">IF(INDEX(Ave_Calc!$1:$1048576,I$2+I$3,I$1+($A19-1))="",#N/A,INDEX(Ave_Calc!$1:$1048576,I$2+I$3,I$1+($A19-1)))</f>
        <v>-0.54746598208392172</v>
      </c>
    </row>
    <row r="21" spans="1:9">
      <c r="A21" s="20">
        <f>INDEX($1:$1048576,ROW()-2,COLUMN())+1</f>
        <v>6</v>
      </c>
      <c r="B21" s="20">
        <f>INDEX($1:$1048576,ROW()-2,COLUMN())</f>
        <v>9</v>
      </c>
      <c r="C21" s="21">
        <f>INDEX(Ave_Calc!$1:$1048576,$B21,C$1+($A21-1))</f>
        <v>40781</v>
      </c>
      <c r="D21" s="20">
        <f ca="1">IF(INDEX(Ave_Calc!$1:$1048576,D$2+D$3,D$1+($A21-1))="",#N/A,INDEX(Ave_Calc!$1:$1048576,D$2+D$3,D$1+($A21-1)))</f>
        <v>-0.72358647440581092</v>
      </c>
      <c r="E21" s="20">
        <f ca="1">IF(INDEX(Ave_Calc!$1:$1048576,E$2+E$3,E$1+($A21-1))="",#N/A,INDEX(Ave_Calc!$1:$1048576,E$2+E$3,E$1+($A21-1)))</f>
        <v>-0.76068611360241789</v>
      </c>
      <c r="F21" s="20">
        <f ca="1">IF(INDEX(Ave_Calc!$1:$1048576,F$2+F$3,F$1+($A21-1))="",#N/A,INDEX(Ave_Calc!$1:$1048576,F$2+F$3,F$1+($A21-1)))</f>
        <v>-0.19181729407928164</v>
      </c>
      <c r="G21" s="20">
        <f ca="1">IF(INDEX(Ave_Calc!$1:$1048576,G$2+G$3,G$1+($A21-1))="",#N/A,INDEX(Ave_Calc!$1:$1048576,G$2+G$3,G$1+($A21-1)))</f>
        <v>-0.55858807823989098</v>
      </c>
      <c r="H21" s="20">
        <f ca="1">IF(INDEX(Ave_Calc!$1:$1048576,H$2+H$3,H$1+($A21-1))="",#N/A,INDEX(Ave_Calc!$1:$1048576,H$2+H$3,H$1+($A21-1)))</f>
        <v>-0.52569694837042258</v>
      </c>
      <c r="I21" s="20">
        <f ca="1">IF(INDEX(Ave_Calc!$1:$1048576,I$2+I$3,I$1+($A21-1))="",#N/A,INDEX(Ave_Calc!$1:$1048576,I$2+I$3,I$1+($A21-1)))</f>
        <v>-0.54186477951767176</v>
      </c>
    </row>
    <row r="23" spans="1:9">
      <c r="A23" s="20">
        <f>INDEX($1:$1048576,ROW()-2,COLUMN())+1</f>
        <v>7</v>
      </c>
      <c r="B23" s="20">
        <f>INDEX($1:$1048576,ROW()-2,COLUMN())</f>
        <v>9</v>
      </c>
      <c r="C23" s="21">
        <f>INDEX(Ave_Calc!$1:$1048576,$B23,C$1+($A23-1))</f>
        <v>40795</v>
      </c>
      <c r="D23" s="20">
        <f ca="1">IF(INDEX(Ave_Calc!$1:$1048576,D$2+D$3,D$1+($A23-1))="",#N/A,INDEX(Ave_Calc!$1:$1048576,D$2+D$3,D$1+($A23-1)))</f>
        <v>-0.76162079666718974</v>
      </c>
      <c r="E23" s="20">
        <f ca="1">IF(INDEX(Ave_Calc!$1:$1048576,E$2+E$3,E$1+($A23-1))="",#N/A,INDEX(Ave_Calc!$1:$1048576,E$2+E$3,E$1+($A23-1)))</f>
        <v>-0.73354993020289172</v>
      </c>
      <c r="F23" s="20">
        <f ca="1">IF(INDEX(Ave_Calc!$1:$1048576,F$2+F$3,F$1+($A23-1))="",#N/A,INDEX(Ave_Calc!$1:$1048576,F$2+F$3,F$1+($A23-1)))</f>
        <v>-0.17921859583640137</v>
      </c>
      <c r="G23" s="20">
        <f ca="1">IF(INDEX(Ave_Calc!$1:$1048576,G$2+G$3,G$1+($A23-1))="",#N/A,INDEX(Ave_Calc!$1:$1048576,G$2+G$3,G$1+($A23-1)))</f>
        <v>-0.56748874916634784</v>
      </c>
      <c r="H23" s="20">
        <f ca="1">IF(INDEX(Ave_Calc!$1:$1048576,H$2+H$3,H$1+($A23-1))="",#N/A,INDEX(Ave_Calc!$1:$1048576,H$2+H$3,H$1+($A23-1)))</f>
        <v>-0.55578282958202652</v>
      </c>
      <c r="I23" s="20">
        <f ca="1">IF(INDEX(Ave_Calc!$1:$1048576,I$2+I$3,I$1+($A23-1))="",#N/A,INDEX(Ave_Calc!$1:$1048576,I$2+I$3,I$1+($A23-1)))</f>
        <v>-0.55804707825793209</v>
      </c>
    </row>
    <row r="25" spans="1:9">
      <c r="A25" s="20">
        <f>INDEX($1:$1048576,ROW()-2,COLUMN())+1</f>
        <v>8</v>
      </c>
      <c r="B25" s="20">
        <f>INDEX($1:$1048576,ROW()-2,COLUMN())</f>
        <v>9</v>
      </c>
      <c r="C25" s="21">
        <f>INDEX(Ave_Calc!$1:$1048576,$B25,C$1+($A25-1))</f>
        <v>40813</v>
      </c>
      <c r="D25" s="20">
        <f ca="1">IF(INDEX(Ave_Calc!$1:$1048576,D$2+D$3,D$1+($A25-1))="",#N/A,INDEX(Ave_Calc!$1:$1048576,D$2+D$3,D$1+($A25-1)))</f>
        <v>-0.75167730498639429</v>
      </c>
      <c r="E25" s="20">
        <f ca="1">IF(INDEX(Ave_Calc!$1:$1048576,E$2+E$3,E$1+($A25-1))="",#N/A,INDEX(Ave_Calc!$1:$1048576,E$2+E$3,E$1+($A25-1)))</f>
        <v>-0.78023652036487057</v>
      </c>
      <c r="F25" s="20">
        <f ca="1">IF(INDEX(Ave_Calc!$1:$1048576,F$2+F$3,F$1+($A25-1))="",#N/A,INDEX(Ave_Calc!$1:$1048576,F$2+F$3,F$1+($A25-1)))</f>
        <v>-0.20117467782960646</v>
      </c>
      <c r="G25" s="20">
        <f ca="1">IF(INDEX(Ave_Calc!$1:$1048576,G$2+G$3,G$1+($A25-1))="",#N/A,INDEX(Ave_Calc!$1:$1048576,G$2+G$3,G$1+($A25-1)))</f>
        <v>-0.58665656257413956</v>
      </c>
      <c r="H25" s="20">
        <f ca="1">IF(INDEX(Ave_Calc!$1:$1048576,H$2+H$3,H$1+($A25-1))="",#N/A,INDEX(Ave_Calc!$1:$1048576,H$2+H$3,H$1+($A25-1)))</f>
        <v>-0.55268302053248497</v>
      </c>
      <c r="I25" s="20">
        <f ca="1">IF(INDEX(Ave_Calc!$1:$1048576,I$2+I$3,I$1+($A25-1))="",#N/A,INDEX(Ave_Calc!$1:$1048576,I$2+I$3,I$1+($A25-1)))</f>
        <v>-0.56589160089420776</v>
      </c>
    </row>
    <row r="27" spans="1:9">
      <c r="A27" s="20">
        <f>INDEX($1:$1048576,ROW()-2,COLUMN())+1</f>
        <v>9</v>
      </c>
      <c r="B27" s="20">
        <f>INDEX($1:$1048576,ROW()-2,COLUMN())</f>
        <v>9</v>
      </c>
      <c r="C27" s="21">
        <f>INDEX(Ave_Calc!$1:$1048576,$B27,C$1+($A27-1))</f>
        <v>40823</v>
      </c>
      <c r="D27" s="20">
        <f ca="1">IF(INDEX(Ave_Calc!$1:$1048576,D$2+D$3,D$1+($A27-1))="",#N/A,INDEX(Ave_Calc!$1:$1048576,D$2+D$3,D$1+($A27-1)))</f>
        <v>-0.74160328915533269</v>
      </c>
      <c r="E27" s="20">
        <f ca="1">IF(INDEX(Ave_Calc!$1:$1048576,E$2+E$3,E$1+($A27-1))="",#N/A,INDEX(Ave_Calc!$1:$1048576,E$2+E$3,E$1+($A27-1)))</f>
        <v>-0.72216321695307462</v>
      </c>
      <c r="F27" s="20">
        <f ca="1">IF(INDEX(Ave_Calc!$1:$1048576,F$2+F$3,F$1+($A27-1))="",#N/A,INDEX(Ave_Calc!$1:$1048576,F$2+F$3,F$1+($A27-1)))</f>
        <v>-0.19228632553612995</v>
      </c>
      <c r="G27" s="20">
        <f ca="1">IF(INDEX(Ave_Calc!$1:$1048576,G$2+G$3,G$1+($A27-1))="",#N/A,INDEX(Ave_Calc!$1:$1048576,G$2+G$3,G$1+($A27-1)))</f>
        <v>-0.5839972847246373</v>
      </c>
      <c r="H27" s="20">
        <f ca="1">IF(INDEX(Ave_Calc!$1:$1048576,H$2+H$3,H$1+($A27-1))="",#N/A,INDEX(Ave_Calc!$1:$1048576,H$2+H$3,H$1+($A27-1)))</f>
        <v>-0.55109949763225741</v>
      </c>
      <c r="I27" s="20">
        <f ca="1">IF(INDEX(Ave_Calc!$1:$1048576,I$2+I$3,I$1+($A27-1))="",#N/A,INDEX(Ave_Calc!$1:$1048576,I$2+I$3,I$1+($A27-1)))</f>
        <v>-0.55576343349433488</v>
      </c>
    </row>
    <row r="29" spans="1:9">
      <c r="A29" s="20">
        <f>INDEX($1:$1048576,ROW()-2,COLUMN())+1</f>
        <v>10</v>
      </c>
      <c r="B29" s="20">
        <f>INDEX($1:$1048576,ROW()-2,COLUMN())</f>
        <v>9</v>
      </c>
      <c r="C29" s="21">
        <f>INDEX(Ave_Calc!$1:$1048576,$B29,C$1+($A29-1))</f>
        <v>40841</v>
      </c>
      <c r="D29" s="20">
        <f ca="1">IF(INDEX(Ave_Calc!$1:$1048576,D$2+D$3,D$1+($A29-1))="",#N/A,INDEX(Ave_Calc!$1:$1048576,D$2+D$3,D$1+($A29-1)))</f>
        <v>-0.732811038238385</v>
      </c>
      <c r="E29" s="20">
        <f ca="1">IF(INDEX(Ave_Calc!$1:$1048576,E$2+E$3,E$1+($A29-1))="",#N/A,INDEX(Ave_Calc!$1:$1048576,E$2+E$3,E$1+($A29-1)))</f>
        <v>-0.78763315897828801</v>
      </c>
      <c r="F29" s="20">
        <f ca="1">IF(INDEX(Ave_Calc!$1:$1048576,F$2+F$3,F$1+($A29-1))="",#N/A,INDEX(Ave_Calc!$1:$1048576,F$2+F$3,F$1+($A29-1)))</f>
        <v>-0.20957074740501713</v>
      </c>
      <c r="G29" s="20">
        <f ca="1">IF(INDEX(Ave_Calc!$1:$1048576,G$2+G$3,G$1+($A29-1))="",#N/A,INDEX(Ave_Calc!$1:$1048576,G$2+G$3,G$1+($A29-1)))</f>
        <v>-0.58296331481813857</v>
      </c>
      <c r="H29" s="20">
        <f ca="1">IF(INDEX(Ave_Calc!$1:$1048576,H$2+H$3,H$1+($A29-1))="",#N/A,INDEX(Ave_Calc!$1:$1048576,H$2+H$3,H$1+($A29-1)))</f>
        <v>-0.55564941942293911</v>
      </c>
      <c r="I29" s="20">
        <f ca="1">IF(INDEX(Ave_Calc!$1:$1048576,I$2+I$3,I$1+($A29-1))="",#N/A,INDEX(Ave_Calc!$1:$1048576,I$2+I$3,I$1+($A29-1)))</f>
        <v>-0.56515806525710566</v>
      </c>
    </row>
    <row r="31" spans="1:9">
      <c r="A31" s="20">
        <f>INDEX($1:$1048576,ROW()-2,COLUMN())+1</f>
        <v>11</v>
      </c>
      <c r="B31" s="20">
        <f>INDEX($1:$1048576,ROW()-2,COLUMN())</f>
        <v>9</v>
      </c>
      <c r="C31" s="21">
        <f>INDEX(Ave_Calc!$1:$1048576,$B31,C$1+($A31-1))</f>
        <v>40856</v>
      </c>
      <c r="D31" s="20">
        <f ca="1">IF(INDEX(Ave_Calc!$1:$1048576,D$2+D$3,D$1+($A31-1))="",#N/A,INDEX(Ave_Calc!$1:$1048576,D$2+D$3,D$1+($A31-1)))</f>
        <v>-0.87336907411790188</v>
      </c>
      <c r="E31" s="20">
        <f ca="1">IF(INDEX(Ave_Calc!$1:$1048576,E$2+E$3,E$1+($A31-1))="",#N/A,INDEX(Ave_Calc!$1:$1048576,E$2+E$3,E$1+($A31-1)))</f>
        <v>-0.74696728334100149</v>
      </c>
      <c r="F31" s="20">
        <f ca="1">IF(INDEX(Ave_Calc!$1:$1048576,F$2+F$3,F$1+($A31-1))="",#N/A,INDEX(Ave_Calc!$1:$1048576,F$2+F$3,F$1+($A31-1)))</f>
        <v>-0.21620691040652204</v>
      </c>
      <c r="G31" s="20">
        <f ca="1">IF(INDEX(Ave_Calc!$1:$1048576,G$2+G$3,G$1+($A31-1))="",#N/A,INDEX(Ave_Calc!$1:$1048576,G$2+G$3,G$1+($A31-1)))</f>
        <v>-0.58124754062873896</v>
      </c>
      <c r="H31" s="20">
        <f ca="1">IF(INDEX(Ave_Calc!$1:$1048576,H$2+H$3,H$1+($A31-1))="",#N/A,INDEX(Ave_Calc!$1:$1048576,H$2+H$3,H$1+($A31-1)))</f>
        <v>-0.56727318297727825</v>
      </c>
      <c r="I31" s="20">
        <f ca="1">IF(INDEX(Ave_Calc!$1:$1048576,I$2+I$3,I$1+($A31-1))="",#N/A,INDEX(Ave_Calc!$1:$1048576,I$2+I$3,I$1+($A31-1)))</f>
        <v>-0.59178390709985285</v>
      </c>
    </row>
    <row r="33" spans="1:9">
      <c r="A33" s="20">
        <f>INDEX($1:$1048576,ROW()-2,COLUMN())+1</f>
        <v>12</v>
      </c>
      <c r="B33" s="20">
        <f>INDEX($1:$1048576,ROW()-2,COLUMN())</f>
        <v>9</v>
      </c>
      <c r="C33" s="21">
        <f>INDEX(Ave_Calc!$1:$1048576,$B33,C$1+($A33-1))</f>
        <v>40872</v>
      </c>
      <c r="D33" s="20">
        <f ca="1">IF(INDEX(Ave_Calc!$1:$1048576,D$2+D$3,D$1+($A33-1))="",#N/A,INDEX(Ave_Calc!$1:$1048576,D$2+D$3,D$1+($A33-1)))</f>
        <v>-0.88724397707670088</v>
      </c>
      <c r="E33" s="20">
        <f ca="1">IF(INDEX(Ave_Calc!$1:$1048576,E$2+E$3,E$1+($A33-1))="",#N/A,INDEX(Ave_Calc!$1:$1048576,E$2+E$3,E$1+($A33-1)))</f>
        <v>-0.74145226207069637</v>
      </c>
      <c r="F33" s="20">
        <f ca="1">IF(INDEX(Ave_Calc!$1:$1048576,F$2+F$3,F$1+($A33-1))="",#N/A,INDEX(Ave_Calc!$1:$1048576,F$2+F$3,F$1+($A33-1)))</f>
        <v>-0.23389194629537396</v>
      </c>
      <c r="G33" s="20">
        <f ca="1">IF(INDEX(Ave_Calc!$1:$1048576,G$2+G$3,G$1+($A33-1))="",#N/A,INDEX(Ave_Calc!$1:$1048576,G$2+G$3,G$1+($A33-1)))</f>
        <v>-0.60650483463649019</v>
      </c>
      <c r="H33" s="20">
        <f ca="1">IF(INDEX(Ave_Calc!$1:$1048576,H$2+H$3,H$1+($A33-1))="",#N/A,INDEX(Ave_Calc!$1:$1048576,H$2+H$3,H$1+($A33-1)))</f>
        <v>-0.57134075258959305</v>
      </c>
      <c r="I33" s="20">
        <f ca="1">IF(INDEX(Ave_Calc!$1:$1048576,I$2+I$3,I$1+($A33-1))="",#N/A,INDEX(Ave_Calc!$1:$1048576,I$2+I$3,I$1+($A33-1)))</f>
        <v>-0.60186750128912259</v>
      </c>
    </row>
    <row r="35" spans="1:9">
      <c r="A35" s="20">
        <f>INDEX($1:$1048576,ROW()-2,COLUMN())+1</f>
        <v>13</v>
      </c>
      <c r="B35" s="20">
        <f>INDEX($1:$1048576,ROW()-2,COLUMN())</f>
        <v>9</v>
      </c>
      <c r="C35" s="21">
        <f>INDEX(Ave_Calc!$1:$1048576,$B35,C$1+($A35-1))</f>
        <v>40886</v>
      </c>
      <c r="D35" s="20">
        <f ca="1">IF(INDEX(Ave_Calc!$1:$1048576,D$2+D$3,D$1+($A35-1))="",#N/A,INDEX(Ave_Calc!$1:$1048576,D$2+D$3,D$1+($A35-1)))</f>
        <v>-0.77416392316422511</v>
      </c>
      <c r="E35" s="20">
        <f ca="1">IF(INDEX(Ave_Calc!$1:$1048576,E$2+E$3,E$1+($A35-1))="",#N/A,INDEX(Ave_Calc!$1:$1048576,E$2+E$3,E$1+($A35-1)))</f>
        <v>-0.76455162248074615</v>
      </c>
      <c r="F35" s="20">
        <f ca="1">IF(INDEX(Ave_Calc!$1:$1048576,F$2+F$3,F$1+($A35-1))="",#N/A,INDEX(Ave_Calc!$1:$1048576,F$2+F$3,F$1+($A35-1)))</f>
        <v>-0.23118534902990914</v>
      </c>
      <c r="G35" s="20">
        <f ca="1">IF(INDEX(Ave_Calc!$1:$1048576,G$2+G$3,G$1+($A35-1))="",#N/A,INDEX(Ave_Calc!$1:$1048576,G$2+G$3,G$1+($A35-1)))</f>
        <v>-0.61781793303775812</v>
      </c>
      <c r="H35" s="20">
        <f ca="1">IF(INDEX(Ave_Calc!$1:$1048576,H$2+H$3,H$1+($A35-1))="",#N/A,INDEX(Ave_Calc!$1:$1048576,H$2+H$3,H$1+($A35-1)))</f>
        <v>-0.58813009587787601</v>
      </c>
      <c r="I35" s="20">
        <f ca="1">IF(INDEX(Ave_Calc!$1:$1048576,I$2+I$3,I$1+($A35-1))="",#N/A,INDEX(Ave_Calc!$1:$1048576,I$2+I$3,I$1+($A35-1)))</f>
        <v>-0.59231889130274973</v>
      </c>
    </row>
    <row r="37" spans="1:9">
      <c r="A37" s="20">
        <f>INDEX($1:$1048576,ROW()-2,COLUMN())+1</f>
        <v>14</v>
      </c>
      <c r="B37" s="20">
        <f>INDEX($1:$1048576,ROW()-2,COLUMN())</f>
        <v>9</v>
      </c>
      <c r="C37" s="21">
        <f>INDEX(Ave_Calc!$1:$1048576,$B37,C$1+($A37-1))</f>
        <v>40898</v>
      </c>
      <c r="D37" s="20">
        <f ca="1">IF(INDEX(Ave_Calc!$1:$1048576,D$2+D$3,D$1+($A37-1))="",#N/A,INDEX(Ave_Calc!$1:$1048576,D$2+D$3,D$1+($A37-1)))</f>
        <v>-0.78722600207029902</v>
      </c>
      <c r="E37" s="20">
        <f ca="1">IF(INDEX(Ave_Calc!$1:$1048576,E$2+E$3,E$1+($A37-1))="",#N/A,INDEX(Ave_Calc!$1:$1048576,E$2+E$3,E$1+($A37-1)))</f>
        <v>-0.77858712085133996</v>
      </c>
      <c r="F37" s="20">
        <f ca="1">IF(INDEX(Ave_Calc!$1:$1048576,F$2+F$3,F$1+($A37-1))="",#N/A,INDEX(Ave_Calc!$1:$1048576,F$2+F$3,F$1+($A37-1)))</f>
        <v>-0.23000507118086094</v>
      </c>
      <c r="G37" s="20">
        <f ca="1">IF(INDEX(Ave_Calc!$1:$1048576,G$2+G$3,G$1+($A37-1))="",#N/A,INDEX(Ave_Calc!$1:$1048576,G$2+G$3,G$1+($A37-1)))</f>
        <v>-0.59331084611284624</v>
      </c>
      <c r="H37" s="20">
        <f ca="1">IF(INDEX(Ave_Calc!$1:$1048576,H$2+H$3,H$1+($A37-1))="",#N/A,INDEX(Ave_Calc!$1:$1048576,H$2+H$3,H$1+($A37-1)))</f>
        <v>-0.59664804292801843</v>
      </c>
      <c r="I37" s="20">
        <f ca="1">IF(INDEX(Ave_Calc!$1:$1048576,I$2+I$3,I$1+($A37-1))="",#N/A,INDEX(Ave_Calc!$1:$1048576,I$2+I$3,I$1+($A37-1)))</f>
        <v>-0.59572843621599281</v>
      </c>
    </row>
    <row r="39" spans="1:9">
      <c r="A39" s="20">
        <f>INDEX($1:$1048576,ROW()-2,COLUMN())+1</f>
        <v>15</v>
      </c>
      <c r="B39" s="20">
        <f>INDEX($1:$1048576,ROW()-2,COLUMN())</f>
        <v>9</v>
      </c>
      <c r="C39" s="21">
        <f>INDEX(Ave_Calc!$1:$1048576,$B39,C$1+($A39-1))</f>
        <v>40914</v>
      </c>
      <c r="D39" s="20">
        <f ca="1">IF(INDEX(Ave_Calc!$1:$1048576,D$2+D$3,D$1+($A39-1))="",#N/A,INDEX(Ave_Calc!$1:$1048576,D$2+D$3,D$1+($A39-1)))</f>
        <v>-0.79745969152272012</v>
      </c>
      <c r="E39" s="20">
        <f ca="1">IF(INDEX(Ave_Calc!$1:$1048576,E$2+E$3,E$1+($A39-1))="",#N/A,INDEX(Ave_Calc!$1:$1048576,E$2+E$3,E$1+($A39-1)))</f>
        <v>-0.79088990340763621</v>
      </c>
      <c r="F39" s="20">
        <f ca="1">IF(INDEX(Ave_Calc!$1:$1048576,F$2+F$3,F$1+($A39-1))="",#N/A,INDEX(Ave_Calc!$1:$1048576,F$2+F$3,F$1+($A39-1)))</f>
        <v>-0.22114326898234204</v>
      </c>
      <c r="G39" s="20">
        <f ca="1">IF(INDEX(Ave_Calc!$1:$1048576,G$2+G$3,G$1+($A39-1))="",#N/A,INDEX(Ave_Calc!$1:$1048576,G$2+G$3,G$1+($A39-1)))</f>
        <v>-0.58880435531576081</v>
      </c>
      <c r="H39" s="20">
        <f ca="1">IF(INDEX(Ave_Calc!$1:$1048576,H$2+H$3,H$1+($A39-1))="",#N/A,INDEX(Ave_Calc!$1:$1048576,H$2+H$3,H$1+($A39-1)))</f>
        <v>-0.60083026756090196</v>
      </c>
      <c r="I39" s="20">
        <f ca="1">IF(INDEX(Ave_Calc!$1:$1048576,I$2+I$3,I$1+($A39-1))="",#N/A,INDEX(Ave_Calc!$1:$1048576,I$2+I$3,I$1+($A39-1)))</f>
        <v>-0.59859768753620957</v>
      </c>
    </row>
    <row r="41" spans="1:9">
      <c r="A41" s="20">
        <f>INDEX($1:$1048576,ROW()-2,COLUMN())+1</f>
        <v>16</v>
      </c>
      <c r="B41" s="20">
        <f>INDEX($1:$1048576,ROW()-2,COLUMN())</f>
        <v>9</v>
      </c>
      <c r="C41" s="21">
        <f>INDEX(Ave_Calc!$1:$1048576,$B41,C$1+($A41-1))</f>
        <v>40933</v>
      </c>
      <c r="D41" s="20">
        <f ca="1">IF(INDEX(Ave_Calc!$1:$1048576,D$2+D$3,D$1+($A41-1))="",#N/A,INDEX(Ave_Calc!$1:$1048576,D$2+D$3,D$1+($A41-1)))</f>
        <v>-0.84492806895379735</v>
      </c>
      <c r="E41" s="20">
        <f ca="1">IF(INDEX(Ave_Calc!$1:$1048576,E$2+E$3,E$1+($A41-1))="",#N/A,INDEX(Ave_Calc!$1:$1048576,E$2+E$3,E$1+($A41-1)))</f>
        <v>-0.85774166830964071</v>
      </c>
      <c r="F41" s="20">
        <f ca="1">IF(INDEX(Ave_Calc!$1:$1048576,F$2+F$3,F$1+($A41-1))="",#N/A,INDEX(Ave_Calc!$1:$1048576,F$2+F$3,F$1+($A41-1)))</f>
        <v>-0.36602354911819923</v>
      </c>
      <c r="G41" s="20">
        <f ca="1">IF(INDEX(Ave_Calc!$1:$1048576,G$2+G$3,G$1+($A41-1))="",#N/A,INDEX(Ave_Calc!$1:$1048576,G$2+G$3,G$1+($A41-1)))</f>
        <v>-0.68471503126367295</v>
      </c>
      <c r="H41" s="20">
        <f ca="1">IF(INDEX(Ave_Calc!$1:$1048576,H$2+H$3,H$1+($A41-1))="",#N/A,INDEX(Ave_Calc!$1:$1048576,H$2+H$3,H$1+($A41-1)))</f>
        <v>-0.68775255625941289</v>
      </c>
      <c r="I41" s="20">
        <f ca="1">IF(INDEX(Ave_Calc!$1:$1048576,I$2+I$3,I$1+($A41-1))="",#N/A,INDEX(Ave_Calc!$1:$1048576,I$2+I$3,I$1+($A41-1)))</f>
        <v>-0.68618406514711316</v>
      </c>
    </row>
    <row r="43" spans="1:9">
      <c r="A43" s="20">
        <f>INDEX($1:$1048576,ROW()-2,COLUMN())+1</f>
        <v>17</v>
      </c>
      <c r="B43" s="20">
        <f>INDEX($1:$1048576,ROW()-2,COLUMN())</f>
        <v>9</v>
      </c>
      <c r="C43" s="21">
        <f>INDEX(Ave_Calc!$1:$1048576,$B43,C$1+($A43-1))</f>
        <v>40948</v>
      </c>
      <c r="D43" s="20">
        <f ca="1">IF(INDEX(Ave_Calc!$1:$1048576,D$2+D$3,D$1+($A43-1))="",#N/A,INDEX(Ave_Calc!$1:$1048576,D$2+D$3,D$1+($A43-1)))</f>
        <v>-0.8178549181532353</v>
      </c>
      <c r="E43" s="20">
        <f ca="1">IF(INDEX(Ave_Calc!$1:$1048576,E$2+E$3,E$1+($A43-1))="",#N/A,INDEX(Ave_Calc!$1:$1048576,E$2+E$3,E$1+($A43-1)))</f>
        <v>-0.84296783350392201</v>
      </c>
      <c r="F43" s="20">
        <f ca="1">IF(INDEX(Ave_Calc!$1:$1048576,F$2+F$3,F$1+($A43-1))="",#N/A,INDEX(Ave_Calc!$1:$1048576,F$2+F$3,F$1+($A43-1)))</f>
        <v>-0.33530257616197179</v>
      </c>
      <c r="G43" s="20">
        <f ca="1">IF(INDEX(Ave_Calc!$1:$1048576,G$2+G$3,G$1+($A43-1))="",#N/A,INDEX(Ave_Calc!$1:$1048576,G$2+G$3,G$1+($A43-1)))</f>
        <v>-0.70135697897731375</v>
      </c>
      <c r="H43" s="20">
        <f ca="1">IF(INDEX(Ave_Calc!$1:$1048576,H$2+H$3,H$1+($A43-1))="",#N/A,INDEX(Ave_Calc!$1:$1048576,H$2+H$3,H$1+($A43-1)))</f>
        <v>-0.6694576198056944</v>
      </c>
      <c r="I43" s="20">
        <f ca="1">IF(INDEX(Ave_Calc!$1:$1048576,I$2+I$3,I$1+($A43-1))="",#N/A,INDEX(Ave_Calc!$1:$1048576,I$2+I$3,I$1+($A43-1)))</f>
        <v>-0.67024410316315608</v>
      </c>
    </row>
    <row r="45" spans="1:9">
      <c r="A45" s="20">
        <f>INDEX($1:$1048576,ROW()-2,COLUMN())+1</f>
        <v>18</v>
      </c>
      <c r="B45" s="20">
        <f>INDEX($1:$1048576,ROW()-2,COLUMN())</f>
        <v>9</v>
      </c>
      <c r="C45" s="21">
        <f>INDEX(Ave_Calc!$1:$1048576,$B45,C$1+($A45-1))</f>
        <v>40963</v>
      </c>
      <c r="D45" s="20">
        <f ca="1">IF(INDEX(Ave_Calc!$1:$1048576,D$2+D$3,D$1+($A45-1))="",#N/A,INDEX(Ave_Calc!$1:$1048576,D$2+D$3,D$1+($A45-1)))</f>
        <v>-0.80918863056676549</v>
      </c>
      <c r="E45" s="20">
        <f ca="1">IF(INDEX(Ave_Calc!$1:$1048576,E$2+E$3,E$1+($A45-1))="",#N/A,INDEX(Ave_Calc!$1:$1048576,E$2+E$3,E$1+($A45-1)))</f>
        <v>-0.83916327627052867</v>
      </c>
      <c r="F45" s="20">
        <f ca="1">IF(INDEX(Ave_Calc!$1:$1048576,F$2+F$3,F$1+($A45-1))="",#N/A,INDEX(Ave_Calc!$1:$1048576,F$2+F$3,F$1+($A45-1)))</f>
        <v>-0.28305969047020235</v>
      </c>
      <c r="G45" s="20">
        <f ca="1">IF(INDEX(Ave_Calc!$1:$1048576,G$2+G$3,G$1+($A45-1))="",#N/A,INDEX(Ave_Calc!$1:$1048576,G$2+G$3,G$1+($A45-1)))</f>
        <v>-0.68002142702865986</v>
      </c>
      <c r="H45" s="20">
        <f ca="1">IF(INDEX(Ave_Calc!$1:$1048576,H$2+H$3,H$1+($A45-1))="",#N/A,INDEX(Ave_Calc!$1:$1048576,H$2+H$3,H$1+($A45-1)))</f>
        <v>-0.6489791675378066</v>
      </c>
      <c r="I45" s="20">
        <f ca="1">IF(INDEX(Ave_Calc!$1:$1048576,I$2+I$3,I$1+($A45-1))="",#N/A,INDEX(Ave_Calc!$1:$1048576,I$2+I$3,I$1+($A45-1)))</f>
        <v>-0.64884871958128465</v>
      </c>
    </row>
    <row r="47" spans="1:9">
      <c r="A47" s="20">
        <f>INDEX($1:$1048576,ROW()-2,COLUMN())+1</f>
        <v>19</v>
      </c>
      <c r="B47" s="20">
        <f>INDEX($1:$1048576,ROW()-2,COLUMN())</f>
        <v>9</v>
      </c>
      <c r="C47" s="21">
        <f>INDEX(Ave_Calc!$1:$1048576,$B47,C$1+($A47-1))</f>
        <v>40977</v>
      </c>
      <c r="D47" s="20">
        <f ca="1">IF(INDEX(Ave_Calc!$1:$1048576,D$2+D$3,D$1+($A47-1))="",#N/A,INDEX(Ave_Calc!$1:$1048576,D$2+D$3,D$1+($A47-1)))</f>
        <v>-0.80271048476805296</v>
      </c>
      <c r="E47" s="20">
        <f ca="1">IF(INDEX(Ave_Calc!$1:$1048576,E$2+E$3,E$1+($A47-1))="",#N/A,INDEX(Ave_Calc!$1:$1048576,E$2+E$3,E$1+($A47-1)))</f>
        <v>-0.84378115327801828</v>
      </c>
      <c r="F47" s="20">
        <f ca="1">IF(INDEX(Ave_Calc!$1:$1048576,F$2+F$3,F$1+($A47-1))="",#N/A,INDEX(Ave_Calc!$1:$1048576,F$2+F$3,F$1+($A47-1)))</f>
        <v>-0.28240101312680349</v>
      </c>
      <c r="G47" s="20">
        <f ca="1">IF(INDEX(Ave_Calc!$1:$1048576,G$2+G$3,G$1+($A47-1))="",#N/A,INDEX(Ave_Calc!$1:$1048576,G$2+G$3,G$1+($A47-1)))</f>
        <v>-0.69063597754584949</v>
      </c>
      <c r="H47" s="20">
        <f ca="1">IF(INDEX(Ave_Calc!$1:$1048576,H$2+H$3,H$1+($A47-1))="",#N/A,INDEX(Ave_Calc!$1:$1048576,H$2+H$3,H$1+($A47-1)))</f>
        <v>-0.64579486929685603</v>
      </c>
      <c r="I47" s="20">
        <f ca="1">IF(INDEX(Ave_Calc!$1:$1048576,I$2+I$3,I$1+($A47-1))="",#N/A,INDEX(Ave_Calc!$1:$1048576,I$2+I$3,I$1+($A47-1)))</f>
        <v>-0.64836331140164338</v>
      </c>
    </row>
    <row r="49" spans="1:9">
      <c r="A49" s="20">
        <f>INDEX($1:$1048576,ROW()-2,COLUMN())+1</f>
        <v>20</v>
      </c>
      <c r="B49" s="20">
        <f>INDEX($1:$1048576,ROW()-2,COLUMN())</f>
        <v>9</v>
      </c>
      <c r="C49" s="21">
        <f>INDEX(Ave_Calc!$1:$1048576,$B49,C$1+($A49-1))</f>
        <v>41008</v>
      </c>
      <c r="D49" s="20">
        <f ca="1">IF(INDEX(Ave_Calc!$1:$1048576,D$2+D$3,D$1+($A49-1))="",#N/A,INDEX(Ave_Calc!$1:$1048576,D$2+D$3,D$1+($A49-1)))</f>
        <v>-0.84173240889873868</v>
      </c>
      <c r="E49" s="20">
        <f ca="1">IF(INDEX(Ave_Calc!$1:$1048576,E$2+E$3,E$1+($A49-1))="",#N/A,INDEX(Ave_Calc!$1:$1048576,E$2+E$3,E$1+($A49-1)))</f>
        <v>-0.85414519135063294</v>
      </c>
      <c r="F49" s="20">
        <f ca="1">IF(INDEX(Ave_Calc!$1:$1048576,F$2+F$3,F$1+($A49-1))="",#N/A,INDEX(Ave_Calc!$1:$1048576,F$2+F$3,F$1+($A49-1)))</f>
        <v>-0.30274924893409905</v>
      </c>
      <c r="G49" s="20">
        <f ca="1">IF(INDEX(Ave_Calc!$1:$1048576,G$2+G$3,G$1+($A49-1))="",#N/A,INDEX(Ave_Calc!$1:$1048576,G$2+G$3,G$1+($A49-1)))</f>
        <v>-0.64134234551563185</v>
      </c>
      <c r="H49" s="20">
        <f ca="1">IF(INDEX(Ave_Calc!$1:$1048576,H$2+H$3,H$1+($A49-1))="",#N/A,INDEX(Ave_Calc!$1:$1048576,H$2+H$3,H$1+($A49-1)))</f>
        <v>-0.66077916131582748</v>
      </c>
      <c r="I49" s="20">
        <f ca="1">IF(INDEX(Ave_Calc!$1:$1048576,I$2+I$3,I$1+($A49-1))="",#N/A,INDEX(Ave_Calc!$1:$1048576,I$2+I$3,I$1+($A49-1)))</f>
        <v>-0.65807864306596375</v>
      </c>
    </row>
    <row r="51" spans="1:9">
      <c r="A51" s="20">
        <f>INDEX($1:$1048576,ROW()-2,COLUMN())+1</f>
        <v>21</v>
      </c>
      <c r="B51" s="20">
        <f>INDEX($1:$1048576,ROW()-2,COLUMN())</f>
        <v>9</v>
      </c>
      <c r="C51" s="21">
        <f>INDEX(Ave_Calc!$1:$1048576,$B51,C$1+($A51-1))</f>
        <v>41037</v>
      </c>
      <c r="D51" s="20">
        <f ca="1">IF(INDEX(Ave_Calc!$1:$1048576,D$2+D$3,D$1+($A51-1))="",#N/A,INDEX(Ave_Calc!$1:$1048576,D$2+D$3,D$1+($A51-1)))</f>
        <v>-0.84567167159312462</v>
      </c>
      <c r="E51" s="20">
        <f ca="1">IF(INDEX(Ave_Calc!$1:$1048576,E$2+E$3,E$1+($A51-1))="",#N/A,INDEX(Ave_Calc!$1:$1048576,E$2+E$3,E$1+($A51-1)))</f>
        <v>-0.87321156211049933</v>
      </c>
      <c r="F51" s="20">
        <f ca="1">IF(INDEX(Ave_Calc!$1:$1048576,F$2+F$3,F$1+($A51-1))="",#N/A,INDEX(Ave_Calc!$1:$1048576,F$2+F$3,F$1+($A51-1)))</f>
        <v>-0.32495375240998214</v>
      </c>
      <c r="G51" s="20">
        <f ca="1">IF(INDEX(Ave_Calc!$1:$1048576,G$2+G$3,G$1+($A51-1))="",#N/A,INDEX(Ave_Calc!$1:$1048576,G$2+G$3,G$1+($A51-1)))</f>
        <v>-0.64645654849065637</v>
      </c>
      <c r="H51" s="20">
        <f ca="1">IF(INDEX(Ave_Calc!$1:$1048576,H$2+H$3,H$1+($A51-1))="",#N/A,INDEX(Ave_Calc!$1:$1048576,H$2+H$3,H$1+($A51-1)))</f>
        <v>-0.68349319368956896</v>
      </c>
      <c r="I51" s="20">
        <f ca="1">IF(INDEX(Ave_Calc!$1:$1048576,I$2+I$3,I$1+($A51-1))="",#N/A,INDEX(Ave_Calc!$1:$1048576,I$2+I$3,I$1+($A51-1)))</f>
        <v>-0.67426702566984642</v>
      </c>
    </row>
    <row r="53" spans="1:9">
      <c r="A53" s="20">
        <f>INDEX($1:$1048576,ROW()-2,COLUMN())+1</f>
        <v>22</v>
      </c>
      <c r="B53" s="20">
        <f>INDEX($1:$1048576,ROW()-2,COLUMN())</f>
        <v>9</v>
      </c>
      <c r="C53" s="21">
        <f>INDEX(Ave_Calc!$1:$1048576,$B53,C$1+($A53-1))</f>
        <v>41068</v>
      </c>
      <c r="D53" s="20">
        <f ca="1">IF(INDEX(Ave_Calc!$1:$1048576,D$2+D$3,D$1+($A53-1))="",#N/A,INDEX(Ave_Calc!$1:$1048576,D$2+D$3,D$1+($A53-1)))</f>
        <v>-0.86568066186077397</v>
      </c>
      <c r="E53" s="20">
        <f ca="1">IF(INDEX(Ave_Calc!$1:$1048576,E$2+E$3,E$1+($A53-1))="",#N/A,INDEX(Ave_Calc!$1:$1048576,E$2+E$3,E$1+($A53-1)))</f>
        <v>-0.87644258217472037</v>
      </c>
      <c r="F53" s="20">
        <f ca="1">IF(INDEX(Ave_Calc!$1:$1048576,F$2+F$3,F$1+($A53-1))="",#N/A,INDEX(Ave_Calc!$1:$1048576,F$2+F$3,F$1+($A53-1)))</f>
        <v>-0.33263924700129405</v>
      </c>
      <c r="G53" s="20">
        <f ca="1">IF(INDEX(Ave_Calc!$1:$1048576,G$2+G$3,G$1+($A53-1))="",#N/A,INDEX(Ave_Calc!$1:$1048576,G$2+G$3,G$1+($A53-1)))</f>
        <v>-0.66744797450158533</v>
      </c>
      <c r="H53" s="20">
        <f ca="1">IF(INDEX(Ave_Calc!$1:$1048576,H$2+H$3,H$1+($A53-1))="",#N/A,INDEX(Ave_Calc!$1:$1048576,H$2+H$3,H$1+($A53-1)))</f>
        <v>-0.68465007305944892</v>
      </c>
      <c r="I53" s="20">
        <f ca="1">IF(INDEX(Ave_Calc!$1:$1048576,I$2+I$3,I$1+($A53-1))="",#N/A,INDEX(Ave_Calc!$1:$1048576,I$2+I$3,I$1+($A53-1)))</f>
        <v>-0.68302042055672207</v>
      </c>
    </row>
    <row r="55" spans="1:9">
      <c r="A55" s="20">
        <f>INDEX($1:$1048576,ROW()-2,COLUMN())+1</f>
        <v>23</v>
      </c>
      <c r="B55" s="20">
        <f>INDEX($1:$1048576,ROW()-2,COLUMN())</f>
        <v>9</v>
      </c>
      <c r="C55" s="21">
        <f>INDEX(Ave_Calc!$1:$1048576,$B55,C$1+($A55-1))</f>
        <v>41096</v>
      </c>
      <c r="D55" s="20">
        <f ca="1">IF(INDEX(Ave_Calc!$1:$1048576,D$2+D$3,D$1+($A55-1))="",#N/A,INDEX(Ave_Calc!$1:$1048576,D$2+D$3,D$1+($A55-1)))</f>
        <v>-0.8506525642444196</v>
      </c>
      <c r="E55" s="20">
        <f ca="1">IF(INDEX(Ave_Calc!$1:$1048576,E$2+E$3,E$1+($A55-1))="",#N/A,INDEX(Ave_Calc!$1:$1048576,E$2+E$3,E$1+($A55-1)))</f>
        <v>-0.86545209683219237</v>
      </c>
      <c r="F55" s="20">
        <f ca="1">IF(INDEX(Ave_Calc!$1:$1048576,F$2+F$3,F$1+($A55-1))="",#N/A,INDEX(Ave_Calc!$1:$1048576,F$2+F$3,F$1+($A55-1)))</f>
        <v>-0.35416179571643397</v>
      </c>
      <c r="G55" s="20">
        <f ca="1">IF(INDEX(Ave_Calc!$1:$1048576,G$2+G$3,G$1+($A55-1))="",#N/A,INDEX(Ave_Calc!$1:$1048576,G$2+G$3,G$1+($A55-1)))</f>
        <v>-0.6783909662308133</v>
      </c>
      <c r="H55" s="20">
        <f ca="1">IF(INDEX(Ave_Calc!$1:$1048576,H$2+H$3,H$1+($A55-1))="",#N/A,INDEX(Ave_Calc!$1:$1048576,H$2+H$3,H$1+($A55-1)))</f>
        <v>-0.6991450272308668</v>
      </c>
      <c r="I55" s="20">
        <f ca="1">IF(INDEX(Ave_Calc!$1:$1048576,I$2+I$3,I$1+($A55-1))="",#N/A,INDEX(Ave_Calc!$1:$1048576,I$2+I$3,I$1+($A55-1)))</f>
        <v>-0.69007712192107407</v>
      </c>
    </row>
    <row r="57" spans="1:9">
      <c r="A57" s="20">
        <f>INDEX($1:$1048576,ROW()-2,COLUMN())+1</f>
        <v>24</v>
      </c>
      <c r="B57" s="20">
        <f>INDEX($1:$1048576,ROW()-2,COLUMN())</f>
        <v>9</v>
      </c>
      <c r="C57" s="21">
        <f>INDEX(Ave_Calc!$1:$1048576,$B57,C$1+($A57-1))</f>
        <v>41129</v>
      </c>
      <c r="D57" s="20">
        <f ca="1">IF(INDEX(Ave_Calc!$1:$1048576,D$2+D$3,D$1+($A57-1))="",#N/A,INDEX(Ave_Calc!$1:$1048576,D$2+D$3,D$1+($A57-1)))</f>
        <v>-0.83448585310371381</v>
      </c>
      <c r="E57" s="20">
        <f ca="1">IF(INDEX(Ave_Calc!$1:$1048576,E$2+E$3,E$1+($A57-1))="",#N/A,INDEX(Ave_Calc!$1:$1048576,E$2+E$3,E$1+($A57-1)))</f>
        <v>-0.88649897675520417</v>
      </c>
      <c r="F57" s="20">
        <f ca="1">IF(INDEX(Ave_Calc!$1:$1048576,F$2+F$3,F$1+($A57-1))="",#N/A,INDEX(Ave_Calc!$1:$1048576,F$2+F$3,F$1+($A57-1)))</f>
        <v>-0.35325838477863658</v>
      </c>
      <c r="G57" s="20">
        <f ca="1">IF(INDEX(Ave_Calc!$1:$1048576,G$2+G$3,G$1+($A57-1))="",#N/A,INDEX(Ave_Calc!$1:$1048576,G$2+G$3,G$1+($A57-1)))</f>
        <v>-0.67820483954270516</v>
      </c>
      <c r="H57" s="20">
        <f ca="1">IF(INDEX(Ave_Calc!$1:$1048576,H$2+H$3,H$1+($A57-1))="",#N/A,INDEX(Ave_Calc!$1:$1048576,H$2+H$3,H$1+($A57-1)))</f>
        <v>-0.69656730907799025</v>
      </c>
      <c r="I57" s="20">
        <f ca="1">IF(INDEX(Ave_Calc!$1:$1048576,I$2+I$3,I$1+($A57-1))="",#N/A,INDEX(Ave_Calc!$1:$1048576,I$2+I$3,I$1+($A57-1)))</f>
        <v>-0.68809460200057693</v>
      </c>
    </row>
    <row r="59" spans="1:9">
      <c r="A59" s="20">
        <f>INDEX($1:$1048576,ROW()-2,COLUMN())+1</f>
        <v>25</v>
      </c>
      <c r="B59" s="20">
        <f>INDEX($1:$1048576,ROW()-2,COLUMN())</f>
        <v>9</v>
      </c>
      <c r="C59" s="21">
        <f>INDEX(Ave_Calc!$1:$1048576,$B59,C$1+($A59-1))</f>
        <v>41159</v>
      </c>
      <c r="D59" s="20">
        <f ca="1">IF(INDEX(Ave_Calc!$1:$1048576,D$2+D$3,D$1+($A59-1))="",#N/A,INDEX(Ave_Calc!$1:$1048576,D$2+D$3,D$1+($A59-1)))</f>
        <v>-0.87343641851110809</v>
      </c>
      <c r="E59" s="20">
        <f ca="1">IF(INDEX(Ave_Calc!$1:$1048576,E$2+E$3,E$1+($A59-1))="",#N/A,INDEX(Ave_Calc!$1:$1048576,E$2+E$3,E$1+($A59-1)))</f>
        <v>-0.91455524435061142</v>
      </c>
      <c r="F59" s="20">
        <f ca="1">IF(INDEX(Ave_Calc!$1:$1048576,F$2+F$3,F$1+($A59-1))="",#N/A,INDEX(Ave_Calc!$1:$1048576,F$2+F$3,F$1+($A59-1)))</f>
        <v>-0.37693461736471551</v>
      </c>
      <c r="G59" s="20">
        <f ca="1">IF(INDEX(Ave_Calc!$1:$1048576,G$2+G$3,G$1+($A59-1))="",#N/A,INDEX(Ave_Calc!$1:$1048576,G$2+G$3,G$1+($A59-1)))</f>
        <v>-0.70281623401699278</v>
      </c>
      <c r="H59" s="20">
        <f ca="1">IF(INDEX(Ave_Calc!$1:$1048576,H$2+H$3,H$1+($A59-1))="",#N/A,INDEX(Ave_Calc!$1:$1048576,H$2+H$3,H$1+($A59-1)))</f>
        <v>-0.73044874730053011</v>
      </c>
      <c r="I59" s="20">
        <f ca="1">IF(INDEX(Ave_Calc!$1:$1048576,I$2+I$3,I$1+($A59-1))="",#N/A,INDEX(Ave_Calc!$1:$1048576,I$2+I$3,I$1+($A59-1)))</f>
        <v>-0.71937946193309998</v>
      </c>
    </row>
    <row r="61" spans="1:9">
      <c r="A61" s="20">
        <f>INDEX($1:$1048576,ROW()-2,COLUMN())+1</f>
        <v>26</v>
      </c>
      <c r="B61" s="20">
        <f>INDEX($1:$1048576,ROW()-2,COLUMN())</f>
        <v>9</v>
      </c>
      <c r="C61" s="21">
        <f>INDEX(Ave_Calc!$1:$1048576,$B61,C$1+($A61-1))</f>
        <v>41187</v>
      </c>
      <c r="D61" s="20">
        <f ca="1">IF(INDEX(Ave_Calc!$1:$1048576,D$2+D$3,D$1+($A61-1))="",#N/A,INDEX(Ave_Calc!$1:$1048576,D$2+D$3,D$1+($A61-1)))</f>
        <v>-0.87696220929183255</v>
      </c>
      <c r="E61" s="20">
        <f ca="1">IF(INDEX(Ave_Calc!$1:$1048576,E$2+E$3,E$1+($A61-1))="",#N/A,INDEX(Ave_Calc!$1:$1048576,E$2+E$3,E$1+($A61-1)))</f>
        <v>-0.91103226148561811</v>
      </c>
      <c r="F61" s="20">
        <f ca="1">IF(INDEX(Ave_Calc!$1:$1048576,F$2+F$3,F$1+($A61-1))="",#N/A,INDEX(Ave_Calc!$1:$1048576,F$2+F$3,F$1+($A61-1)))</f>
        <v>-0.39799629110910478</v>
      </c>
      <c r="G61" s="20">
        <f ca="1">IF(INDEX(Ave_Calc!$1:$1048576,G$2+G$3,G$1+($A61-1))="",#N/A,INDEX(Ave_Calc!$1:$1048576,G$2+G$3,G$1+($A61-1)))</f>
        <v>-0.72394808475239425</v>
      </c>
      <c r="H61" s="20">
        <f ca="1">IF(INDEX(Ave_Calc!$1:$1048576,H$2+H$3,H$1+($A61-1))="",#N/A,INDEX(Ave_Calc!$1:$1048576,H$2+H$3,H$1+($A61-1)))</f>
        <v>-0.73556190135388955</v>
      </c>
      <c r="I61" s="20">
        <f ca="1">IF(INDEX(Ave_Calc!$1:$1048576,I$2+I$3,I$1+($A61-1))="",#N/A,INDEX(Ave_Calc!$1:$1048576,I$2+I$3,I$1+($A61-1)))</f>
        <v>-0.72810366815123462</v>
      </c>
    </row>
    <row r="63" spans="1:9">
      <c r="A63" s="20">
        <f>INDEX($1:$1048576,ROW()-2,COLUMN())+1</f>
        <v>27</v>
      </c>
      <c r="B63" s="20">
        <f>INDEX($1:$1048576,ROW()-2,COLUMN())</f>
        <v>9</v>
      </c>
      <c r="C63" s="21">
        <f>INDEX(Ave_Calc!$1:$1048576,$B63,C$1+($A63-1))</f>
        <v>41221</v>
      </c>
      <c r="D63" s="20">
        <f ca="1">IF(INDEX(Ave_Calc!$1:$1048576,D$2+D$3,D$1+($A63-1))="",#N/A,INDEX(Ave_Calc!$1:$1048576,D$2+D$3,D$1+($A63-1)))</f>
        <v>-0.86429396288681049</v>
      </c>
      <c r="E63" s="20">
        <f ca="1">IF(INDEX(Ave_Calc!$1:$1048576,E$2+E$3,E$1+($A63-1))="",#N/A,INDEX(Ave_Calc!$1:$1048576,E$2+E$3,E$1+($A63-1)))</f>
        <v>-0.91822066620970277</v>
      </c>
      <c r="F63" s="20">
        <f ca="1">IF(INDEX(Ave_Calc!$1:$1048576,F$2+F$3,F$1+($A63-1))="",#N/A,INDEX(Ave_Calc!$1:$1048576,F$2+F$3,F$1+($A63-1)))</f>
        <v>-0.40968640363284803</v>
      </c>
      <c r="G63" s="20">
        <f ca="1">IF(INDEX(Ave_Calc!$1:$1048576,G$2+G$3,G$1+($A63-1))="",#N/A,INDEX(Ave_Calc!$1:$1048576,G$2+G$3,G$1+($A63-1)))</f>
        <v>-0.72936114611950487</v>
      </c>
      <c r="H63" s="20">
        <f ca="1">IF(INDEX(Ave_Calc!$1:$1048576,H$2+H$3,H$1+($A63-1))="",#N/A,INDEX(Ave_Calc!$1:$1048576,H$2+H$3,H$1+($A63-1)))</f>
        <v>-0.74456418772648658</v>
      </c>
      <c r="I63" s="20">
        <f ca="1">IF(INDEX(Ave_Calc!$1:$1048576,I$2+I$3,I$1+($A63-1))="",#N/A,INDEX(Ave_Calc!$1:$1048576,I$2+I$3,I$1+($A63-1)))</f>
        <v>-0.73286868295424668</v>
      </c>
    </row>
    <row r="65" spans="1:9">
      <c r="A65" s="20">
        <f>INDEX($1:$1048576,ROW()-2,COLUMN())+1</f>
        <v>28</v>
      </c>
      <c r="B65" s="20">
        <f>INDEX($1:$1048576,ROW()-2,COLUMN())</f>
        <v>9</v>
      </c>
      <c r="C65" s="21">
        <f>INDEX(Ave_Calc!$1:$1048576,$B65,C$1+($A65-1))</f>
        <v>41250</v>
      </c>
      <c r="D65" s="20">
        <f ca="1">IF(INDEX(Ave_Calc!$1:$1048576,D$2+D$3,D$1+($A65-1))="",#N/A,INDEX(Ave_Calc!$1:$1048576,D$2+D$3,D$1+($A65-1)))</f>
        <v>-0.89061977091813338</v>
      </c>
      <c r="E65" s="20">
        <f ca="1">IF(INDEX(Ave_Calc!$1:$1048576,E$2+E$3,E$1+($A65-1))="",#N/A,INDEX(Ave_Calc!$1:$1048576,E$2+E$3,E$1+($A65-1)))</f>
        <v>-0.91822923318969885</v>
      </c>
      <c r="F65" s="20">
        <f ca="1">IF(INDEX(Ave_Calc!$1:$1048576,F$2+F$3,F$1+($A65-1))="",#N/A,INDEX(Ave_Calc!$1:$1048576,F$2+F$3,F$1+($A65-1)))</f>
        <v>-0.41780661052851303</v>
      </c>
      <c r="G65" s="20">
        <f ca="1">IF(INDEX(Ave_Calc!$1:$1048576,G$2+G$3,G$1+($A65-1))="",#N/A,INDEX(Ave_Calc!$1:$1048576,G$2+G$3,G$1+($A65-1)))</f>
        <v>-0.73108527021616987</v>
      </c>
      <c r="H65" s="20">
        <f ca="1">IF(INDEX(Ave_Calc!$1:$1048576,H$2+H$3,H$1+($A65-1))="",#N/A,INDEX(Ave_Calc!$1:$1048576,H$2+H$3,H$1+($A65-1)))</f>
        <v>-0.74892920738411373</v>
      </c>
      <c r="I65" s="20">
        <f ca="1">IF(INDEX(Ave_Calc!$1:$1048576,I$2+I$3,I$1+($A65-1))="",#N/A,INDEX(Ave_Calc!$1:$1048576,I$2+I$3,I$1+($A65-1)))</f>
        <v>-0.74086790078850084</v>
      </c>
    </row>
    <row r="67" spans="1:9">
      <c r="A67" s="20">
        <f>INDEX($1:$1048576,ROW()-2,COLUMN())+1</f>
        <v>29</v>
      </c>
      <c r="B67" s="20">
        <f>INDEX($1:$1048576,ROW()-2,COLUMN())</f>
        <v>9</v>
      </c>
      <c r="C67" s="21">
        <f>INDEX(Ave_Calc!$1:$1048576,$B67,C$1+($A67-1))</f>
        <v>41282</v>
      </c>
      <c r="D67" s="20">
        <f ca="1">IF(INDEX(Ave_Calc!$1:$1048576,D$2+D$3,D$1+($A67-1))="",#N/A,INDEX(Ave_Calc!$1:$1048576,D$2+D$3,D$1+($A67-1)))</f>
        <v>-0.89063487189922985</v>
      </c>
      <c r="E67" s="20">
        <f ca="1">IF(INDEX(Ave_Calc!$1:$1048576,E$2+E$3,E$1+($A67-1))="",#N/A,INDEX(Ave_Calc!$1:$1048576,E$2+E$3,E$1+($A67-1)))</f>
        <v>-0.90885461364303266</v>
      </c>
      <c r="F67" s="20">
        <f ca="1">IF(INDEX(Ave_Calc!$1:$1048576,F$2+F$3,F$1+($A67-1))="",#N/A,INDEX(Ave_Calc!$1:$1048576,F$2+F$3,F$1+($A67-1)))</f>
        <v>-0.43708617230062385</v>
      </c>
      <c r="G67" s="20">
        <f ca="1">IF(INDEX(Ave_Calc!$1:$1048576,G$2+G$3,G$1+($A67-1))="",#N/A,INDEX(Ave_Calc!$1:$1048576,G$2+G$3,G$1+($A67-1)))</f>
        <v>-0.77894959442802003</v>
      </c>
      <c r="H67" s="20">
        <f ca="1">IF(INDEX(Ave_Calc!$1:$1048576,H$2+H$3,H$1+($A67-1))="",#N/A,INDEX(Ave_Calc!$1:$1048576,H$2+H$3,H$1+($A67-1)))</f>
        <v>-0.7577770537041757</v>
      </c>
      <c r="I67" s="20">
        <f ca="1">IF(INDEX(Ave_Calc!$1:$1048576,I$2+I$3,I$1+($A67-1))="",#N/A,INDEX(Ave_Calc!$1:$1048576,I$2+I$3,I$1+($A67-1)))</f>
        <v>-0.75377966610187885</v>
      </c>
    </row>
    <row r="69" spans="1:9">
      <c r="A69" s="20">
        <f>INDEX($1:$1048576,ROW()-2,COLUMN())+1</f>
        <v>30</v>
      </c>
      <c r="B69" s="20">
        <f>INDEX($1:$1048576,ROW()-2,COLUMN())</f>
        <v>9</v>
      </c>
      <c r="C69" s="21">
        <f>INDEX(Ave_Calc!$1:$1048576,$B69,C$1+($A69-1))</f>
        <v>41313</v>
      </c>
      <c r="D69" s="20">
        <f ca="1">IF(INDEX(Ave_Calc!$1:$1048576,D$2+D$3,D$1+($A69-1))="",#N/A,INDEX(Ave_Calc!$1:$1048576,D$2+D$3,D$1+($A69-1)))</f>
        <v>-0.95193314864213485</v>
      </c>
      <c r="E69" s="20">
        <f ca="1">IF(INDEX(Ave_Calc!$1:$1048576,E$2+E$3,E$1+($A69-1))="",#N/A,INDEX(Ave_Calc!$1:$1048576,E$2+E$3,E$1+($A69-1)))</f>
        <v>-0.96656804132484853</v>
      </c>
      <c r="F69" s="20">
        <f ca="1">IF(INDEX(Ave_Calc!$1:$1048576,F$2+F$3,F$1+($A69-1))="",#N/A,INDEX(Ave_Calc!$1:$1048576,F$2+F$3,F$1+($A69-1)))</f>
        <v>-0.55666257079757764</v>
      </c>
      <c r="G69" s="20">
        <f ca="1">IF(INDEX(Ave_Calc!$1:$1048576,G$2+G$3,G$1+($A69-1))="",#N/A,INDEX(Ave_Calc!$1:$1048576,G$2+G$3,G$1+($A69-1)))</f>
        <v>-0.86845909999498216</v>
      </c>
      <c r="H69" s="20">
        <f ca="1">IF(INDEX(Ave_Calc!$1:$1048576,H$2+H$3,H$1+($A69-1))="",#N/A,INDEX(Ave_Calc!$1:$1048576,H$2+H$3,H$1+($A69-1)))</f>
        <v>-0.8205099993809335</v>
      </c>
      <c r="I69" s="20">
        <f ca="1">IF(INDEX(Ave_Calc!$1:$1048576,I$2+I$3,I$1+($A69-1))="",#N/A,INDEX(Ave_Calc!$1:$1048576,I$2+I$3,I$1+($A69-1)))</f>
        <v>-0.82811906060271234</v>
      </c>
    </row>
    <row r="71" spans="1:9">
      <c r="A71" s="20">
        <f>INDEX($1:$1048576,ROW()-2,COLUMN())+1</f>
        <v>31</v>
      </c>
      <c r="B71" s="20">
        <f>INDEX($1:$1048576,ROW()-2,COLUMN())</f>
        <v>9</v>
      </c>
      <c r="C71" s="21">
        <f>INDEX(Ave_Calc!$1:$1048576,$B71,C$1+($A71-1))</f>
        <v>41341</v>
      </c>
      <c r="D71" s="20">
        <f ca="1">IF(INDEX(Ave_Calc!$1:$1048576,D$2+D$3,D$1+($A71-1))="",#N/A,INDEX(Ave_Calc!$1:$1048576,D$2+D$3,D$1+($A71-1)))</f>
        <v>-0.9287667777547457</v>
      </c>
      <c r="E71" s="20">
        <f ca="1">IF(INDEX(Ave_Calc!$1:$1048576,E$2+E$3,E$1+($A71-1))="",#N/A,INDEX(Ave_Calc!$1:$1048576,E$2+E$3,E$1+($A71-1)))</f>
        <v>-0.93329484470449009</v>
      </c>
      <c r="F71" s="20">
        <f ca="1">IF(INDEX(Ave_Calc!$1:$1048576,F$2+F$3,F$1+($A71-1))="",#N/A,INDEX(Ave_Calc!$1:$1048576,F$2+F$3,F$1+($A71-1)))</f>
        <v>-0.47516691178983711</v>
      </c>
      <c r="G71" s="20">
        <f ca="1">IF(INDEX(Ave_Calc!$1:$1048576,G$2+G$3,G$1+($A71-1))="",#N/A,INDEX(Ave_Calc!$1:$1048576,G$2+G$3,G$1+($A71-1)))</f>
        <v>-0.80424527340701824</v>
      </c>
      <c r="H71" s="20">
        <f ca="1">IF(INDEX(Ave_Calc!$1:$1048576,H$2+H$3,H$1+($A71-1))="",#N/A,INDEX(Ave_Calc!$1:$1048576,H$2+H$3,H$1+($A71-1)))</f>
        <v>-0.78723459896914849</v>
      </c>
      <c r="I71" s="20">
        <f ca="1">IF(INDEX(Ave_Calc!$1:$1048576,I$2+I$3,I$1+($A71-1))="",#N/A,INDEX(Ave_Calc!$1:$1048576,I$2+I$3,I$1+($A71-1)))</f>
        <v>-0.78489220718414898</v>
      </c>
    </row>
    <row r="73" spans="1:9">
      <c r="A73" s="20">
        <f>INDEX($1:$1048576,ROW()-2,COLUMN())+1</f>
        <v>32</v>
      </c>
      <c r="B73" s="20">
        <f>INDEX($1:$1048576,ROW()-2,COLUMN())</f>
        <v>9</v>
      </c>
      <c r="C73" s="21">
        <f>INDEX(Ave_Calc!$1:$1048576,$B73,C$1+($A73-1))</f>
        <v>41373</v>
      </c>
      <c r="D73" s="20">
        <f ca="1">IF(INDEX(Ave_Calc!$1:$1048576,D$2+D$3,D$1+($A73-1))="",#N/A,INDEX(Ave_Calc!$1:$1048576,D$2+D$3,D$1+($A73-1)))</f>
        <v>-0.92087668138526202</v>
      </c>
      <c r="E73" s="20">
        <f ca="1">IF(INDEX(Ave_Calc!$1:$1048576,E$2+E$3,E$1+($A73-1))="",#N/A,INDEX(Ave_Calc!$1:$1048576,E$2+E$3,E$1+($A73-1)))</f>
        <v>-0.93634432822752822</v>
      </c>
      <c r="F73" s="20">
        <f ca="1">IF(INDEX(Ave_Calc!$1:$1048576,F$2+F$3,F$1+($A73-1))="",#N/A,INDEX(Ave_Calc!$1:$1048576,F$2+F$3,F$1+($A73-1)))</f>
        <v>-0.50644475046573167</v>
      </c>
      <c r="G73" s="20">
        <f ca="1">IF(INDEX(Ave_Calc!$1:$1048576,G$2+G$3,G$1+($A73-1))="",#N/A,INDEX(Ave_Calc!$1:$1048576,G$2+G$3,G$1+($A73-1)))</f>
        <v>-0.78724128852273134</v>
      </c>
      <c r="H73" s="20">
        <f ca="1">IF(INDEX(Ave_Calc!$1:$1048576,H$2+H$3,H$1+($A73-1))="",#N/A,INDEX(Ave_Calc!$1:$1048576,H$2+H$3,H$1+($A73-1)))</f>
        <v>-0.80744235409308485</v>
      </c>
      <c r="I73" s="20">
        <f ca="1">IF(INDEX(Ave_Calc!$1:$1048576,I$2+I$3,I$1+($A73-1))="",#N/A,INDEX(Ave_Calc!$1:$1048576,I$2+I$3,I$1+($A73-1)))</f>
        <v>-0.79418052606588596</v>
      </c>
    </row>
    <row r="75" spans="1:9">
      <c r="A75" s="20">
        <f>INDEX($1:$1048576,ROW()-2,COLUMN())+1</f>
        <v>33</v>
      </c>
      <c r="B75" s="20">
        <f>INDEX($1:$1048576,ROW()-2,COLUMN())</f>
        <v>9</v>
      </c>
      <c r="C75" s="21">
        <f>INDEX(Ave_Calc!$1:$1048576,$B75,C$1+($A75-1))</f>
        <v>41402</v>
      </c>
      <c r="D75" s="20">
        <f ca="1">IF(INDEX(Ave_Calc!$1:$1048576,D$2+D$3,D$1+($A75-1))="",#N/A,INDEX(Ave_Calc!$1:$1048576,D$2+D$3,D$1+($A75-1)))</f>
        <v>-0.93439349396649451</v>
      </c>
      <c r="E75" s="20">
        <f ca="1">IF(INDEX(Ave_Calc!$1:$1048576,E$2+E$3,E$1+($A75-1))="",#N/A,INDEX(Ave_Calc!$1:$1048576,E$2+E$3,E$1+($A75-1)))</f>
        <v>-0.93136153801013977</v>
      </c>
      <c r="F75" s="20">
        <f ca="1">IF(INDEX(Ave_Calc!$1:$1048576,F$2+F$3,F$1+($A75-1))="",#N/A,INDEX(Ave_Calc!$1:$1048576,F$2+F$3,F$1+($A75-1)))</f>
        <v>-0.49825501349321388</v>
      </c>
      <c r="G75" s="20">
        <f ca="1">IF(INDEX(Ave_Calc!$1:$1048576,G$2+G$3,G$1+($A75-1))="",#N/A,INDEX(Ave_Calc!$1:$1048576,G$2+G$3,G$1+($A75-1)))</f>
        <v>-0.78090336415920858</v>
      </c>
      <c r="H75" s="20">
        <f ca="1">IF(INDEX(Ave_Calc!$1:$1048576,H$2+H$3,H$1+($A75-1))="",#N/A,INDEX(Ave_Calc!$1:$1048576,H$2+H$3,H$1+($A75-1)))</f>
        <v>-0.82083854582897608</v>
      </c>
      <c r="I75" s="20">
        <f ca="1">IF(INDEX(Ave_Calc!$1:$1048576,I$2+I$3,I$1+($A75-1))="",#N/A,INDEX(Ave_Calc!$1:$1048576,I$2+I$3,I$1+($A75-1)))</f>
        <v>-0.79954090905374664</v>
      </c>
    </row>
    <row r="77" spans="1:9">
      <c r="A77" s="20">
        <f>INDEX($1:$1048576,ROW()-2,COLUMN())+1</f>
        <v>34</v>
      </c>
      <c r="B77" s="20">
        <f>INDEX($1:$1048576,ROW()-2,COLUMN())</f>
        <v>9</v>
      </c>
      <c r="C77" s="21">
        <f>INDEX(Ave_Calc!$1:$1048576,$B77,C$1+($A77-1))</f>
        <v>41432</v>
      </c>
      <c r="D77" s="20">
        <f ca="1">IF(INDEX(Ave_Calc!$1:$1048576,D$2+D$3,D$1+($A77-1))="",#N/A,INDEX(Ave_Calc!$1:$1048576,D$2+D$3,D$1+($A77-1)))</f>
        <v>-0.9382836566076117</v>
      </c>
      <c r="E77" s="20">
        <f ca="1">IF(INDEX(Ave_Calc!$1:$1048576,E$2+E$3,E$1+($A77-1))="",#N/A,INDEX(Ave_Calc!$1:$1048576,E$2+E$3,E$1+($A77-1)))</f>
        <v>-0.95294948089490272</v>
      </c>
      <c r="F77" s="20">
        <f ca="1">IF(INDEX(Ave_Calc!$1:$1048576,F$2+F$3,F$1+($A77-1))="",#N/A,INDEX(Ave_Calc!$1:$1048576,F$2+F$3,F$1+($A77-1)))</f>
        <v>-0.50939081285939602</v>
      </c>
      <c r="G77" s="20">
        <f ca="1">IF(INDEX(Ave_Calc!$1:$1048576,G$2+G$3,G$1+($A77-1))="",#N/A,INDEX(Ave_Calc!$1:$1048576,G$2+G$3,G$1+($A77-1)))</f>
        <v>-0.79531370056891459</v>
      </c>
      <c r="H77" s="20">
        <f ca="1">IF(INDEX(Ave_Calc!$1:$1048576,H$2+H$3,H$1+($A77-1))="",#N/A,INDEX(Ave_Calc!$1:$1048576,H$2+H$3,H$1+($A77-1)))</f>
        <v>-0.82255975110269652</v>
      </c>
      <c r="I77" s="20">
        <f ca="1">IF(INDEX(Ave_Calc!$1:$1048576,I$2+I$3,I$1+($A77-1))="",#N/A,INDEX(Ave_Calc!$1:$1048576,I$2+I$3,I$1+($A77-1)))</f>
        <v>-0.80700913497761562</v>
      </c>
    </row>
    <row r="79" spans="1:9">
      <c r="A79" s="20">
        <f>INDEX($1:$1048576,ROW()-2,COLUMN())+1</f>
        <v>35</v>
      </c>
      <c r="B79" s="20">
        <f>INDEX($1:$1048576,ROW()-2,COLUMN())</f>
        <v>9</v>
      </c>
      <c r="C79" s="21">
        <f>INDEX(Ave_Calc!$1:$1048576,$B79,C$1+($A79-1))</f>
        <v>41460</v>
      </c>
      <c r="D79" s="20">
        <f ca="1">IF(INDEX(Ave_Calc!$1:$1048576,D$2+D$3,D$1+($A79-1))="",#N/A,INDEX(Ave_Calc!$1:$1048576,D$2+D$3,D$1+($A79-1)))</f>
        <v>-0.93497608712920932</v>
      </c>
      <c r="E79" s="20">
        <f ca="1">IF(INDEX(Ave_Calc!$1:$1048576,E$2+E$3,E$1+($A79-1))="",#N/A,INDEX(Ave_Calc!$1:$1048576,E$2+E$3,E$1+($A79-1)))</f>
        <v>-0.96204485334699175</v>
      </c>
      <c r="F79" s="20">
        <f ca="1">IF(INDEX(Ave_Calc!$1:$1048576,F$2+F$3,F$1+($A79-1))="",#N/A,INDEX(Ave_Calc!$1:$1048576,F$2+F$3,F$1+($A79-1)))</f>
        <v>-0.57321526125535127</v>
      </c>
      <c r="G79" s="20">
        <f ca="1">IF(INDEX(Ave_Calc!$1:$1048576,G$2+G$3,G$1+($A79-1))="",#N/A,INDEX(Ave_Calc!$1:$1048576,G$2+G$3,G$1+($A79-1)))</f>
        <v>-0.82710203413598071</v>
      </c>
      <c r="H79" s="20">
        <f ca="1">IF(INDEX(Ave_Calc!$1:$1048576,H$2+H$3,H$1+($A79-1))="",#N/A,INDEX(Ave_Calc!$1:$1048576,H$2+H$3,H$1+($A79-1)))</f>
        <v>-0.8332962782541804</v>
      </c>
      <c r="I79" s="20">
        <f ca="1">IF(INDEX(Ave_Calc!$1:$1048576,I$2+I$3,I$1+($A79-1))="",#N/A,INDEX(Ave_Calc!$1:$1048576,I$2+I$3,I$1+($A79-1)))</f>
        <v>-0.82600897230872516</v>
      </c>
    </row>
    <row r="81" spans="1:9">
      <c r="A81" s="20">
        <f>INDEX($1:$1048576,ROW()-2,COLUMN())+1</f>
        <v>36</v>
      </c>
      <c r="B81" s="20">
        <f>INDEX($1:$1048576,ROW()-2,COLUMN())</f>
        <v>9</v>
      </c>
      <c r="C81" s="21">
        <f>INDEX(Ave_Calc!$1:$1048576,$B81,C$1+($A81-1))</f>
        <v>41494</v>
      </c>
      <c r="D81" s="20">
        <f ca="1">IF(INDEX(Ave_Calc!$1:$1048576,D$2+D$3,D$1+($A81-1))="",#N/A,INDEX(Ave_Calc!$1:$1048576,D$2+D$3,D$1+($A81-1)))</f>
        <v>-0.96103238943765512</v>
      </c>
      <c r="E81" s="20">
        <f ca="1">IF(INDEX(Ave_Calc!$1:$1048576,E$2+E$3,E$1+($A81-1))="",#N/A,INDEX(Ave_Calc!$1:$1048576,E$2+E$3,E$1+($A81-1)))</f>
        <v>-0.96657347911417968</v>
      </c>
      <c r="F81" s="20">
        <f ca="1">IF(INDEX(Ave_Calc!$1:$1048576,F$2+F$3,F$1+($A81-1))="",#N/A,INDEX(Ave_Calc!$1:$1048576,F$2+F$3,F$1+($A81-1)))</f>
        <v>-0.60467038689665875</v>
      </c>
      <c r="G81" s="20">
        <f ca="1">IF(INDEX(Ave_Calc!$1:$1048576,G$2+G$3,G$1+($A81-1))="",#N/A,INDEX(Ave_Calc!$1:$1048576,G$2+G$3,G$1+($A81-1)))</f>
        <v>-0.85565997964244955</v>
      </c>
      <c r="H81" s="20">
        <f ca="1">IF(INDEX(Ave_Calc!$1:$1048576,H$2+H$3,H$1+($A81-1))="",#N/A,INDEX(Ave_Calc!$1:$1048576,H$2+H$3,H$1+($A81-1)))</f>
        <v>-0.86026396659098914</v>
      </c>
      <c r="I81" s="20">
        <f ca="1">IF(INDEX(Ave_Calc!$1:$1048576,I$2+I$3,I$1+($A81-1))="",#N/A,INDEX(Ave_Calc!$1:$1048576,I$2+I$3,I$1+($A81-1)))</f>
        <v>-0.85140831197715128</v>
      </c>
    </row>
    <row r="83" spans="1:9">
      <c r="A83" s="20">
        <f>INDEX($1:$1048576,ROW()-2,COLUMN())+1</f>
        <v>37</v>
      </c>
      <c r="B83" s="20">
        <f>INDEX($1:$1048576,ROW()-2,COLUMN())</f>
        <v>9</v>
      </c>
      <c r="C83" s="21">
        <f>INDEX(Ave_Calc!$1:$1048576,$B83,C$1+($A83-1))</f>
        <v>41523</v>
      </c>
      <c r="D83" s="20">
        <f ca="1">IF(INDEX(Ave_Calc!$1:$1048576,D$2+D$3,D$1+($A83-1))="",#N/A,INDEX(Ave_Calc!$1:$1048576,D$2+D$3,D$1+($A83-1)))</f>
        <v>-0.96643759300087007</v>
      </c>
      <c r="E83" s="20">
        <f ca="1">IF(INDEX(Ave_Calc!$1:$1048576,E$2+E$3,E$1+($A83-1))="",#N/A,INDEX(Ave_Calc!$1:$1048576,E$2+E$3,E$1+($A83-1)))</f>
        <v>-0.97803531386690112</v>
      </c>
      <c r="F83" s="20">
        <f ca="1">IF(INDEX(Ave_Calc!$1:$1048576,F$2+F$3,F$1+($A83-1))="",#N/A,INDEX(Ave_Calc!$1:$1048576,F$2+F$3,F$1+($A83-1)))</f>
        <v>-0.61335143335285325</v>
      </c>
      <c r="G83" s="20">
        <f ca="1">IF(INDEX(Ave_Calc!$1:$1048576,G$2+G$3,G$1+($A83-1))="",#N/A,INDEX(Ave_Calc!$1:$1048576,G$2+G$3,G$1+($A83-1)))</f>
        <v>-0.8792321563795783</v>
      </c>
      <c r="H83" s="20">
        <f ca="1">IF(INDEX(Ave_Calc!$1:$1048576,H$2+H$3,H$1+($A83-1))="",#N/A,INDEX(Ave_Calc!$1:$1048576,H$2+H$3,H$1+($A83-1)))</f>
        <v>-0.85039021034218176</v>
      </c>
      <c r="I83" s="20">
        <f ca="1">IF(INDEX(Ave_Calc!$1:$1048576,I$2+I$3,I$1+($A83-1))="",#N/A,INDEX(Ave_Calc!$1:$1048576,I$2+I$3,I$1+($A83-1)))</f>
        <v>-0.85430672400016172</v>
      </c>
    </row>
    <row r="85" spans="1:9">
      <c r="A85" s="20">
        <f>INDEX($1:$1048576,ROW()-2,COLUMN())+1</f>
        <v>38</v>
      </c>
      <c r="B85" s="20">
        <f>INDEX($1:$1048576,ROW()-2,COLUMN())</f>
        <v>9</v>
      </c>
      <c r="C85" s="21">
        <f>INDEX(Ave_Calc!$1:$1048576,$B85,C$1+($A85-1))</f>
        <v>41555</v>
      </c>
      <c r="D85" s="20">
        <f ca="1">IF(INDEX(Ave_Calc!$1:$1048576,D$2+D$3,D$1+($A85-1))="",#N/A,INDEX(Ave_Calc!$1:$1048576,D$2+D$3,D$1+($A85-1)))</f>
        <v>-0.98414913317558694</v>
      </c>
      <c r="E85" s="20">
        <f ca="1">IF(INDEX(Ave_Calc!$1:$1048576,E$2+E$3,E$1+($A85-1))="",#N/A,INDEX(Ave_Calc!$1:$1048576,E$2+E$3,E$1+($A85-1)))</f>
        <v>-0.97047245553459061</v>
      </c>
      <c r="F85" s="20">
        <f ca="1">IF(INDEX(Ave_Calc!$1:$1048576,F$2+F$3,F$1+($A85-1))="",#N/A,INDEX(Ave_Calc!$1:$1048576,F$2+F$3,F$1+($A85-1)))</f>
        <v>-0.62481113478511452</v>
      </c>
      <c r="G85" s="20">
        <f ca="1">IF(INDEX(Ave_Calc!$1:$1048576,G$2+G$3,G$1+($A85-1))="",#N/A,INDEX(Ave_Calc!$1:$1048576,G$2+G$3,G$1+($A85-1)))</f>
        <v>-0.87815079752047331</v>
      </c>
      <c r="H85" s="20">
        <f ca="1">IF(INDEX(Ave_Calc!$1:$1048576,H$2+H$3,H$1+($A85-1))="",#N/A,INDEX(Ave_Calc!$1:$1048576,H$2+H$3,H$1+($A85-1)))</f>
        <v>-0.86756354259385671</v>
      </c>
      <c r="I85" s="20">
        <f ca="1">IF(INDEX(Ave_Calc!$1:$1048576,I$2+I$3,I$1+($A85-1))="",#N/A,INDEX(Ave_Calc!$1:$1048576,I$2+I$3,I$1+($A85-1)))</f>
        <v>-0.86540101279416182</v>
      </c>
    </row>
    <row r="87" spans="1:9">
      <c r="A87" s="20">
        <f>INDEX($1:$1048576,ROW()-2,COLUMN())+1</f>
        <v>39</v>
      </c>
      <c r="B87" s="20">
        <f>INDEX($1:$1048576,ROW()-2,COLUMN())</f>
        <v>9</v>
      </c>
      <c r="C87" s="21">
        <f>INDEX(Ave_Calc!$1:$1048576,$B87,C$1+($A87-1))</f>
        <v>41586</v>
      </c>
      <c r="D87" s="20">
        <f ca="1">IF(INDEX(Ave_Calc!$1:$1048576,D$2+D$3,D$1+($A87-1))="",#N/A,INDEX(Ave_Calc!$1:$1048576,D$2+D$3,D$1+($A87-1)))</f>
        <v>-0.96339376752465944</v>
      </c>
      <c r="E87" s="20">
        <f ca="1">IF(INDEX(Ave_Calc!$1:$1048576,E$2+E$3,E$1+($A87-1))="",#N/A,INDEX(Ave_Calc!$1:$1048576,E$2+E$3,E$1+($A87-1)))</f>
        <v>-0.97392184596444276</v>
      </c>
      <c r="F87" s="20">
        <f ca="1">IF(INDEX(Ave_Calc!$1:$1048576,F$2+F$3,F$1+($A87-1))="",#N/A,INDEX(Ave_Calc!$1:$1048576,F$2+F$3,F$1+($A87-1)))</f>
        <v>-0.64603320318087687</v>
      </c>
      <c r="G87" s="20">
        <f ca="1">IF(INDEX(Ave_Calc!$1:$1048576,G$2+G$3,G$1+($A87-1))="",#N/A,INDEX(Ave_Calc!$1:$1048576,G$2+G$3,G$1+($A87-1)))</f>
        <v>-0.87526275944667065</v>
      </c>
      <c r="H87" s="20">
        <f ca="1">IF(INDEX(Ave_Calc!$1:$1048576,H$2+H$3,H$1+($A87-1))="",#N/A,INDEX(Ave_Calc!$1:$1048576,H$2+H$3,H$1+($A87-1)))</f>
        <v>-0.84933112812320799</v>
      </c>
      <c r="I87" s="20">
        <f ca="1">IF(INDEX(Ave_Calc!$1:$1048576,I$2+I$3,I$1+($A87-1))="",#N/A,INDEX(Ave_Calc!$1:$1048576,I$2+I$3,I$1+($A87-1)))</f>
        <v>-0.85703291172430296</v>
      </c>
    </row>
    <row r="89" spans="1:9">
      <c r="A89" s="20">
        <f>INDEX($1:$1048576,ROW()-2,COLUMN())+1</f>
        <v>40</v>
      </c>
      <c r="B89" s="20">
        <f>INDEX($1:$1048576,ROW()-2,COLUMN())</f>
        <v>9</v>
      </c>
      <c r="C89" s="21">
        <f>INDEX(Ave_Calc!$1:$1048576,$B89,C$1+($A89-1))</f>
        <v>41614</v>
      </c>
      <c r="D89" s="20">
        <f ca="1">IF(INDEX(Ave_Calc!$1:$1048576,D$2+D$3,D$1+($A89-1))="",#N/A,INDEX(Ave_Calc!$1:$1048576,D$2+D$3,D$1+($A89-1)))</f>
        <v>-0.96823704828131785</v>
      </c>
      <c r="E89" s="20">
        <f ca="1">IF(INDEX(Ave_Calc!$1:$1048576,E$2+E$3,E$1+($A89-1))="",#N/A,INDEX(Ave_Calc!$1:$1048576,E$2+E$3,E$1+($A89-1)))</f>
        <v>-0.96640712676868545</v>
      </c>
      <c r="F89" s="20">
        <f ca="1">IF(INDEX(Ave_Calc!$1:$1048576,F$2+F$3,F$1+($A89-1))="",#N/A,INDEX(Ave_Calc!$1:$1048576,F$2+F$3,F$1+($A89-1)))</f>
        <v>-0.66120042447886984</v>
      </c>
      <c r="G89" s="20">
        <f ca="1">IF(INDEX(Ave_Calc!$1:$1048576,G$2+G$3,G$1+($A89-1))="",#N/A,INDEX(Ave_Calc!$1:$1048576,G$2+G$3,G$1+($A89-1)))</f>
        <v>-0.88915958619466962</v>
      </c>
      <c r="H89" s="20">
        <f ca="1">IF(INDEX(Ave_Calc!$1:$1048576,H$2+H$3,H$1+($A89-1))="",#N/A,INDEX(Ave_Calc!$1:$1048576,H$2+H$3,H$1+($A89-1)))</f>
        <v>-0.85380791058951722</v>
      </c>
      <c r="I89" s="20">
        <f ca="1">IF(INDEX(Ave_Calc!$1:$1048576,I$2+I$3,I$1+($A89-1))="",#N/A,INDEX(Ave_Calc!$1:$1048576,I$2+I$3,I$1+($A89-1)))</f>
        <v>-0.86334812753558277</v>
      </c>
    </row>
    <row r="91" spans="1:9">
      <c r="A91" s="20">
        <f>INDEX($1:$1048576,ROW()-2,COLUMN())+1</f>
        <v>41</v>
      </c>
      <c r="B91" s="20">
        <f>INDEX($1:$1048576,ROW()-2,COLUMN())</f>
        <v>9</v>
      </c>
      <c r="C91" s="21">
        <f>INDEX(Ave_Calc!$1:$1048576,$B91,C$1+($A91-1))</f>
        <v>41647</v>
      </c>
      <c r="D91" s="20">
        <f ca="1">IF(INDEX(Ave_Calc!$1:$1048576,D$2+D$3,D$1+($A91-1))="",#N/A,INDEX(Ave_Calc!$1:$1048576,D$2+D$3,D$1+($A91-1)))</f>
        <v>-0.98368871819705517</v>
      </c>
      <c r="E91" s="20">
        <f ca="1">IF(INDEX(Ave_Calc!$1:$1048576,E$2+E$3,E$1+($A91-1))="",#N/A,INDEX(Ave_Calc!$1:$1048576,E$2+E$3,E$1+($A91-1)))</f>
        <v>-0.98759398332027282</v>
      </c>
      <c r="F91" s="20">
        <f ca="1">IF(INDEX(Ave_Calc!$1:$1048576,F$2+F$3,F$1+($A91-1))="",#N/A,INDEX(Ave_Calc!$1:$1048576,F$2+F$3,F$1+($A91-1)))</f>
        <v>-0.69329140212576956</v>
      </c>
      <c r="G91" s="20">
        <f ca="1">IF(INDEX(Ave_Calc!$1:$1048576,G$2+G$3,G$1+($A91-1))="",#N/A,INDEX(Ave_Calc!$1:$1048576,G$2+G$3,G$1+($A91-1)))</f>
        <v>-0.91010544290052364</v>
      </c>
      <c r="H91" s="20">
        <f ca="1">IF(INDEX(Ave_Calc!$1:$1048576,H$2+H$3,H$1+($A91-1))="",#N/A,INDEX(Ave_Calc!$1:$1048576,H$2+H$3,H$1+($A91-1)))</f>
        <v>-0.88666457286665845</v>
      </c>
      <c r="I91" s="20">
        <f ca="1">IF(INDEX(Ave_Calc!$1:$1048576,I$2+I$3,I$1+($A91-1))="",#N/A,INDEX(Ave_Calc!$1:$1048576,I$2+I$3,I$1+($A91-1)))</f>
        <v>-0.88994022872474576</v>
      </c>
    </row>
    <row r="93" spans="1:9">
      <c r="A93" s="20">
        <f>INDEX($1:$1048576,ROW()-2,COLUMN())+1</f>
        <v>42</v>
      </c>
      <c r="B93" s="20">
        <f>INDEX($1:$1048576,ROW()-2,COLUMN())</f>
        <v>9</v>
      </c>
      <c r="C93" s="21">
        <f>INDEX(Ave_Calc!$1:$1048576,$B93,C$1+($A93-1))</f>
        <v>41677</v>
      </c>
      <c r="D93" s="20">
        <f ca="1">IF(INDEX(Ave_Calc!$1:$1048576,D$2+D$3,D$1+($A93-1))="",#N/A,INDEX(Ave_Calc!$1:$1048576,D$2+D$3,D$1+($A93-1)))</f>
        <v>-0.99052384922929004</v>
      </c>
      <c r="E93" s="20">
        <f ca="1">IF(INDEX(Ave_Calc!$1:$1048576,E$2+E$3,E$1+($A93-1))="",#N/A,INDEX(Ave_Calc!$1:$1048576,E$2+E$3,E$1+($A93-1)))</f>
        <v>-0.98555003306265843</v>
      </c>
      <c r="F93" s="20">
        <f ca="1">IF(INDEX(Ave_Calc!$1:$1048576,F$2+F$3,F$1+($A93-1))="",#N/A,INDEX(Ave_Calc!$1:$1048576,F$2+F$3,F$1+($A93-1)))</f>
        <v>-0.71728102489704559</v>
      </c>
      <c r="G93" s="20">
        <f ca="1">IF(INDEX(Ave_Calc!$1:$1048576,G$2+G$3,G$1+($A93-1))="",#N/A,INDEX(Ave_Calc!$1:$1048576,G$2+G$3,G$1+($A93-1)))</f>
        <v>-0.91625589023637688</v>
      </c>
      <c r="H93" s="20">
        <f ca="1">IF(INDEX(Ave_Calc!$1:$1048576,H$2+H$3,H$1+($A93-1))="",#N/A,INDEX(Ave_Calc!$1:$1048576,H$2+H$3,H$1+($A93-1)))</f>
        <v>-0.87591275280580938</v>
      </c>
      <c r="I93" s="20">
        <f ca="1">IF(INDEX(Ave_Calc!$1:$1048576,I$2+I$3,I$1+($A93-1))="",#N/A,INDEX(Ave_Calc!$1:$1048576,I$2+I$3,I$1+($A93-1)))</f>
        <v>-0.89088640654321571</v>
      </c>
    </row>
    <row r="95" spans="1:9">
      <c r="A95" s="20">
        <f>INDEX($1:$1048576,ROW()-2,COLUMN())+1</f>
        <v>43</v>
      </c>
      <c r="B95" s="20">
        <f>INDEX($1:$1048576,ROW()-2,COLUMN())</f>
        <v>9</v>
      </c>
      <c r="C95" s="21">
        <f>INDEX(Ave_Calc!$1:$1048576,$B95,C$1+($A95-1))</f>
        <v>41705</v>
      </c>
      <c r="D95" s="20">
        <f ca="1">IF(INDEX(Ave_Calc!$1:$1048576,D$2+D$3,D$1+($A95-1))="",#N/A,INDEX(Ave_Calc!$1:$1048576,D$2+D$3,D$1+($A95-1)))</f>
        <v>-1.0479972502446036</v>
      </c>
      <c r="E95" s="20">
        <f ca="1">IF(INDEX(Ave_Calc!$1:$1048576,E$2+E$3,E$1+($A95-1))="",#N/A,INDEX(Ave_Calc!$1:$1048576,E$2+E$3,E$1+($A95-1)))</f>
        <v>-1.0339644910641568</v>
      </c>
      <c r="F95" s="20">
        <f ca="1">IF(INDEX(Ave_Calc!$1:$1048576,F$2+F$3,F$1+($A95-1))="",#N/A,INDEX(Ave_Calc!$1:$1048576,F$2+F$3,F$1+($A95-1)))</f>
        <v>-0.92901368652466065</v>
      </c>
      <c r="G95" s="20">
        <f ca="1">IF(INDEX(Ave_Calc!$1:$1048576,G$2+G$3,G$1+($A95-1))="",#N/A,INDEX(Ave_Calc!$1:$1048576,G$2+G$3,G$1+($A95-1)))</f>
        <v>-1.0264329877611547</v>
      </c>
      <c r="H95" s="20">
        <f ca="1">IF(INDEX(Ave_Calc!$1:$1048576,H$2+H$3,H$1+($A95-1))="",#N/A,INDEX(Ave_Calc!$1:$1048576,H$2+H$3,H$1+($A95-1)))</f>
        <v>-0.95380000856211589</v>
      </c>
      <c r="I95" s="20">
        <f ca="1">IF(INDEX(Ave_Calc!$1:$1048576,I$2+I$3,I$1+($A95-1))="",#N/A,INDEX(Ave_Calc!$1:$1048576,I$2+I$3,I$1+($A95-1)))</f>
        <v>-0.98650207707752358</v>
      </c>
    </row>
    <row r="97" spans="1:9">
      <c r="A97" s="20">
        <f>INDEX($1:$1048576,ROW()-2,COLUMN())+1</f>
        <v>44</v>
      </c>
      <c r="B97" s="20">
        <f>INDEX($1:$1048576,ROW()-2,COLUMN())</f>
        <v>9</v>
      </c>
      <c r="C97" s="21">
        <f>INDEX(Ave_Calc!$1:$1048576,$B97,C$1+($A97-1))</f>
        <v>41737</v>
      </c>
      <c r="D97" s="20">
        <f ca="1">IF(INDEX(Ave_Calc!$1:$1048576,D$2+D$3,D$1+($A97-1))="",#N/A,INDEX(Ave_Calc!$1:$1048576,D$2+D$3,D$1+($A97-1)))</f>
        <v>-0.98741541279410028</v>
      </c>
      <c r="E97" s="20">
        <f ca="1">IF(INDEX(Ave_Calc!$1:$1048576,E$2+E$3,E$1+($A97-1))="",#N/A,INDEX(Ave_Calc!$1:$1048576,E$2+E$3,E$1+($A97-1)))</f>
        <v>-0.9844449365794895</v>
      </c>
      <c r="F97" s="20">
        <f ca="1">IF(INDEX(Ave_Calc!$1:$1048576,F$2+F$3,F$1+($A97-1))="",#N/A,INDEX(Ave_Calc!$1:$1048576,F$2+F$3,F$1+($A97-1)))</f>
        <v>-0.7100276010540133</v>
      </c>
      <c r="G97" s="20">
        <f ca="1">IF(INDEX(Ave_Calc!$1:$1048576,G$2+G$3,G$1+($A97-1))="",#N/A,INDEX(Ave_Calc!$1:$1048576,G$2+G$3,G$1+($A97-1)))</f>
        <v>-0.9169602986283848</v>
      </c>
      <c r="H97" s="20">
        <f ca="1">IF(INDEX(Ave_Calc!$1:$1048576,H$2+H$3,H$1+($A97-1))="",#N/A,INDEX(Ave_Calc!$1:$1048576,H$2+H$3,H$1+($A97-1)))</f>
        <v>-0.88378348832350384</v>
      </c>
      <c r="I97" s="20">
        <f ca="1">IF(INDEX(Ave_Calc!$1:$1048576,I$2+I$3,I$1+($A97-1))="",#N/A,INDEX(Ave_Calc!$1:$1048576,I$2+I$3,I$1+($A97-1)))</f>
        <v>-0.89256588400607606</v>
      </c>
    </row>
    <row r="99" spans="1:9">
      <c r="A99" s="20">
        <f>INDEX($1:$1048576,ROW()-2,COLUMN())+1</f>
        <v>45</v>
      </c>
      <c r="B99" s="20">
        <f>INDEX($1:$1048576,ROW()-2,COLUMN())</f>
        <v>9</v>
      </c>
      <c r="C99" s="21">
        <f>INDEX(Ave_Calc!$1:$1048576,$B99,C$1+($A99-1))</f>
        <v>41767</v>
      </c>
      <c r="D99" s="20">
        <f ca="1">IF(INDEX(Ave_Calc!$1:$1048576,D$2+D$3,D$1+($A99-1))="",#N/A,INDEX(Ave_Calc!$1:$1048576,D$2+D$3,D$1+($A99-1)))</f>
        <v>-0.98326540442653354</v>
      </c>
      <c r="E99" s="20">
        <f ca="1">IF(INDEX(Ave_Calc!$1:$1048576,E$2+E$3,E$1+($A99-1))="",#N/A,INDEX(Ave_Calc!$1:$1048576,E$2+E$3,E$1+($A99-1)))</f>
        <v>-0.99362586747999648</v>
      </c>
      <c r="F99" s="20">
        <f ca="1">IF(INDEX(Ave_Calc!$1:$1048576,F$2+F$3,F$1+($A99-1))="",#N/A,INDEX(Ave_Calc!$1:$1048576,F$2+F$3,F$1+($A99-1)))</f>
        <v>-0.7181183218781616</v>
      </c>
      <c r="G99" s="20">
        <f ca="1">IF(INDEX(Ave_Calc!$1:$1048576,G$2+G$3,G$1+($A99-1))="",#N/A,INDEX(Ave_Calc!$1:$1048576,G$2+G$3,G$1+($A99-1)))</f>
        <v>-0.90959467352994094</v>
      </c>
      <c r="H99" s="20">
        <f ca="1">IF(INDEX(Ave_Calc!$1:$1048576,H$2+H$3,H$1+($A99-1))="",#N/A,INDEX(Ave_Calc!$1:$1048576,H$2+H$3,H$1+($A99-1)))</f>
        <v>-0.88881606897363286</v>
      </c>
      <c r="I99" s="20">
        <f ca="1">IF(INDEX(Ave_Calc!$1:$1048576,I$2+I$3,I$1+($A99-1))="",#N/A,INDEX(Ave_Calc!$1:$1048576,I$2+I$3,I$1+($A99-1)))</f>
        <v>-0.89491270835805903</v>
      </c>
    </row>
    <row r="101" spans="1:9">
      <c r="A101" s="20">
        <f>INDEX($1:$1048576,ROW()-2,COLUMN())+1</f>
        <v>46</v>
      </c>
      <c r="B101" s="20">
        <f>INDEX($1:$1048576,ROW()-2,COLUMN())</f>
        <v>9</v>
      </c>
      <c r="C101" s="21">
        <f>INDEX(Ave_Calc!$1:$1048576,$B101,C$1+($A101-1))</f>
        <v>41796</v>
      </c>
      <c r="D101" s="20">
        <f ca="1">IF(INDEX(Ave_Calc!$1:$1048576,D$2+D$3,D$1+($A101-1))="",#N/A,INDEX(Ave_Calc!$1:$1048576,D$2+D$3,D$1+($A101-1)))</f>
        <v>-0.99350027849617162</v>
      </c>
      <c r="E101" s="20">
        <f ca="1">IF(INDEX(Ave_Calc!$1:$1048576,E$2+E$3,E$1+($A101-1))="",#N/A,INDEX(Ave_Calc!$1:$1048576,E$2+E$3,E$1+($A101-1)))</f>
        <v>-0.97102500377617507</v>
      </c>
      <c r="F101" s="20">
        <f ca="1">IF(INDEX(Ave_Calc!$1:$1048576,F$2+F$3,F$1+($A101-1))="",#N/A,INDEX(Ave_Calc!$1:$1048576,F$2+F$3,F$1+($A101-1)))</f>
        <v>-0.73036882166523331</v>
      </c>
      <c r="G101" s="20">
        <f ca="1">IF(INDEX(Ave_Calc!$1:$1048576,G$2+G$3,G$1+($A101-1))="",#N/A,INDEX(Ave_Calc!$1:$1048576,G$2+G$3,G$1+($A101-1)))</f>
        <v>-0.91280977086271953</v>
      </c>
      <c r="H101" s="20">
        <f ca="1">IF(INDEX(Ave_Calc!$1:$1048576,H$2+H$3,H$1+($A101-1))="",#N/A,INDEX(Ave_Calc!$1:$1048576,H$2+H$3,H$1+($A101-1)))</f>
        <v>-0.89524005781903926</v>
      </c>
      <c r="I101" s="20">
        <f ca="1">IF(INDEX(Ave_Calc!$1:$1048576,I$2+I$3,I$1+($A101-1))="",#N/A,INDEX(Ave_Calc!$1:$1048576,I$2+I$3,I$1+($A101-1)))</f>
        <v>-0.89939670573251762</v>
      </c>
    </row>
    <row r="103" spans="1:9">
      <c r="A103" s="20">
        <f>INDEX($1:$1048576,ROW()-2,COLUMN())+1</f>
        <v>47</v>
      </c>
      <c r="B103" s="20">
        <f>INDEX($1:$1048576,ROW()-2,COLUMN())</f>
        <v>9</v>
      </c>
      <c r="C103" s="21">
        <f>INDEX(Ave_Calc!$1:$1048576,$B103,C$1+($A103-1))</f>
        <v>41828</v>
      </c>
      <c r="D103" s="20">
        <f ca="1">IF(INDEX(Ave_Calc!$1:$1048576,D$2+D$3,D$1+($A103-1))="",#N/A,INDEX(Ave_Calc!$1:$1048576,D$2+D$3,D$1+($A103-1)))</f>
        <v>-0.99336487644211435</v>
      </c>
      <c r="E103" s="20">
        <f ca="1">IF(INDEX(Ave_Calc!$1:$1048576,E$2+E$3,E$1+($A103-1))="",#N/A,INDEX(Ave_Calc!$1:$1048576,E$2+E$3,E$1+($A103-1)))</f>
        <v>-0.98118436060768444</v>
      </c>
      <c r="F103" s="20">
        <f ca="1">IF(INDEX(Ave_Calc!$1:$1048576,F$2+F$3,F$1+($A103-1))="",#N/A,INDEX(Ave_Calc!$1:$1048576,F$2+F$3,F$1+($A103-1)))</f>
        <v>-0.75081357240962898</v>
      </c>
      <c r="G103" s="20">
        <f ca="1">IF(INDEX(Ave_Calc!$1:$1048576,G$2+G$3,G$1+($A103-1))="",#N/A,INDEX(Ave_Calc!$1:$1048576,G$2+G$3,G$1+($A103-1)))</f>
        <v>-0.92966539303115725</v>
      </c>
      <c r="H103" s="20">
        <f ca="1">IF(INDEX(Ave_Calc!$1:$1048576,H$2+H$3,H$1+($A103-1))="",#N/A,INDEX(Ave_Calc!$1:$1048576,H$2+H$3,H$1+($A103-1)))</f>
        <v>-0.91969518029169273</v>
      </c>
      <c r="I103" s="20">
        <f ca="1">IF(INDEX(Ave_Calc!$1:$1048576,I$2+I$3,I$1+($A103-1))="",#N/A,INDEX(Ave_Calc!$1:$1048576,I$2+I$3,I$1+($A103-1)))</f>
        <v>-0.91622005446490706</v>
      </c>
    </row>
    <row r="105" spans="1:9">
      <c r="A105" s="20">
        <f>INDEX($1:$1048576,ROW()-2,COLUMN())+1</f>
        <v>48</v>
      </c>
      <c r="B105" s="20">
        <f>INDEX($1:$1048576,ROW()-2,COLUMN())</f>
        <v>9</v>
      </c>
      <c r="C105" s="21">
        <f>INDEX(Ave_Calc!$1:$1048576,$B105,C$1+($A105-1))</f>
        <v>41859</v>
      </c>
      <c r="D105" s="20">
        <f ca="1">IF(INDEX(Ave_Calc!$1:$1048576,D$2+D$3,D$1+($A105-1))="",#N/A,INDEX(Ave_Calc!$1:$1048576,D$2+D$3,D$1+($A105-1)))</f>
        <v>-0.99318330644687081</v>
      </c>
      <c r="E105" s="20">
        <f ca="1">IF(INDEX(Ave_Calc!$1:$1048576,E$2+E$3,E$1+($A105-1))="",#N/A,INDEX(Ave_Calc!$1:$1048576,E$2+E$3,E$1+($A105-1)))</f>
        <v>-0.99009091860172649</v>
      </c>
      <c r="F105" s="20">
        <f ca="1">IF(INDEX(Ave_Calc!$1:$1048576,F$2+F$3,F$1+($A105-1))="",#N/A,INDEX(Ave_Calc!$1:$1048576,F$2+F$3,F$1+($A105-1)))</f>
        <v>-0.75631957649038717</v>
      </c>
      <c r="G105" s="20">
        <f ca="1">IF(INDEX(Ave_Calc!$1:$1048576,G$2+G$3,G$1+($A105-1))="",#N/A,INDEX(Ave_Calc!$1:$1048576,G$2+G$3,G$1+($A105-1)))</f>
        <v>-0.91698608962091732</v>
      </c>
      <c r="H105" s="20">
        <f ca="1">IF(INDEX(Ave_Calc!$1:$1048576,H$2+H$3,H$1+($A105-1))="",#N/A,INDEX(Ave_Calc!$1:$1048576,H$2+H$3,H$1+($A105-1)))</f>
        <v>-0.90128867378521893</v>
      </c>
      <c r="I105" s="20">
        <f ca="1">IF(INDEX(Ave_Calc!$1:$1048576,I$2+I$3,I$1+($A105-1))="",#N/A,INDEX(Ave_Calc!$1:$1048576,I$2+I$3,I$1+($A105-1)))</f>
        <v>-0.90824160587687075</v>
      </c>
    </row>
    <row r="107" spans="1:9">
      <c r="A107" s="20">
        <f>INDEX($1:$1048576,ROW()-2,COLUMN())+1</f>
        <v>49</v>
      </c>
      <c r="B107" s="20">
        <f>INDEX($1:$1048576,ROW()-2,COLUMN())</f>
        <v>9</v>
      </c>
      <c r="C107" s="21">
        <f>INDEX(Ave_Calc!$1:$1048576,$B107,C$1+($A107-1))</f>
        <v>41887</v>
      </c>
      <c r="D107" s="20">
        <f ca="1">IF(INDEX(Ave_Calc!$1:$1048576,D$2+D$3,D$1+($A107-1))="",#N/A,INDEX(Ave_Calc!$1:$1048576,D$2+D$3,D$1+($A107-1)))</f>
        <v>-0.99173020840497661</v>
      </c>
      <c r="E107" s="20">
        <f ca="1">IF(INDEX(Ave_Calc!$1:$1048576,E$2+E$3,E$1+($A107-1))="",#N/A,INDEX(Ave_Calc!$1:$1048576,E$2+E$3,E$1+($A107-1)))</f>
        <v>-1.0029323323808526</v>
      </c>
      <c r="F107" s="20">
        <f ca="1">IF(INDEX(Ave_Calc!$1:$1048576,F$2+F$3,F$1+($A107-1))="",#N/A,INDEX(Ave_Calc!$1:$1048576,F$2+F$3,F$1+($A107-1)))</f>
        <v>-0.76614954458872553</v>
      </c>
      <c r="G107" s="20">
        <f ca="1">IF(INDEX(Ave_Calc!$1:$1048576,G$2+G$3,G$1+($A107-1))="",#N/A,INDEX(Ave_Calc!$1:$1048576,G$2+G$3,G$1+($A107-1)))</f>
        <v>-0.93180194665715865</v>
      </c>
      <c r="H107" s="20">
        <f ca="1">IF(INDEX(Ave_Calc!$1:$1048576,H$2+H$3,H$1+($A107-1))="",#N/A,INDEX(Ave_Calc!$1:$1048576,H$2+H$3,H$1+($A107-1)))</f>
        <v>-0.91418233498517731</v>
      </c>
      <c r="I107" s="20">
        <f ca="1">IF(INDEX(Ave_Calc!$1:$1048576,I$2+I$3,I$1+($A107-1))="",#N/A,INDEX(Ave_Calc!$1:$1048576,I$2+I$3,I$1+($A107-1)))</f>
        <v>-0.91840541946312526</v>
      </c>
    </row>
    <row r="109" spans="1:9">
      <c r="A109" s="20">
        <f>INDEX($1:$1048576,ROW()-2,COLUMN())+1</f>
        <v>50</v>
      </c>
      <c r="B109" s="20">
        <f>INDEX($1:$1048576,ROW()-2,COLUMN())</f>
        <v>9</v>
      </c>
      <c r="C109" s="21">
        <f>INDEX(Ave_Calc!$1:$1048576,$B109,C$1+($A109-1))</f>
        <v>41920</v>
      </c>
      <c r="D109" s="20">
        <f ca="1">IF(INDEX(Ave_Calc!$1:$1048576,D$2+D$3,D$1+($A109-1))="",#N/A,INDEX(Ave_Calc!$1:$1048576,D$2+D$3,D$1+($A109-1)))</f>
        <v>-0.99203017531829341</v>
      </c>
      <c r="E109" s="20">
        <f ca="1">IF(INDEX(Ave_Calc!$1:$1048576,E$2+E$3,E$1+($A109-1))="",#N/A,INDEX(Ave_Calc!$1:$1048576,E$2+E$3,E$1+($A109-1)))</f>
        <v>-0.99885843663495111</v>
      </c>
      <c r="F109" s="20">
        <f ca="1">IF(INDEX(Ave_Calc!$1:$1048576,F$2+F$3,F$1+($A109-1))="",#N/A,INDEX(Ave_Calc!$1:$1048576,F$2+F$3,F$1+($A109-1)))</f>
        <v>-0.7683483027956296</v>
      </c>
      <c r="G109" s="20">
        <f ca="1">IF(INDEX(Ave_Calc!$1:$1048576,G$2+G$3,G$1+($A109-1))="",#N/A,INDEX(Ave_Calc!$1:$1048576,G$2+G$3,G$1+($A109-1)))</f>
        <v>-0.9377799920426162</v>
      </c>
      <c r="H109" s="20">
        <f ca="1">IF(INDEX(Ave_Calc!$1:$1048576,H$2+H$3,H$1+($A109-1))="",#N/A,INDEX(Ave_Calc!$1:$1048576,H$2+H$3,H$1+($A109-1)))</f>
        <v>-0.91271179888524379</v>
      </c>
      <c r="I109" s="20">
        <f ca="1">IF(INDEX(Ave_Calc!$1:$1048576,I$2+I$3,I$1+($A109-1))="",#N/A,INDEX(Ave_Calc!$1:$1048576,I$2+I$3,I$1+($A109-1)))</f>
        <v>-0.91866473564934481</v>
      </c>
    </row>
    <row r="111" spans="1:9">
      <c r="A111" s="20">
        <f>INDEX($1:$1048576,ROW()-2,COLUMN())+1</f>
        <v>51</v>
      </c>
      <c r="B111" s="20">
        <f>INDEX($1:$1048576,ROW()-2,COLUMN())</f>
        <v>9</v>
      </c>
      <c r="C111" s="21">
        <f>INDEX(Ave_Calc!$1:$1048576,$B111,C$1+($A111-1))</f>
        <v>41950</v>
      </c>
      <c r="D111" s="20">
        <f ca="1">IF(INDEX(Ave_Calc!$1:$1048576,D$2+D$3,D$1+($A111-1))="",#N/A,INDEX(Ave_Calc!$1:$1048576,D$2+D$3,D$1+($A111-1)))</f>
        <v>-1.0019217994575671</v>
      </c>
      <c r="E111" s="20">
        <f ca="1">IF(INDEX(Ave_Calc!$1:$1048576,E$2+E$3,E$1+($A111-1))="",#N/A,INDEX(Ave_Calc!$1:$1048576,E$2+E$3,E$1+($A111-1)))</f>
        <v>-1.0053539115545609</v>
      </c>
      <c r="F111" s="20">
        <f ca="1">IF(INDEX(Ave_Calc!$1:$1048576,F$2+F$3,F$1+($A111-1))="",#N/A,INDEX(Ave_Calc!$1:$1048576,F$2+F$3,F$1+($A111-1)))</f>
        <v>-0.76056294946050162</v>
      </c>
      <c r="G111" s="20">
        <f ca="1">IF(INDEX(Ave_Calc!$1:$1048576,G$2+G$3,G$1+($A111-1))="",#N/A,INDEX(Ave_Calc!$1:$1048576,G$2+G$3,G$1+($A111-1)))</f>
        <v>-0.94171618616876762</v>
      </c>
      <c r="H111" s="20">
        <f ca="1">IF(INDEX(Ave_Calc!$1:$1048576,H$2+H$3,H$1+($A111-1))="",#N/A,INDEX(Ave_Calc!$1:$1048576,H$2+H$3,H$1+($A111-1)))</f>
        <v>-0.92670774544433066</v>
      </c>
      <c r="I111" s="20">
        <f ca="1">IF(INDEX(Ave_Calc!$1:$1048576,I$2+I$3,I$1+($A111-1))="",#N/A,INDEX(Ave_Calc!$1:$1048576,I$2+I$3,I$1+($A111-1)))</f>
        <v>-0.92644227133249746</v>
      </c>
    </row>
    <row r="113" spans="1:9">
      <c r="A113" s="20">
        <f>INDEX($1:$1048576,ROW()-2,COLUMN())+1</f>
        <v>52</v>
      </c>
      <c r="B113" s="20">
        <f>INDEX($1:$1048576,ROW()-2,COLUMN())</f>
        <v>9</v>
      </c>
      <c r="C113" s="21">
        <f>INDEX(Ave_Calc!$1:$1048576,$B113,C$1+($A113-1))</f>
        <v>41981</v>
      </c>
      <c r="D113" s="20">
        <f ca="1">IF(INDEX(Ave_Calc!$1:$1048576,D$2+D$3,D$1+($A113-1))="",#N/A,INDEX(Ave_Calc!$1:$1048576,D$2+D$3,D$1+($A113-1)))</f>
        <v>-0.99553385953398987</v>
      </c>
      <c r="E113" s="20">
        <f ca="1">IF(INDEX(Ave_Calc!$1:$1048576,E$2+E$3,E$1+($A113-1))="",#N/A,INDEX(Ave_Calc!$1:$1048576,E$2+E$3,E$1+($A113-1)))</f>
        <v>-1.01902061112106</v>
      </c>
      <c r="F113" s="20">
        <f ca="1">IF(INDEX(Ave_Calc!$1:$1048576,F$2+F$3,F$1+($A113-1))="",#N/A,INDEX(Ave_Calc!$1:$1048576,F$2+F$3,F$1+($A113-1)))</f>
        <v>-0.77321863697796889</v>
      </c>
      <c r="G113" s="20">
        <f ca="1">IF(INDEX(Ave_Calc!$1:$1048576,G$2+G$3,G$1+($A113-1))="",#N/A,INDEX(Ave_Calc!$1:$1048576,G$2+G$3,G$1+($A113-1)))</f>
        <v>-0.94003904976735264</v>
      </c>
      <c r="H113" s="20">
        <f ca="1">IF(INDEX(Ave_Calc!$1:$1048576,H$2+H$3,H$1+($A113-1))="",#N/A,INDEX(Ave_Calc!$1:$1048576,H$2+H$3,H$1+($A113-1)))</f>
        <v>-0.91684830648312732</v>
      </c>
      <c r="I113" s="20">
        <f ca="1">IF(INDEX(Ave_Calc!$1:$1048576,I$2+I$3,I$1+($A113-1))="",#N/A,INDEX(Ave_Calc!$1:$1048576,I$2+I$3,I$1+($A113-1)))</f>
        <v>-0.92414910363912461</v>
      </c>
    </row>
    <row r="114" spans="1:9">
      <c r="C114" s="21"/>
    </row>
    <row r="115" spans="1:9">
      <c r="A115" s="20">
        <f>INDEX($1:$1048576,ROW()-2,COLUMN())+1</f>
        <v>53</v>
      </c>
      <c r="B115" s="20">
        <f>INDEX($1:$1048576,ROW()-2,COLUMN())</f>
        <v>9</v>
      </c>
      <c r="C115" s="21">
        <f>INDEX(Ave_Calc!$1:$1048576,$B115,C$1+($A115-1))</f>
        <v>42012</v>
      </c>
      <c r="D115" s="20">
        <f ca="1">IF(INDEX(Ave_Calc!$1:$1048576,D$2+D$3,D$1+($A115-1))="",#N/A,INDEX(Ave_Calc!$1:$1048576,D$2+D$3,D$1+($A115-1)))</f>
        <v>-1.021874562534506</v>
      </c>
      <c r="E115" s="20">
        <f ca="1">IF(INDEX(Ave_Calc!$1:$1048576,E$2+E$3,E$1+($A115-1))="",#N/A,INDEX(Ave_Calc!$1:$1048576,E$2+E$3,E$1+($A115-1)))</f>
        <v>-1.0317678994717718</v>
      </c>
      <c r="F115" s="20">
        <f ca="1">IF(INDEX(Ave_Calc!$1:$1048576,F$2+F$3,F$1+($A115-1))="",#N/A,INDEX(Ave_Calc!$1:$1048576,F$2+F$3,F$1+($A115-1)))</f>
        <v>-0.77208606914514732</v>
      </c>
      <c r="G115" s="20">
        <f ca="1">IF(INDEX(Ave_Calc!$1:$1048576,G$2+G$3,G$1+($A115-1))="",#N/A,INDEX(Ave_Calc!$1:$1048576,G$2+G$3,G$1+($A115-1)))</f>
        <v>-0.96074111417461361</v>
      </c>
      <c r="H115" s="20">
        <f ca="1">IF(INDEX(Ave_Calc!$1:$1048576,H$2+H$3,H$1+($A115-1))="",#N/A,INDEX(Ave_Calc!$1:$1048576,H$2+H$3,H$1+($A115-1)))</f>
        <v>-0.92248235781156185</v>
      </c>
      <c r="I115" s="20">
        <f ca="1">IF(INDEX(Ave_Calc!$1:$1048576,I$2+I$3,I$1+($A115-1))="",#N/A,INDEX(Ave_Calc!$1:$1048576,I$2+I$3,I$1+($A115-1)))</f>
        <v>-0.93556426812190607</v>
      </c>
    </row>
    <row r="116" spans="1:9">
      <c r="C116" s="21"/>
    </row>
    <row r="117" spans="1:9">
      <c r="A117" s="20">
        <f>INDEX($1:$1048576,ROW()-2,COLUMN())+1</f>
        <v>54</v>
      </c>
      <c r="B117" s="20">
        <f>INDEX($1:$1048576,ROW()-2,COLUMN())</f>
        <v>9</v>
      </c>
      <c r="C117" s="21">
        <f>INDEX(Ave_Calc!$1:$1048576,$B117,C$1+($A117-1))</f>
        <v>42041</v>
      </c>
      <c r="D117" s="20">
        <f ca="1">IF(INDEX(Ave_Calc!$1:$1048576,D$2+D$3,D$1+($A117-1))="",#N/A,INDEX(Ave_Calc!$1:$1048576,D$2+D$3,D$1+($A117-1)))</f>
        <v>-1.0490445975639449</v>
      </c>
      <c r="E117" s="20">
        <f ca="1">IF(INDEX(Ave_Calc!$1:$1048576,E$2+E$3,E$1+($A117-1))="",#N/A,INDEX(Ave_Calc!$1:$1048576,E$2+E$3,E$1+($A117-1)))</f>
        <v>-1.0827648512031416</v>
      </c>
      <c r="F117" s="20">
        <f ca="1">IF(INDEX(Ave_Calc!$1:$1048576,F$2+F$3,F$1+($A117-1))="",#N/A,INDEX(Ave_Calc!$1:$1048576,F$2+F$3,F$1+($A117-1)))</f>
        <v>-0.88691142161401759</v>
      </c>
      <c r="G117" s="20">
        <f ca="1">IF(INDEX(Ave_Calc!$1:$1048576,G$2+G$3,G$1+($A117-1))="",#N/A,INDEX(Ave_Calc!$1:$1048576,G$2+G$3,G$1+($A117-1)))</f>
        <v>-1.034498114599091</v>
      </c>
      <c r="H117" s="20">
        <f ca="1">IF(INDEX(Ave_Calc!$1:$1048576,H$2+H$3,H$1+($A117-1))="",#N/A,INDEX(Ave_Calc!$1:$1048576,H$2+H$3,H$1+($A117-1)))</f>
        <v>-1.0088371541684196</v>
      </c>
      <c r="I117" s="20">
        <f ca="1">IF(INDEX(Ave_Calc!$1:$1048576,I$2+I$3,I$1+($A117-1))="",#N/A,INDEX(Ave_Calc!$1:$1048576,I$2+I$3,I$1+($A117-1)))</f>
        <v>-1.0098683380150006</v>
      </c>
    </row>
    <row r="118" spans="1:9">
      <c r="C118" s="21"/>
    </row>
    <row r="119" spans="1:9">
      <c r="A119" s="20">
        <f>INDEX($1:$1048576,ROW()-2,COLUMN())+1</f>
        <v>55</v>
      </c>
      <c r="B119" s="20">
        <f>INDEX($1:$1048576,ROW()-2,COLUMN())</f>
        <v>9</v>
      </c>
      <c r="C119" s="21">
        <f>INDEX(Ave_Calc!$1:$1048576,$B119,C$1+($A119-1))</f>
        <v>42069</v>
      </c>
      <c r="D119" s="20">
        <f ca="1">IF(INDEX(Ave_Calc!$1:$1048576,D$2+D$3,D$1+($A119-1))="",#N/A,INDEX(Ave_Calc!$1:$1048576,D$2+D$3,D$1+($A119-1)))</f>
        <v>-1.0165076920492067</v>
      </c>
      <c r="E119" s="20">
        <f ca="1">IF(INDEX(Ave_Calc!$1:$1048576,E$2+E$3,E$1+($A119-1))="",#N/A,INDEX(Ave_Calc!$1:$1048576,E$2+E$3,E$1+($A119-1)))</f>
        <v>-1.0102806992311155</v>
      </c>
      <c r="F119" s="20">
        <f ca="1">IF(INDEX(Ave_Calc!$1:$1048576,F$2+F$3,F$1+($A119-1))="",#N/A,INDEX(Ave_Calc!$1:$1048576,F$2+F$3,F$1+($A119-1)))</f>
        <v>-0.79147620491590198</v>
      </c>
      <c r="G119" s="20">
        <f ca="1">IF(INDEX(Ave_Calc!$1:$1048576,G$2+G$3,G$1+($A119-1))="",#N/A,INDEX(Ave_Calc!$1:$1048576,G$2+G$3,G$1+($A119-1)))</f>
        <v>-0.98023310575011735</v>
      </c>
      <c r="H119" s="20">
        <f ca="1">IF(INDEX(Ave_Calc!$1:$1048576,H$2+H$3,H$1+($A119-1))="",#N/A,INDEX(Ave_Calc!$1:$1048576,H$2+H$3,H$1+($A119-1)))</f>
        <v>-0.93464239726906784</v>
      </c>
      <c r="I119" s="20">
        <f ca="1">IF(INDEX(Ave_Calc!$1:$1048576,I$2+I$3,I$1+($A119-1))="",#N/A,INDEX(Ave_Calc!$1:$1048576,I$2+I$3,I$1+($A119-1)))</f>
        <v>-0.94330597245353442</v>
      </c>
    </row>
    <row r="120" spans="1:9">
      <c r="C120" s="21"/>
    </row>
    <row r="121" spans="1:9">
      <c r="A121" s="20">
        <f>INDEX($1:$1048576,ROW()-2,COLUMN())+1</f>
        <v>56</v>
      </c>
      <c r="B121" s="20">
        <f>INDEX($1:$1048576,ROW()-2,COLUMN())</f>
        <v>9</v>
      </c>
      <c r="C121" s="21">
        <f>INDEX(Ave_Calc!$1:$1048576,$B121,C$1+($A121-1))</f>
        <v>42102</v>
      </c>
      <c r="D121" s="20">
        <f ca="1">IF(INDEX(Ave_Calc!$1:$1048576,D$2+D$3,D$1+($A121-1))="",#N/A,INDEX(Ave_Calc!$1:$1048576,D$2+D$3,D$1+($A121-1)))</f>
        <v>-1.0107335185865485</v>
      </c>
      <c r="E121" s="20">
        <f ca="1">IF(INDEX(Ave_Calc!$1:$1048576,E$2+E$3,E$1+($A121-1))="",#N/A,INDEX(Ave_Calc!$1:$1048576,E$2+E$3,E$1+($A121-1)))</f>
        <v>-1.0181131659185494</v>
      </c>
      <c r="F121" s="20">
        <f ca="1">IF(INDEX(Ave_Calc!$1:$1048576,F$2+F$3,F$1+($A121-1))="",#N/A,INDEX(Ave_Calc!$1:$1048576,F$2+F$3,F$1+($A121-1)))</f>
        <v>-0.80457160558725638</v>
      </c>
      <c r="G121" s="20">
        <f ca="1">IF(INDEX(Ave_Calc!$1:$1048576,G$2+G$3,G$1+($A121-1))="",#N/A,INDEX(Ave_Calc!$1:$1048576,G$2+G$3,G$1+($A121-1)))</f>
        <v>-1.0055973521126587</v>
      </c>
      <c r="H121" s="20">
        <f ca="1">IF(INDEX(Ave_Calc!$1:$1048576,H$2+H$3,H$1+($A121-1))="",#N/A,INDEX(Ave_Calc!$1:$1048576,H$2+H$3,H$1+($A121-1)))</f>
        <v>-0.9386116229120498</v>
      </c>
      <c r="I121" s="20">
        <f ca="1">IF(INDEX(Ave_Calc!$1:$1048576,I$2+I$3,I$1+($A121-1))="",#N/A,INDEX(Ave_Calc!$1:$1048576,I$2+I$3,I$1+($A121-1)))</f>
        <v>-0.95054017980377603</v>
      </c>
    </row>
    <row r="122" spans="1:9">
      <c r="C122" s="21"/>
    </row>
    <row r="123" spans="1:9">
      <c r="A123" s="20">
        <f>INDEX($1:$1048576,ROW()-2,COLUMN())+1</f>
        <v>57</v>
      </c>
      <c r="B123" s="20">
        <f>INDEX($1:$1048576,ROW()-2,COLUMN())</f>
        <v>9</v>
      </c>
      <c r="C123" s="21">
        <f>INDEX(Ave_Calc!$1:$1048576,$B123,C$1+($A123-1))</f>
        <v>42132</v>
      </c>
      <c r="D123" s="20">
        <f ca="1">IF(INDEX(Ave_Calc!$1:$1048576,D$2+D$3,D$1+($A123-1))="",#N/A,INDEX(Ave_Calc!$1:$1048576,D$2+D$3,D$1+($A123-1)))</f>
        <v>-1.0106766253192656</v>
      </c>
      <c r="E123" s="20">
        <f ca="1">IF(INDEX(Ave_Calc!$1:$1048576,E$2+E$3,E$1+($A123-1))="",#N/A,INDEX(Ave_Calc!$1:$1048576,E$2+E$3,E$1+($A123-1)))</f>
        <v>-1.0034214905279681</v>
      </c>
      <c r="F123" s="20">
        <f ca="1">IF(INDEX(Ave_Calc!$1:$1048576,F$2+F$3,F$1+($A123-1))="",#N/A,INDEX(Ave_Calc!$1:$1048576,F$2+F$3,F$1+($A123-1)))</f>
        <v>-0.77377593246074361</v>
      </c>
      <c r="G123" s="20">
        <f ca="1">IF(INDEX(Ave_Calc!$1:$1048576,G$2+G$3,G$1+($A123-1))="",#N/A,INDEX(Ave_Calc!$1:$1048576,G$2+G$3,G$1+($A123-1)))</f>
        <v>-0.98564597731256853</v>
      </c>
      <c r="H123" s="20">
        <f ca="1">IF(INDEX(Ave_Calc!$1:$1048576,H$2+H$3,H$1+($A123-1))="",#N/A,INDEX(Ave_Calc!$1:$1048576,H$2+H$3,H$1+($A123-1)))</f>
        <v>-0.93033161094899475</v>
      </c>
      <c r="I123" s="20">
        <f ca="1">IF(INDEX(Ave_Calc!$1:$1048576,I$2+I$3,I$1+($A123-1))="",#N/A,INDEX(Ave_Calc!$1:$1048576,I$2+I$3,I$1+($A123-1)))</f>
        <v>-0.93801140511110992</v>
      </c>
    </row>
    <row r="124" spans="1:9">
      <c r="C124" s="21"/>
    </row>
    <row r="125" spans="1:9">
      <c r="A125" s="20">
        <f>INDEX($1:$1048576,ROW()-2,COLUMN())+1</f>
        <v>58</v>
      </c>
      <c r="B125" s="20">
        <f>INDEX($1:$1048576,ROW()-2,COLUMN())</f>
        <v>9</v>
      </c>
      <c r="C125" s="21">
        <f>INDEX(Ave_Calc!$1:$1048576,$B125,C$1+($A125-1))</f>
        <v>42163</v>
      </c>
      <c r="D125" s="20">
        <f ca="1">IF(INDEX(Ave_Calc!$1:$1048576,D$2+D$3,D$1+($A125-1))="",#N/A,INDEX(Ave_Calc!$1:$1048576,D$2+D$3,D$1+($A125-1)))</f>
        <v>-1.0249261057024133</v>
      </c>
      <c r="E125" s="20">
        <f ca="1">IF(INDEX(Ave_Calc!$1:$1048576,E$2+E$3,E$1+($A125-1))="",#N/A,INDEX(Ave_Calc!$1:$1048576,E$2+E$3,E$1+($A125-1)))</f>
        <v>-1.0405078113617161</v>
      </c>
      <c r="F125" s="20">
        <f ca="1">IF(INDEX(Ave_Calc!$1:$1048576,F$2+F$3,F$1+($A125-1))="",#N/A,INDEX(Ave_Calc!$1:$1048576,F$2+F$3,F$1+($A125-1)))</f>
        <v>-0.7767236996944008</v>
      </c>
      <c r="G125" s="20">
        <f ca="1">IF(INDEX(Ave_Calc!$1:$1048576,G$2+G$3,G$1+($A125-1))="",#N/A,INDEX(Ave_Calc!$1:$1048576,G$2+G$3,G$1+($A125-1)))</f>
        <v>-0.9907417454654931</v>
      </c>
      <c r="H125" s="20">
        <f ca="1">IF(INDEX(Ave_Calc!$1:$1048576,H$2+H$3,H$1+($A125-1))="",#N/A,INDEX(Ave_Calc!$1:$1048576,H$2+H$3,H$1+($A125-1)))</f>
        <v>-0.93091204216742407</v>
      </c>
      <c r="I125" s="20">
        <f ca="1">IF(INDEX(Ave_Calc!$1:$1048576,I$2+I$3,I$1+($A125-1))="",#N/A,INDEX(Ave_Calc!$1:$1048576,I$2+I$3,I$1+($A125-1)))</f>
        <v>-0.94582808833742515</v>
      </c>
    </row>
    <row r="126" spans="1:9">
      <c r="C126" s="21"/>
    </row>
    <row r="127" spans="1:9">
      <c r="A127" s="20">
        <f>INDEX($1:$1048576,ROW()-2,COLUMN())+1</f>
        <v>59</v>
      </c>
      <c r="B127" s="20">
        <f>INDEX($1:$1048576,ROW()-2,COLUMN())</f>
        <v>9</v>
      </c>
      <c r="C127" s="21">
        <f>INDEX(Ave_Calc!$1:$1048576,$B127,C$1+($A127-1))</f>
        <v>42193</v>
      </c>
      <c r="D127" s="20">
        <f ca="1">IF(INDEX(Ave_Calc!$1:$1048576,D$2+D$3,D$1+($A127-1))="",#N/A,INDEX(Ave_Calc!$1:$1048576,D$2+D$3,D$1+($A127-1)))</f>
        <v>-1.0286808662894731</v>
      </c>
      <c r="E127" s="20">
        <f ca="1">IF(INDEX(Ave_Calc!$1:$1048576,E$2+E$3,E$1+($A127-1))="",#N/A,INDEX(Ave_Calc!$1:$1048576,E$2+E$3,E$1+($A127-1)))</f>
        <v>-1.0408715451452537</v>
      </c>
      <c r="F127" s="20">
        <f ca="1">IF(INDEX(Ave_Calc!$1:$1048576,F$2+F$3,F$1+($A127-1))="",#N/A,INDEX(Ave_Calc!$1:$1048576,F$2+F$3,F$1+($A127-1)))</f>
        <v>-0.79246784991085006</v>
      </c>
      <c r="G127" s="20">
        <f ca="1">IF(INDEX(Ave_Calc!$1:$1048576,G$2+G$3,G$1+($A127-1))="",#N/A,INDEX(Ave_Calc!$1:$1048576,G$2+G$3,G$1+($A127-1)))</f>
        <v>-0.99357194973305363</v>
      </c>
      <c r="H127" s="20">
        <f ca="1">IF(INDEX(Ave_Calc!$1:$1048576,H$2+H$3,H$1+($A127-1))="",#N/A,INDEX(Ave_Calc!$1:$1048576,H$2+H$3,H$1+($A127-1)))</f>
        <v>-0.94328458483783384</v>
      </c>
      <c r="I127" s="20">
        <f ca="1">IF(INDEX(Ave_Calc!$1:$1048576,I$2+I$3,I$1+($A127-1))="",#N/A,INDEX(Ave_Calc!$1:$1048576,I$2+I$3,I$1+($A127-1)))</f>
        <v>-0.95444401653466038</v>
      </c>
    </row>
    <row r="128" spans="1:9">
      <c r="C128" s="21"/>
    </row>
    <row r="129" spans="1:9">
      <c r="A129" s="20">
        <f>INDEX($1:$1048576,ROW()-2,COLUMN())+1</f>
        <v>60</v>
      </c>
      <c r="B129" s="20">
        <f>INDEX($1:$1048576,ROW()-2,COLUMN())</f>
        <v>9</v>
      </c>
      <c r="C129" s="21">
        <f>INDEX(Ave_Calc!$1:$1048576,$B129,C$1+($A129-1))</f>
        <v>42223</v>
      </c>
      <c r="D129" s="20">
        <f ca="1">IF(INDEX(Ave_Calc!$1:$1048576,D$2+D$3,D$1+($A129-1))="",#N/A,INDEX(Ave_Calc!$1:$1048576,D$2+D$3,D$1+($A129-1)))</f>
        <v>-1.0226392836044493</v>
      </c>
      <c r="E129" s="20">
        <f ca="1">IF(INDEX(Ave_Calc!$1:$1048576,E$2+E$3,E$1+($A129-1))="",#N/A,INDEX(Ave_Calc!$1:$1048576,E$2+E$3,E$1+($A129-1)))</f>
        <v>-1.0156741829422333</v>
      </c>
      <c r="F129" s="20">
        <f ca="1">IF(INDEX(Ave_Calc!$1:$1048576,F$2+F$3,F$1+($A129-1))="",#N/A,INDEX(Ave_Calc!$1:$1048576,F$2+F$3,F$1+($A129-1)))</f>
        <v>-0.78291039537463625</v>
      </c>
      <c r="G129" s="20">
        <f ca="1">IF(INDEX(Ave_Calc!$1:$1048576,G$2+G$3,G$1+($A129-1))="",#N/A,INDEX(Ave_Calc!$1:$1048576,G$2+G$3,G$1+($A129-1)))</f>
        <v>-0.9906209169437733</v>
      </c>
      <c r="H129" s="20">
        <f ca="1">IF(INDEX(Ave_Calc!$1:$1048576,H$2+H$3,H$1+($A129-1))="",#N/A,INDEX(Ave_Calc!$1:$1048576,H$2+H$3,H$1+($A129-1)))</f>
        <v>-0.94596398258569614</v>
      </c>
      <c r="I129" s="20">
        <f ca="1">IF(INDEX(Ave_Calc!$1:$1048576,I$2+I$3,I$1+($A129-1))="",#N/A,INDEX(Ave_Calc!$1:$1048576,I$2+I$3,I$1+($A129-1)))</f>
        <v>-0.95005473097483839</v>
      </c>
    </row>
    <row r="130" spans="1:9">
      <c r="C130" s="21"/>
    </row>
    <row r="131" spans="1:9">
      <c r="A131" s="20">
        <f>INDEX($1:$1048576,ROW()-2,COLUMN())+1</f>
        <v>61</v>
      </c>
      <c r="B131" s="20">
        <f>INDEX($1:$1048576,ROW()-2,COLUMN())</f>
        <v>9</v>
      </c>
      <c r="C131" s="21">
        <f>INDEX(Ave_Calc!$1:$1048576,$B131,C$1+($A131-1))</f>
        <v>42255</v>
      </c>
      <c r="D131" s="20">
        <f ca="1">IF(INDEX(Ave_Calc!$1:$1048576,D$2+D$3,D$1+($A131-1))="",#N/A,INDEX(Ave_Calc!$1:$1048576,D$2+D$3,D$1+($A131-1)))</f>
        <v>-1.037782049389725</v>
      </c>
      <c r="E131" s="20">
        <f ca="1">IF(INDEX(Ave_Calc!$1:$1048576,E$2+E$3,E$1+($A131-1))="",#N/A,INDEX(Ave_Calc!$1:$1048576,E$2+E$3,E$1+($A131-1)))</f>
        <v>-1.0471733314187039</v>
      </c>
      <c r="F131" s="20">
        <f ca="1">IF(INDEX(Ave_Calc!$1:$1048576,F$2+F$3,F$1+($A131-1))="",#N/A,INDEX(Ave_Calc!$1:$1048576,F$2+F$3,F$1+($A131-1)))</f>
        <v>-0.81746628784371589</v>
      </c>
      <c r="G131" s="20">
        <f ca="1">IF(INDEX(Ave_Calc!$1:$1048576,G$2+G$3,G$1+($A131-1))="",#N/A,INDEX(Ave_Calc!$1:$1048576,G$2+G$3,G$1+($A131-1)))</f>
        <v>-1.0134489717124626</v>
      </c>
      <c r="H131" s="20">
        <f ca="1">IF(INDEX(Ave_Calc!$1:$1048576,H$2+H$3,H$1+($A131-1))="",#N/A,INDEX(Ave_Calc!$1:$1048576,H$2+H$3,H$1+($A131-1)))</f>
        <v>-0.96784834310815726</v>
      </c>
      <c r="I131" s="20">
        <f ca="1">IF(INDEX(Ave_Calc!$1:$1048576,I$2+I$3,I$1+($A131-1))="",#N/A,INDEX(Ave_Calc!$1:$1048576,I$2+I$3,I$1+($A131-1)))</f>
        <v>-0.97370154026218692</v>
      </c>
    </row>
    <row r="132" spans="1:9">
      <c r="C132" s="21"/>
    </row>
    <row r="133" spans="1:9">
      <c r="A133" s="20">
        <f>INDEX($1:$1048576,ROW()-2,COLUMN())+1</f>
        <v>62</v>
      </c>
      <c r="B133" s="20">
        <f>INDEX($1:$1048576,ROW()-2,COLUMN())</f>
        <v>9</v>
      </c>
      <c r="C133" s="21">
        <f>INDEX(Ave_Calc!$1:$1048576,$B133,C$1+($A133-1))</f>
        <v>42285</v>
      </c>
      <c r="D133" s="20">
        <f ca="1">IF(INDEX(Ave_Calc!$1:$1048576,D$2+D$3,D$1+($A133-1))="",#N/A,INDEX(Ave_Calc!$1:$1048576,D$2+D$3,D$1+($A133-1)))</f>
        <v>-1.0126576505949569</v>
      </c>
      <c r="E133" s="20">
        <f ca="1">IF(INDEX(Ave_Calc!$1:$1048576,E$2+E$3,E$1+($A133-1))="",#N/A,INDEX(Ave_Calc!$1:$1048576,E$2+E$3,E$1+($A133-1)))</f>
        <v>-1.0360306096757204</v>
      </c>
      <c r="F133" s="20">
        <f ca="1">IF(INDEX(Ave_Calc!$1:$1048576,F$2+F$3,F$1+($A133-1))="",#N/A,INDEX(Ave_Calc!$1:$1048576,F$2+F$3,F$1+($A133-1)))</f>
        <v>-0.80357813201740624</v>
      </c>
      <c r="G133" s="20">
        <f ca="1">IF(INDEX(Ave_Calc!$1:$1048576,G$2+G$3,G$1+($A133-1))="",#N/A,INDEX(Ave_Calc!$1:$1048576,G$2+G$3,G$1+($A133-1)))</f>
        <v>-1.0062223952535341</v>
      </c>
      <c r="H133" s="20">
        <f ca="1">IF(INDEX(Ave_Calc!$1:$1048576,H$2+H$3,H$1+($A133-1))="",#N/A,INDEX(Ave_Calc!$1:$1048576,H$2+H$3,H$1+($A133-1)))</f>
        <v>-0.96596569831090295</v>
      </c>
      <c r="I133" s="20">
        <f ca="1">IF(INDEX(Ave_Calc!$1:$1048576,I$2+I$3,I$1+($A133-1))="",#N/A,INDEX(Ave_Calc!$1:$1048576,I$2+I$3,I$1+($A133-1)))</f>
        <v>-0.96413101328800455</v>
      </c>
    </row>
    <row r="134" spans="1:9">
      <c r="C134" s="21"/>
    </row>
    <row r="135" spans="1:9">
      <c r="A135" s="20">
        <f>INDEX($1:$1048576,ROW()-2,COLUMN())+1</f>
        <v>63</v>
      </c>
      <c r="B135" s="20">
        <f>INDEX($1:$1048576,ROW()-2,COLUMN())</f>
        <v>9</v>
      </c>
      <c r="C135" s="21">
        <f>INDEX(Ave_Calc!$1:$1048576,$B135,C$1+($A135-1))</f>
        <v>42314</v>
      </c>
      <c r="D135" s="20">
        <f ca="1">IF(INDEX(Ave_Calc!$1:$1048576,D$2+D$3,D$1+($A135-1))="",#N/A,INDEX(Ave_Calc!$1:$1048576,D$2+D$3,D$1+($A135-1)))</f>
        <v>-1.0283446764650315</v>
      </c>
      <c r="E135" s="20">
        <f ca="1">IF(INDEX(Ave_Calc!$1:$1048576,E$2+E$3,E$1+($A135-1))="",#N/A,INDEX(Ave_Calc!$1:$1048576,E$2+E$3,E$1+($A135-1)))</f>
        <v>-1.0289743132931333</v>
      </c>
      <c r="F135" s="20">
        <f ca="1">IF(INDEX(Ave_Calc!$1:$1048576,F$2+F$3,F$1+($A135-1))="",#N/A,INDEX(Ave_Calc!$1:$1048576,F$2+F$3,F$1+($A135-1)))</f>
        <v>-0.81343134113049065</v>
      </c>
      <c r="G135" s="20">
        <f ca="1">IF(INDEX(Ave_Calc!$1:$1048576,G$2+G$3,G$1+($A135-1))="",#N/A,INDEX(Ave_Calc!$1:$1048576,G$2+G$3,G$1+($A135-1)))</f>
        <v>-1.006100734586229</v>
      </c>
      <c r="H135" s="20">
        <f ca="1">IF(INDEX(Ave_Calc!$1:$1048576,H$2+H$3,H$1+($A135-1))="",#N/A,INDEX(Ave_Calc!$1:$1048576,H$2+H$3,H$1+($A135-1)))</f>
        <v>-0.95246785287863445</v>
      </c>
      <c r="I135" s="20">
        <f ca="1">IF(INDEX(Ave_Calc!$1:$1048576,I$2+I$3,I$1+($A135-1))="",#N/A,INDEX(Ave_Calc!$1:$1048576,I$2+I$3,I$1+($A135-1)))</f>
        <v>-0.96198291263339164</v>
      </c>
    </row>
    <row r="136" spans="1:9">
      <c r="C136" s="21"/>
    </row>
    <row r="137" spans="1:9">
      <c r="A137" s="20">
        <f>INDEX($1:$1048576,ROW()-2,COLUMN())+1</f>
        <v>64</v>
      </c>
      <c r="B137" s="20">
        <f>INDEX($1:$1048576,ROW()-2,COLUMN())</f>
        <v>9</v>
      </c>
      <c r="C137" s="21">
        <f>INDEX(Ave_Calc!$1:$1048576,$B137,C$1+($A137-1))</f>
        <v>42346</v>
      </c>
      <c r="D137" s="20">
        <f ca="1">IF(INDEX(Ave_Calc!$1:$1048576,D$2+D$3,D$1+($A137-1))="",#N/A,INDEX(Ave_Calc!$1:$1048576,D$2+D$3,D$1+($A137-1)))</f>
        <v>-1.0334604160569762</v>
      </c>
      <c r="E137" s="20">
        <f ca="1">IF(INDEX(Ave_Calc!$1:$1048576,E$2+E$3,E$1+($A137-1))="",#N/A,INDEX(Ave_Calc!$1:$1048576,E$2+E$3,E$1+($A137-1)))</f>
        <v>-1.043863076363154</v>
      </c>
      <c r="F137" s="20">
        <f ca="1">IF(INDEX(Ave_Calc!$1:$1048576,F$2+F$3,F$1+($A137-1))="",#N/A,INDEX(Ave_Calc!$1:$1048576,F$2+F$3,F$1+($A137-1)))</f>
        <v>-0.82966577587648072</v>
      </c>
      <c r="G137" s="20">
        <f ca="1">IF(INDEX(Ave_Calc!$1:$1048576,G$2+G$3,G$1+($A137-1))="",#N/A,INDEX(Ave_Calc!$1:$1048576,G$2+G$3,G$1+($A137-1)))</f>
        <v>-1.0090111828895449</v>
      </c>
      <c r="H137" s="20">
        <f ca="1">IF(INDEX(Ave_Calc!$1:$1048576,H$2+H$3,H$1+($A137-1))="",#N/A,INDEX(Ave_Calc!$1:$1048576,H$2+H$3,H$1+($A137-1)))</f>
        <v>-0.96046685899856821</v>
      </c>
      <c r="I137" s="20">
        <f ca="1">IF(INDEX(Ave_Calc!$1:$1048576,I$2+I$3,I$1+($A137-1))="",#N/A,INDEX(Ave_Calc!$1:$1048576,I$2+I$3,I$1+($A137-1)))</f>
        <v>-0.97058479680680509</v>
      </c>
    </row>
    <row r="138" spans="1:9">
      <c r="C138" s="21"/>
    </row>
    <row r="139" spans="1:9">
      <c r="A139" s="20">
        <f>INDEX($1:$1048576,ROW()-2,COLUMN())+1</f>
        <v>65</v>
      </c>
      <c r="B139" s="20">
        <f>INDEX($1:$1048576,ROW()-2,COLUMN())</f>
        <v>9</v>
      </c>
      <c r="C139" s="21">
        <f>INDEX(Ave_Calc!$1:$1048576,$B139,C$1+($A139-1))</f>
        <v>42377</v>
      </c>
      <c r="D139" s="20">
        <f ca="1">IF(INDEX(Ave_Calc!$1:$1048576,D$2+D$3,D$1+($A139-1))="",#N/A,INDEX(Ave_Calc!$1:$1048576,D$2+D$3,D$1+($A139-1)))</f>
        <v>-1.0347098358656599</v>
      </c>
      <c r="E139" s="20">
        <f ca="1">IF(INDEX(Ave_Calc!$1:$1048576,E$2+E$3,E$1+($A139-1))="",#N/A,INDEX(Ave_Calc!$1:$1048576,E$2+E$3,E$1+($A139-1)))</f>
        <v>-1.0327015852995014</v>
      </c>
      <c r="F139" s="20">
        <f ca="1">IF(INDEX(Ave_Calc!$1:$1048576,F$2+F$3,F$1+($A139-1))="",#N/A,INDEX(Ave_Calc!$1:$1048576,F$2+F$3,F$1+($A139-1)))</f>
        <v>-0.83752506723842191</v>
      </c>
      <c r="G139" s="20">
        <f ca="1">IF(INDEX(Ave_Calc!$1:$1048576,G$2+G$3,G$1+($A139-1))="",#N/A,INDEX(Ave_Calc!$1:$1048576,G$2+G$3,G$1+($A139-1)))</f>
        <v>-1.0155373826167999</v>
      </c>
      <c r="H139" s="20">
        <f ca="1">IF(INDEX(Ave_Calc!$1:$1048576,H$2+H$3,H$1+($A139-1))="",#N/A,INDEX(Ave_Calc!$1:$1048576,H$2+H$3,H$1+($A139-1)))</f>
        <v>-0.95262275371116578</v>
      </c>
      <c r="I139" s="20">
        <f ca="1">IF(INDEX(Ave_Calc!$1:$1048576,I$2+I$3,I$1+($A139-1))="",#N/A,INDEX(Ave_Calc!$1:$1048576,I$2+I$3,I$1+($A139-1)))</f>
        <v>-0.96852512426303905</v>
      </c>
    </row>
    <row r="140" spans="1:9">
      <c r="C140" s="21"/>
    </row>
    <row r="141" spans="1:9">
      <c r="A141" s="20">
        <f>INDEX($1:$1048576,ROW()-2,COLUMN())+1</f>
        <v>66</v>
      </c>
      <c r="B141" s="20">
        <f>INDEX($1:$1048576,ROW()-2,COLUMN())</f>
        <v>9</v>
      </c>
      <c r="C141" s="21">
        <f>INDEX(Ave_Calc!$1:$1048576,$B141,C$1+($A141-1))</f>
        <v>42408</v>
      </c>
      <c r="D141" s="20">
        <f ca="1">IF(INDEX(Ave_Calc!$1:$1048576,D$2+D$3,D$1+($A141-1))="",#N/A,INDEX(Ave_Calc!$1:$1048576,D$2+D$3,D$1+($A141-1)))</f>
        <v>-1.0784964050784265</v>
      </c>
      <c r="E141" s="20">
        <f ca="1">IF(INDEX(Ave_Calc!$1:$1048576,E$2+E$3,E$1+($A141-1))="",#N/A,INDEX(Ave_Calc!$1:$1048576,E$2+E$3,E$1+($A141-1)))</f>
        <v>-1.0827648512031416</v>
      </c>
      <c r="F141" s="20">
        <f ca="1">IF(INDEX(Ave_Calc!$1:$1048576,F$2+F$3,F$1+($A141-1))="",#N/A,INDEX(Ave_Calc!$1:$1048576,F$2+F$3,F$1+($A141-1)))</f>
        <v>-0.94406657134802452</v>
      </c>
      <c r="G141" s="20">
        <f ca="1">IF(INDEX(Ave_Calc!$1:$1048576,G$2+G$3,G$1+($A141-1))="",#N/A,INDEX(Ave_Calc!$1:$1048576,G$2+G$3,G$1+($A141-1)))</f>
        <v>-1.0822641518948983</v>
      </c>
      <c r="H141" s="20">
        <f ca="1">IF(INDEX(Ave_Calc!$1:$1048576,H$2+H$3,H$1+($A141-1))="",#N/A,INDEX(Ave_Calc!$1:$1048576,H$2+H$3,H$1+($A141-1)))</f>
        <v>-1.0186367348970891</v>
      </c>
      <c r="I141" s="20">
        <f ca="1">IF(INDEX(Ave_Calc!$1:$1048576,I$2+I$3,I$1+($A141-1))="",#N/A,INDEX(Ave_Calc!$1:$1048576,I$2+I$3,I$1+($A141-1)))</f>
        <v>-1.0349118733168088</v>
      </c>
    </row>
    <row r="142" spans="1:9">
      <c r="C142" s="21"/>
    </row>
    <row r="143" spans="1:9">
      <c r="A143" s="20">
        <f>INDEX($1:$1048576,ROW()-2,COLUMN())+1</f>
        <v>67</v>
      </c>
      <c r="B143" s="20">
        <f>INDEX($1:$1048576,ROW()-2,COLUMN())</f>
        <v>9</v>
      </c>
      <c r="C143" s="21">
        <f>INDEX(Ave_Calc!$1:$1048576,$B143,C$1+($A143-1))</f>
        <v>42437</v>
      </c>
      <c r="D143" s="20">
        <f ca="1">IF(INDEX(Ave_Calc!$1:$1048576,D$2+D$3,D$1+($A143-1))="",#N/A,INDEX(Ave_Calc!$1:$1048576,D$2+D$3,D$1+($A143-1)))</f>
        <v>-1.0498888245620608</v>
      </c>
      <c r="E143" s="20">
        <f ca="1">IF(INDEX(Ave_Calc!$1:$1048576,E$2+E$3,E$1+($A143-1))="",#N/A,INDEX(Ave_Calc!$1:$1048576,E$2+E$3,E$1+($A143-1)))</f>
        <v>-1.0584840647838469</v>
      </c>
      <c r="F143" s="20">
        <f ca="1">IF(INDEX(Ave_Calc!$1:$1048576,F$2+F$3,F$1+($A143-1))="",#N/A,INDEX(Ave_Calc!$1:$1048576,F$2+F$3,F$1+($A143-1)))</f>
        <v>-0.84685730948568516</v>
      </c>
      <c r="G143" s="20">
        <f ca="1">IF(INDEX(Ave_Calc!$1:$1048576,G$2+G$3,G$1+($A143-1))="",#N/A,INDEX(Ave_Calc!$1:$1048576,G$2+G$3,G$1+($A143-1)))</f>
        <v>-1.0152239699609122</v>
      </c>
      <c r="H143" s="20">
        <f ca="1">IF(INDEX(Ave_Calc!$1:$1048576,H$2+H$3,H$1+($A143-1))="",#N/A,INDEX(Ave_Calc!$1:$1048576,H$2+H$3,H$1+($A143-1)))</f>
        <v>-0.97448079865913884</v>
      </c>
      <c r="I143" s="20">
        <f ca="1">IF(INDEX(Ave_Calc!$1:$1048576,I$2+I$3,I$1+($A143-1))="",#N/A,INDEX(Ave_Calc!$1:$1048576,I$2+I$3,I$1+($A143-1)))</f>
        <v>-0.98435588844495991</v>
      </c>
    </row>
    <row r="144" spans="1:9">
      <c r="C144" s="21"/>
    </row>
    <row r="145" spans="1:9">
      <c r="A145" s="20">
        <f>INDEX($1:$1048576,ROW()-2,COLUMN())+1</f>
        <v>68</v>
      </c>
      <c r="B145" s="20">
        <f>INDEX($1:$1048576,ROW()-2,COLUMN())</f>
        <v>9</v>
      </c>
      <c r="C145" s="21">
        <f>INDEX(Ave_Calc!$1:$1048576,$B145,C$1+($A145-1))</f>
        <v>42468</v>
      </c>
      <c r="D145" s="20">
        <f ca="1">IF(INDEX(Ave_Calc!$1:$1048576,D$2+D$3,D$1+($A145-1))="",#N/A,INDEX(Ave_Calc!$1:$1048576,D$2+D$3,D$1+($A145-1)))</f>
        <v>-1.0500066635681491</v>
      </c>
      <c r="E145" s="20">
        <f ca="1">IF(INDEX(Ave_Calc!$1:$1048576,E$2+E$3,E$1+($A145-1))="",#N/A,INDEX(Ave_Calc!$1:$1048576,E$2+E$3,E$1+($A145-1)))</f>
        <v>-1.057014940758537</v>
      </c>
      <c r="F145" s="20">
        <f ca="1">IF(INDEX(Ave_Calc!$1:$1048576,F$2+F$3,F$1+($A145-1))="",#N/A,INDEX(Ave_Calc!$1:$1048576,F$2+F$3,F$1+($A145-1)))</f>
        <v>-0.84940782436320794</v>
      </c>
      <c r="G145" s="20">
        <f ca="1">IF(INDEX(Ave_Calc!$1:$1048576,G$2+G$3,G$1+($A145-1))="",#N/A,INDEX(Ave_Calc!$1:$1048576,G$2+G$3,G$1+($A145-1)))</f>
        <v>-1.0317988490113388</v>
      </c>
      <c r="H145" s="20">
        <f ca="1">IF(INDEX(Ave_Calc!$1:$1048576,H$2+H$3,H$1+($A145-1))="",#N/A,INDEX(Ave_Calc!$1:$1048576,H$2+H$3,H$1+($A145-1)))</f>
        <v>-0.96906204625650449</v>
      </c>
      <c r="I145" s="20">
        <f ca="1">IF(INDEX(Ave_Calc!$1:$1048576,I$2+I$3,I$1+($A145-1))="",#N/A,INDEX(Ave_Calc!$1:$1048576,I$2+I$3,I$1+($A145-1)))</f>
        <v>-0.98487753664086264</v>
      </c>
    </row>
    <row r="146" spans="1:9">
      <c r="C146" s="21"/>
    </row>
    <row r="147" spans="1:9">
      <c r="A147" s="20">
        <f>INDEX($1:$1048576,ROW()-2,COLUMN())+1</f>
        <v>69</v>
      </c>
      <c r="B147" s="20">
        <f>INDEX($1:$1048576,ROW()-2,COLUMN())</f>
        <v>9</v>
      </c>
      <c r="C147" s="21">
        <f>INDEX(Ave_Calc!$1:$1048576,$B147,C$1+($A147-1))</f>
        <v>42496</v>
      </c>
      <c r="D147" s="20">
        <f ca="1">IF(INDEX(Ave_Calc!$1:$1048576,D$2+D$3,D$1+($A147-1))="",#N/A,INDEX(Ave_Calc!$1:$1048576,D$2+D$3,D$1+($A147-1)))</f>
        <v>-1.0550008989338315</v>
      </c>
      <c r="E147" s="20">
        <f ca="1">IF(INDEX(Ave_Calc!$1:$1048576,E$2+E$3,E$1+($A147-1))="",#N/A,INDEX(Ave_Calc!$1:$1048576,E$2+E$3,E$1+($A147-1)))</f>
        <v>-1.0552491658360421</v>
      </c>
      <c r="F147" s="20">
        <f ca="1">IF(INDEX(Ave_Calc!$1:$1048576,F$2+F$3,F$1+($A147-1))="",#N/A,INDEX(Ave_Calc!$1:$1048576,F$2+F$3,F$1+($A147-1)))</f>
        <v>-0.85088370007142111</v>
      </c>
      <c r="G147" s="20">
        <f ca="1">IF(INDEX(Ave_Calc!$1:$1048576,G$2+G$3,G$1+($A147-1))="",#N/A,INDEX(Ave_Calc!$1:$1048576,G$2+G$3,G$1+($A147-1)))</f>
        <v>-1.0202825404253015</v>
      </c>
      <c r="H147" s="20">
        <f ca="1">IF(INDEX(Ave_Calc!$1:$1048576,H$2+H$3,H$1+($A147-1))="",#N/A,INDEX(Ave_Calc!$1:$1048576,H$2+H$3,H$1+($A147-1)))</f>
        <v>-0.97960276876056362</v>
      </c>
      <c r="I147" s="20">
        <f ca="1">IF(INDEX(Ave_Calc!$1:$1048576,I$2+I$3,I$1+($A147-1))="",#N/A,INDEX(Ave_Calc!$1:$1048576,I$2+I$3,I$1+($A147-1)))</f>
        <v>-0.98845002705795004</v>
      </c>
    </row>
    <row r="148" spans="1:9">
      <c r="C148" s="21"/>
    </row>
    <row r="149" spans="1:9">
      <c r="A149" s="20">
        <f>INDEX($1:$1048576,ROW()-2,COLUMN())+1</f>
        <v>70</v>
      </c>
      <c r="B149" s="20">
        <f>INDEX($1:$1048576,ROW()-2,COLUMN())</f>
        <v>9</v>
      </c>
      <c r="C149" s="21">
        <f>INDEX(Ave_Calc!$1:$1048576,$B149,C$1+($A149-1))</f>
        <v>42529</v>
      </c>
      <c r="D149" s="20">
        <f ca="1">IF(INDEX(Ave_Calc!$1:$1048576,D$2+D$3,D$1+($A149-1))="",#N/A,INDEX(Ave_Calc!$1:$1048576,D$2+D$3,D$1+($A149-1)))</f>
        <v>-1.0343181179205065</v>
      </c>
      <c r="E149" s="20">
        <f ca="1">IF(INDEX(Ave_Calc!$1:$1048576,E$2+E$3,E$1+($A149-1))="",#N/A,INDEX(Ave_Calc!$1:$1048576,E$2+E$3,E$1+($A149-1)))</f>
        <v>-1.0209738349835407</v>
      </c>
      <c r="F149" s="20">
        <f ca="1">IF(INDEX(Ave_Calc!$1:$1048576,F$2+F$3,F$1+($A149-1))="",#N/A,INDEX(Ave_Calc!$1:$1048576,F$2+F$3,F$1+($A149-1)))</f>
        <v>-0.82535809928139536</v>
      </c>
      <c r="G149" s="20">
        <f ca="1">IF(INDEX(Ave_Calc!$1:$1048576,G$2+G$3,G$1+($A149-1))="",#N/A,INDEX(Ave_Calc!$1:$1048576,G$2+G$3,G$1+($A149-1)))</f>
        <v>-1.049018155240828</v>
      </c>
      <c r="H149" s="20">
        <f ca="1">IF(INDEX(Ave_Calc!$1:$1048576,H$2+H$3,H$1+($A149-1))="",#N/A,INDEX(Ave_Calc!$1:$1048576,H$2+H$3,H$1+($A149-1)))</f>
        <v>-0.95193335458987305</v>
      </c>
      <c r="I149" s="20">
        <f ca="1">IF(INDEX(Ave_Calc!$1:$1048576,I$2+I$3,I$1+($A149-1))="",#N/A,INDEX(Ave_Calc!$1:$1048576,I$2+I$3,I$1+($A149-1)))</f>
        <v>-0.94528361335195754</v>
      </c>
    </row>
    <row r="150" spans="1:9">
      <c r="C150" s="21"/>
    </row>
    <row r="151" spans="1:9">
      <c r="A151" s="20">
        <f>INDEX($1:$1048576,ROW()-2,COLUMN())+1</f>
        <v>71</v>
      </c>
      <c r="B151" s="20">
        <f>INDEX($1:$1048576,ROW()-2,COLUMN())</f>
        <v>9</v>
      </c>
      <c r="C151" s="21">
        <f>INDEX(Ave_Calc!$1:$1048576,$B151,C$1+($A151-1))</f>
        <v>42559</v>
      </c>
      <c r="D151" s="20">
        <f ca="1">IF(INDEX(Ave_Calc!$1:$1048576,D$2+D$3,D$1+($A151-1))="",#N/A,INDEX(Ave_Calc!$1:$1048576,D$2+D$3,D$1+($A151-1)))</f>
        <v>-1.0585456211725206</v>
      </c>
      <c r="E151" s="20">
        <f ca="1">IF(INDEX(Ave_Calc!$1:$1048576,E$2+E$3,E$1+($A151-1))="",#N/A,INDEX(Ave_Calc!$1:$1048576,E$2+E$3,E$1+($A151-1)))</f>
        <v>-1.0434235972997834</v>
      </c>
      <c r="F151" s="20">
        <f ca="1">IF(INDEX(Ave_Calc!$1:$1048576,F$2+F$3,F$1+($A151-1))="",#N/A,INDEX(Ave_Calc!$1:$1048576,F$2+F$3,F$1+($A151-1)))</f>
        <v>-0.84498270825285426</v>
      </c>
      <c r="G151" s="20">
        <f ca="1">IF(INDEX(Ave_Calc!$1:$1048576,G$2+G$3,G$1+($A151-1))="",#N/A,INDEX(Ave_Calc!$1:$1048576,G$2+G$3,G$1+($A151-1)))</f>
        <v>-1.0685131230636653</v>
      </c>
      <c r="H151" s="20">
        <f ca="1">IF(INDEX(Ave_Calc!$1:$1048576,H$2+H$3,H$1+($A151-1))="",#N/A,INDEX(Ave_Calc!$1:$1048576,H$2+H$3,H$1+($A151-1)))</f>
        <v>-0.95340368626794847</v>
      </c>
      <c r="I151" s="20">
        <f ca="1">IF(INDEX(Ave_Calc!$1:$1048576,I$2+I$3,I$1+($A151-1))="",#N/A,INDEX(Ave_Calc!$1:$1048576,I$2+I$3,I$1+($A151-1)))</f>
        <v>-0.95844266777601883</v>
      </c>
    </row>
    <row r="152" spans="1:9">
      <c r="C152" s="21"/>
    </row>
    <row r="153" spans="1:9">
      <c r="A153" s="20">
        <f>INDEX($1:$1048576,ROW()-2,COLUMN())+1</f>
        <v>72</v>
      </c>
      <c r="B153" s="20">
        <f>INDEX($1:$1048576,ROW()-2,COLUMN())</f>
        <v>9</v>
      </c>
      <c r="C153" s="21">
        <f>INDEX(Ave_Calc!$1:$1048576,$B153,C$1+($A153-1))</f>
        <v>42590</v>
      </c>
      <c r="D153" s="20">
        <f ca="1">IF(INDEX(Ave_Calc!$1:$1048576,D$2+D$3,D$1+($A153-1))="",#N/A,INDEX(Ave_Calc!$1:$1048576,D$2+D$3,D$1+($A153-1)))</f>
        <v>-1.0858317385287877</v>
      </c>
      <c r="E153" s="20">
        <f ca="1">IF(INDEX(Ave_Calc!$1:$1048576,E$2+E$3,E$1+($A153-1))="",#N/A,INDEX(Ave_Calc!$1:$1048576,E$2+E$3,E$1+($A153-1)))</f>
        <v>-1.0845306261256367</v>
      </c>
      <c r="F153" s="20">
        <f ca="1">IF(INDEX(Ave_Calc!$1:$1048576,F$2+F$3,F$1+($A153-1))="",#N/A,INDEX(Ave_Calc!$1:$1048576,F$2+F$3,F$1+($A153-1)))</f>
        <v>-0.8466321281146878</v>
      </c>
      <c r="G153" s="20">
        <f ca="1">IF(INDEX(Ave_Calc!$1:$1048576,G$2+G$3,G$1+($A153-1))="",#N/A,INDEX(Ave_Calc!$1:$1048576,G$2+G$3,G$1+($A153-1)))</f>
        <v>-1.0642119124626179</v>
      </c>
      <c r="H153" s="20">
        <f ca="1">IF(INDEX(Ave_Calc!$1:$1048576,H$2+H$3,H$1+($A153-1))="",#N/A,INDEX(Ave_Calc!$1:$1048576,H$2+H$3,H$1+($A153-1)))</f>
        <v>-0.9548976873522973</v>
      </c>
      <c r="I153" s="20">
        <f ca="1">IF(INDEX(Ave_Calc!$1:$1048576,I$2+I$3,I$1+($A153-1))="",#N/A,INDEX(Ave_Calc!$1:$1048576,I$2+I$3,I$1+($A153-1)))</f>
        <v>-0.96635533147560981</v>
      </c>
    </row>
    <row r="154" spans="1:9">
      <c r="C154" s="21"/>
    </row>
    <row r="155" spans="1:9">
      <c r="A155" s="20">
        <f>INDEX($1:$1048576,ROW()-2,COLUMN())+1</f>
        <v>73</v>
      </c>
      <c r="B155" s="20">
        <f>INDEX($1:$1048576,ROW()-2,COLUMN())</f>
        <v>9</v>
      </c>
      <c r="C155" s="21">
        <f>INDEX(Ave_Calc!$1:$1048576,$B155,C$1+($A155-1))</f>
        <v>42621</v>
      </c>
      <c r="D155" s="20">
        <f ca="1">IF(INDEX(Ave_Calc!$1:$1048576,D$2+D$3,D$1+($A155-1))="",#N/A,INDEX(Ave_Calc!$1:$1048576,D$2+D$3,D$1+($A155-1)))</f>
        <v>-1.0713337517843657</v>
      </c>
      <c r="E155" s="20">
        <f ca="1">IF(INDEX(Ave_Calc!$1:$1048576,E$2+E$3,E$1+($A155-1))="",#N/A,INDEX(Ave_Calc!$1:$1048576,E$2+E$3,E$1+($A155-1)))</f>
        <v>-1.0780442817872418</v>
      </c>
      <c r="F155" s="20">
        <f ca="1">IF(INDEX(Ave_Calc!$1:$1048576,F$2+F$3,F$1+($A155-1))="",#N/A,INDEX(Ave_Calc!$1:$1048576,F$2+F$3,F$1+($A155-1)))</f>
        <v>-0.84966390886621812</v>
      </c>
      <c r="G155" s="20">
        <f ca="1">IF(INDEX(Ave_Calc!$1:$1048576,G$2+G$3,G$1+($A155-1))="",#N/A,INDEX(Ave_Calc!$1:$1048576,G$2+G$3,G$1+($A155-1)))</f>
        <v>-1.0824026573667958</v>
      </c>
      <c r="H155" s="20">
        <f ca="1">IF(INDEX(Ave_Calc!$1:$1048576,H$2+H$3,H$1+($A155-1))="",#N/A,INDEX(Ave_Calc!$1:$1048576,H$2+H$3,H$1+($A155-1)))</f>
        <v>-0.95956557304733592</v>
      </c>
      <c r="I155" s="20">
        <f ca="1">IF(INDEX(Ave_Calc!$1:$1048576,I$2+I$3,I$1+($A155-1))="",#N/A,INDEX(Ave_Calc!$1:$1048576,I$2+I$3,I$1+($A155-1)))</f>
        <v>-0.96927902802545673</v>
      </c>
    </row>
    <row r="156" spans="1:9">
      <c r="C156" s="21"/>
    </row>
    <row r="157" spans="1:9">
      <c r="A157" s="20">
        <f>INDEX($1:$1048576,ROW()-2,COLUMN())+1</f>
        <v>74</v>
      </c>
      <c r="B157" s="20">
        <f>INDEX($1:$1048576,ROW()-2,COLUMN())</f>
        <v>9</v>
      </c>
      <c r="C157" s="21">
        <f>INDEX(Ave_Calc!$1:$1048576,$B157,C$1+($A157-1))</f>
        <v>42650</v>
      </c>
      <c r="D157" s="20">
        <f ca="1">IF(INDEX(Ave_Calc!$1:$1048576,D$2+D$3,D$1+($A157-1))="",#N/A,INDEX(Ave_Calc!$1:$1048576,D$2+D$3,D$1+($A157-1)))</f>
        <v>-1.0616042352767734</v>
      </c>
      <c r="E157" s="20">
        <f ca="1">IF(INDEX(Ave_Calc!$1:$1048576,E$2+E$3,E$1+($A157-1))="",#N/A,INDEX(Ave_Calc!$1:$1048576,E$2+E$3,E$1+($A157-1)))</f>
        <v>-1.0691064248580355</v>
      </c>
      <c r="F157" s="20">
        <f ca="1">IF(INDEX(Ave_Calc!$1:$1048576,F$2+F$3,F$1+($A157-1))="",#N/A,INDEX(Ave_Calc!$1:$1048576,F$2+F$3,F$1+($A157-1)))</f>
        <v>-0.84938743334749511</v>
      </c>
      <c r="G157" s="20">
        <f ca="1">IF(INDEX(Ave_Calc!$1:$1048576,G$2+G$3,G$1+($A157-1))="",#N/A,INDEX(Ave_Calc!$1:$1048576,G$2+G$3,G$1+($A157-1)))</f>
        <v>-1.0675791434773323</v>
      </c>
      <c r="H157" s="20">
        <f ca="1">IF(INDEX(Ave_Calc!$1:$1048576,H$2+H$3,H$1+($A157-1))="",#N/A,INDEX(Ave_Calc!$1:$1048576,H$2+H$3,H$1+($A157-1)))</f>
        <v>-0.98496862435064292</v>
      </c>
      <c r="I157" s="20">
        <f ca="1">IF(INDEX(Ave_Calc!$1:$1048576,I$2+I$3,I$1+($A157-1))="",#N/A,INDEX(Ave_Calc!$1:$1048576,I$2+I$3,I$1+($A157-1)))</f>
        <v>-0.97547855931872851</v>
      </c>
    </row>
    <row r="158" spans="1:9">
      <c r="C158" s="21"/>
    </row>
    <row r="159" spans="1:9">
      <c r="A159" s="20">
        <f>INDEX($1:$1048576,ROW()-2,COLUMN())+1</f>
        <v>75</v>
      </c>
      <c r="B159" s="20">
        <f>INDEX($1:$1048576,ROW()-2,COLUMN())</f>
        <v>9</v>
      </c>
      <c r="C159" s="21">
        <f>INDEX(Ave_Calc!$1:$1048576,$B159,C$1+($A159-1))</f>
        <v>42682</v>
      </c>
      <c r="D159" s="20">
        <f ca="1">IF(INDEX(Ave_Calc!$1:$1048576,D$2+D$3,D$1+($A159-1))="",#N/A,INDEX(Ave_Calc!$1:$1048576,D$2+D$3,D$1+($A159-1)))</f>
        <v>-1.059894379144197</v>
      </c>
      <c r="E159" s="20">
        <f ca="1">IF(INDEX(Ave_Calc!$1:$1048576,E$2+E$3,E$1+($A159-1))="",#N/A,INDEX(Ave_Calc!$1:$1048576,E$2+E$3,E$1+($A159-1)))</f>
        <v>-1.0683789572909606</v>
      </c>
      <c r="F159" s="20">
        <f ca="1">IF(INDEX(Ave_Calc!$1:$1048576,F$2+F$3,F$1+($A159-1))="",#N/A,INDEX(Ave_Calc!$1:$1048576,F$2+F$3,F$1+($A159-1)))</f>
        <v>-0.85118788718227378</v>
      </c>
      <c r="G159" s="20">
        <f ca="1">IF(INDEX(Ave_Calc!$1:$1048576,G$2+G$3,G$1+($A159-1))="",#N/A,INDEX(Ave_Calc!$1:$1048576,G$2+G$3,G$1+($A159-1)))</f>
        <v>-1.0824026573667958</v>
      </c>
      <c r="H159" s="20">
        <f ca="1">IF(INDEX(Ave_Calc!$1:$1048576,H$2+H$3,H$1+($A159-1))="",#N/A,INDEX(Ave_Calc!$1:$1048576,H$2+H$3,H$1+($A159-1)))</f>
        <v>-0.96643280255545816</v>
      </c>
      <c r="I159" s="20">
        <f ca="1">IF(INDEX(Ave_Calc!$1:$1048576,I$2+I$3,I$1+($A159-1))="",#N/A,INDEX(Ave_Calc!$1:$1048576,I$2+I$3,I$1+($A159-1)))</f>
        <v>-0.97024860388430412</v>
      </c>
    </row>
    <row r="160" spans="1:9">
      <c r="C160" s="21"/>
    </row>
    <row r="161" spans="1:9">
      <c r="A161" s="20">
        <f>INDEX($1:$1048576,ROW()-2,COLUMN())+1</f>
        <v>76</v>
      </c>
      <c r="B161" s="20">
        <f>INDEX($1:$1048576,ROW()-2,COLUMN())</f>
        <v>9</v>
      </c>
      <c r="C161" s="21">
        <f>INDEX(Ave_Calc!$1:$1048576,$B161,C$1+($A161-1))</f>
        <v>42712</v>
      </c>
      <c r="D161" s="20">
        <f ca="1">IF(INDEX(Ave_Calc!$1:$1048576,D$2+D$3,D$1+($A161-1))="",#N/A,INDEX(Ave_Calc!$1:$1048576,D$2+D$3,D$1+($A161-1)))</f>
        <v>-1.0471062485323519</v>
      </c>
      <c r="E161" s="20">
        <f ca="1">IF(INDEX(Ave_Calc!$1:$1048576,E$2+E$3,E$1+($A161-1))="",#N/A,INDEX(Ave_Calc!$1:$1048576,E$2+E$3,E$1+($A161-1)))</f>
        <v>-1.0673732189752811</v>
      </c>
      <c r="F161" s="20">
        <f ca="1">IF(INDEX(Ave_Calc!$1:$1048576,F$2+F$3,F$1+($A161-1))="",#N/A,INDEX(Ave_Calc!$1:$1048576,F$2+F$3,F$1+($A161-1)))</f>
        <v>-0.86538085706452972</v>
      </c>
      <c r="G161" s="20">
        <f ca="1">IF(INDEX(Ave_Calc!$1:$1048576,G$2+G$3,G$1+($A161-1))="",#N/A,INDEX(Ave_Calc!$1:$1048576,G$2+G$3,G$1+($A161-1)))</f>
        <v>-1.0785310172470501</v>
      </c>
      <c r="H161" s="20">
        <f ca="1">IF(INDEX(Ave_Calc!$1:$1048576,H$2+H$3,H$1+($A161-1))="",#N/A,INDEX(Ave_Calc!$1:$1048576,H$2+H$3,H$1+($A161-1)))</f>
        <v>-0.98104835240717925</v>
      </c>
      <c r="I161" s="20">
        <f ca="1">IF(INDEX(Ave_Calc!$1:$1048576,I$2+I$3,I$1+($A161-1))="",#N/A,INDEX(Ave_Calc!$1:$1048576,I$2+I$3,I$1+($A161-1)))</f>
        <v>-0.9782025051883062</v>
      </c>
    </row>
    <row r="162" spans="1:9">
      <c r="C162" s="21"/>
    </row>
    <row r="163" spans="1:9">
      <c r="A163" s="20">
        <f>INDEX($1:$1048576,ROW()-2,COLUMN())+1</f>
        <v>77</v>
      </c>
      <c r="B163" s="20">
        <f>INDEX($1:$1048576,ROW()-2,COLUMN())</f>
        <v>9</v>
      </c>
      <c r="C163" s="21">
        <f>INDEX(Ave_Calc!$1:$1048576,$B163,C$1+($A163-1))</f>
        <v>42741</v>
      </c>
      <c r="D163" s="20">
        <f ca="1">IF(INDEX(Ave_Calc!$1:$1048576,D$2+D$3,D$1+($A163-1))="",#N/A,INDEX(Ave_Calc!$1:$1048576,D$2+D$3,D$1+($A163-1)))</f>
        <v>-1.059894379144197</v>
      </c>
      <c r="E163" s="20">
        <f ca="1">IF(INDEX(Ave_Calc!$1:$1048576,E$2+E$3,E$1+($A163-1))="",#N/A,INDEX(Ave_Calc!$1:$1048576,E$2+E$3,E$1+($A163-1)))</f>
        <v>-1.0503223781594875</v>
      </c>
      <c r="F163" s="20">
        <f ca="1">IF(INDEX(Ave_Calc!$1:$1048576,F$2+F$3,F$1+($A163-1))="",#N/A,INDEX(Ave_Calc!$1:$1048576,F$2+F$3,F$1+($A163-1)))</f>
        <v>-0.87034873010124847</v>
      </c>
      <c r="G163" s="20">
        <f ca="1">IF(INDEX(Ave_Calc!$1:$1048576,G$2+G$3,G$1+($A163-1))="",#N/A,INDEX(Ave_Calc!$1:$1048576,G$2+G$3,G$1+($A163-1)))</f>
        <v>-1.0835425614551799</v>
      </c>
      <c r="H163" s="20">
        <f ca="1">IF(INDEX(Ave_Calc!$1:$1048576,H$2+H$3,H$1+($A163-1))="",#N/A,INDEX(Ave_Calc!$1:$1048576,H$2+H$3,H$1+($A163-1)))</f>
        <v>-0.99025109908823905</v>
      </c>
      <c r="I163" s="20">
        <f ca="1">IF(INDEX(Ave_Calc!$1:$1048576,I$2+I$3,I$1+($A163-1))="",#N/A,INDEX(Ave_Calc!$1:$1048576,I$2+I$3,I$1+($A163-1)))</f>
        <v>-0.98275149017203278</v>
      </c>
    </row>
    <row r="164" spans="1:9">
      <c r="C164" s="21"/>
    </row>
    <row r="165" spans="1:9">
      <c r="A165" s="20">
        <f>INDEX($1:$1048576,ROW()-2,COLUMN())+1</f>
        <v>78</v>
      </c>
      <c r="B165" s="20">
        <f>INDEX($1:$1048576,ROW()-2,COLUMN())</f>
        <v>9</v>
      </c>
      <c r="C165" s="21">
        <f>INDEX(Ave_Calc!$1:$1048576,$B165,C$1+($A165-1))</f>
        <v>42774</v>
      </c>
      <c r="D165" s="20">
        <f ca="1">IF(INDEX(Ave_Calc!$1:$1048576,D$2+D$3,D$1+($A165-1))="",#N/A,INDEX(Ave_Calc!$1:$1048576,D$2+D$3,D$1+($A165-1)))</f>
        <v>-1.0841218823962111</v>
      </c>
      <c r="E165" s="20">
        <f ca="1">IF(INDEX(Ave_Calc!$1:$1048576,E$2+E$3,E$1+($A165-1))="",#N/A,INDEX(Ave_Calc!$1:$1048576,E$2+E$3,E$1+($A165-1)))</f>
        <v>-1.0921568745524157</v>
      </c>
      <c r="F165" s="20">
        <f ca="1">IF(INDEX(Ave_Calc!$1:$1048576,F$2+F$3,F$1+($A165-1))="",#N/A,INDEX(Ave_Calc!$1:$1048576,F$2+F$3,F$1+($A165-1)))</f>
        <v>-0.90177903965531392</v>
      </c>
      <c r="G165" s="20">
        <f ca="1">IF(INDEX(Ave_Calc!$1:$1048576,G$2+G$3,G$1+($A165-1))="",#N/A,INDEX(Ave_Calc!$1:$1048576,G$2+G$3,G$1+($A165-1)))</f>
        <v>-1.1209121159339925</v>
      </c>
      <c r="H165" s="20">
        <f ca="1">IF(INDEX(Ave_Calc!$1:$1048576,H$2+H$3,H$1+($A165-1))="",#N/A,INDEX(Ave_Calc!$1:$1048576,H$2+H$3,H$1+($A165-1)))</f>
        <v>-1.00254166448392</v>
      </c>
      <c r="I165" s="20">
        <f ca="1">IF(INDEX(Ave_Calc!$1:$1048576,I$2+I$3,I$1+($A165-1))="",#N/A,INDEX(Ave_Calc!$1:$1048576,I$2+I$3,I$1+($A165-1)))</f>
        <v>-1.0080483461086849</v>
      </c>
    </row>
    <row r="166" spans="1:9">
      <c r="C166" s="21"/>
    </row>
    <row r="167" spans="1:9">
      <c r="A167" s="20">
        <f>INDEX($1:$1048576,ROW()-2,COLUMN())+1</f>
        <v>79</v>
      </c>
      <c r="B167" s="20">
        <f>INDEX($1:$1048576,ROW()-2,COLUMN())</f>
        <v>9</v>
      </c>
      <c r="C167" s="21">
        <f>INDEX(Ave_Calc!$1:$1048576,$B167,C$1+($A167-1))</f>
        <v>42802</v>
      </c>
      <c r="D167" s="20">
        <f ca="1">IF(INDEX(Ave_Calc!$1:$1048576,D$2+D$3,D$1+($A167-1))="",#N/A,INDEX(Ave_Calc!$1:$1048576,D$2+D$3,D$1+($A167-1)))</f>
        <v>-1.0726825097560424</v>
      </c>
      <c r="E167" s="20">
        <f ca="1">IF(INDEX(Ave_Calc!$1:$1048576,E$2+E$3,E$1+($A167-1))="",#N/A,INDEX(Ave_Calc!$1:$1048576,E$2+E$3,E$1+($A167-1)))</f>
        <v>-1.0588477985673843</v>
      </c>
      <c r="F167" s="20">
        <f ca="1">IF(INDEX(Ave_Calc!$1:$1048576,F$2+F$3,F$1+($A167-1))="",#N/A,INDEX(Ave_Calc!$1:$1048576,F$2+F$3,F$1+($A167-1)))</f>
        <v>-0.8680176011320101</v>
      </c>
      <c r="G167" s="20">
        <f ca="1">IF(INDEX(Ave_Calc!$1:$1048576,G$2+G$3,G$1+($A167-1))="",#N/A,INDEX(Ave_Calc!$1:$1048576,G$2+G$3,G$1+($A167-1)))</f>
        <v>-1.0835425614551799</v>
      </c>
      <c r="H167" s="20">
        <f ca="1">IF(INDEX(Ave_Calc!$1:$1048576,H$2+H$3,H$1+($A167-1))="",#N/A,INDEX(Ave_Calc!$1:$1048576,H$2+H$3,H$1+($A167-1)))</f>
        <v>-0.98292011955413727</v>
      </c>
      <c r="I167" s="20">
        <f ca="1">IF(INDEX(Ave_Calc!$1:$1048576,I$2+I$3,I$1+($A167-1))="",#N/A,INDEX(Ave_Calc!$1:$1048576,I$2+I$3,I$1+($A167-1)))</f>
        <v>-0.98134965177925648</v>
      </c>
    </row>
    <row r="168" spans="1:9">
      <c r="C168" s="21"/>
    </row>
    <row r="169" spans="1:9">
      <c r="A169" s="20">
        <f>INDEX($1:$1048576,ROW()-2,COLUMN())+1</f>
        <v>80</v>
      </c>
      <c r="B169" s="20">
        <f>INDEX($1:$1048576,ROW()-2,COLUMN())</f>
        <v>9</v>
      </c>
      <c r="C169" s="21">
        <f>INDEX(Ave_Calc!$1:$1048576,$B169,C$1+($A169-1))</f>
        <v>42835</v>
      </c>
      <c r="D169" s="20">
        <f ca="1">IF(INDEX(Ave_Calc!$1:$1048576,D$2+D$3,D$1+($A169-1))="",#N/A,INDEX(Ave_Calc!$1:$1048576,D$2+D$3,D$1+($A169-1)))</f>
        <v>-1.0684657136649218</v>
      </c>
      <c r="E169" s="20">
        <f ca="1">IF(INDEX(Ave_Calc!$1:$1048576,E$2+E$3,E$1+($A169-1))="",#N/A,INDEX(Ave_Calc!$1:$1048576,E$2+E$3,E$1+($A169-1)))</f>
        <v>-1.0755881887669212</v>
      </c>
      <c r="F169" s="20">
        <f ca="1">IF(INDEX(Ave_Calc!$1:$1048576,F$2+F$3,F$1+($A169-1))="",#N/A,INDEX(Ave_Calc!$1:$1048576,F$2+F$3,F$1+($A169-1)))</f>
        <v>-0.88477639089700166</v>
      </c>
      <c r="G169" s="20">
        <f ca="1">IF(INDEX(Ave_Calc!$1:$1048576,G$2+G$3,G$1+($A169-1))="",#N/A,INDEX(Ave_Calc!$1:$1048576,G$2+G$3,G$1+($A169-1)))</f>
        <v>-1.0440610292599715</v>
      </c>
      <c r="H169" s="20">
        <f ca="1">IF(INDEX(Ave_Calc!$1:$1048576,H$2+H$3,H$1+($A169-1))="",#N/A,INDEX(Ave_Calc!$1:$1048576,H$2+H$3,H$1+($A169-1)))</f>
        <v>-1.0022160853844835</v>
      </c>
      <c r="I169" s="20">
        <f ca="1">IF(INDEX(Ave_Calc!$1:$1048576,I$2+I$3,I$1+($A169-1))="",#N/A,INDEX(Ave_Calc!$1:$1048576,I$2+I$3,I$1+($A169-1)))</f>
        <v>-1.0120943725606695</v>
      </c>
    </row>
    <row r="170" spans="1:9">
      <c r="C170" s="21"/>
    </row>
    <row r="171" spans="1:9">
      <c r="A171" s="20">
        <f>INDEX($1:$1048576,ROW()-2,COLUMN())+1</f>
        <v>81</v>
      </c>
      <c r="B171" s="20">
        <f>INDEX($1:$1048576,ROW()-2,COLUMN())</f>
        <v>9</v>
      </c>
      <c r="C171" s="21">
        <f>INDEX(Ave_Calc!$1:$1048576,$B171,C$1+($A171-1))</f>
        <v>42863</v>
      </c>
      <c r="D171" s="20">
        <f ca="1">IF(INDEX(Ave_Calc!$1:$1048576,D$2+D$3,D$1+($A171-1))="",#N/A,INDEX(Ave_Calc!$1:$1048576,D$2+D$3,D$1+($A171-1)))</f>
        <v>-1.0498035432469235</v>
      </c>
      <c r="E171" s="20">
        <f ca="1">IF(INDEX(Ave_Calc!$1:$1048576,E$2+E$3,E$1+($A171-1))="",#N/A,INDEX(Ave_Calc!$1:$1048576,E$2+E$3,E$1+($A171-1)))</f>
        <v>-1.0442268101466916</v>
      </c>
      <c r="F171" s="20">
        <f ca="1">IF(INDEX(Ave_Calc!$1:$1048576,F$2+F$3,F$1+($A171-1))="",#N/A,INDEX(Ave_Calc!$1:$1048576,F$2+F$3,F$1+($A171-1)))</f>
        <v>-0.87358851601807053</v>
      </c>
      <c r="G171" s="20">
        <f ca="1">IF(INDEX(Ave_Calc!$1:$1048576,G$2+G$3,G$1+($A171-1))="",#N/A,INDEX(Ave_Calc!$1:$1048576,G$2+G$3,G$1+($A171-1)))</f>
        <v>-1.0334759854127538</v>
      </c>
      <c r="H171" s="20">
        <f ca="1">IF(INDEX(Ave_Calc!$1:$1048576,H$2+H$3,H$1+($A171-1))="",#N/A,INDEX(Ave_Calc!$1:$1048576,H$2+H$3,H$1+($A171-1)))</f>
        <v>-0.99344381483489352</v>
      </c>
      <c r="I171" s="20">
        <f ca="1">IF(INDEX(Ave_Calc!$1:$1048576,I$2+I$3,I$1+($A171-1))="",#N/A,INDEX(Ave_Calc!$1:$1048576,I$2+I$3,I$1+($A171-1)))</f>
        <v>-0.99858040560839811</v>
      </c>
    </row>
    <row r="172" spans="1:9">
      <c r="C172" s="21"/>
    </row>
    <row r="173" spans="1:9">
      <c r="A173" s="20">
        <f>INDEX($1:$1048576,ROW()-2,COLUMN())+1</f>
        <v>82</v>
      </c>
      <c r="B173" s="20">
        <f>INDEX($1:$1048576,ROW()-2,COLUMN())</f>
        <v>9</v>
      </c>
      <c r="C173" s="21">
        <f>INDEX(Ave_Calc!$1:$1048576,$B173,C$1+($A173-1))</f>
        <v>42894</v>
      </c>
      <c r="D173" s="20">
        <f ca="1">IF(INDEX(Ave_Calc!$1:$1048576,D$2+D$3,D$1+($A173-1))="",#N/A,INDEX(Ave_Calc!$1:$1048576,D$2+D$3,D$1+($A173-1)))</f>
        <v>-1.0645342784997587</v>
      </c>
      <c r="E173" s="20">
        <f ca="1">IF(INDEX(Ave_Calc!$1:$1048576,E$2+E$3,E$1+($A173-1))="",#N/A,INDEX(Ave_Calc!$1:$1048576,E$2+E$3,E$1+($A173-1)))</f>
        <v>-1.0827648512031416</v>
      </c>
      <c r="F173" s="20">
        <f ca="1">IF(INDEX(Ave_Calc!$1:$1048576,F$2+F$3,F$1+($A173-1))="",#N/A,INDEX(Ave_Calc!$1:$1048576,F$2+F$3,F$1+($A173-1)))</f>
        <v>-0.87871951508399815</v>
      </c>
      <c r="G173" s="20">
        <f ca="1">IF(INDEX(Ave_Calc!$1:$1048576,G$2+G$3,G$1+($A173-1))="",#N/A,INDEX(Ave_Calc!$1:$1048576,G$2+G$3,G$1+($A173-1)))</f>
        <v>-1.0319222634554477</v>
      </c>
      <c r="H173" s="20">
        <f ca="1">IF(INDEX(Ave_Calc!$1:$1048576,H$2+H$3,H$1+($A173-1))="",#N/A,INDEX(Ave_Calc!$1:$1048576,H$2+H$3,H$1+($A173-1)))</f>
        <v>-1.002194767654947</v>
      </c>
      <c r="I173" s="20">
        <f ca="1">IF(INDEX(Ave_Calc!$1:$1048576,I$2+I$3,I$1+($A173-1))="",#N/A,INDEX(Ave_Calc!$1:$1048576,I$2+I$3,I$1+($A173-1)))</f>
        <v>-1.0093970229445437</v>
      </c>
    </row>
    <row r="174" spans="1:9">
      <c r="C174" s="21"/>
    </row>
    <row r="175" spans="1:9">
      <c r="A175" s="20">
        <f>INDEX($1:$1048576,ROW()-2,COLUMN())+1</f>
        <v>83</v>
      </c>
      <c r="B175" s="20">
        <f>INDEX($1:$1048576,ROW()-2,COLUMN())</f>
        <v>9</v>
      </c>
      <c r="C175" s="21">
        <f>INDEX(Ave_Calc!$1:$1048576,$B175,C$1+($A175-1))</f>
        <v>42923</v>
      </c>
      <c r="D175" s="20">
        <f ca="1">IF(INDEX(Ave_Calc!$1:$1048576,D$2+D$3,D$1+($A175-1))="",#N/A,INDEX(Ave_Calc!$1:$1048576,D$2+D$3,D$1+($A175-1)))</f>
        <v>-1.0592899745756292</v>
      </c>
      <c r="E175" s="20">
        <f ca="1">IF(INDEX(Ave_Calc!$1:$1048576,E$2+E$3,E$1+($A175-1))="",#N/A,INDEX(Ave_Calc!$1:$1048576,E$2+E$3,E$1+($A175-1)))</f>
        <v>-1.0668565500983698</v>
      </c>
      <c r="F175" s="20">
        <f ca="1">IF(INDEX(Ave_Calc!$1:$1048576,F$2+F$3,F$1+($A175-1))="",#N/A,INDEX(Ave_Calc!$1:$1048576,F$2+F$3,F$1+($A175-1)))</f>
        <v>-0.88092210082621814</v>
      </c>
      <c r="G175" s="20">
        <f ca="1">IF(INDEX(Ave_Calc!$1:$1048576,G$2+G$3,G$1+($A175-1))="",#N/A,INDEX(Ave_Calc!$1:$1048576,G$2+G$3,G$1+($A175-1)))</f>
        <v>-1.0571970436036739</v>
      </c>
      <c r="H175" s="20">
        <f ca="1">IF(INDEX(Ave_Calc!$1:$1048576,H$2+H$3,H$1+($A175-1))="",#N/A,INDEX(Ave_Calc!$1:$1048576,H$2+H$3,H$1+($A175-1)))</f>
        <v>-1.0075745007738326</v>
      </c>
      <c r="I175" s="20">
        <f ca="1">IF(INDEX(Ave_Calc!$1:$1048576,I$2+I$3,I$1+($A175-1))="",#N/A,INDEX(Ave_Calc!$1:$1048576,I$2+I$3,I$1+($A175-1)))</f>
        <v>-1.0133001638213111</v>
      </c>
    </row>
    <row r="176" spans="1:9">
      <c r="C176" s="21"/>
    </row>
    <row r="177" spans="1:9">
      <c r="A177" s="20">
        <f>INDEX($1:$1048576,ROW()-2,COLUMN())+1</f>
        <v>84</v>
      </c>
      <c r="B177" s="20">
        <f>INDEX($1:$1048576,ROW()-2,COLUMN())</f>
        <v>9</v>
      </c>
      <c r="C177" s="21">
        <f>INDEX(Ave_Calc!$1:$1048576,$B177,C$1+($A177-1))</f>
        <v>42955</v>
      </c>
      <c r="D177" s="20">
        <f ca="1">IF(INDEX(Ave_Calc!$1:$1048576,D$2+D$3,D$1+($A177-1))="",#N/A,INDEX(Ave_Calc!$1:$1048576,D$2+D$3,D$1+($A177-1)))</f>
        <v>-1.0664946334192917</v>
      </c>
      <c r="E177" s="20">
        <f ca="1">IF(INDEX(Ave_Calc!$1:$1048576,E$2+E$3,E$1+($A177-1))="",#N/A,INDEX(Ave_Calc!$1:$1048576,E$2+E$3,E$1+($A177-1)))</f>
        <v>-1.076521874594651</v>
      </c>
      <c r="F177" s="20">
        <f ca="1">IF(INDEX(Ave_Calc!$1:$1048576,F$2+F$3,F$1+($A177-1))="",#N/A,INDEX(Ave_Calc!$1:$1048576,F$2+F$3,F$1+($A177-1)))</f>
        <v>-0.88912165417940314</v>
      </c>
      <c r="G177" s="20">
        <f ca="1">IF(INDEX(Ave_Calc!$1:$1048576,G$2+G$3,G$1+($A177-1))="",#N/A,INDEX(Ave_Calc!$1:$1048576,G$2+G$3,G$1+($A177-1)))</f>
        <v>-1.0701275091794709</v>
      </c>
      <c r="H177" s="20">
        <f ca="1">IF(INDEX(Ave_Calc!$1:$1048576,H$2+H$3,H$1+($A177-1))="",#N/A,INDEX(Ave_Calc!$1:$1048576,H$2+H$3,H$1+($A177-1)))</f>
        <v>-1.0184441323511073</v>
      </c>
      <c r="I177" s="20">
        <f ca="1">IF(INDEX(Ave_Calc!$1:$1048576,I$2+I$3,I$1+($A177-1))="",#N/A,INDEX(Ave_Calc!$1:$1048576,I$2+I$3,I$1+($A177-1)))</f>
        <v>-1.0233332233986736</v>
      </c>
    </row>
    <row r="178" spans="1:9">
      <c r="C178" s="21"/>
    </row>
    <row r="179" spans="1:9">
      <c r="A179" s="20">
        <f>INDEX($1:$1048576,ROW()-2,COLUMN())+1</f>
        <v>85</v>
      </c>
      <c r="B179" s="20">
        <f>INDEX($1:$1048576,ROW()-2,COLUMN())</f>
        <v>9</v>
      </c>
      <c r="C179" s="21">
        <f>INDEX(Ave_Calc!$1:$1048576,$B179,C$1+($A179-1))</f>
        <v>42986</v>
      </c>
      <c r="D179" s="20">
        <f ca="1">IF(INDEX(Ave_Calc!$1:$1048576,D$2+D$3,D$1+($A179-1))="",#N/A,INDEX(Ave_Calc!$1:$1048576,D$2+D$3,D$1+($A179-1)))</f>
        <v>-1.075516310591371</v>
      </c>
      <c r="E179" s="20">
        <f ca="1">IF(INDEX(Ave_Calc!$1:$1048576,E$2+E$3,E$1+($A179-1))="",#N/A,INDEX(Ave_Calc!$1:$1048576,E$2+E$3,E$1+($A179-1)))</f>
        <v>-1.0842339752284516</v>
      </c>
      <c r="F179" s="20">
        <f ca="1">IF(INDEX(Ave_Calc!$1:$1048576,F$2+F$3,F$1+($A179-1))="",#N/A,INDEX(Ave_Calc!$1:$1048576,F$2+F$3,F$1+($A179-1)))</f>
        <v>-0.90366198709465806</v>
      </c>
      <c r="G179" s="20">
        <f ca="1">IF(INDEX(Ave_Calc!$1:$1048576,G$2+G$3,G$1+($A179-1))="",#N/A,INDEX(Ave_Calc!$1:$1048576,G$2+G$3,G$1+($A179-1)))</f>
        <v>-1.0424475534895401</v>
      </c>
      <c r="H179" s="20">
        <f ca="1">IF(INDEX(Ave_Calc!$1:$1048576,H$2+H$3,H$1+($A179-1))="",#N/A,INDEX(Ave_Calc!$1:$1048576,H$2+H$3,H$1+($A179-1)))</f>
        <v>-1.0181218003677759</v>
      </c>
      <c r="I179" s="20">
        <f ca="1">IF(INDEX(Ave_Calc!$1:$1048576,I$2+I$3,I$1+($A179-1))="",#N/A,INDEX(Ave_Calc!$1:$1048576,I$2+I$3,I$1+($A179-1)))</f>
        <v>-1.0233385017198924</v>
      </c>
    </row>
    <row r="180" spans="1:9">
      <c r="C180" s="21"/>
    </row>
    <row r="181" spans="1:9">
      <c r="A181" s="20">
        <f>INDEX($1:$1048576,ROW()-2,COLUMN())+1</f>
        <v>86</v>
      </c>
      <c r="B181" s="20">
        <f>INDEX($1:$1048576,ROW()-2,COLUMN())</f>
        <v>9</v>
      </c>
      <c r="C181" s="21">
        <f>INDEX(Ave_Calc!$1:$1048576,$B181,C$1+($A181-1))</f>
        <v>43016</v>
      </c>
      <c r="D181" s="20">
        <f ca="1">IF(INDEX(Ave_Calc!$1:$1048576,D$2+D$3,D$1+($A181-1))="",#N/A,INDEX(Ave_Calc!$1:$1048576,D$2+D$3,D$1+($A181-1)))</f>
        <v>-1.0911083776520951</v>
      </c>
      <c r="E181" s="20">
        <f ca="1">IF(INDEX(Ave_Calc!$1:$1048576,E$2+E$3,E$1+($A181-1))="",#N/A,INDEX(Ave_Calc!$1:$1048576,E$2+E$3,E$1+($A181-1)))</f>
        <v>-1.0704263065818551</v>
      </c>
      <c r="F181" s="20">
        <f ca="1">IF(INDEX(Ave_Calc!$1:$1048576,F$2+F$3,F$1+($A181-1))="",#N/A,INDEX(Ave_Calc!$1:$1048576,F$2+F$3,F$1+($A181-1)))</f>
        <v>-0.90871700194792715</v>
      </c>
      <c r="G181" s="20">
        <f ca="1">IF(INDEX(Ave_Calc!$1:$1048576,G$2+G$3,G$1+($A181-1))="",#N/A,INDEX(Ave_Calc!$1:$1048576,G$2+G$3,G$1+($A181-1)))</f>
        <v>-1.0620362581712459</v>
      </c>
      <c r="H181" s="20">
        <f ca="1">IF(INDEX(Ave_Calc!$1:$1048576,H$2+H$3,H$1+($A181-1))="",#N/A,INDEX(Ave_Calc!$1:$1048576,H$2+H$3,H$1+($A181-1)))</f>
        <v>-1.0220542599774729</v>
      </c>
      <c r="I181" s="20">
        <f ca="1">IF(INDEX(Ave_Calc!$1:$1048576,I$2+I$3,I$1+($A181-1))="",#N/A,INDEX(Ave_Calc!$1:$1048576,I$2+I$3,I$1+($A181-1)))</f>
        <v>-1.0290930942629883</v>
      </c>
    </row>
    <row r="182" spans="1:9">
      <c r="C182" s="21"/>
    </row>
    <row r="183" spans="1:9">
      <c r="A183" s="20">
        <f>INDEX($1:$1048576,ROW()-2,COLUMN())+1</f>
        <v>87</v>
      </c>
      <c r="B183" s="20">
        <f>INDEX($1:$1048576,ROW()-2,COLUMN())</f>
        <v>9</v>
      </c>
      <c r="C183" s="21">
        <f>INDEX(Ave_Calc!$1:$1048576,$B183,C$1+($A183-1))</f>
        <v>43047</v>
      </c>
      <c r="D183" s="20">
        <f ca="1">IF(INDEX(Ave_Calc!$1:$1048576,D$2+D$3,D$1+($A183-1))="",#N/A,INDEX(Ave_Calc!$1:$1048576,D$2+D$3,D$1+($A183-1)))</f>
        <v>-1.0743847297887754</v>
      </c>
      <c r="E183" s="20">
        <f ca="1">IF(INDEX(Ave_Calc!$1:$1048576,E$2+E$3,E$1+($A183-1))="",#N/A,INDEX(Ave_Calc!$1:$1048576,E$2+E$3,E$1+($A183-1)))</f>
        <v>-1.0802679159216881</v>
      </c>
      <c r="F183" s="20">
        <f ca="1">IF(INDEX(Ave_Calc!$1:$1048576,F$2+F$3,F$1+($A183-1))="",#N/A,INDEX(Ave_Calc!$1:$1048576,F$2+F$3,F$1+($A183-1)))</f>
        <v>-0.91656566034482401</v>
      </c>
      <c r="G183" s="20">
        <f ca="1">IF(INDEX(Ave_Calc!$1:$1048576,G$2+G$3,G$1+($A183-1))="",#N/A,INDEX(Ave_Calc!$1:$1048576,G$2+G$3,G$1+($A183-1)))</f>
        <v>-1.0568718485176376</v>
      </c>
      <c r="H183" s="20">
        <f ca="1">IF(INDEX(Ave_Calc!$1:$1048576,H$2+H$3,H$1+($A183-1))="",#N/A,INDEX(Ave_Calc!$1:$1048576,H$2+H$3,H$1+($A183-1)))</f>
        <v>-1.020880869342174</v>
      </c>
      <c r="I183" s="20">
        <f ca="1">IF(INDEX(Ave_Calc!$1:$1048576,I$2+I$3,I$1+($A183-1))="",#N/A,INDEX(Ave_Calc!$1:$1048576,I$2+I$3,I$1+($A183-1)))</f>
        <v>-1.026955268492056</v>
      </c>
    </row>
    <row r="184" spans="1:9">
      <c r="C184" s="21"/>
    </row>
    <row r="185" spans="1:9">
      <c r="A185" s="20">
        <f>INDEX($1:$1048576,ROW()-2,COLUMN())+1</f>
        <v>88</v>
      </c>
      <c r="B185" s="20">
        <f>INDEX($1:$1048576,ROW()-2,COLUMN())</f>
        <v>9</v>
      </c>
      <c r="C185" s="21">
        <f>INDEX(Ave_Calc!$1:$1048576,$B185,C$1+($A185-1))</f>
        <v>43076</v>
      </c>
      <c r="D185" s="20">
        <f ca="1">IF(INDEX(Ave_Calc!$1:$1048576,D$2+D$3,D$1+($A185-1))="",#N/A,INDEX(Ave_Calc!$1:$1048576,D$2+D$3,D$1+($A185-1)))</f>
        <v>-1.0790789982411415</v>
      </c>
      <c r="E185" s="20">
        <f ca="1">IF(INDEX(Ave_Calc!$1:$1048576,E$2+E$3,E$1+($A185-1))="",#N/A,INDEX(Ave_Calc!$1:$1048576,E$2+E$3,E$1+($A185-1)))</f>
        <v>-1.0698563545376631</v>
      </c>
      <c r="F185" s="20">
        <f ca="1">IF(INDEX(Ave_Calc!$1:$1048576,F$2+F$3,F$1+($A185-1))="",#N/A,INDEX(Ave_Calc!$1:$1048576,F$2+F$3,F$1+($A185-1)))</f>
        <v>-0.92525862707720363</v>
      </c>
      <c r="G185" s="20">
        <f ca="1">IF(INDEX(Ave_Calc!$1:$1048576,G$2+G$3,G$1+($A185-1))="",#N/A,INDEX(Ave_Calc!$1:$1048576,G$2+G$3,G$1+($A185-1)))</f>
        <v>-1.0539548393324443</v>
      </c>
      <c r="H185" s="20">
        <f ca="1">IF(INDEX(Ave_Calc!$1:$1048576,H$2+H$3,H$1+($A185-1))="",#N/A,INDEX(Ave_Calc!$1:$1048576,H$2+H$3,H$1+($A185-1)))</f>
        <v>-1.0226271573775272</v>
      </c>
      <c r="I185" s="20">
        <f ca="1">IF(INDEX(Ave_Calc!$1:$1048576,I$2+I$3,I$1+($A185-1))="",#N/A,INDEX(Ave_Calc!$1:$1048576,I$2+I$3,I$1+($A185-1)))</f>
        <v>-1.0280542660170586</v>
      </c>
    </row>
    <row r="186" spans="1:9">
      <c r="C186" s="21"/>
    </row>
    <row r="187" spans="1:9">
      <c r="A187" s="20">
        <f>INDEX($1:$1048576,ROW()-2,COLUMN())+1</f>
        <v>89</v>
      </c>
      <c r="B187" s="20">
        <f>INDEX($1:$1048576,ROW()-2,COLUMN())</f>
        <v>9</v>
      </c>
      <c r="C187" s="21">
        <f>INDEX(Ave_Calc!$1:$1048576,$B187,C$1+($A187-1))</f>
        <v>43109</v>
      </c>
      <c r="D187" s="20">
        <f ca="1">IF(INDEX(Ave_Calc!$1:$1048576,D$2+D$3,D$1+($A187-1))="",#N/A,INDEX(Ave_Calc!$1:$1048576,D$2+D$3,D$1+($A187-1)))</f>
        <v>-1.0763174769564894</v>
      </c>
      <c r="E187" s="20">
        <f ca="1">IF(INDEX(Ave_Calc!$1:$1048576,E$2+E$3,E$1+($A187-1))="",#N/A,INDEX(Ave_Calc!$1:$1048576,E$2+E$3,E$1+($A187-1)))</f>
        <v>-1.0703059405282218</v>
      </c>
      <c r="F187" s="20">
        <f ca="1">IF(INDEX(Ave_Calc!$1:$1048576,F$2+F$3,F$1+($A187-1))="",#N/A,INDEX(Ave_Calc!$1:$1048576,F$2+F$3,F$1+($A187-1)))</f>
        <v>-0.92456021400006372</v>
      </c>
      <c r="G187" s="20">
        <f ca="1">IF(INDEX(Ave_Calc!$1:$1048576,G$2+G$3,G$1+($A187-1))="",#N/A,INDEX(Ave_Calc!$1:$1048576,G$2+G$3,G$1+($A187-1)))</f>
        <v>-1.0560927315821975</v>
      </c>
      <c r="H187" s="20">
        <f ca="1">IF(INDEX(Ave_Calc!$1:$1048576,H$2+H$3,H$1+($A187-1))="",#N/A,INDEX(Ave_Calc!$1:$1048576,H$2+H$3,H$1+($A187-1)))</f>
        <v>-1.0301284353190632</v>
      </c>
      <c r="I187" s="20">
        <f ca="1">IF(INDEX(Ave_Calc!$1:$1048576,I$2+I$3,I$1+($A187-1))="",#N/A,INDEX(Ave_Calc!$1:$1048576,I$2+I$3,I$1+($A187-1)))</f>
        <v>-1.0309804457582543</v>
      </c>
    </row>
    <row r="188" spans="1:9">
      <c r="C188" s="21"/>
    </row>
    <row r="189" spans="1:9">
      <c r="A189" s="20">
        <f>INDEX($1:$1048576,ROW()-2,COLUMN())+1</f>
        <v>90</v>
      </c>
      <c r="B189" s="20">
        <f>INDEX($1:$1048576,ROW()-2,COLUMN())</f>
        <v>9</v>
      </c>
      <c r="C189" s="21">
        <f>INDEX(Ave_Calc!$1:$1048576,$B189,C$1+($A189-1))</f>
        <v>43139</v>
      </c>
      <c r="D189" s="20">
        <f ca="1">IF(INDEX(Ave_Calc!$1:$1048576,D$2+D$3,D$1+($A189-1))="",#N/A,INDEX(Ave_Calc!$1:$1048576,D$2+D$3,D$1+($A189-1)))</f>
        <v>-1.0956848070983727</v>
      </c>
      <c r="E189" s="20">
        <f ca="1">IF(INDEX(Ave_Calc!$1:$1048576,E$2+E$3,E$1+($A189-1))="",#N/A,INDEX(Ave_Calc!$1:$1048576,E$2+E$3,E$1+($A189-1)))</f>
        <v>-1.115806152538845</v>
      </c>
      <c r="F189" s="20">
        <f ca="1">IF(INDEX(Ave_Calc!$1:$1048576,F$2+F$3,F$1+($A189-1))="",#N/A,INDEX(Ave_Calc!$1:$1048576,F$2+F$3,F$1+($A189-1)))</f>
        <v>-0.97012167829502949</v>
      </c>
      <c r="G189" s="20">
        <f ca="1">IF(INDEX(Ave_Calc!$1:$1048576,G$2+G$3,G$1+($A189-1))="",#N/A,INDEX(Ave_Calc!$1:$1048576,G$2+G$3,G$1+($A189-1)))</f>
        <v>-1.1132759591444958</v>
      </c>
      <c r="H189" s="20">
        <f ca="1">IF(INDEX(Ave_Calc!$1:$1048576,H$2+H$3,H$1+($A189-1))="",#N/A,INDEX(Ave_Calc!$1:$1048576,H$2+H$3,H$1+($A189-1)))</f>
        <v>-1.0661347147907325</v>
      </c>
      <c r="I189" s="20">
        <f ca="1">IF(INDEX(Ave_Calc!$1:$1048576,I$2+I$3,I$1+($A189-1))="",#N/A,INDEX(Ave_Calc!$1:$1048576,I$2+I$3,I$1+($A189-1)))</f>
        <v>-1.0694604796616367</v>
      </c>
    </row>
    <row r="190" spans="1:9">
      <c r="C190" s="21"/>
    </row>
    <row r="191" spans="1:9">
      <c r="A191" s="20">
        <f>INDEX($1:$1048576,ROW()-2,COLUMN())+1</f>
        <v>91</v>
      </c>
      <c r="B191" s="20">
        <f>INDEX($1:$1048576,ROW()-2,COLUMN())</f>
        <v>9</v>
      </c>
      <c r="C191" s="21">
        <f>INDEX(Ave_Calc!$1:$1048576,$B191,C$1+($A191-1))</f>
        <v>43167</v>
      </c>
      <c r="D191" s="20">
        <f ca="1">IF(INDEX(Ave_Calc!$1:$1048576,D$2+D$3,D$1+($A191-1))="",#N/A,INDEX(Ave_Calc!$1:$1048576,D$2+D$3,D$1+($A191-1)))</f>
        <v>-1.0772304845566814</v>
      </c>
      <c r="E191" s="20">
        <f ca="1">IF(INDEX(Ave_Calc!$1:$1048576,E$2+E$3,E$1+($A191-1))="",#N/A,INDEX(Ave_Calc!$1:$1048576,E$2+E$3,E$1+($A191-1)))</f>
        <v>-1.0745686507321703</v>
      </c>
      <c r="F191" s="20">
        <f ca="1">IF(INDEX(Ave_Calc!$1:$1048576,F$2+F$3,F$1+($A191-1))="",#N/A,INDEX(Ave_Calc!$1:$1048576,F$2+F$3,F$1+($A191-1)))</f>
        <v>-0.92809581000005836</v>
      </c>
      <c r="G191" s="20">
        <f ca="1">IF(INDEX(Ave_Calc!$1:$1048576,G$2+G$3,G$1+($A191-1))="",#N/A,INDEX(Ave_Calc!$1:$1048576,G$2+G$3,G$1+($A191-1)))</f>
        <v>-1.0658853794601881</v>
      </c>
      <c r="H191" s="20">
        <f ca="1">IF(INDEX(Ave_Calc!$1:$1048576,H$2+H$3,H$1+($A191-1))="",#N/A,INDEX(Ave_Calc!$1:$1048576,H$2+H$3,H$1+($A191-1)))</f>
        <v>-1.0294064536438805</v>
      </c>
      <c r="I191" s="20">
        <f ca="1">IF(INDEX(Ave_Calc!$1:$1048576,I$2+I$3,I$1+($A191-1))="",#N/A,INDEX(Ave_Calc!$1:$1048576,I$2+I$3,I$1+($A191-1)))</f>
        <v>-1.0332350037400924</v>
      </c>
    </row>
    <row r="192" spans="1:9">
      <c r="C192" s="21"/>
    </row>
    <row r="193" spans="1:9">
      <c r="A193" s="20">
        <f>INDEX($1:$1048576,ROW()-2,COLUMN())+1</f>
        <v>92</v>
      </c>
      <c r="B193" s="20">
        <f>INDEX($1:$1048576,ROW()-2,COLUMN())</f>
        <v>9</v>
      </c>
      <c r="C193" s="21">
        <f>INDEX(Ave_Calc!$1:$1048576,$B193,C$1+($A193-1))</f>
        <v>43198</v>
      </c>
      <c r="D193" s="20">
        <f ca="1">IF(INDEX(Ave_Calc!$1:$1048576,D$2+D$3,D$1+($A193-1))="",#N/A,INDEX(Ave_Calc!$1:$1048576,D$2+D$3,D$1+($A193-1)))</f>
        <v>-1.1079877374123388</v>
      </c>
      <c r="E193" s="20">
        <f ca="1">IF(INDEX(Ave_Calc!$1:$1048576,E$2+E$3,E$1+($A193-1))="",#N/A,INDEX(Ave_Calc!$1:$1048576,E$2+E$3,E$1+($A193-1)))</f>
        <v>-1.0854297981067542</v>
      </c>
      <c r="F193" s="20">
        <f ca="1">IF(INDEX(Ave_Calc!$1:$1048576,F$2+F$3,F$1+($A193-1))="",#N/A,INDEX(Ave_Calc!$1:$1048576,F$2+F$3,F$1+($A193-1)))</f>
        <v>-0.92308163817683919</v>
      </c>
      <c r="G193" s="20">
        <f ca="1">IF(INDEX(Ave_Calc!$1:$1048576,G$2+G$3,G$1+($A193-1))="",#N/A,INDEX(Ave_Calc!$1:$1048576,G$2+G$3,G$1+($A193-1)))</f>
        <v>-1.0874842847036201</v>
      </c>
      <c r="H193" s="20">
        <f ca="1">IF(INDEX(Ave_Calc!$1:$1048576,H$2+H$3,H$1+($A193-1))="",#N/A,INDEX(Ave_Calc!$1:$1048576,H$2+H$3,H$1+($A193-1)))</f>
        <v>-1.0141140085538727</v>
      </c>
      <c r="I193" s="20">
        <f ca="1">IF(INDEX(Ave_Calc!$1:$1048576,I$2+I$3,I$1+($A193-1))="",#N/A,INDEX(Ave_Calc!$1:$1048576,I$2+I$3,I$1+($A193-1)))</f>
        <v>-1.0288703943561242</v>
      </c>
    </row>
    <row r="194" spans="1:9">
      <c r="C194" s="21"/>
    </row>
    <row r="195" spans="1:9">
      <c r="A195" s="20">
        <f>INDEX($1:$1048576,ROW()-2,COLUMN())+1</f>
        <v>93</v>
      </c>
      <c r="B195" s="20">
        <f>INDEX($1:$1048576,ROW()-2,COLUMN())</f>
        <v>9</v>
      </c>
      <c r="C195" s="21">
        <f>INDEX(Ave_Calc!$1:$1048576,$B195,C$1+($A195-1))</f>
        <v>43221</v>
      </c>
      <c r="D195" s="20">
        <f ca="1">IF(INDEX(Ave_Calc!$1:$1048576,D$2+D$3,D$1+($A195-1))="",#N/A,INDEX(Ave_Calc!$1:$1048576,D$2+D$3,D$1+($A195-1)))</f>
        <v>-1.0986999190842632</v>
      </c>
      <c r="E195" s="20">
        <f ca="1">IF(INDEX(Ave_Calc!$1:$1048576,E$2+E$3,E$1+($A195-1))="",#N/A,INDEX(Ave_Calc!$1:$1048576,E$2+E$3,E$1+($A195-1)))</f>
        <v>-1.0941959506219179</v>
      </c>
      <c r="F195" s="20">
        <f ca="1">IF(INDEX(Ave_Calc!$1:$1048576,F$2+F$3,F$1+($A195-1))="",#N/A,INDEX(Ave_Calc!$1:$1048576,F$2+F$3,F$1+($A195-1)))</f>
        <v>-0.90695981197068354</v>
      </c>
      <c r="G195" s="20">
        <f ca="1">IF(INDEX(Ave_Calc!$1:$1048576,G$2+G$3,G$1+($A195-1))="",#N/A,INDEX(Ave_Calc!$1:$1048576,G$2+G$3,G$1+($A195-1)))</f>
        <v>-1.0947332780758312</v>
      </c>
      <c r="H195" s="20">
        <f ca="1">IF(INDEX(Ave_Calc!$1:$1048576,H$2+H$3,H$1+($A195-1))="",#N/A,INDEX(Ave_Calc!$1:$1048576,H$2+H$3,H$1+($A195-1)))</f>
        <v>-1.0001094735962897</v>
      </c>
      <c r="I195" s="20">
        <f ca="1">IF(INDEX(Ave_Calc!$1:$1048576,I$2+I$3,I$1+($A195-1))="",#N/A,INDEX(Ave_Calc!$1:$1048576,I$2+I$3,I$1+($A195-1)))</f>
        <v>-1.0210907691323396</v>
      </c>
    </row>
    <row r="196" spans="1:9">
      <c r="C196" s="21"/>
    </row>
    <row r="197" spans="1:9">
      <c r="A197" s="20">
        <f>INDEX($1:$1048576,ROW()-2,COLUMN())+1</f>
        <v>94</v>
      </c>
      <c r="B197" s="20">
        <f>INDEX($1:$1048576,ROW()-2,COLUMN())</f>
        <v>9</v>
      </c>
      <c r="C197" s="21">
        <f>INDEX(Ave_Calc!$1:$1048576,$B197,C$1+($A197-1))</f>
        <v>43252</v>
      </c>
      <c r="D197" s="20">
        <f ca="1">IF(INDEX(Ave_Calc!$1:$1048576,D$2+D$3,D$1+($A197-1))="",#N/A,INDEX(Ave_Calc!$1:$1048576,D$2+D$3,D$1+($A197-1)))</f>
        <v>-1.1140668855471834</v>
      </c>
      <c r="E197" s="20">
        <f ca="1">IF(INDEX(Ave_Calc!$1:$1048576,E$2+E$3,E$1+($A197-1))="",#N/A,INDEX(Ave_Calc!$1:$1048576,E$2+E$3,E$1+($A197-1)))</f>
        <v>-1.0836314541445189</v>
      </c>
      <c r="F197" s="20">
        <f ca="1">IF(INDEX(Ave_Calc!$1:$1048576,F$2+F$3,F$1+($A197-1))="",#N/A,INDEX(Ave_Calc!$1:$1048576,F$2+F$3,F$1+($A197-1)))</f>
        <v>-0.91976390015416953</v>
      </c>
      <c r="G197" s="20">
        <f ca="1">IF(INDEX(Ave_Calc!$1:$1048576,G$2+G$3,G$1+($A197-1))="",#N/A,INDEX(Ave_Calc!$1:$1048576,G$2+G$3,G$1+($A197-1)))</f>
        <v>-1.074770672717392</v>
      </c>
      <c r="H197" s="20">
        <f ca="1">IF(INDEX(Ave_Calc!$1:$1048576,H$2+H$3,H$1+($A197-1))="",#N/A,INDEX(Ave_Calc!$1:$1048576,H$2+H$3,H$1+($A197-1)))</f>
        <v>-1.0070023355120732</v>
      </c>
      <c r="I197" s="20">
        <f ca="1">IF(INDEX(Ave_Calc!$1:$1048576,I$2+I$3,I$1+($A197-1))="",#N/A,INDEX(Ave_Calc!$1:$1048576,I$2+I$3,I$1+($A197-1)))</f>
        <v>-1.0246685111939653</v>
      </c>
    </row>
    <row r="198" spans="1:9">
      <c r="C198" s="21"/>
    </row>
    <row r="199" spans="1:9">
      <c r="A199" s="20">
        <f>INDEX($1:$1048576,ROW()-2,COLUMN())+1</f>
        <v>95</v>
      </c>
      <c r="B199" s="20">
        <f>INDEX($1:$1048576,ROW()-2,COLUMN())</f>
        <v>9</v>
      </c>
      <c r="C199" s="21">
        <f>INDEX(Ave_Calc!$1:$1048576,$B199,C$1+($A199-1))</f>
        <v>43282</v>
      </c>
      <c r="D199" s="20">
        <f ca="1">IF(INDEX(Ave_Calc!$1:$1048576,D$2+D$3,D$1+($A199-1))="",#N/A,INDEX(Ave_Calc!$1:$1048576,D$2+D$3,D$1+($A199-1)))</f>
        <v>-1.0986999190842632</v>
      </c>
      <c r="E199" s="20">
        <f ca="1">IF(INDEX(Ave_Calc!$1:$1048576,E$2+E$3,E$1+($A199-1))="",#N/A,INDEX(Ave_Calc!$1:$1048576,E$2+E$3,E$1+($A199-1)))</f>
        <v>-1.0941959506219179</v>
      </c>
      <c r="F199" s="20">
        <f ca="1">IF(INDEX(Ave_Calc!$1:$1048576,F$2+F$3,F$1+($A199-1))="",#N/A,INDEX(Ave_Calc!$1:$1048576,F$2+F$3,F$1+($A199-1)))</f>
        <v>-0.90695981197068354</v>
      </c>
      <c r="G199" s="20">
        <f ca="1">IF(INDEX(Ave_Calc!$1:$1048576,G$2+G$3,G$1+($A199-1))="",#N/A,INDEX(Ave_Calc!$1:$1048576,G$2+G$3,G$1+($A199-1)))</f>
        <v>-1.0947332780758312</v>
      </c>
      <c r="H199" s="20">
        <f ca="1">IF(INDEX(Ave_Calc!$1:$1048576,H$2+H$3,H$1+($A199-1))="",#N/A,INDEX(Ave_Calc!$1:$1048576,H$2+H$3,H$1+($A199-1)))</f>
        <v>-1.0001094735962897</v>
      </c>
      <c r="I199" s="20">
        <f ca="1">IF(INDEX(Ave_Calc!$1:$1048576,I$2+I$3,I$1+($A199-1))="",#N/A,INDEX(Ave_Calc!$1:$1048576,I$2+I$3,I$1+($A199-1)))</f>
        <v>-1.0210907691323396</v>
      </c>
    </row>
    <row r="200" spans="1:9">
      <c r="C200" s="21"/>
    </row>
    <row r="201" spans="1:9">
      <c r="A201" s="20">
        <f>INDEX($1:$1048576,ROW()-2,COLUMN())+1</f>
        <v>96</v>
      </c>
      <c r="B201" s="20">
        <f>INDEX($1:$1048576,ROW()-2,COLUMN())</f>
        <v>9</v>
      </c>
      <c r="C201" s="21">
        <f>INDEX(Ave_Calc!$1:$1048576,$B201,C$1+($A201-1))</f>
        <v>43313</v>
      </c>
      <c r="D201" s="20">
        <f ca="1">IF(INDEX(Ave_Calc!$1:$1048576,D$2+D$3,D$1+($A201-1))="",#N/A,INDEX(Ave_Calc!$1:$1048576,D$2+D$3,D$1+($A201-1)))</f>
        <v>-1.0961850644494255</v>
      </c>
      <c r="E201" s="20">
        <f ca="1">IF(INDEX(Ave_Calc!$1:$1048576,E$2+E$3,E$1+($A201-1))="",#N/A,INDEX(Ave_Calc!$1:$1048576,E$2+E$3,E$1+($A201-1)))</f>
        <v>-1.0941959506219174</v>
      </c>
      <c r="F201" s="20">
        <f ca="1">IF(INDEX(Ave_Calc!$1:$1048576,F$2+F$3,F$1+($A201-1))="",#N/A,INDEX(Ave_Calc!$1:$1048576,F$2+F$3,F$1+($A201-1)))</f>
        <v>-0.91421455692586928</v>
      </c>
      <c r="G201" s="20">
        <f ca="1">IF(INDEX(Ave_Calc!$1:$1048576,G$2+G$3,G$1+($A201-1))="",#N/A,INDEX(Ave_Calc!$1:$1048576,G$2+G$3,G$1+($A201-1)))</f>
        <v>-1.0922078548147951</v>
      </c>
      <c r="H201" s="20">
        <f ca="1">IF(INDEX(Ave_Calc!$1:$1048576,H$2+H$3,H$1+($A201-1))="",#N/A,INDEX(Ave_Calc!$1:$1048576,H$2+H$3,H$1+($A201-1)))</f>
        <v>-0.99541084573103833</v>
      </c>
      <c r="I201" s="20">
        <f ca="1">IF(INDEX(Ave_Calc!$1:$1048576,I$2+I$3,I$1+($A201-1))="",#N/A,INDEX(Ave_Calc!$1:$1048576,I$2+I$3,I$1+($A201-1)))</f>
        <v>-1.0204050612083231</v>
      </c>
    </row>
    <row r="202" spans="1:9">
      <c r="C202" s="21"/>
    </row>
    <row r="203" spans="1:9">
      <c r="A203" s="20">
        <f>INDEX($1:$1048576,ROW()-2,COLUMN())+1</f>
        <v>97</v>
      </c>
      <c r="B203" s="20">
        <f>INDEX($1:$1048576,ROW()-2,COLUMN())</f>
        <v>9</v>
      </c>
      <c r="C203" s="21">
        <f>INDEX(Ave_Calc!$1:$1048576,$B203,C$1+($A203-1))</f>
        <v>43344</v>
      </c>
      <c r="D203" s="20">
        <f ca="1">IF(INDEX(Ave_Calc!$1:$1048576,D$2+D$3,D$1+($A203-1))="",#N/A,INDEX(Ave_Calc!$1:$1048576,D$2+D$3,D$1+($A203-1)))</f>
        <v>-1.123464249762109</v>
      </c>
      <c r="E203" s="20">
        <f ca="1">IF(INDEX(Ave_Calc!$1:$1048576,E$2+E$3,E$1+($A203-1))="",#N/A,INDEX(Ave_Calc!$1:$1048576,E$2+E$3,E$1+($A203-1)))</f>
        <v>-1.0845306261256367</v>
      </c>
      <c r="F203" s="20">
        <f ca="1">IF(INDEX(Ave_Calc!$1:$1048576,F$2+F$3,F$1+($A203-1))="",#N/A,INDEX(Ave_Calc!$1:$1048576,F$2+F$3,F$1+($A203-1)))</f>
        <v>-0.92483233657054897</v>
      </c>
      <c r="G203" s="20">
        <f ca="1">IF(INDEX(Ave_Calc!$1:$1048576,G$2+G$3,G$1+($A203-1))="",#N/A,INDEX(Ave_Calc!$1:$1048576,G$2+G$3,G$1+($A203-1)))</f>
        <v>-1.0874842847036204</v>
      </c>
      <c r="H203" s="20">
        <f ca="1">IF(INDEX(Ave_Calc!$1:$1048576,H$2+H$3,H$1+($A203-1))="",#N/A,INDEX(Ave_Calc!$1:$1048576,H$2+H$3,H$1+($A203-1)))</f>
        <v>-1.009244280888199</v>
      </c>
      <c r="I203" s="20">
        <f ca="1">IF(INDEX(Ave_Calc!$1:$1048576,I$2+I$3,I$1+($A203-1))="",#N/A,INDEX(Ave_Calc!$1:$1048576,I$2+I$3,I$1+($A203-1)))</f>
        <v>-1.0302572518497644</v>
      </c>
    </row>
    <row r="204" spans="1:9">
      <c r="C204" s="21"/>
    </row>
    <row r="205" spans="1:9">
      <c r="A205" s="20">
        <f>INDEX($1:$1048576,ROW()-2,COLUMN())+1</f>
        <v>98</v>
      </c>
      <c r="B205" s="20">
        <f>INDEX($1:$1048576,ROW()-2,COLUMN())</f>
        <v>9</v>
      </c>
      <c r="C205" s="21">
        <f>INDEX(Ave_Calc!$1:$1048576,$B205,C$1+($A205-1))</f>
        <v>43374</v>
      </c>
      <c r="D205" s="20">
        <f ca="1">IF(INDEX(Ave_Calc!$1:$1048576,D$2+D$3,D$1+($A205-1))="",#N/A,INDEX(Ave_Calc!$1:$1048576,D$2+D$3,D$1+($A205-1)))</f>
        <v>-1.1191400202031792</v>
      </c>
      <c r="E205" s="20">
        <f ca="1">IF(INDEX(Ave_Calc!$1:$1048576,E$2+E$3,E$1+($A205-1))="",#N/A,INDEX(Ave_Calc!$1:$1048576,E$2+E$3,E$1+($A205-1)))</f>
        <v>-1.1159182453710852</v>
      </c>
      <c r="F205" s="20">
        <f ca="1">IF(INDEX(Ave_Calc!$1:$1048576,F$2+F$3,F$1+($A205-1))="",#N/A,INDEX(Ave_Calc!$1:$1048576,F$2+F$3,F$1+($A205-1)))</f>
        <v>-0.93630690891566359</v>
      </c>
      <c r="G205" s="20">
        <f ca="1">IF(INDEX(Ave_Calc!$1:$1048576,G$2+G$3,G$1+($A205-1))="",#N/A,INDEX(Ave_Calc!$1:$1048576,G$2+G$3,G$1+($A205-1)))</f>
        <v>-1.0977036776826445</v>
      </c>
      <c r="H205" s="20">
        <f ca="1">IF(INDEX(Ave_Calc!$1:$1048576,H$2+H$3,H$1+($A205-1))="",#N/A,INDEX(Ave_Calc!$1:$1048576,H$2+H$3,H$1+($A205-1)))</f>
        <v>-1.0181720868644106</v>
      </c>
      <c r="I205" s="20">
        <f ca="1">IF(INDEX(Ave_Calc!$1:$1048576,I$2+I$3,I$1+($A205-1))="",#N/A,INDEX(Ave_Calc!$1:$1048576,I$2+I$3,I$1+($A205-1)))</f>
        <v>-1.0402693742153699</v>
      </c>
    </row>
    <row r="206" spans="1:9">
      <c r="C206" s="21"/>
    </row>
    <row r="207" spans="1:9">
      <c r="A207" s="20">
        <f>INDEX($1:$1048576,ROW()-2,COLUMN())+1</f>
        <v>99</v>
      </c>
      <c r="B207" s="20">
        <f>INDEX($1:$1048576,ROW()-2,COLUMN())</f>
        <v>9</v>
      </c>
      <c r="C207" s="21">
        <f>INDEX(Ave_Calc!$1:$1048576,$B207,C$1+($A207-1))</f>
        <v>43405</v>
      </c>
      <c r="D207" s="20">
        <f ca="1">IF(INDEX(Ave_Calc!$1:$1048576,D$2+D$3,D$1+($A207-1))="",#N/A,INDEX(Ave_Calc!$1:$1048576,D$2+D$3,D$1+($A207-1)))</f>
        <v>-1.1058684173070814</v>
      </c>
      <c r="E207" s="20">
        <f ca="1">IF(INDEX(Ave_Calc!$1:$1048576,E$2+E$3,E$1+($A207-1))="",#N/A,INDEX(Ave_Calc!$1:$1048576,E$2+E$3,E$1+($A207-1)))</f>
        <v>-1.1123866955260955</v>
      </c>
      <c r="F207" s="20">
        <f ca="1">IF(INDEX(Ave_Calc!$1:$1048576,F$2+F$3,F$1+($A207-1))="",#N/A,INDEX(Ave_Calc!$1:$1048576,F$2+F$3,F$1+($A207-1)))</f>
        <v>-0.91022423770617666</v>
      </c>
      <c r="G207" s="20">
        <f ca="1">IF(INDEX(Ave_Calc!$1:$1048576,G$2+G$3,G$1+($A207-1))="",#N/A,INDEX(Ave_Calc!$1:$1048576,G$2+G$3,G$1+($A207-1)))</f>
        <v>-1.0842900216445717</v>
      </c>
      <c r="H207" s="20">
        <f ca="1">IF(INDEX(Ave_Calc!$1:$1048576,H$2+H$3,H$1+($A207-1))="",#N/A,INDEX(Ave_Calc!$1:$1048576,H$2+H$3,H$1+($A207-1)))</f>
        <v>-1.0142920352968248</v>
      </c>
      <c r="I207" s="20">
        <f ca="1">IF(INDEX(Ave_Calc!$1:$1048576,I$2+I$3,I$1+($A207-1))="",#N/A,INDEX(Ave_Calc!$1:$1048576,I$2+I$3,I$1+($A207-1)))</f>
        <v>-1.0305272022919776</v>
      </c>
    </row>
    <row r="208" spans="1:9">
      <c r="C208" s="21"/>
    </row>
    <row r="209" spans="1:9">
      <c r="A209" s="20">
        <f>INDEX($1:$1048576,ROW()-2,COLUMN())+1</f>
        <v>100</v>
      </c>
      <c r="B209" s="20">
        <f>INDEX($1:$1048576,ROW()-2,COLUMN())</f>
        <v>9</v>
      </c>
      <c r="C209" s="21">
        <f>INDEX(Ave_Calc!$1:$1048576,$B209,C$1+($A209-1))</f>
        <v>43435</v>
      </c>
      <c r="D209" s="20">
        <f ca="1">IF(INDEX(Ave_Calc!$1:$1048576,D$2+D$3,D$1+($A209-1))="",#N/A,INDEX(Ave_Calc!$1:$1048576,D$2+D$3,D$1+($A209-1)))</f>
        <v>-1.1205104352113708</v>
      </c>
      <c r="E209" s="20">
        <f ca="1">IF(INDEX(Ave_Calc!$1:$1048576,E$2+E$3,E$1+($A209-1))="",#N/A,INDEX(Ave_Calc!$1:$1048576,E$2+E$3,E$1+($A209-1)))</f>
        <v>-1.0930560465335335</v>
      </c>
      <c r="F209" s="20">
        <f ca="1">IF(INDEX(Ave_Calc!$1:$1048576,F$2+F$3,F$1+($A209-1))="",#N/A,INDEX(Ave_Calc!$1:$1048576,F$2+F$3,F$1+($A209-1)))</f>
        <v>-0.91027537843048878</v>
      </c>
      <c r="G209" s="20">
        <f ca="1">IF(INDEX(Ave_Calc!$1:$1048576,G$2+G$3,G$1+($A209-1))="",#N/A,INDEX(Ave_Calc!$1:$1048576,G$2+G$3,G$1+($A209-1)))</f>
        <v>-1.0890135917557466</v>
      </c>
      <c r="H209" s="20">
        <f ca="1">IF(INDEX(Ave_Calc!$1:$1048576,H$2+H$3,H$1+($A209-1))="",#N/A,INDEX(Ave_Calc!$1:$1048576,H$2+H$3,H$1+($A209-1)))</f>
        <v>-1.0154804697726065</v>
      </c>
      <c r="I209" s="20">
        <f ca="1">IF(INDEX(Ave_Calc!$1:$1048576,I$2+I$3,I$1+($A209-1))="",#N/A,INDEX(Ave_Calc!$1:$1048576,I$2+I$3,I$1+($A209-1)))</f>
        <v>-1.0319850211572394</v>
      </c>
    </row>
    <row r="210" spans="1:9">
      <c r="C210" s="21"/>
    </row>
    <row r="211" spans="1:9">
      <c r="A211" s="20">
        <f>INDEX($1:$1048576,ROW()-2,COLUMN())+1</f>
        <v>101</v>
      </c>
      <c r="B211" s="20">
        <f>INDEX($1:$1048576,ROW()-2,COLUMN())</f>
        <v>9</v>
      </c>
      <c r="C211" s="21">
        <f>INDEX(Ave_Calc!$1:$1048576,$B211,C$1+($A211-1))</f>
        <v>43466</v>
      </c>
      <c r="D211" s="20">
        <f ca="1">IF(INDEX(Ave_Calc!$1:$1048576,D$2+D$3,D$1+($A211-1))="",#N/A,INDEX(Ave_Calc!$1:$1048576,D$2+D$3,D$1+($A211-1)))</f>
        <v>-1.1374357754559457</v>
      </c>
      <c r="E211" s="20">
        <f ca="1">IF(INDEX(Ave_Calc!$1:$1048576,E$2+E$3,E$1+($A211-1))="",#N/A,INDEX(Ave_Calc!$1:$1048576,E$2+E$3,E$1+($A211-1)))</f>
        <v>-1.1150190733899679</v>
      </c>
      <c r="F211" s="20">
        <f ca="1">IF(INDEX(Ave_Calc!$1:$1048576,F$2+F$3,F$1+($A211-1))="",#N/A,INDEX(Ave_Calc!$1:$1048576,F$2+F$3,F$1+($A211-1)))</f>
        <v>-0.93518584318787601</v>
      </c>
      <c r="G211" s="20">
        <f ca="1">IF(INDEX(Ave_Calc!$1:$1048576,G$2+G$3,G$1+($A211-1))="",#N/A,INDEX(Ave_Calc!$1:$1048576,G$2+G$3,G$1+($A211-1)))</f>
        <v>-1.1089500914102741</v>
      </c>
      <c r="H211" s="20">
        <f ca="1">IF(INDEX(Ave_Calc!$1:$1048576,H$2+H$3,H$1+($A211-1))="",#N/A,INDEX(Ave_Calc!$1:$1048576,H$2+H$3,H$1+($A211-1)))</f>
        <v>-0.98533850366616949</v>
      </c>
      <c r="I211" s="20">
        <f ca="1">IF(INDEX(Ave_Calc!$1:$1048576,I$2+I$3,I$1+($A211-1))="",#N/A,INDEX(Ave_Calc!$1:$1048576,I$2+I$3,I$1+($A211-1)))</f>
        <v>-1.0380767138935654</v>
      </c>
    </row>
    <row r="212" spans="1:9">
      <c r="C212" s="21"/>
    </row>
    <row r="213" spans="1:9">
      <c r="A213" s="20">
        <f>INDEX($1:$1048576,ROW()-2,COLUMN())+1</f>
        <v>102</v>
      </c>
      <c r="B213" s="20">
        <f>INDEX($1:$1048576,ROW()-2,COLUMN())</f>
        <v>9</v>
      </c>
      <c r="C213" s="21">
        <f>INDEX(Ave_Calc!$1:$1048576,$B213,C$1+($A213-1))</f>
        <v>43497</v>
      </c>
      <c r="D213" s="20">
        <f ca="1">IF(INDEX(Ave_Calc!$1:$1048576,D$2+D$3,D$1+($A213-1))="",#N/A,INDEX(Ave_Calc!$1:$1048576,D$2+D$3,D$1+($A213-1)))</f>
        <v>-1.1164212521105099</v>
      </c>
      <c r="E213" s="20">
        <f ca="1">IF(INDEX(Ave_Calc!$1:$1048576,E$2+E$3,E$1+($A213-1))="",#N/A,INDEX(Ave_Calc!$1:$1048576,E$2+E$3,E$1+($A213-1)))</f>
        <v>-1.0950951226030352</v>
      </c>
      <c r="F213" s="20">
        <f ca="1">IF(INDEX(Ave_Calc!$1:$1048576,F$2+F$3,F$1+($A213-1))="",#N/A,INDEX(Ave_Calc!$1:$1048576,F$2+F$3,F$1+($A213-1)))</f>
        <v>-0.92243700701119569</v>
      </c>
      <c r="G213" s="20">
        <f ca="1">IF(INDEX(Ave_Calc!$1:$1048576,G$2+G$3,G$1+($A213-1))="",#N/A,INDEX(Ave_Calc!$1:$1048576,G$2+G$3,G$1+($A213-1)))</f>
        <v>-1.1037760057654962</v>
      </c>
      <c r="H213" s="20">
        <f ca="1">IF(INDEX(Ave_Calc!$1:$1048576,H$2+H$3,H$1+($A213-1))="",#N/A,INDEX(Ave_Calc!$1:$1048576,H$2+H$3,H$1+($A213-1)))</f>
        <v>-1.0331192757798799</v>
      </c>
      <c r="I213" s="20">
        <f ca="1">IF(INDEX(Ave_Calc!$1:$1048576,I$2+I$3,I$1+($A213-1))="",#N/A,INDEX(Ave_Calc!$1:$1048576,I$2+I$3,I$1+($A213-1)))</f>
        <v>-1.0423216630611352</v>
      </c>
    </row>
    <row r="214" spans="1:9">
      <c r="C214" s="21"/>
    </row>
    <row r="215" spans="1:9">
      <c r="A215" s="20">
        <f>INDEX($1:$1048576,ROW()-2,COLUMN())+1</f>
        <v>103</v>
      </c>
      <c r="B215" s="20">
        <f>INDEX($1:$1048576,ROW()-2,COLUMN())</f>
        <v>9</v>
      </c>
      <c r="C215" s="21">
        <f>INDEX(Ave_Calc!$1:$1048576,$B215,C$1+($A215-1))</f>
        <v>43525</v>
      </c>
      <c r="D215" s="20">
        <f ca="1">IF(INDEX(Ave_Calc!$1:$1048576,D$2+D$3,D$1+($A215-1))="",#N/A,INDEX(Ave_Calc!$1:$1048576,D$2+D$3,D$1+($A215-1)))</f>
        <v>-1.1283133689218927</v>
      </c>
      <c r="E215" s="20">
        <f ca="1">IF(INDEX(Ave_Calc!$1:$1048576,E$2+E$3,E$1+($A215-1))="",#N/A,INDEX(Ave_Calc!$1:$1048576,E$2+E$3,E$1+($A215-1)))</f>
        <v>-1.1114875235449782</v>
      </c>
      <c r="F215" s="20">
        <f ca="1">IF(INDEX(Ave_Calc!$1:$1048576,F$2+F$3,F$1+($A215-1))="",#N/A,INDEX(Ave_Calc!$1:$1048576,F$2+F$3,F$1+($A215-1)))</f>
        <v>-0.92840096879724843</v>
      </c>
      <c r="G215" s="20">
        <f ca="1">IF(INDEX(Ave_Calc!$1:$1048576,G$2+G$3,G$1+($A215-1))="",#N/A,INDEX(Ave_Calc!$1:$1048576,G$2+G$3,G$1+($A215-1)))</f>
        <v>-1.0986019201207178</v>
      </c>
      <c r="H215" s="20">
        <f ca="1">IF(INDEX(Ave_Calc!$1:$1048576,H$2+H$3,H$1+($A215-1))="",#N/A,INDEX(Ave_Calc!$1:$1048576,H$2+H$3,H$1+($A215-1)))</f>
        <v>-1.0229087410951831</v>
      </c>
      <c r="I215" s="20">
        <f ca="1">IF(INDEX(Ave_Calc!$1:$1048576,I$2+I$3,I$1+($A215-1))="",#N/A,INDEX(Ave_Calc!$1:$1048576,I$2+I$3,I$1+($A215-1)))</f>
        <v>-1.0434200015278527</v>
      </c>
    </row>
    <row r="216" spans="1:9">
      <c r="C216" s="21"/>
    </row>
    <row r="217" spans="1:9">
      <c r="A217" s="20">
        <f>INDEX($1:$1048576,ROW()-2,COLUMN())+1</f>
        <v>104</v>
      </c>
      <c r="B217" s="20">
        <f>INDEX($1:$1048576,ROW()-2,COLUMN())</f>
        <v>9</v>
      </c>
      <c r="C217" s="21">
        <f>INDEX(Ave_Calc!$1:$1048576,$B217,C$1+($A217-1))</f>
        <v>43556</v>
      </c>
      <c r="D217" s="20">
        <f ca="1">IF(INDEX(Ave_Calc!$1:$1048576,D$2+D$3,D$1+($A217-1))="",#N/A,INDEX(Ave_Calc!$1:$1048576,D$2+D$3,D$1+($A217-1)))</f>
        <v>-1.1186300160642373</v>
      </c>
      <c r="E217" s="20">
        <f ca="1">IF(INDEX(Ave_Calc!$1:$1048576,E$2+E$3,E$1+($A217-1))="",#N/A,INDEX(Ave_Calc!$1:$1048576,E$2+E$3,E$1+($A217-1)))</f>
        <v>-1.1103476194565938</v>
      </c>
      <c r="F217" s="20">
        <f ca="1">IF(INDEX(Ave_Calc!$1:$1048576,F$2+F$3,F$1+($A217-1))="",#N/A,INDEX(Ave_Calc!$1:$1048576,F$2+F$3,F$1+($A217-1)))</f>
        <v>-0.93697665880817982</v>
      </c>
      <c r="G217" s="20">
        <f ca="1">IF(INDEX(Ave_Calc!$1:$1048576,G$2+G$3,G$1+($A217-1))="",#N/A,INDEX(Ave_Calc!$1:$1048576,G$2+G$3,G$1+($A217-1)))</f>
        <v>-1.1037760057654962</v>
      </c>
      <c r="H217" s="20">
        <f ca="1">IF(INDEX(Ave_Calc!$1:$1048576,H$2+H$3,H$1+($A217-1))="",#N/A,INDEX(Ave_Calc!$1:$1048576,H$2+H$3,H$1+($A217-1)))</f>
        <v>-1.0171012849326981</v>
      </c>
      <c r="I217" s="20">
        <f ca="1">IF(INDEX(Ave_Calc!$1:$1048576,I$2+I$3,I$1+($A217-1))="",#N/A,INDEX(Ave_Calc!$1:$1048576,I$2+I$3,I$1+($A217-1)))</f>
        <v>-1.0423025293762262</v>
      </c>
    </row>
    <row r="218" spans="1:9">
      <c r="C218" s="21"/>
    </row>
    <row r="219" spans="1:9">
      <c r="A219" s="20">
        <f>INDEX($1:$1048576,ROW()-2,COLUMN())+1</f>
        <v>105</v>
      </c>
      <c r="B219" s="20">
        <f>INDEX($1:$1048576,ROW()-2,COLUMN())</f>
        <v>9</v>
      </c>
      <c r="C219" s="21">
        <f>INDEX(Ave_Calc!$1:$1048576,$B219,C$1+($A219-1))</f>
        <v>43586</v>
      </c>
      <c r="D219" s="20">
        <f ca="1">IF(INDEX(Ave_Calc!$1:$1048576,D$2+D$3,D$1+($A219-1))="",#N/A,INDEX(Ave_Calc!$1:$1048576,D$2+D$3,D$1+($A219-1)))</f>
        <v>-1.1126964705389915</v>
      </c>
      <c r="E219" s="20">
        <f ca="1">IF(INDEX(Ave_Calc!$1:$1048576,E$2+E$3,E$1+($A219-1))="",#N/A,INDEX(Ave_Calc!$1:$1048576,E$2+E$3,E$1+($A219-1)))</f>
        <v>-1.1114875235449782</v>
      </c>
      <c r="F219" s="20">
        <f ca="1">IF(INDEX(Ave_Calc!$1:$1048576,F$2+F$3,F$1+($A219-1))="",#N/A,INDEX(Ave_Calc!$1:$1048576,F$2+F$3,F$1+($A219-1)))</f>
        <v>-0.93321368743015931</v>
      </c>
      <c r="G219" s="20">
        <f ca="1">IF(INDEX(Ave_Calc!$1:$1048576,G$2+G$3,G$1+($A219-1))="",#N/A,INDEX(Ave_Calc!$1:$1048576,G$2+G$3,G$1+($A219-1)))</f>
        <v>-1.099052435654321</v>
      </c>
      <c r="H219" s="20">
        <f ca="1">IF(INDEX(Ave_Calc!$1:$1048576,H$2+H$3,H$1+($A219-1))="",#N/A,INDEX(Ave_Calc!$1:$1048576,H$2+H$3,H$1+($A219-1)))</f>
        <v>-1.0287400042129484</v>
      </c>
      <c r="I219" s="20">
        <f ca="1">IF(INDEX(Ave_Calc!$1:$1048576,I$2+I$3,I$1+($A219-1))="",#N/A,INDEX(Ave_Calc!$1:$1048576,I$2+I$3,I$1+($A219-1)))</f>
        <v>-1.0437165391119068</v>
      </c>
    </row>
    <row r="220" spans="1:9">
      <c r="C220" s="21"/>
    </row>
    <row r="221" spans="1:9">
      <c r="A221" s="20">
        <f>INDEX($1:$1048576,ROW()-2,COLUMN())+1</f>
        <v>106</v>
      </c>
      <c r="B221" s="20">
        <f>INDEX($1:$1048576,ROW()-2,COLUMN())</f>
        <v>9</v>
      </c>
      <c r="C221" s="21">
        <f>INDEX(Ave_Calc!$1:$1048576,$B221,C$1+($A221-1))</f>
        <v>43617</v>
      </c>
      <c r="D221" s="20">
        <f ca="1">IF(INDEX(Ave_Calc!$1:$1048576,D$2+D$3,D$1+($A221-1))="",#N/A,INDEX(Ave_Calc!$1:$1048576,D$2+D$3,D$1+($A221-1)))</f>
        <v>-1.1136713510176033</v>
      </c>
      <c r="E221" s="20">
        <f ca="1">IF(INDEX(Ave_Calc!$1:$1048576,E$2+E$3,E$1+($A221-1))="",#N/A,INDEX(Ave_Calc!$1:$1048576,E$2+E$3,E$1+($A221-1)))</f>
        <v>-1.1027213710298145</v>
      </c>
      <c r="F221" s="20">
        <f ca="1">IF(INDEX(Ave_Calc!$1:$1048576,F$2+F$3,F$1+($A221-1))="",#N/A,INDEX(Ave_Calc!$1:$1048576,F$2+F$3,F$1+($A221-1)))</f>
        <v>-0.95201785624059809</v>
      </c>
      <c r="G221" s="20">
        <f ca="1">IF(INDEX(Ave_Calc!$1:$1048576,G$2+G$3,G$1+($A221-1))="",#N/A,INDEX(Ave_Calc!$1:$1048576,G$2+G$3,G$1+($A221-1)))</f>
        <v>-1.1047721219744056</v>
      </c>
      <c r="H221" s="20">
        <f ca="1">IF(INDEX(Ave_Calc!$1:$1048576,H$2+H$3,H$1+($A221-1))="",#N/A,INDEX(Ave_Calc!$1:$1048576,H$2+H$3,H$1+($A221-1)))</f>
        <v>-1.0254487450759397</v>
      </c>
      <c r="I221" s="20">
        <f ca="1">IF(INDEX(Ave_Calc!$1:$1048576,I$2+I$3,I$1+($A221-1))="",#N/A,INDEX(Ave_Calc!$1:$1048576,I$2+I$3,I$1+($A221-1)))</f>
        <v>-1.0467131852170612</v>
      </c>
    </row>
    <row r="222" spans="1:9">
      <c r="C222" s="21"/>
    </row>
    <row r="223" spans="1:9">
      <c r="A223" s="20">
        <f>INDEX($1:$1048576,ROW()-2,COLUMN())+1</f>
        <v>107</v>
      </c>
      <c r="B223" s="20">
        <f>INDEX($1:$1048576,ROW()-2,COLUMN())</f>
        <v>9</v>
      </c>
      <c r="C223" s="21">
        <f>INDEX(Ave_Calc!$1:$1048576,$B223,C$1+($A223-1))</f>
        <v>43647</v>
      </c>
      <c r="D223" s="20">
        <f ca="1">IF(INDEX(Ave_Calc!$1:$1048576,D$2+D$3,D$1+($A223-1))="",#N/A,INDEX(Ave_Calc!$1:$1048576,D$2+D$3,D$1+($A223-1)))</f>
        <v>-1.1097426559882535</v>
      </c>
      <c r="E223" s="20">
        <f ca="1">IF(INDEX(Ave_Calc!$1:$1048576,E$2+E$3,E$1+($A223-1))="",#N/A,INDEX(Ave_Calc!$1:$1048576,E$2+E$3,E$1+($A223-1)))</f>
        <v>-1.1188730398644906</v>
      </c>
      <c r="F223" s="20">
        <f ca="1">IF(INDEX(Ave_Calc!$1:$1048576,F$2+F$3,F$1+($A223-1))="",#N/A,INDEX(Ave_Calc!$1:$1048576,F$2+F$3,F$1+($A223-1)))</f>
        <v>-0.92137981802563718</v>
      </c>
      <c r="G223" s="20">
        <f ca="1">IF(INDEX(Ave_Calc!$1:$1048576,G$2+G$3,G$1+($A223-1))="",#N/A,INDEX(Ave_Calc!$1:$1048576,G$2+G$3,G$1+($A223-1)))</f>
        <v>-1.1120211153466162</v>
      </c>
      <c r="H223" s="20">
        <f ca="1">IF(INDEX(Ave_Calc!$1:$1048576,H$2+H$3,H$1+($A223-1))="",#N/A,INDEX(Ave_Calc!$1:$1048576,H$2+H$3,H$1+($A223-1)))</f>
        <v>-1.0297164313787994</v>
      </c>
      <c r="I223" s="20">
        <f ca="1">IF(INDEX(Ave_Calc!$1:$1048576,I$2+I$3,I$1+($A223-1))="",#N/A,INDEX(Ave_Calc!$1:$1048576,I$2+I$3,I$1+($A223-1)))</f>
        <v>-1.0463213715910025</v>
      </c>
    </row>
    <row r="224" spans="1:9">
      <c r="C224" s="21"/>
    </row>
    <row r="225" spans="1:9">
      <c r="A225" s="20">
        <f>INDEX($1:$1048576,ROW()-2,COLUMN())+1</f>
        <v>108</v>
      </c>
      <c r="B225" s="20">
        <f>INDEX($1:$1048576,ROW()-2,COLUMN())</f>
        <v>9</v>
      </c>
      <c r="C225" s="21">
        <f>INDEX(Ave_Calc!$1:$1048576,$B225,C$1+($A225-1))</f>
        <v>43678</v>
      </c>
      <c r="D225" s="20">
        <f ca="1">IF(INDEX(Ave_Calc!$1:$1048576,D$2+D$3,D$1+($A225-1))="",#N/A,INDEX(Ave_Calc!$1:$1048576,D$2+D$3,D$1+($A225-1)))</f>
        <v>-1.0992993670716751</v>
      </c>
      <c r="E225" s="20">
        <f ca="1">IF(INDEX(Ave_Calc!$1:$1048576,E$2+E$3,E$1+($A225-1))="",#N/A,INDEX(Ave_Calc!$1:$1048576,E$2+E$3,E$1+($A225-1)))</f>
        <v>-1.1103476194565938</v>
      </c>
      <c r="F225" s="20">
        <f ca="1">IF(INDEX(Ave_Calc!$1:$1048576,F$2+F$3,F$1+($A225-1))="",#N/A,INDEX(Ave_Calc!$1:$1048576,F$2+F$3,F$1+($A225-1)))</f>
        <v>-0.91103308437229946</v>
      </c>
      <c r="G225" s="20">
        <f ca="1">IF(INDEX(Ave_Calc!$1:$1048576,G$2+G$3,G$1+($A225-1))="",#N/A,INDEX(Ave_Calc!$1:$1048576,G$2+G$3,G$1+($A225-1)))</f>
        <v>-1.0848286537623839</v>
      </c>
      <c r="H225" s="20">
        <f ca="1">IF(INDEX(Ave_Calc!$1:$1048576,H$2+H$3,H$1+($A225-1))="",#N/A,INDEX(Ave_Calc!$1:$1048576,H$2+H$3,H$1+($A225-1)))</f>
        <v>-1.0315432065688246</v>
      </c>
      <c r="I225" s="20">
        <f ca="1">IF(INDEX(Ave_Calc!$1:$1048576,I$2+I$3,I$1+($A225-1))="",#N/A,INDEX(Ave_Calc!$1:$1048576,I$2+I$3,I$1+($A225-1)))</f>
        <v>-1.0366560398390685</v>
      </c>
    </row>
    <row r="226" spans="1:9">
      <c r="C226" s="21"/>
    </row>
    <row r="227" spans="1:9">
      <c r="A227" s="20">
        <f>INDEX($1:$1048576,ROW()-2,COLUMN())+1</f>
        <v>109</v>
      </c>
      <c r="B227" s="20">
        <f>INDEX($1:$1048576,ROW()-2,COLUMN())</f>
        <v>9</v>
      </c>
      <c r="C227" s="21">
        <f>INDEX(Ave_Calc!$1:$1048576,$B227,C$1+($A227-1))</f>
        <v>43709</v>
      </c>
      <c r="D227" s="20">
        <f ca="1">IF(INDEX(Ave_Calc!$1:$1048576,D$2+D$3,D$1+($A227-1))="",#N/A,INDEX(Ave_Calc!$1:$1048576,D$2+D$3,D$1+($A227-1)))</f>
        <v>-1.1031386182525551</v>
      </c>
      <c r="E227" s="20">
        <f ca="1">IF(INDEX(Ave_Calc!$1:$1048576,E$2+E$3,E$1+($A227-1))="",#N/A,INDEX(Ave_Calc!$1:$1048576,E$2+E$3,E$1+($A227-1)))</f>
        <v>-1.1054879146663914</v>
      </c>
      <c r="F227" s="20">
        <f ca="1">IF(INDEX(Ave_Calc!$1:$1048576,F$2+F$3,F$1+($A227-1))="",#N/A,INDEX(Ave_Calc!$1:$1048576,F$2+F$3,F$1+($A227-1)))</f>
        <v>-0.91801655791381298</v>
      </c>
      <c r="G227" s="20">
        <f ca="1">IF(INDEX(Ave_Calc!$1:$1048576,G$2+G$3,G$1+($A227-1))="",#N/A,INDEX(Ave_Calc!$1:$1048576,G$2+G$3,G$1+($A227-1)))</f>
        <v>-1.0944944352248978</v>
      </c>
      <c r="H227" s="20">
        <f ca="1">IF(INDEX(Ave_Calc!$1:$1048576,H$2+H$3,H$1+($A227-1))="",#N/A,INDEX(Ave_Calc!$1:$1048576,H$2+H$3,H$1+($A227-1)))</f>
        <v>-1.0237275078699886</v>
      </c>
      <c r="I227" s="20">
        <f ca="1">IF(INDEX(Ave_Calc!$1:$1048576,I$2+I$3,I$1+($A227-1))="",#N/A,INDEX(Ave_Calc!$1:$1048576,I$2+I$3,I$1+($A227-1)))</f>
        <v>-1.0356598932614309</v>
      </c>
    </row>
    <row r="228" spans="1:9">
      <c r="C228" s="21"/>
    </row>
    <row r="229" spans="1:9">
      <c r="A229" s="20">
        <f>INDEX($1:$1048576,ROW()-2,COLUMN())+1</f>
        <v>110</v>
      </c>
      <c r="B229" s="20">
        <f>INDEX($1:$1048576,ROW()-2,COLUMN())</f>
        <v>9</v>
      </c>
      <c r="C229" s="21">
        <f>INDEX(Ave_Calc!$1:$1048576,$B229,C$1+($A229-1))</f>
        <v>43739</v>
      </c>
      <c r="D229" s="20">
        <f ca="1">IF(INDEX(Ave_Calc!$1:$1048576,D$2+D$3,D$1+($A229-1))="",#N/A,INDEX(Ave_Calc!$1:$1048576,D$2+D$3,D$1+($A229-1)))</f>
        <v>-1.1201149006817908</v>
      </c>
      <c r="E229" s="20">
        <f ca="1">IF(INDEX(Ave_Calc!$1:$1048576,E$2+E$3,E$1+($A229-1))="",#N/A,INDEX(Ave_Calc!$1:$1048576,E$2+E$3,E$1+($A229-1)))</f>
        <v>-1.0792608215774917</v>
      </c>
      <c r="F229" s="20">
        <f ca="1">IF(INDEX(Ave_Calc!$1:$1048576,F$2+F$3,F$1+($A229-1))="",#N/A,INDEX(Ave_Calc!$1:$1048576,F$2+F$3,F$1+($A229-1)))</f>
        <v>-0.90573701879383217</v>
      </c>
      <c r="G229" s="20">
        <f ca="1">IF(INDEX(Ave_Calc!$1:$1048576,G$2+G$3,G$1+($A229-1))="",#N/A,INDEX(Ave_Calc!$1:$1048576,G$2+G$3,G$1+($A229-1)))</f>
        <v>-1.0950951226030354</v>
      </c>
      <c r="H229" s="20">
        <f ca="1">IF(INDEX(Ave_Calc!$1:$1048576,H$2+H$3,H$1+($A229-1))="",#N/A,INDEX(Ave_Calc!$1:$1048576,H$2+H$3,H$1+($A229-1)))</f>
        <v>-1.0170688240207963</v>
      </c>
      <c r="I229" s="20">
        <f ca="1">IF(INDEX(Ave_Calc!$1:$1048576,I$2+I$3,I$1+($A229-1))="",#N/A,INDEX(Ave_Calc!$1:$1048576,I$2+I$3,I$1+($A229-1)))</f>
        <v>-1.0307231243231489</v>
      </c>
    </row>
    <row r="230" spans="1:9">
      <c r="C230" s="21"/>
    </row>
    <row r="231" spans="1:9">
      <c r="A231" s="20">
        <f>INDEX($1:$1048576,ROW()-2,COLUMN())+1</f>
        <v>111</v>
      </c>
      <c r="B231" s="20">
        <f>INDEX($1:$1048576,ROW()-2,COLUMN())</f>
        <v>9</v>
      </c>
      <c r="C231" s="21">
        <f>INDEX(Ave_Calc!$1:$1048576,$B231,C$1+($A231-1))</f>
        <v>43770</v>
      </c>
      <c r="D231" s="20">
        <f ca="1">IF(INDEX(Ave_Calc!$1:$1048576,D$2+D$3,D$1+($A231-1))="",#N/A,INDEX(Ave_Calc!$1:$1048576,D$2+D$3,D$1+($A231-1)))</f>
        <v>-1.128312836408492</v>
      </c>
      <c r="E231" s="20">
        <f ca="1">IF(INDEX(Ave_Calc!$1:$1048576,E$2+E$3,E$1+($A231-1))="",#N/A,INDEX(Ave_Calc!$1:$1048576,E$2+E$3,E$1+($A231-1)))</f>
        <v>-1.1082919969443061</v>
      </c>
      <c r="F231" s="20">
        <f ca="1">IF(INDEX(Ave_Calc!$1:$1048576,F$2+F$3,F$1+($A231-1))="",#N/A,INDEX(Ave_Calc!$1:$1048576,F$2+F$3,F$1+($A231-1)))</f>
        <v>-0.92915919028173555</v>
      </c>
      <c r="G231" s="20">
        <f ca="1">IF(INDEX(Ave_Calc!$1:$1048576,G$2+G$3,G$1+($A231-1))="",#N/A,INDEX(Ave_Calc!$1:$1048576,G$2+G$3,G$1+($A231-1)))</f>
        <v>-1.1179573214405873</v>
      </c>
      <c r="H231" s="20">
        <f ca="1">IF(INDEX(Ave_Calc!$1:$1048576,H$2+H$3,H$1+($A231-1))="",#N/A,INDEX(Ave_Calc!$1:$1048576,H$2+H$3,H$1+($A231-1)))</f>
        <v>-1.0420531290360888</v>
      </c>
      <c r="I231" s="20">
        <f ca="1">IF(INDEX(Ave_Calc!$1:$1048576,I$2+I$3,I$1+($A231-1))="",#N/A,INDEX(Ave_Calc!$1:$1048576,I$2+I$3,I$1+($A231-1)))</f>
        <v>-1.0508615680427271</v>
      </c>
    </row>
    <row r="232" spans="1:9">
      <c r="C232" s="21"/>
    </row>
    <row r="233" spans="1:9">
      <c r="A233" s="20">
        <f>INDEX($1:$1048576,ROW()-2,COLUMN())+1</f>
        <v>112</v>
      </c>
      <c r="B233" s="20">
        <f>INDEX($1:$1048576,ROW()-2,COLUMN())</f>
        <v>9</v>
      </c>
      <c r="C233" s="21">
        <f>INDEX(Ave_Calc!$1:$1048576,$B233,C$1+($A233-1))</f>
        <v>43800</v>
      </c>
      <c r="D233" s="20">
        <f ca="1">IF(INDEX(Ave_Calc!$1:$1048576,D$2+D$3,D$1+($A233-1))="",#N/A,INDEX(Ave_Calc!$1:$1048576,D$2+D$3,D$1+($A233-1)))</f>
        <v>-1.1333581437427382</v>
      </c>
      <c r="E233" s="20">
        <f ca="1">IF(INDEX(Ave_Calc!$1:$1048576,E$2+E$3,E$1+($A233-1))="",#N/A,INDEX(Ave_Calc!$1:$1048576,E$2+E$3,E$1+($A233-1)))</f>
        <v>-1.0941959506219179</v>
      </c>
      <c r="F233" s="20">
        <f ca="1">IF(INDEX(Ave_Calc!$1:$1048576,F$2+F$3,F$1+($A233-1))="",#N/A,INDEX(Ave_Calc!$1:$1048576,F$2+F$3,F$1+($A233-1)))</f>
        <v>-0.94991102513333436</v>
      </c>
      <c r="G233" s="20">
        <f ca="1">IF(INDEX(Ave_Calc!$1:$1048576,G$2+G$3,G$1+($A233-1))="",#N/A,INDEX(Ave_Calc!$1:$1048576,G$2+G$3,G$1+($A233-1)))</f>
        <v>-1.1580969970914738</v>
      </c>
      <c r="H233" s="20">
        <f ca="1">IF(INDEX(Ave_Calc!$1:$1048576,H$2+H$3,H$1+($A233-1))="",#N/A,INDEX(Ave_Calc!$1:$1048576,H$2+H$3,H$1+($A233-1)))</f>
        <v>-1.0417168843096958</v>
      </c>
      <c r="I233" s="20">
        <f ca="1">IF(INDEX(Ave_Calc!$1:$1048576,I$2+I$3,I$1+($A233-1))="",#N/A,INDEX(Ave_Calc!$1:$1048576,I$2+I$3,I$1+($A233-1)))</f>
        <v>-1.0604064727901452</v>
      </c>
    </row>
    <row r="234" spans="1:9">
      <c r="C234" s="21"/>
    </row>
    <row r="235" spans="1:9">
      <c r="A235" s="20">
        <f>INDEX($1:$1048576,ROW()-2,COLUMN())+1</f>
        <v>113</v>
      </c>
      <c r="B235" s="20">
        <f>INDEX($1:$1048576,ROW()-2,COLUMN())</f>
        <v>9</v>
      </c>
      <c r="C235" s="21">
        <f>INDEX(Ave_Calc!$1:$1048576,$B235,C$1+($A235-1))</f>
        <v>43831</v>
      </c>
      <c r="D235" s="20">
        <f ca="1">IF(INDEX(Ave_Calc!$1:$1048576,D$2+D$3,D$1+($A235-1))="",#N/A,INDEX(Ave_Calc!$1:$1048576,D$2+D$3,D$1+($A235-1)))</f>
        <v>-1.1348874507948645</v>
      </c>
      <c r="E235" s="20">
        <f ca="1">IF(INDEX(Ave_Calc!$1:$1048576,E$2+E$3,E$1+($A235-1))="",#N/A,INDEX(Ave_Calc!$1:$1048576,E$2+E$3,E$1+($A235-1)))</f>
        <v>-1.1112467914377115</v>
      </c>
      <c r="F235" s="20">
        <f ca="1">IF(INDEX(Ave_Calc!$1:$1048576,F$2+F$3,F$1+($A235-1))="",#N/A,INDEX(Ave_Calc!$1:$1048576,F$2+F$3,F$1+($A235-1)))</f>
        <v>-0.93016172861131119</v>
      </c>
      <c r="G235" s="20">
        <f ca="1">IF(INDEX(Ave_Calc!$1:$1048576,G$2+G$3,G$1+($A235-1))="",#N/A,INDEX(Ave_Calc!$1:$1048576,G$2+G$3,G$1+($A235-1)))</f>
        <v>-1.1331092497698139</v>
      </c>
      <c r="H235" s="20">
        <f ca="1">IF(INDEX(Ave_Calc!$1:$1048576,H$2+H$3,H$1+($A235-1))="",#N/A,INDEX(Ave_Calc!$1:$1048576,H$2+H$3,H$1+($A235-1)))</f>
        <v>-1.0437048597242375</v>
      </c>
      <c r="I235" s="20">
        <f ca="1">IF(INDEX(Ave_Calc!$1:$1048576,I$2+I$3,I$1+($A235-1))="",#N/A,INDEX(Ave_Calc!$1:$1048576,I$2+I$3,I$1+($A235-1)))</f>
        <v>-1.0597379363949599</v>
      </c>
    </row>
    <row r="236" spans="1:9">
      <c r="C236" s="21"/>
    </row>
    <row r="237" spans="1:9">
      <c r="A237" s="20">
        <f>INDEX($1:$1048576,ROW()-2,COLUMN())+1</f>
        <v>114</v>
      </c>
      <c r="B237" s="20">
        <f>INDEX($1:$1048576,ROW()-2,COLUMN())</f>
        <v>9</v>
      </c>
      <c r="C237" s="21">
        <f>INDEX(Ave_Calc!$1:$1048576,$B237,C$1+($A237-1))</f>
        <v>43862</v>
      </c>
      <c r="D237" s="20">
        <f ca="1">IF(INDEX(Ave_Calc!$1:$1048576,D$2+D$3,D$1+($A237-1))="",#N/A,INDEX(Ave_Calc!$1:$1048576,D$2+D$3,D$1+($A237-1)))</f>
        <v>-1.1280241318247042</v>
      </c>
      <c r="E237" s="20">
        <f ca="1">IF(INDEX(Ave_Calc!$1:$1048576,E$2+E$3,E$1+($A237-1))="",#N/A,INDEX(Ave_Calc!$1:$1048576,E$2+E$3,E$1+($A237-1)))</f>
        <v>-1.1224045897094801</v>
      </c>
      <c r="F237" s="20">
        <f ca="1">IF(INDEX(Ave_Calc!$1:$1048576,F$2+F$3,F$1+($A237-1))="",#N/A,INDEX(Ave_Calc!$1:$1048576,F$2+F$3,F$1+($A237-1)))</f>
        <v>-0.93000684459686767</v>
      </c>
      <c r="G237" s="20">
        <f ca="1">IF(INDEX(Ave_Calc!$1:$1048576,G$2+G$3,G$1+($A237-1))="",#N/A,INDEX(Ave_Calc!$1:$1048576,G$2+G$3,G$1+($A237-1)))</f>
        <v>-1.1367413681391352</v>
      </c>
      <c r="H237" s="20">
        <f ca="1">IF(INDEX(Ave_Calc!$1:$1048576,H$2+H$3,H$1+($A237-1))="",#N/A,INDEX(Ave_Calc!$1:$1048576,H$2+H$3,H$1+($A237-1)))</f>
        <v>-1.0426078150802278</v>
      </c>
      <c r="I237" s="20">
        <f ca="1">IF(INDEX(Ave_Calc!$1:$1048576,I$2+I$3,I$1+($A237-1))="",#N/A,INDEX(Ave_Calc!$1:$1048576,I$2+I$3,I$1+($A237-1)))</f>
        <v>-1.0602432536391189</v>
      </c>
    </row>
    <row r="238" spans="1:9">
      <c r="C238" s="21"/>
    </row>
    <row r="239" spans="1:9">
      <c r="A239" s="20">
        <f>INDEX($1:$1048576,ROW()-2,COLUMN())+1</f>
        <v>115</v>
      </c>
      <c r="B239" s="20">
        <f>INDEX($1:$1048576,ROW()-2,COLUMN())</f>
        <v>9</v>
      </c>
      <c r="C239" s="21">
        <f>INDEX(Ave_Calc!$1:$1048576,$B239,C$1+($A239-1))</f>
        <v>43891</v>
      </c>
      <c r="D239" s="20">
        <f ca="1">IF(INDEX(Ave_Calc!$1:$1048576,D$2+D$3,D$1+($A239-1))="",#N/A,INDEX(Ave_Calc!$1:$1048576,D$2+D$3,D$1+($A239-1)))</f>
        <v>-1.120389464050443</v>
      </c>
      <c r="E239" s="20">
        <f ca="1">IF(INDEX(Ave_Calc!$1:$1048576,E$2+E$3,E$1+($A239-1))="",#N/A,INDEX(Ave_Calc!$1:$1048576,E$2+E$3,E$1+($A239-1)))</f>
        <v>-1.1103476194565938</v>
      </c>
      <c r="F239" s="20">
        <f ca="1">IF(INDEX(Ave_Calc!$1:$1048576,F$2+F$3,F$1+($A239-1))="",#N/A,INDEX(Ave_Calc!$1:$1048576,F$2+F$3,F$1+($A239-1)))</f>
        <v>-0.94812772964249803</v>
      </c>
      <c r="G239" s="20">
        <f ca="1">IF(INDEX(Ave_Calc!$1:$1048576,G$2+G$3,G$1+($A239-1))="",#N/A,INDEX(Ave_Calc!$1:$1048576,G$2+G$3,G$1+($A239-1)))</f>
        <v>-1.1291151197123561</v>
      </c>
      <c r="H239" s="20">
        <f ca="1">IF(INDEX(Ave_Calc!$1:$1048576,H$2+H$3,H$1+($A239-1))="",#N/A,INDEX(Ave_Calc!$1:$1048576,H$2+H$3,H$1+($A239-1)))</f>
        <v>-1.0462626084261066</v>
      </c>
      <c r="I239" s="20">
        <f ca="1">IF(INDEX(Ave_Calc!$1:$1048576,I$2+I$3,I$1+($A239-1))="",#N/A,INDEX(Ave_Calc!$1:$1048576,I$2+I$3,I$1+($A239-1)))</f>
        <v>-1.0597041100134392</v>
      </c>
    </row>
    <row r="240" spans="1:9">
      <c r="C240" s="21"/>
    </row>
    <row r="241" spans="1:9">
      <c r="A241" s="20">
        <f>INDEX($1:$1048576,ROW()-2,COLUMN())+1</f>
        <v>116</v>
      </c>
      <c r="B241" s="20">
        <f>INDEX($1:$1048576,ROW()-2,COLUMN())</f>
        <v>9</v>
      </c>
      <c r="C241" s="21">
        <f>INDEX(Ave_Calc!$1:$1048576,$B241,C$1+($A241-1))</f>
        <v>43922.5</v>
      </c>
      <c r="D241" s="20">
        <f ca="1">IF(INDEX(Ave_Calc!$1:$1048576,D$2+D$3,D$1+($A241-1))="",#N/A,INDEX(Ave_Calc!$1:$1048576,D$2+D$3,D$1+($A241-1)))</f>
        <v>-1.1354039402214355</v>
      </c>
      <c r="E241" s="20">
        <f ca="1">IF(INDEX(Ave_Calc!$1:$1048576,E$2+E$3,E$1+($A241-1))="",#N/A,INDEX(Ave_Calc!$1:$1048576,E$2+E$3,E$1+($A241-1)))</f>
        <v>-1.1001373758899358</v>
      </c>
      <c r="F241" s="20">
        <f ca="1">IF(INDEX(Ave_Calc!$1:$1048576,F$2+F$3,F$1+($A241-1))="",#N/A,INDEX(Ave_Calc!$1:$1048576,F$2+F$3,F$1+($A241-1)))</f>
        <v>-0.96945664839981704</v>
      </c>
      <c r="G241" s="20">
        <f ca="1">IF(INDEX(Ave_Calc!$1:$1048576,G$2+G$3,G$1+($A241-1))="",#N/A,INDEX(Ave_Calc!$1:$1048576,G$2+G$3,G$1+($A241-1)))</f>
        <v>-1.1413622434535526</v>
      </c>
      <c r="H241" s="20">
        <f ca="1">IF(INDEX(Ave_Calc!$1:$1048576,H$2+H$3,H$1+($A241-1))="",#N/A,INDEX(Ave_Calc!$1:$1048576,H$2+H$3,H$1+($A241-1)))</f>
        <v>-1.0519208446901853</v>
      </c>
      <c r="I241" s="20">
        <f ca="1">IF(INDEX(Ave_Calc!$1:$1048576,I$2+I$3,I$1+($A241-1))="",#N/A,INDEX(Ave_Calc!$1:$1048576,I$2+I$3,I$1+($A241-1)))</f>
        <v>-1.0622126721639196</v>
      </c>
    </row>
    <row r="242" spans="1:9">
      <c r="C242" s="21"/>
    </row>
    <row r="243" spans="1:9">
      <c r="A243" s="20">
        <f>INDEX($1:$1048576,ROW()-2,COLUMN())+1</f>
        <v>117</v>
      </c>
      <c r="B243" s="20">
        <f>INDEX($1:$1048576,ROW()-2,COLUMN())</f>
        <v>9</v>
      </c>
      <c r="C243" s="21">
        <f>INDEX(Ave_Calc!$1:$1048576,$B243,C$1+($A243-1))</f>
        <v>43952</v>
      </c>
      <c r="D243" s="20">
        <f ca="1">IF(INDEX(Ave_Calc!$1:$1048576,D$2+D$3,D$1+($A243-1))="",#N/A,INDEX(Ave_Calc!$1:$1048576,D$2+D$3,D$1+($A243-1)))</f>
        <v>-1.1279214509342179</v>
      </c>
      <c r="E243" s="20">
        <f ca="1">IF(INDEX(Ave_Calc!$1:$1048576,E$2+E$3,E$1+($A243-1))="",#N/A,INDEX(Ave_Calc!$1:$1048576,E$2+E$3,E$1+($A243-1)))</f>
        <v>-1.0974004949278076</v>
      </c>
      <c r="F243" s="20">
        <f ca="1">IF(INDEX(Ave_Calc!$1:$1048576,F$2+F$3,F$1+($A243-1))="",#N/A,INDEX(Ave_Calc!$1:$1048576,F$2+F$3,F$1+($A243-1)))</f>
        <v>-0.94976048883295416</v>
      </c>
      <c r="G243" s="20">
        <f ca="1">IF(INDEX(Ave_Calc!$1:$1048576,G$2+G$3,G$1+($A243-1))="",#N/A,INDEX(Ave_Calc!$1:$1048576,G$2+G$3,G$1+($A243-1)))</f>
        <v>-1.1215244575663907</v>
      </c>
      <c r="H243" s="20">
        <f ca="1">IF(INDEX(Ave_Calc!$1:$1048576,H$2+H$3,H$1+($A243-1))="",#N/A,INDEX(Ave_Calc!$1:$1048576,H$2+H$3,H$1+($A243-1)))</f>
        <v>-1.0405195613992382</v>
      </c>
      <c r="I243" s="20">
        <f ca="1">IF(INDEX(Ave_Calc!$1:$1048576,I$2+I$3,I$1+($A243-1))="",#N/A,INDEX(Ave_Calc!$1:$1048576,I$2+I$3,I$1+($A243-1)))</f>
        <v>-1.0526702026878141</v>
      </c>
    </row>
    <row r="244" spans="1:9">
      <c r="C244" s="21"/>
    </row>
    <row r="245" spans="1:9">
      <c r="A245" s="20">
        <f>INDEX($1:$1048576,ROW()-2,COLUMN())+1</f>
        <v>118</v>
      </c>
      <c r="B245" s="20">
        <f>INDEX($1:$1048576,ROW()-2,COLUMN())</f>
        <v>9</v>
      </c>
      <c r="C245" s="21">
        <f>INDEX(Ave_Calc!$1:$1048576,$B245,C$1+($A245-1))</f>
        <v>43983</v>
      </c>
      <c r="D245" s="20">
        <f ca="1">IF(INDEX(Ave_Calc!$1:$1048576,D$2+D$3,D$1+($A245-1))="",#N/A,INDEX(Ave_Calc!$1:$1048576,D$2+D$3,D$1+($A245-1)))</f>
        <v>-1.1246749126572346</v>
      </c>
      <c r="E245" s="20">
        <f ca="1">IF(INDEX(Ave_Calc!$1:$1048576,E$2+E$3,E$1+($A245-1))="",#N/A,INDEX(Ave_Calc!$1:$1048576,E$2+E$3,E$1+($A245-1)))</f>
        <v>-1.1099304235710701</v>
      </c>
      <c r="F245" s="20">
        <f ca="1">IF(INDEX(Ave_Calc!$1:$1048576,F$2+F$3,F$1+($A245-1))="",#N/A,INDEX(Ave_Calc!$1:$1048576,F$2+F$3,F$1+($A245-1)))</f>
        <v>-0.95086550169066875</v>
      </c>
      <c r="G245" s="20">
        <f ca="1">IF(INDEX(Ave_Calc!$1:$1048576,G$2+G$3,G$1+($A245-1))="",#N/A,INDEX(Ave_Calc!$1:$1048576,G$2+G$3,G$1+($A245-1)))</f>
        <v>-1.1194556835808429</v>
      </c>
      <c r="H245" s="20">
        <f ca="1">IF(INDEX(Ave_Calc!$1:$1048576,H$2+H$3,H$1+($A245-1))="",#N/A,INDEX(Ave_Calc!$1:$1048576,H$2+H$3,H$1+($A245-1)))</f>
        <v>-1.0503501261397048</v>
      </c>
      <c r="I245" s="20">
        <f ca="1">IF(INDEX(Ave_Calc!$1:$1048576,I$2+I$3,I$1+($A245-1))="",#N/A,INDEX(Ave_Calc!$1:$1048576,I$2+I$3,I$1+($A245-1)))</f>
        <v>-1.0571396725738165</v>
      </c>
    </row>
    <row r="246" spans="1:9">
      <c r="C246" s="21"/>
    </row>
    <row r="247" spans="1:9">
      <c r="A247" s="20">
        <f>INDEX($1:$1048576,ROW()-2,COLUMN())+1</f>
        <v>119</v>
      </c>
      <c r="B247" s="20">
        <f>INDEX($1:$1048576,ROW()-2,COLUMN())</f>
        <v>9</v>
      </c>
      <c r="C247" s="21">
        <f>INDEX(Ave_Calc!$1:$1048576,$B247,C$1+($A247-1))</f>
        <v>44013</v>
      </c>
      <c r="D247" s="20">
        <f ca="1">IF(INDEX(Ave_Calc!$1:$1048576,D$2+D$3,D$1+($A247-1))="",#N/A,INDEX(Ave_Calc!$1:$1048576,D$2+D$3,D$1+($A247-1)))</f>
        <v>-1.0880966220025665</v>
      </c>
      <c r="E247" s="20">
        <f ca="1">IF(INDEX(Ave_Calc!$1:$1048576,E$2+E$3,E$1+($A247-1))="",#N/A,INDEX(Ave_Calc!$1:$1048576,E$2+E$3,E$1+($A247-1)))</f>
        <v>-1.0875667071887827</v>
      </c>
      <c r="F247" s="20">
        <f ca="1">IF(INDEX(Ave_Calc!$1:$1048576,F$2+F$3,F$1+($A247-1))="",#N/A,INDEX(Ave_Calc!$1:$1048576,F$2+F$3,F$1+($A247-1)))</f>
        <v>-0.95493875254627592</v>
      </c>
      <c r="G247" s="20">
        <f ca="1">IF(INDEX(Ave_Calc!$1:$1048576,G$2+G$3,G$1+($A247-1))="",#N/A,INDEX(Ave_Calc!$1:$1048576,G$2+G$3,G$1+($A247-1)))</f>
        <v>-1.1042792232946708</v>
      </c>
      <c r="H247" s="20">
        <f ca="1">IF(INDEX(Ave_Calc!$1:$1048576,H$2+H$3,H$1+($A247-1))="",#N/A,INDEX(Ave_Calc!$1:$1048576,H$2+H$3,H$1+($A247-1)))</f>
        <v>-1.0422319809411424</v>
      </c>
      <c r="I247" s="20">
        <f ca="1">IF(INDEX(Ave_Calc!$1:$1048576,I$2+I$3,I$1+($A247-1))="",#N/A,INDEX(Ave_Calc!$1:$1048576,I$2+I$3,I$1+($A247-1)))</f>
        <v>-1.0438280661059987</v>
      </c>
    </row>
    <row r="248" spans="1:9">
      <c r="C248" s="21"/>
    </row>
    <row r="249" spans="1:9">
      <c r="A249" s="20">
        <f>INDEX($1:$1048576,ROW()-2,COLUMN())+1</f>
        <v>120</v>
      </c>
      <c r="B249" s="20">
        <f>INDEX($1:$1048576,ROW()-2,COLUMN())</f>
        <v>9</v>
      </c>
      <c r="C249" s="21">
        <f>INDEX(Ave_Calc!$1:$1048576,$B249,C$1+($A249-1))</f>
        <v>44044</v>
      </c>
      <c r="D249" s="20">
        <f ca="1">IF(INDEX(Ave_Calc!$1:$1048576,D$2+D$3,D$1+($A249-1))="",#N/A,INDEX(Ave_Calc!$1:$1048576,D$2+D$3,D$1+($A249-1)))</f>
        <v>-1.1291441144597347</v>
      </c>
      <c r="E249" s="20">
        <f ca="1">IF(INDEX(Ave_Calc!$1:$1048576,E$2+E$3,E$1+($A249-1))="",#N/A,INDEX(Ave_Calc!$1:$1048576,E$2+E$3,E$1+($A249-1)))</f>
        <v>-1.1076514323789761</v>
      </c>
      <c r="F249" s="20">
        <f ca="1">IF(INDEX(Ave_Calc!$1:$1048576,F$2+F$3,F$1+($A249-1))="",#N/A,INDEX(Ave_Calc!$1:$1048576,F$2+F$3,F$1+($A249-1)))</f>
        <v>-0.96606116623702121</v>
      </c>
      <c r="G249" s="20">
        <f ca="1">IF(INDEX(Ave_Calc!$1:$1048576,G$2+G$3,G$1+($A249-1))="",#N/A,INDEX(Ave_Calc!$1:$1048576,G$2+G$3,G$1+($A249-1)))</f>
        <v>-1.1486653973302654</v>
      </c>
      <c r="H249" s="20">
        <f ca="1">IF(INDEX(Ave_Calc!$1:$1048576,H$2+H$3,H$1+($A249-1))="",#N/A,INDEX(Ave_Calc!$1:$1048576,H$2+H$3,H$1+($A249-1)))</f>
        <v>-1.0703686826263243</v>
      </c>
      <c r="I249" s="20">
        <f ca="1">IF(INDEX(Ave_Calc!$1:$1048576,I$2+I$3,I$1+($A249-1))="",#N/A,INDEX(Ave_Calc!$1:$1048576,I$2+I$3,I$1+($A249-1)))</f>
        <v>-1.0749357318124395</v>
      </c>
    </row>
    <row r="250" spans="1:9">
      <c r="C250" s="21"/>
    </row>
    <row r="251" spans="1:9">
      <c r="A251" s="20">
        <f>INDEX($1:$1048576,ROW()-2,COLUMN())+1</f>
        <v>121</v>
      </c>
      <c r="B251" s="20">
        <f>INDEX($1:$1048576,ROW()-2,COLUMN())</f>
        <v>9</v>
      </c>
      <c r="C251" s="21">
        <f>INDEX(Ave_Calc!$1:$1048576,$B251,C$1+($A251-1))</f>
        <v>44075</v>
      </c>
      <c r="D251" s="20">
        <f ca="1">IF(INDEX(Ave_Calc!$1:$1048576,D$2+D$3,D$1+($A251-1))="",#N/A,INDEX(Ave_Calc!$1:$1048576,D$2+D$3,D$1+($A251-1)))</f>
        <v>-1.1336131645423286</v>
      </c>
      <c r="E251" s="20">
        <f ca="1">IF(INDEX(Ave_Calc!$1:$1048576,E$2+E$3,E$1+($A251-1))="",#N/A,INDEX(Ave_Calc!$1:$1048576,E$2+E$3,E$1+($A251-1)))</f>
        <v>-1.1125172274974122</v>
      </c>
      <c r="F251" s="20">
        <f ca="1">IF(INDEX(Ave_Calc!$1:$1048576,F$2+F$3,F$1+($A251-1))="",#N/A,INDEX(Ave_Calc!$1:$1048576,F$2+F$3,F$1+($A251-1)))</f>
        <v>-0.95717732942584466</v>
      </c>
      <c r="G251" s="20">
        <f ca="1">IF(INDEX(Ave_Calc!$1:$1048576,G$2+G$3,G$1+($A251-1))="",#N/A,INDEX(Ave_Calc!$1:$1048576,G$2+G$3,G$1+($A251-1)))</f>
        <v>-1.1128777362243356</v>
      </c>
      <c r="H251" s="20">
        <f ca="1">IF(INDEX(Ave_Calc!$1:$1048576,H$2+H$3,H$1+($A251-1))="",#N/A,INDEX(Ave_Calc!$1:$1048576,H$2+H$3,H$1+($A251-1)))</f>
        <v>-1.0568788773400253</v>
      </c>
      <c r="I251" s="20">
        <f ca="1">IF(INDEX(Ave_Calc!$1:$1048576,I$2+I$3,I$1+($A251-1))="",#N/A,INDEX(Ave_Calc!$1:$1048576,I$2+I$3,I$1+($A251-1)))</f>
        <v>-1.0634525273671653</v>
      </c>
    </row>
    <row r="252" spans="1:9">
      <c r="C252" s="21"/>
    </row>
    <row r="253" spans="1:9">
      <c r="A253" s="20">
        <f>INDEX($1:$1048576,ROW()-2,COLUMN())+1</f>
        <v>122</v>
      </c>
      <c r="B253" s="20">
        <f>INDEX($1:$1048576,ROW()-2,COLUMN())</f>
        <v>9</v>
      </c>
      <c r="C253" s="21">
        <f>INDEX(Ave_Calc!$1:$1048576,$B253,C$1+($A253-1))</f>
        <v>44105</v>
      </c>
      <c r="D253" s="20">
        <f ca="1">IF(INDEX(Ave_Calc!$1:$1048576,D$2+D$3,D$1+($A253-1))="",#N/A,INDEX(Ave_Calc!$1:$1048576,D$2+D$3,D$1+($A253-1)))</f>
        <v>-1.111015671833415</v>
      </c>
      <c r="E253" s="20">
        <f ca="1">IF(INDEX(Ave_Calc!$1:$1048576,E$2+E$3,E$1+($A253-1))="",#N/A,INDEX(Ave_Calc!$1:$1048576,E$2+E$3,E$1+($A253-1)))</f>
        <v>-1.0965528543844665</v>
      </c>
      <c r="F253" s="20">
        <f ca="1">IF(INDEX(Ave_Calc!$1:$1048576,F$2+F$3,F$1+($A253-1))="",#N/A,INDEX(Ave_Calc!$1:$1048576,F$2+F$3,F$1+($A253-1)))</f>
        <v>-0.96173638967801489</v>
      </c>
      <c r="G253" s="20">
        <f ca="1">IF(INDEX(Ave_Calc!$1:$1048576,G$2+G$3,G$1+($A253-1))="",#N/A,INDEX(Ave_Calc!$1:$1048576,G$2+G$3,G$1+($A253-1)))</f>
        <v>-1.1055082254624884</v>
      </c>
      <c r="H253" s="20">
        <f ca="1">IF(INDEX(Ave_Calc!$1:$1048576,H$2+H$3,H$1+($A253-1))="",#N/A,INDEX(Ave_Calc!$1:$1048576,H$2+H$3,H$1+($A253-1)))</f>
        <v>-1.0533660451670559</v>
      </c>
      <c r="I253" s="20">
        <f ca="1">IF(INDEX(Ave_Calc!$1:$1048576,I$2+I$3,I$1+($A253-1))="",#N/A,INDEX(Ave_Calc!$1:$1048576,I$2+I$3,I$1+($A253-1)))</f>
        <v>-1.0566691593655069</v>
      </c>
    </row>
    <row r="254" spans="1:9">
      <c r="C254" s="21"/>
    </row>
    <row r="255" spans="1:9">
      <c r="A255" s="20">
        <f>INDEX($1:$1048576,ROW()-2,COLUMN())+1</f>
        <v>123</v>
      </c>
      <c r="B255" s="20">
        <f>INDEX($1:$1048576,ROW()-2,COLUMN())</f>
        <v>9</v>
      </c>
      <c r="C255" s="21">
        <f>INDEX(Ave_Calc!$1:$1048576,$B255,C$1+($A255-1))</f>
        <v>44136</v>
      </c>
      <c r="D255" s="20">
        <f ca="1">IF(INDEX(Ave_Calc!$1:$1048576,D$2+D$3,D$1+($A255-1))="",#N/A,INDEX(Ave_Calc!$1:$1048576,D$2+D$3,D$1+($A255-1)))</f>
        <v>-1.1203067938227353</v>
      </c>
      <c r="E255" s="20">
        <f ca="1">IF(INDEX(Ave_Calc!$1:$1048576,E$2+E$3,E$1+($A255-1))="",#N/A,INDEX(Ave_Calc!$1:$1048576,E$2+E$3,E$1+($A255-1)))</f>
        <v>-1.1153268385773309</v>
      </c>
      <c r="F255" s="20">
        <f ca="1">IF(INDEX(Ave_Calc!$1:$1048576,F$2+F$3,F$1+($A255-1))="",#N/A,INDEX(Ave_Calc!$1:$1048576,F$2+F$3,F$1+($A255-1)))</f>
        <v>-0.96254758550372121</v>
      </c>
      <c r="G255" s="20">
        <f ca="1">IF(INDEX(Ave_Calc!$1:$1048576,G$2+G$3,G$1+($A255-1))="",#N/A,INDEX(Ave_Calc!$1:$1048576,G$2+G$3,G$1+($A255-1)))</f>
        <v>-1.1310692123427897</v>
      </c>
      <c r="H255" s="20">
        <f ca="1">IF(INDEX(Ave_Calc!$1:$1048576,H$2+H$3,H$1+($A255-1))="",#N/A,INDEX(Ave_Calc!$1:$1048576,H$2+H$3,H$1+($A255-1)))</f>
        <v>-1.0619454484891007</v>
      </c>
      <c r="I255" s="20">
        <f ca="1">IF(INDEX(Ave_Calc!$1:$1048576,I$2+I$3,I$1+($A255-1))="",#N/A,INDEX(Ave_Calc!$1:$1048576,I$2+I$3,I$1+($A255-1)))</f>
        <v>-1.0676893845807824</v>
      </c>
    </row>
    <row r="256" spans="1:9">
      <c r="C256" s="21"/>
    </row>
    <row r="257" spans="1:15">
      <c r="A257" s="20">
        <f>INDEX($1:$1048576,ROW()-2,COLUMN())+1</f>
        <v>124</v>
      </c>
      <c r="B257" s="20">
        <f>INDEX($1:$1048576,ROW()-2,COLUMN())</f>
        <v>9</v>
      </c>
      <c r="C257" s="21">
        <f>INDEX(Ave_Calc!$1:$1048576,$B257,C$1+($A257-1))</f>
        <v>44166</v>
      </c>
      <c r="D257" s="20">
        <f ca="1">IF(INDEX(Ave_Calc!$1:$1048576,D$2+D$3,D$1+($A257-1))="",#N/A,INDEX(Ave_Calc!$1:$1048576,D$2+D$3,D$1+($A257-1)))</f>
        <v>-1.1190491189571468</v>
      </c>
      <c r="E257" s="20">
        <f ca="1">IF(INDEX(Ave_Calc!$1:$1048576,E$2+E$3,E$1+($A257-1))="",#N/A,INDEX(Ave_Calc!$1:$1048576,E$2+E$3,E$1+($A257-1)))</f>
        <v>-1.115964609893759</v>
      </c>
      <c r="F257" s="20">
        <f ca="1">IF(INDEX(Ave_Calc!$1:$1048576,F$2+F$3,F$1+($A257-1))="",#N/A,INDEX(Ave_Calc!$1:$1048576,F$2+F$3,F$1+($A257-1)))</f>
        <v>-0.95189585715719571</v>
      </c>
      <c r="G257" s="20">
        <f ca="1">IF(INDEX(Ave_Calc!$1:$1048576,G$2+G$3,G$1+($A257-1))="",#N/A,INDEX(Ave_Calc!$1:$1048576,G$2+G$3,G$1+($A257-1)))</f>
        <v>-1.131570051706962</v>
      </c>
      <c r="H257" s="20">
        <f ca="1">IF(INDEX(Ave_Calc!$1:$1048576,H$2+H$3,H$1+($A257-1))="",#N/A,INDEX(Ave_Calc!$1:$1048576,H$2+H$3,H$1+($A257-1)))</f>
        <v>-1.0627681235230355</v>
      </c>
      <c r="I257" s="20">
        <f ca="1">IF(INDEX(Ave_Calc!$1:$1048576,I$2+I$3,I$1+($A257-1))="",#N/A,INDEX(Ave_Calc!$1:$1048576,I$2+I$3,I$1+($A257-1)))</f>
        <v>-1.0658986662143013</v>
      </c>
    </row>
    <row r="258" spans="1:15">
      <c r="C258" s="21"/>
    </row>
    <row r="259" spans="1:15">
      <c r="A259" s="20">
        <f>INDEX($1:$1048576,ROW()-2,COLUMN())+1</f>
        <v>125</v>
      </c>
      <c r="B259" s="20">
        <f>INDEX($1:$1048576,ROW()-2,COLUMN())</f>
        <v>9</v>
      </c>
      <c r="C259" s="21">
        <f>INDEX(Ave_Calc!$1:$1048576,$B259,C$1+($A259-1))</f>
        <v>44197</v>
      </c>
      <c r="D259" s="20">
        <f ca="1">IF(INDEX(Ave_Calc!$1:$1048576,D$2+D$3,D$1+($A259-1))="",#N/A,INDEX(Ave_Calc!$1:$1048576,D$2+D$3,D$1+($A259-1)))</f>
        <v>-1.1255535233970331</v>
      </c>
      <c r="E259" s="20">
        <f ca="1">IF(INDEX(Ave_Calc!$1:$1048576,E$2+E$3,E$1+($A259-1))="",#N/A,INDEX(Ave_Calc!$1:$1048576,E$2+E$3,E$1+($A259-1)))</f>
        <v>-1.1443051883295265</v>
      </c>
      <c r="F259" s="20">
        <f ca="1">IF(INDEX(Ave_Calc!$1:$1048576,F$2+F$3,F$1+($A259-1))="",#N/A,INDEX(Ave_Calc!$1:$1048576,F$2+F$3,F$1+($A259-1)))</f>
        <v>-0.95850326130056329</v>
      </c>
      <c r="G259" s="20">
        <f ca="1">IF(INDEX(Ave_Calc!$1:$1048576,G$2+G$3,G$1+($A259-1))="",#N/A,INDEX(Ave_Calc!$1:$1048576,G$2+G$3,G$1+($A259-1)))</f>
        <v>-1.1391332252642412</v>
      </c>
      <c r="H259" s="20">
        <f ca="1">IF(INDEX(Ave_Calc!$1:$1048576,H$2+H$3,H$1+($A259-1))="",#N/A,INDEX(Ave_Calc!$1:$1048576,H$2+H$3,H$1+($A259-1)))</f>
        <v>-1.068716134492637</v>
      </c>
      <c r="I259" s="20">
        <f ca="1">IF(INDEX(Ave_Calc!$1:$1048576,I$2+I$3,I$1+($A259-1))="",#N/A,INDEX(Ave_Calc!$1:$1048576,I$2+I$3,I$1+($A259-1)))</f>
        <v>-1.0748206834942693</v>
      </c>
    </row>
    <row r="260" spans="1:15">
      <c r="C260" s="21"/>
    </row>
    <row r="261" spans="1:15">
      <c r="A261" s="20">
        <f>INDEX($1:$1048576,ROW()-2,COLUMN())+1</f>
        <v>126</v>
      </c>
      <c r="B261" s="20">
        <f>INDEX($1:$1048576,ROW()-2,COLUMN())</f>
        <v>9</v>
      </c>
      <c r="C261" s="21">
        <f>INDEX(Ave_Calc!$1:$1048576,$B261,C$1+($A261-1))</f>
        <v>44228</v>
      </c>
      <c r="D261" s="20">
        <f ca="1">IF(INDEX(Ave_Calc!$1:$1048576,D$2+D$3,D$1+($A261-1))="",#N/A,INDEX(Ave_Calc!$1:$1048576,D$2+D$3,D$1+($A261-1)))</f>
        <v>-1.1384944340279661</v>
      </c>
      <c r="E261" s="20">
        <f ca="1">IF(INDEX(Ave_Calc!$1:$1048576,E$2+E$3,E$1+($A261-1))="",#N/A,INDEX(Ave_Calc!$1:$1048576,E$2+E$3,E$1+($A261-1)))</f>
        <v>-1.1385684804798057</v>
      </c>
      <c r="F261" s="20">
        <f ca="1">IF(INDEX(Ave_Calc!$1:$1048576,F$2+F$3,F$1+($A261-1))="",#N/A,INDEX(Ave_Calc!$1:$1048576,F$2+F$3,F$1+($A261-1)))</f>
        <v>-0.9783774923786418</v>
      </c>
      <c r="G261" s="20">
        <f ca="1">IF(INDEX(Ave_Calc!$1:$1048576,G$2+G$3,G$1+($A261-1))="",#N/A,INDEX(Ave_Calc!$1:$1048576,G$2+G$3,G$1+($A261-1)))</f>
        <v>-1.1622732661101118</v>
      </c>
      <c r="H261" s="20">
        <f ca="1">IF(INDEX(Ave_Calc!$1:$1048576,H$2+H$3,H$1+($A261-1))="",#N/A,INDEX(Ave_Calc!$1:$1048576,H$2+H$3,H$1+($A261-1)))</f>
        <v>-1.0891283273805179</v>
      </c>
      <c r="I261" s="20">
        <f ca="1">IF(INDEX(Ave_Calc!$1:$1048576,I$2+I$3,I$1+($A261-1))="",#N/A,INDEX(Ave_Calc!$1:$1048576,I$2+I$3,I$1+($A261-1)))</f>
        <v>-1.0915213280227187</v>
      </c>
    </row>
    <row r="262" spans="1:15">
      <c r="C262" s="21"/>
    </row>
    <row r="263" spans="1:15">
      <c r="A263" s="20">
        <f>INDEX($1:$1048576,ROW()-2,COLUMN())+1</f>
        <v>127</v>
      </c>
      <c r="B263" s="20">
        <f>INDEX($1:$1048576,ROW()-2,COLUMN())</f>
        <v>9</v>
      </c>
      <c r="C263" s="21">
        <f>INDEX(Ave_Calc!$1:$1048576,$B263,C$1+($A263-1))</f>
        <v>44256</v>
      </c>
      <c r="D263" s="20">
        <f ca="1">IF(INDEX(Ave_Calc!$1:$1048576,D$2+D$3,D$1+($A263-1))="",#N/A,INDEX(Ave_Calc!$1:$1048576,D$2+D$3,D$1+($A263-1)))</f>
        <v>-1.1353692948620171</v>
      </c>
      <c r="E263" s="20">
        <f ca="1">IF(INDEX(Ave_Calc!$1:$1048576,E$2+E$3,E$1+($A263-1))="",#N/A,INDEX(Ave_Calc!$1:$1048576,E$2+E$3,E$1+($A263-1)))</f>
        <v>-1.1205481660151331</v>
      </c>
      <c r="F263" s="20">
        <f ca="1">IF(INDEX(Ave_Calc!$1:$1048576,F$2+F$3,F$1+($A263-1))="",#N/A,INDEX(Ave_Calc!$1:$1048576,F$2+F$3,F$1+($A263-1)))</f>
        <v>-0.95852769546298677</v>
      </c>
      <c r="G263" s="20">
        <f ca="1">IF(INDEX(Ave_Calc!$1:$1048576,G$2+G$3,G$1+($A263-1))="",#N/A,INDEX(Ave_Calc!$1:$1048576,G$2+G$3,G$1+($A263-1)))</f>
        <v>-1.1314477973968782</v>
      </c>
      <c r="H263" s="20">
        <f ca="1">IF(INDEX(Ave_Calc!$1:$1048576,H$2+H$3,H$1+($A263-1))="",#N/A,INDEX(Ave_Calc!$1:$1048576,H$2+H$3,H$1+($A263-1)))</f>
        <v>-1.061831227716687</v>
      </c>
      <c r="I263" s="20">
        <f ca="1">IF(INDEX(Ave_Calc!$1:$1048576,I$2+I$3,I$1+($A263-1))="",#N/A,INDEX(Ave_Calc!$1:$1048576,I$2+I$3,I$1+($A263-1)))</f>
        <v>-1.0696642538854935</v>
      </c>
    </row>
    <row r="264" spans="1:15">
      <c r="C264" s="21"/>
    </row>
    <row r="265" spans="1:15">
      <c r="A265" s="20">
        <f>INDEX($1:$1048576,ROW()-2,COLUMN())+1</f>
        <v>128</v>
      </c>
      <c r="B265" s="20">
        <f>INDEX($1:$1048576,ROW()-2,COLUMN())</f>
        <v>9</v>
      </c>
      <c r="C265" s="21">
        <f>INDEX(Ave_Calc!$1:$1048576,$B265,C$1+($A265-1))</f>
        <v>44758.618055555555</v>
      </c>
      <c r="D265" s="20">
        <f ca="1">IF(INDEX(Ave_Calc!$1:$1048576,D$2+D$3,D$1+($A265-1))="",#N/A,INDEX(Ave_Calc!$1:$1048576,D$2+D$3,D$1+($A265-1)))</f>
        <v>-1.1387981587075569</v>
      </c>
      <c r="E265" s="20">
        <f ca="1">IF(INDEX(Ave_Calc!$1:$1048576,E$2+E$3,E$1+($A265-1))="",#N/A,INDEX(Ave_Calc!$1:$1048576,E$2+E$3,E$1+($A265-1)))</f>
        <v>-1.1222638704080321</v>
      </c>
      <c r="F265" s="20">
        <f ca="1">IF(INDEX(Ave_Calc!$1:$1048576,F$2+F$3,F$1+($A265-1))="",#N/A,INDEX(Ave_Calc!$1:$1048576,F$2+F$3,F$1+($A265-1)))</f>
        <v>-0.99033919589707298</v>
      </c>
      <c r="G265" s="20">
        <f ca="1">IF(INDEX(Ave_Calc!$1:$1048576,G$2+G$3,G$1+($A265-1))="",#N/A,INDEX(Ave_Calc!$1:$1048576,G$2+G$3,G$1+($A265-1)))</f>
        <v>-1.1623949369253703</v>
      </c>
      <c r="H265" s="20">
        <f ca="1">IF(INDEX(Ave_Calc!$1:$1048576,H$2+H$3,H$1+($A265-1))="",#N/A,INDEX(Ave_Calc!$1:$1048576,H$2+H$3,H$1+($A265-1)))</f>
        <v>-1.0724750205288514</v>
      </c>
      <c r="I265" s="20">
        <f ca="1">IF(INDEX(Ave_Calc!$1:$1048576,I$2+I$3,I$1+($A265-1))="",#N/A,INDEX(Ave_Calc!$1:$1048576,I$2+I$3,I$1+($A265-1)))</f>
        <v>-1.0888198046479638</v>
      </c>
    </row>
    <row r="266" spans="1:15">
      <c r="C266" s="21"/>
    </row>
    <row r="267" spans="1:15">
      <c r="A267" s="20">
        <f>INDEX($1:$1048576,ROW()-2,COLUMN())+1</f>
        <v>129</v>
      </c>
      <c r="B267" s="20">
        <f>INDEX($1:$1048576,ROW()-2,COLUMN())</f>
        <v>9</v>
      </c>
      <c r="C267" s="21">
        <f>INDEX(Ave_Calc!$1:$1048576,$B267,C$1+($A267-1))</f>
        <v>45060.763888888891</v>
      </c>
      <c r="D267" s="20">
        <f ca="1">IF(INDEX(Ave_Calc!$1:$1048576,D$2+D$3,D$1+($A267-1))="",#N/A,INDEX(Ave_Calc!$1:$1048576,D$2+D$3,D$1+($A267-1)))</f>
        <v>-1.1413552410965377</v>
      </c>
      <c r="E267" s="20">
        <f ca="1">IF(INDEX(Ave_Calc!$1:$1048576,E$2+E$3,E$1+($A267-1))="",#N/A,INDEX(Ave_Calc!$1:$1048576,E$2+E$3,E$1+($A267-1)))</f>
        <v>-1.1380653870645958</v>
      </c>
      <c r="F267" s="20">
        <f ca="1">IF(INDEX(Ave_Calc!$1:$1048576,F$2+F$3,F$1+($A267-1))="",#N/A,INDEX(Ave_Calc!$1:$1048576,F$2+F$3,F$1+($A267-1)))</f>
        <v>-1.0689802968675515</v>
      </c>
      <c r="G267" s="20">
        <f ca="1">IF(INDEX(Ave_Calc!$1:$1048576,G$2+G$3,G$1+($A267-1))="",#N/A,INDEX(Ave_Calc!$1:$1048576,G$2+G$3,G$1+($A267-1)))</f>
        <v>-1.0411848613219281</v>
      </c>
      <c r="H267" s="20">
        <f ca="1">IF(INDEX(Ave_Calc!$1:$1048576,H$2+H$3,H$1+($A267-1))="",#N/A,INDEX(Ave_Calc!$1:$1048576,H$2+H$3,H$1+($A267-1)))</f>
        <v>-1.1128767082205515</v>
      </c>
      <c r="I267" s="20">
        <f ca="1">IF(INDEX(Ave_Calc!$1:$1048576,I$2+I$3,I$1+($A267-1))="",#N/A,INDEX(Ave_Calc!$1:$1048576,I$2+I$3,I$1+($A267-1)))</f>
        <v>-1.1004543836588487</v>
      </c>
    </row>
    <row r="268" spans="1:15">
      <c r="C268" s="21"/>
    </row>
    <row r="269" spans="1:15">
      <c r="A269" s="20">
        <f>INDEX($1:$1048576,ROW()-2,COLUMN())+1</f>
        <v>130</v>
      </c>
      <c r="B269" s="20">
        <f>INDEX($1:$1048576,ROW()-2,COLUMN())</f>
        <v>9</v>
      </c>
      <c r="C269" s="21">
        <f>INDEX(Ave_Calc!$1:$1048576,$B269,C$1+($A269-1))</f>
        <v>45399.618055555598</v>
      </c>
      <c r="D269" s="20">
        <f ca="1">IF(INDEX(Ave_Calc!$1:$1048576,D$2+D$3,D$1+($A269-1))="",#N/A,INDEX(Ave_Calc!$1:$1048576,D$2+D$3,D$1+($A269-1)))</f>
        <v>-1.1216588274357844</v>
      </c>
      <c r="E269" s="20">
        <f ca="1">IF(INDEX(Ave_Calc!$1:$1048576,E$2+E$3,E$1+($A269-1))="",#N/A,INDEX(Ave_Calc!$1:$1048576,E$2+E$3,E$1+($A269-1)))</f>
        <v>-1.0874379732492092</v>
      </c>
      <c r="F269" s="20">
        <f ca="1">IF(INDEX(Ave_Calc!$1:$1048576,F$2+F$3,F$1+($A269-1))="",#N/A,INDEX(Ave_Calc!$1:$1048576,F$2+F$3,F$1+($A269-1)))</f>
        <v>-1.0436075071520032</v>
      </c>
      <c r="G269" s="20">
        <f ca="1">IF(INDEX(Ave_Calc!$1:$1048576,G$2+G$3,G$1+($A269-1))="",#N/A,INDEX(Ave_Calc!$1:$1048576,G$2+G$3,G$1+($A269-1)))</f>
        <v>-1.0575735274369154</v>
      </c>
      <c r="H269" s="20">
        <f ca="1">IF(INDEX(Ave_Calc!$1:$1048576,H$2+H$3,H$1+($A269-1))="",#N/A,INDEX(Ave_Calc!$1:$1048576,H$2+H$3,H$1+($A269-1)))</f>
        <v>-1.1035159413707731</v>
      </c>
      <c r="I269" s="20">
        <f ca="1">IF(INDEX(Ave_Calc!$1:$1048576,I$2+I$3,I$1+($A269-1))="",#N/A,INDEX(Ave_Calc!$1:$1048576,I$2+I$3,I$1+($A269-1)))</f>
        <v>-1.0875201777326484</v>
      </c>
    </row>
    <row r="270" spans="1:15">
      <c r="C270" s="21"/>
    </row>
    <row r="271" spans="1:15">
      <c r="B271" s="22"/>
      <c r="C271" s="21">
        <v>40544</v>
      </c>
      <c r="J271" s="20">
        <f t="shared" ref="J271:O271" ca="1" si="2">J5</f>
        <v>-0.82768067266977752</v>
      </c>
      <c r="K271" s="20">
        <f t="shared" ca="1" si="2"/>
        <v>-0.83012028998495002</v>
      </c>
      <c r="L271" s="20">
        <f t="shared" ca="1" si="2"/>
        <v>-0.33486195320579398</v>
      </c>
      <c r="M271" s="20">
        <f t="shared" ca="1" si="2"/>
        <v>-0.67344261044540965</v>
      </c>
      <c r="N271" s="20">
        <f t="shared" ca="1" si="2"/>
        <v>-0.66054693489324612</v>
      </c>
      <c r="O271" s="20">
        <f t="shared" ca="1" si="2"/>
        <v>-0.6631329855082071</v>
      </c>
    </row>
    <row r="272" spans="1:15">
      <c r="B272" s="22"/>
      <c r="C272" s="21">
        <f>$C$5</f>
        <v>51864</v>
      </c>
      <c r="J272" s="20">
        <f t="shared" ref="J272:O272" ca="1" si="3">J4*($C$272-$C$271)+J5</f>
        <v>-1.9230124877013548</v>
      </c>
      <c r="K272" s="20">
        <f t="shared" ca="1" si="3"/>
        <v>-1.8911500348543289</v>
      </c>
      <c r="L272" s="20">
        <f t="shared" ca="1" si="3"/>
        <v>-2.7090176319356067</v>
      </c>
      <c r="M272" s="20">
        <f t="shared" ca="1" si="3"/>
        <v>-2.3477341160841982</v>
      </c>
      <c r="N272" s="20">
        <f t="shared" ca="1" si="3"/>
        <v>-2.1354163457961226</v>
      </c>
      <c r="O272" s="20">
        <f t="shared" ca="1" si="3"/>
        <v>-2.1629585308479484</v>
      </c>
    </row>
    <row r="274" spans="2:19">
      <c r="B274" s="22">
        <v>0.01</v>
      </c>
      <c r="C274" s="21">
        <v>40544</v>
      </c>
      <c r="Q274" s="20">
        <f>LOG(B274)</f>
        <v>-2</v>
      </c>
      <c r="S274" s="20">
        <f>LOG($B274)</f>
        <v>-2</v>
      </c>
    </row>
    <row r="275" spans="2:19">
      <c r="B275" s="22">
        <f>B274</f>
        <v>0.01</v>
      </c>
      <c r="C275" s="21">
        <f>$C$5</f>
        <v>51864</v>
      </c>
      <c r="Q275" s="20">
        <f>Q274</f>
        <v>-2</v>
      </c>
    </row>
    <row r="276" spans="2:19">
      <c r="B276" s="22"/>
      <c r="C276" s="22"/>
    </row>
    <row r="277" spans="2:19">
      <c r="B277" s="22">
        <f>B274+0.005</f>
        <v>1.4999999999999999E-2</v>
      </c>
      <c r="C277" s="21">
        <f>C274</f>
        <v>40544</v>
      </c>
      <c r="R277" s="20">
        <f>LOG(B277)</f>
        <v>-1.8239087409443189</v>
      </c>
      <c r="S277" s="20">
        <f>LOG($B277)</f>
        <v>-1.8239087409443189</v>
      </c>
    </row>
    <row r="278" spans="2:19">
      <c r="B278" s="22">
        <f>B277</f>
        <v>1.4999999999999999E-2</v>
      </c>
      <c r="C278" s="21">
        <f>C275</f>
        <v>51864</v>
      </c>
      <c r="R278" s="20">
        <f>LOG(B278)</f>
        <v>-1.8239087409443189</v>
      </c>
    </row>
    <row r="279" spans="2:19">
      <c r="B279" s="22"/>
      <c r="C279" s="22"/>
    </row>
    <row r="280" spans="2:19">
      <c r="B280" s="22">
        <f>B274+0.01</f>
        <v>0.02</v>
      </c>
      <c r="C280" s="21">
        <f>C277</f>
        <v>40544</v>
      </c>
      <c r="P280" s="20">
        <f>LOG(B280)</f>
        <v>-1.6989700043360187</v>
      </c>
      <c r="S280" s="20">
        <f>LOG($B280)</f>
        <v>-1.6989700043360187</v>
      </c>
    </row>
    <row r="281" spans="2:19">
      <c r="B281" s="22">
        <f>B280</f>
        <v>0.02</v>
      </c>
      <c r="C281" s="21">
        <f>C278</f>
        <v>51864</v>
      </c>
      <c r="P281" s="20">
        <f>P280</f>
        <v>-1.6989700043360187</v>
      </c>
    </row>
    <row r="282" spans="2:19">
      <c r="B282" s="22"/>
      <c r="C282" s="22"/>
    </row>
    <row r="283" spans="2:19">
      <c r="B283" s="22">
        <f>B280+0.01</f>
        <v>0.03</v>
      </c>
      <c r="C283" s="21">
        <f>C280</f>
        <v>40544</v>
      </c>
      <c r="P283" s="20">
        <f>LOG(B283)</f>
        <v>-1.5228787452803376</v>
      </c>
      <c r="S283" s="20">
        <f>LOG($B283)</f>
        <v>-1.5228787452803376</v>
      </c>
    </row>
    <row r="284" spans="2:19">
      <c r="B284" s="22">
        <f>B283</f>
        <v>0.03</v>
      </c>
      <c r="C284" s="21">
        <f>C281</f>
        <v>51864</v>
      </c>
      <c r="P284" s="20">
        <f>P283</f>
        <v>-1.5228787452803376</v>
      </c>
    </row>
    <row r="285" spans="2:19">
      <c r="B285" s="22"/>
      <c r="C285" s="22"/>
    </row>
    <row r="286" spans="2:19">
      <c r="B286" s="22">
        <f>B283+0.01</f>
        <v>0.04</v>
      </c>
      <c r="C286" s="21">
        <f>C283</f>
        <v>40544</v>
      </c>
      <c r="P286" s="20">
        <f>LOG(B286)</f>
        <v>-1.3979400086720375</v>
      </c>
      <c r="S286" s="20">
        <f>LOG($B286)</f>
        <v>-1.3979400086720375</v>
      </c>
    </row>
    <row r="287" spans="2:19">
      <c r="B287" s="22">
        <f>B286</f>
        <v>0.04</v>
      </c>
      <c r="C287" s="21">
        <f>C284</f>
        <v>51864</v>
      </c>
      <c r="P287" s="20">
        <f>P286</f>
        <v>-1.3979400086720375</v>
      </c>
    </row>
    <row r="288" spans="2:19">
      <c r="B288" s="22"/>
      <c r="C288" s="22"/>
    </row>
    <row r="289" spans="2:19">
      <c r="B289" s="22">
        <f>B286+0.01</f>
        <v>0.05</v>
      </c>
      <c r="C289" s="21">
        <f>C286</f>
        <v>40544</v>
      </c>
      <c r="Q289" s="20">
        <f>LOG(B289)</f>
        <v>-1.3010299956639813</v>
      </c>
      <c r="S289" s="20">
        <f>LOG($B289)</f>
        <v>-1.3010299956639813</v>
      </c>
    </row>
    <row r="290" spans="2:19">
      <c r="B290" s="22">
        <f>B289</f>
        <v>0.05</v>
      </c>
      <c r="C290" s="21">
        <f>C287</f>
        <v>51864</v>
      </c>
      <c r="Q290" s="20">
        <f>Q289</f>
        <v>-1.3010299956639813</v>
      </c>
    </row>
    <row r="291" spans="2:19">
      <c r="B291" s="22"/>
      <c r="C291" s="22"/>
    </row>
    <row r="292" spans="2:19">
      <c r="B292" s="22">
        <f>B289+0.01</f>
        <v>6.0000000000000005E-2</v>
      </c>
      <c r="C292" s="21">
        <f>C289</f>
        <v>40544</v>
      </c>
      <c r="P292" s="20">
        <f>LOG(B292)</f>
        <v>-1.2218487496163564</v>
      </c>
      <c r="S292" s="20">
        <f>LOG($B292)</f>
        <v>-1.2218487496163564</v>
      </c>
    </row>
    <row r="293" spans="2:19">
      <c r="B293" s="22">
        <f>B292</f>
        <v>6.0000000000000005E-2</v>
      </c>
      <c r="C293" s="21">
        <f>C290</f>
        <v>51864</v>
      </c>
      <c r="P293" s="20">
        <f>P292</f>
        <v>-1.2218487496163564</v>
      </c>
    </row>
    <row r="294" spans="2:19">
      <c r="B294" s="22"/>
      <c r="C294" s="22"/>
    </row>
    <row r="295" spans="2:19">
      <c r="B295" s="22">
        <f>B292+0.01</f>
        <v>7.0000000000000007E-2</v>
      </c>
      <c r="C295" s="21">
        <f>C292</f>
        <v>40544</v>
      </c>
      <c r="P295" s="20">
        <f>LOG(B295)</f>
        <v>-1.1549019599857431</v>
      </c>
      <c r="S295" s="20">
        <f>LOG($B295)</f>
        <v>-1.1549019599857431</v>
      </c>
    </row>
    <row r="296" spans="2:19">
      <c r="B296" s="22">
        <f>B295</f>
        <v>7.0000000000000007E-2</v>
      </c>
      <c r="C296" s="21">
        <f>C293</f>
        <v>51864</v>
      </c>
      <c r="P296" s="20">
        <f>P295</f>
        <v>-1.1549019599857431</v>
      </c>
    </row>
    <row r="297" spans="2:19">
      <c r="B297" s="22"/>
      <c r="C297" s="22"/>
    </row>
    <row r="298" spans="2:19">
      <c r="B298" s="22">
        <f>B295+0.01</f>
        <v>0.08</v>
      </c>
      <c r="C298" s="21">
        <f>C295</f>
        <v>40544</v>
      </c>
      <c r="P298" s="20">
        <f>LOG(B298)</f>
        <v>-1.0969100130080565</v>
      </c>
      <c r="S298" s="20">
        <f>LOG($B298)</f>
        <v>-1.0969100130080565</v>
      </c>
    </row>
    <row r="299" spans="2:19">
      <c r="B299" s="22">
        <f>B298</f>
        <v>0.08</v>
      </c>
      <c r="C299" s="21">
        <f>C296</f>
        <v>51864</v>
      </c>
      <c r="P299" s="20">
        <f>P298</f>
        <v>-1.0969100130080565</v>
      </c>
    </row>
    <row r="300" spans="2:19">
      <c r="B300" s="22"/>
      <c r="C300" s="22"/>
    </row>
    <row r="301" spans="2:19">
      <c r="B301" s="22">
        <f>B298+0.01</f>
        <v>0.09</v>
      </c>
      <c r="C301" s="21">
        <f>C298</f>
        <v>40544</v>
      </c>
      <c r="P301" s="20">
        <f>LOG(B301)</f>
        <v>-1.0457574905606752</v>
      </c>
      <c r="S301" s="20">
        <f>LOG($B301)</f>
        <v>-1.0457574905606752</v>
      </c>
    </row>
    <row r="302" spans="2:19">
      <c r="B302" s="22">
        <f>B301</f>
        <v>0.09</v>
      </c>
      <c r="C302" s="21">
        <f>C299</f>
        <v>51864</v>
      </c>
      <c r="P302" s="20">
        <f>P301</f>
        <v>-1.0457574905606752</v>
      </c>
    </row>
    <row r="303" spans="2:19">
      <c r="B303" s="22"/>
      <c r="C303" s="22"/>
    </row>
    <row r="304" spans="2:19">
      <c r="B304" s="22">
        <f>B274*10</f>
        <v>0.1</v>
      </c>
      <c r="C304" s="21">
        <f>C301</f>
        <v>40544</v>
      </c>
      <c r="Q304" s="20">
        <f>LOG(B304)</f>
        <v>-1</v>
      </c>
      <c r="S304" s="20">
        <f>LOG($B304)</f>
        <v>-1</v>
      </c>
    </row>
    <row r="305" spans="2:19">
      <c r="B305" s="22">
        <f>B304</f>
        <v>0.1</v>
      </c>
      <c r="C305" s="21">
        <f>C302</f>
        <v>51864</v>
      </c>
      <c r="Q305" s="20">
        <f>Q304</f>
        <v>-1</v>
      </c>
    </row>
    <row r="306" spans="2:19">
      <c r="B306" s="22"/>
      <c r="C306" s="22"/>
    </row>
    <row r="307" spans="2:19">
      <c r="B307" s="22">
        <f>B277*10</f>
        <v>0.15</v>
      </c>
      <c r="C307" s="21">
        <f>C304</f>
        <v>40544</v>
      </c>
      <c r="R307" s="20">
        <f>LOG(B307)</f>
        <v>-0.82390874094431876</v>
      </c>
      <c r="S307" s="20">
        <f>LOG($B307)</f>
        <v>-0.82390874094431876</v>
      </c>
    </row>
    <row r="308" spans="2:19">
      <c r="B308" s="22">
        <f>B307</f>
        <v>0.15</v>
      </c>
      <c r="C308" s="21">
        <f>C305</f>
        <v>51864</v>
      </c>
      <c r="R308" s="20">
        <f>LOG(B308)</f>
        <v>-0.82390874094431876</v>
      </c>
    </row>
    <row r="309" spans="2:19">
      <c r="B309" s="22"/>
      <c r="C309" s="22"/>
    </row>
    <row r="310" spans="2:19">
      <c r="B310" s="22">
        <f>B307+0.05</f>
        <v>0.2</v>
      </c>
      <c r="C310" s="21">
        <f>C277</f>
        <v>40544</v>
      </c>
      <c r="P310" s="20">
        <f>LOG(B310)</f>
        <v>-0.69897000433601875</v>
      </c>
      <c r="S310" s="20">
        <f>LOG($B310)</f>
        <v>-0.69897000433601875</v>
      </c>
    </row>
    <row r="311" spans="2:19">
      <c r="B311" s="22">
        <f>B310</f>
        <v>0.2</v>
      </c>
      <c r="C311" s="21">
        <f>C278</f>
        <v>51864</v>
      </c>
      <c r="P311" s="20">
        <f>P310</f>
        <v>-0.69897000433601875</v>
      </c>
    </row>
    <row r="312" spans="2:19">
      <c r="B312" s="22"/>
      <c r="C312" s="22"/>
    </row>
    <row r="313" spans="2:19">
      <c r="B313" s="22">
        <f>B283*10</f>
        <v>0.3</v>
      </c>
      <c r="C313" s="21">
        <f>C280</f>
        <v>40544</v>
      </c>
      <c r="P313" s="20">
        <f>LOG(B313)</f>
        <v>-0.52287874528033762</v>
      </c>
      <c r="S313" s="20">
        <f>LOG($B313)</f>
        <v>-0.52287874528033762</v>
      </c>
    </row>
    <row r="314" spans="2:19">
      <c r="B314" s="22">
        <f>B313</f>
        <v>0.3</v>
      </c>
      <c r="C314" s="21">
        <f>C281</f>
        <v>51864</v>
      </c>
      <c r="P314" s="20">
        <f>P313</f>
        <v>-0.52287874528033762</v>
      </c>
    </row>
    <row r="315" spans="2:19">
      <c r="B315" s="22"/>
      <c r="C315" s="22"/>
    </row>
    <row r="316" spans="2:19">
      <c r="B316" s="22">
        <f>B286*10</f>
        <v>0.4</v>
      </c>
      <c r="C316" s="21">
        <f>C313</f>
        <v>40544</v>
      </c>
      <c r="P316" s="20">
        <f>LOG(B316)</f>
        <v>-0.3979400086720376</v>
      </c>
      <c r="S316" s="20">
        <f>LOG($B316)</f>
        <v>-0.3979400086720376</v>
      </c>
    </row>
    <row r="317" spans="2:19">
      <c r="B317" s="22">
        <f>B316</f>
        <v>0.4</v>
      </c>
      <c r="C317" s="21">
        <f>C314</f>
        <v>51864</v>
      </c>
      <c r="P317" s="20">
        <f>P316</f>
        <v>-0.3979400086720376</v>
      </c>
    </row>
    <row r="318" spans="2:19">
      <c r="B318" s="22"/>
      <c r="C318" s="22"/>
    </row>
    <row r="319" spans="2:19">
      <c r="B319" s="22">
        <f>B289*10</f>
        <v>0.5</v>
      </c>
      <c r="C319" s="21">
        <f>C316</f>
        <v>40544</v>
      </c>
      <c r="Q319" s="20">
        <f>LOG(B319)</f>
        <v>-0.3010299956639812</v>
      </c>
      <c r="S319" s="20">
        <f>LOG($B319)</f>
        <v>-0.3010299956639812</v>
      </c>
    </row>
    <row r="320" spans="2:19">
      <c r="B320" s="22">
        <f>B319</f>
        <v>0.5</v>
      </c>
      <c r="C320" s="21">
        <f>C317</f>
        <v>51864</v>
      </c>
      <c r="Q320" s="20">
        <f>Q319</f>
        <v>-0.3010299956639812</v>
      </c>
    </row>
    <row r="321" spans="2:19">
      <c r="B321" s="22"/>
      <c r="C321" s="22"/>
    </row>
    <row r="322" spans="2:19">
      <c r="B322" s="22">
        <f>B292*10</f>
        <v>0.60000000000000009</v>
      </c>
      <c r="C322" s="21">
        <f>C319</f>
        <v>40544</v>
      </c>
      <c r="P322" s="20">
        <f>LOG(B322)</f>
        <v>-0.22184874961635631</v>
      </c>
      <c r="S322" s="20">
        <f>LOG($B322)</f>
        <v>-0.22184874961635631</v>
      </c>
    </row>
    <row r="323" spans="2:19">
      <c r="B323" s="22">
        <f>B322</f>
        <v>0.60000000000000009</v>
      </c>
      <c r="C323" s="21">
        <f>C320</f>
        <v>51864</v>
      </c>
      <c r="P323" s="20">
        <f>P322</f>
        <v>-0.22184874961635631</v>
      </c>
    </row>
    <row r="324" spans="2:19">
      <c r="B324" s="22"/>
      <c r="C324" s="22"/>
    </row>
    <row r="325" spans="2:19">
      <c r="B325" s="22">
        <f>B295*10</f>
        <v>0.70000000000000007</v>
      </c>
      <c r="C325" s="21">
        <f>C322</f>
        <v>40544</v>
      </c>
      <c r="P325" s="20">
        <f>LOG(B325)</f>
        <v>-0.15490195998574313</v>
      </c>
      <c r="S325" s="20">
        <f>LOG($B325)</f>
        <v>-0.15490195998574313</v>
      </c>
    </row>
    <row r="326" spans="2:19">
      <c r="B326" s="22">
        <f>B325</f>
        <v>0.70000000000000007</v>
      </c>
      <c r="C326" s="21">
        <f>C323</f>
        <v>51864</v>
      </c>
      <c r="P326" s="20">
        <f>P325</f>
        <v>-0.15490195998574313</v>
      </c>
    </row>
    <row r="327" spans="2:19">
      <c r="B327" s="22"/>
      <c r="C327" s="22"/>
    </row>
    <row r="328" spans="2:19">
      <c r="B328" s="22">
        <f>B298*10</f>
        <v>0.8</v>
      </c>
      <c r="C328" s="21">
        <f>C325</f>
        <v>40544</v>
      </c>
      <c r="P328" s="20">
        <f>LOG(B328)</f>
        <v>-9.6910013008056392E-2</v>
      </c>
      <c r="S328" s="20">
        <f>LOG($B328)</f>
        <v>-9.6910013008056392E-2</v>
      </c>
    </row>
    <row r="329" spans="2:19">
      <c r="B329" s="22">
        <f>B328</f>
        <v>0.8</v>
      </c>
      <c r="C329" s="21">
        <f>C326</f>
        <v>51864</v>
      </c>
      <c r="P329" s="20">
        <f>P328</f>
        <v>-9.6910013008056392E-2</v>
      </c>
    </row>
    <row r="330" spans="2:19">
      <c r="B330" s="22"/>
      <c r="C330" s="22"/>
    </row>
    <row r="331" spans="2:19">
      <c r="B331" s="22">
        <f>B301*10</f>
        <v>0.89999999999999991</v>
      </c>
      <c r="C331" s="21">
        <f>C328</f>
        <v>40544</v>
      </c>
      <c r="P331" s="20">
        <f>LOG(B331)</f>
        <v>-4.5757490560675171E-2</v>
      </c>
      <c r="S331" s="20">
        <f>LOG($B331)</f>
        <v>-4.5757490560675171E-2</v>
      </c>
    </row>
    <row r="332" spans="2:19">
      <c r="B332" s="22">
        <f>B331</f>
        <v>0.89999999999999991</v>
      </c>
      <c r="C332" s="21">
        <f>C329</f>
        <v>51864</v>
      </c>
      <c r="P332" s="20">
        <f>P331</f>
        <v>-4.5757490560675171E-2</v>
      </c>
    </row>
    <row r="333" spans="2:19">
      <c r="B333" s="22"/>
      <c r="C333" s="22"/>
    </row>
    <row r="334" spans="2:19">
      <c r="B334" s="22">
        <f>B304*10</f>
        <v>1</v>
      </c>
      <c r="C334" s="21">
        <f>C331</f>
        <v>40544</v>
      </c>
      <c r="Q334" s="20">
        <f>LOG(B334)</f>
        <v>0</v>
      </c>
      <c r="S334" s="20">
        <f>LOG($B334)</f>
        <v>0</v>
      </c>
    </row>
    <row r="335" spans="2:19">
      <c r="B335" s="22">
        <f>B334</f>
        <v>1</v>
      </c>
      <c r="C335" s="21">
        <f>C332</f>
        <v>51864</v>
      </c>
      <c r="Q335" s="20">
        <f>Q334</f>
        <v>0</v>
      </c>
    </row>
    <row r="336" spans="2:19">
      <c r="B336" s="22"/>
      <c r="C336" s="22"/>
    </row>
    <row r="337" spans="2:19">
      <c r="B337" s="22">
        <f>B307*10</f>
        <v>1.5</v>
      </c>
      <c r="C337" s="21">
        <f>C334</f>
        <v>40544</v>
      </c>
      <c r="R337" s="20">
        <f>LOG(B337)</f>
        <v>0.17609125905568124</v>
      </c>
      <c r="S337" s="20">
        <f>LOG($B337)</f>
        <v>0.17609125905568124</v>
      </c>
    </row>
    <row r="338" spans="2:19">
      <c r="B338" s="22">
        <f>B337</f>
        <v>1.5</v>
      </c>
      <c r="C338" s="21">
        <f>C335</f>
        <v>51864</v>
      </c>
      <c r="R338" s="20">
        <f>LOG(B338)</f>
        <v>0.17609125905568124</v>
      </c>
    </row>
    <row r="339" spans="2:19">
      <c r="B339" s="22"/>
      <c r="C339" s="22"/>
    </row>
    <row r="340" spans="2:19">
      <c r="B340" s="22">
        <f>B310*10</f>
        <v>2</v>
      </c>
      <c r="C340" s="21">
        <f>C337</f>
        <v>40544</v>
      </c>
      <c r="P340" s="20">
        <f>LOG(B340)</f>
        <v>0.3010299956639812</v>
      </c>
      <c r="S340" s="20">
        <f>LOG($B340)</f>
        <v>0.3010299956639812</v>
      </c>
    </row>
    <row r="341" spans="2:19">
      <c r="B341" s="22">
        <f>B340</f>
        <v>2</v>
      </c>
      <c r="C341" s="21">
        <f>C338</f>
        <v>51864</v>
      </c>
      <c r="P341" s="20">
        <f>P340</f>
        <v>0.3010299956639812</v>
      </c>
    </row>
    <row r="342" spans="2:19">
      <c r="B342" s="22"/>
      <c r="C342" s="22"/>
    </row>
    <row r="343" spans="2:19">
      <c r="B343" s="22">
        <f>B313*10</f>
        <v>3</v>
      </c>
      <c r="C343" s="21">
        <f>C340</f>
        <v>40544</v>
      </c>
      <c r="P343" s="20">
        <f>LOG(B343)</f>
        <v>0.47712125471966244</v>
      </c>
      <c r="S343" s="20">
        <f>LOG($B343)</f>
        <v>0.47712125471966244</v>
      </c>
    </row>
    <row r="344" spans="2:19">
      <c r="B344" s="22">
        <f>B343</f>
        <v>3</v>
      </c>
      <c r="C344" s="21">
        <f>C341</f>
        <v>51864</v>
      </c>
      <c r="P344" s="20">
        <f>P343</f>
        <v>0.47712125471966244</v>
      </c>
    </row>
    <row r="345" spans="2:19">
      <c r="B345" s="22"/>
      <c r="C345" s="22"/>
    </row>
    <row r="346" spans="2:19">
      <c r="B346" s="22">
        <f>B316*10</f>
        <v>4</v>
      </c>
      <c r="C346" s="21">
        <f>C343</f>
        <v>40544</v>
      </c>
      <c r="P346" s="20">
        <f>LOG(B346)</f>
        <v>0.6020599913279624</v>
      </c>
      <c r="S346" s="20">
        <f>LOG($B346)</f>
        <v>0.6020599913279624</v>
      </c>
    </row>
    <row r="347" spans="2:19">
      <c r="B347" s="22">
        <f>B346</f>
        <v>4</v>
      </c>
      <c r="C347" s="21">
        <f>C344</f>
        <v>51864</v>
      </c>
      <c r="P347" s="20">
        <f>P346</f>
        <v>0.6020599913279624</v>
      </c>
    </row>
    <row r="348" spans="2:19">
      <c r="B348" s="22"/>
      <c r="C348" s="22"/>
    </row>
    <row r="349" spans="2:19">
      <c r="B349" s="22">
        <f>B319*10</f>
        <v>5</v>
      </c>
      <c r="C349" s="21">
        <f>C346</f>
        <v>40544</v>
      </c>
      <c r="Q349" s="20">
        <f>LOG(B349)</f>
        <v>0.69897000433601886</v>
      </c>
      <c r="S349" s="20">
        <f>LOG($B349)</f>
        <v>0.69897000433601886</v>
      </c>
    </row>
    <row r="350" spans="2:19">
      <c r="B350" s="22">
        <f>B349</f>
        <v>5</v>
      </c>
      <c r="C350" s="21">
        <f>C347</f>
        <v>51864</v>
      </c>
      <c r="Q350" s="20">
        <f>Q349</f>
        <v>0.69897000433601886</v>
      </c>
    </row>
    <row r="351" spans="2:19">
      <c r="B351" s="22"/>
      <c r="C351" s="22"/>
    </row>
    <row r="352" spans="2:19">
      <c r="B352" s="22">
        <f>B322*10</f>
        <v>6.0000000000000009</v>
      </c>
      <c r="C352" s="21">
        <f>C349</f>
        <v>40544</v>
      </c>
      <c r="P352" s="20">
        <f>LOG(B352)</f>
        <v>0.77815125038364374</v>
      </c>
      <c r="S352" s="20">
        <f>LOG($B352)</f>
        <v>0.77815125038364374</v>
      </c>
    </row>
    <row r="353" spans="2:19">
      <c r="B353" s="22">
        <f>B352</f>
        <v>6.0000000000000009</v>
      </c>
      <c r="C353" s="21">
        <f>C350</f>
        <v>51864</v>
      </c>
      <c r="P353" s="20">
        <f>P352</f>
        <v>0.77815125038364374</v>
      </c>
    </row>
    <row r="354" spans="2:19">
      <c r="B354" s="22"/>
      <c r="C354" s="22"/>
    </row>
    <row r="355" spans="2:19">
      <c r="B355" s="22">
        <f>B325*10</f>
        <v>7.0000000000000009</v>
      </c>
      <c r="C355" s="21">
        <f>C352</f>
        <v>40544</v>
      </c>
      <c r="P355" s="20">
        <f>LOG(B355)</f>
        <v>0.84509804001425692</v>
      </c>
      <c r="S355" s="20">
        <f>LOG($B355)</f>
        <v>0.84509804001425692</v>
      </c>
    </row>
    <row r="356" spans="2:19">
      <c r="B356" s="22">
        <f>B355</f>
        <v>7.0000000000000009</v>
      </c>
      <c r="C356" s="21">
        <f>C353</f>
        <v>51864</v>
      </c>
      <c r="P356" s="20">
        <f>P355</f>
        <v>0.84509804001425692</v>
      </c>
    </row>
    <row r="357" spans="2:19">
      <c r="B357" s="22"/>
      <c r="C357" s="22"/>
    </row>
    <row r="358" spans="2:19">
      <c r="B358" s="22">
        <f>B328*10</f>
        <v>8</v>
      </c>
      <c r="C358" s="21">
        <f>C355</f>
        <v>40544</v>
      </c>
      <c r="P358" s="20">
        <f>LOG(B358)</f>
        <v>0.90308998699194354</v>
      </c>
      <c r="S358" s="20">
        <f>LOG($B358)</f>
        <v>0.90308998699194354</v>
      </c>
    </row>
    <row r="359" spans="2:19">
      <c r="B359" s="22">
        <f>B358</f>
        <v>8</v>
      </c>
      <c r="C359" s="21">
        <f>C356</f>
        <v>51864</v>
      </c>
      <c r="P359" s="20">
        <f>P358</f>
        <v>0.90308998699194354</v>
      </c>
    </row>
    <row r="360" spans="2:19">
      <c r="B360" s="22"/>
      <c r="C360" s="22"/>
    </row>
    <row r="361" spans="2:19">
      <c r="B361" s="22">
        <f>B331*10</f>
        <v>9</v>
      </c>
      <c r="C361" s="21">
        <f>C358</f>
        <v>40544</v>
      </c>
      <c r="P361" s="20">
        <f>LOG(B361)</f>
        <v>0.95424250943932487</v>
      </c>
      <c r="S361" s="20">
        <f>LOG($B361)</f>
        <v>0.95424250943932487</v>
      </c>
    </row>
    <row r="362" spans="2:19">
      <c r="B362" s="22">
        <f>B361</f>
        <v>9</v>
      </c>
      <c r="C362" s="21">
        <f>C359</f>
        <v>51864</v>
      </c>
      <c r="P362" s="20">
        <f>P361</f>
        <v>0.95424250943932487</v>
      </c>
    </row>
    <row r="363" spans="2:19">
      <c r="B363" s="22"/>
      <c r="C363" s="22"/>
    </row>
    <row r="364" spans="2:19">
      <c r="B364" s="22">
        <f>B334*10</f>
        <v>10</v>
      </c>
      <c r="C364" s="21">
        <f>C361</f>
        <v>40544</v>
      </c>
      <c r="Q364" s="20">
        <f>LOG(B364)</f>
        <v>1</v>
      </c>
      <c r="S364" s="20">
        <f>LOG($B364)</f>
        <v>1</v>
      </c>
    </row>
    <row r="365" spans="2:19">
      <c r="B365" s="22">
        <f>B364</f>
        <v>10</v>
      </c>
      <c r="C365" s="21">
        <f>C362</f>
        <v>51864</v>
      </c>
      <c r="Q365" s="20">
        <f>Q364</f>
        <v>1</v>
      </c>
    </row>
    <row r="369" spans="1:44">
      <c r="A369" s="20">
        <v>0</v>
      </c>
      <c r="B369" s="36">
        <f t="shared" ref="B369:B400" si="4">DATEDIF(DATE(2011,3,11),C369,"d")</f>
        <v>0</v>
      </c>
      <c r="C369" s="21">
        <v>40613</v>
      </c>
      <c r="U369" s="20">
        <f>LOG(U$9*(1/2)^($B369/U$8))</f>
        <v>-1.0705810742857071</v>
      </c>
      <c r="V369" s="20">
        <f t="shared" ref="V369:V384" si="5">LOG(V$9*(1/2)^($B369/V$8))</f>
        <v>-0.64146146133446802</v>
      </c>
      <c r="W369" s="20">
        <f>W$10</f>
        <v>-1.5228787452803376</v>
      </c>
      <c r="X369" s="20">
        <f>LOG(10^U369+10^V369+10^W369)</f>
        <v>-0.46430449870693685</v>
      </c>
      <c r="Y369" s="20">
        <f>LOG(Y$9*(1/2)^($B369/Y$8))</f>
        <v>-1.2676062401770316</v>
      </c>
      <c r="Z369" s="20">
        <f t="shared" ref="Z369:Z384" si="6">LOG(Z$9*(1/2)^($B369/Z$8))</f>
        <v>-0.83848662722579226</v>
      </c>
      <c r="AA369" s="20">
        <f>AA$10</f>
        <v>-1.5228787452803376</v>
      </c>
      <c r="AB369" s="20">
        <f>LOG(10^Y369+10^Z369+10^AA369)</f>
        <v>-0.64007246516143068</v>
      </c>
      <c r="AC369" s="20">
        <f>LOG(AC$9*(1/2)^($B369/AC$8))</f>
        <v>-1.3279021420642825</v>
      </c>
      <c r="AD369" s="20">
        <f t="shared" ref="AD369:AD384" si="7">LOG(AD$9*(1/2)^($B369/AD$8))</f>
        <v>-0.89878252911304335</v>
      </c>
      <c r="AE369" s="20">
        <f>AE$10</f>
        <v>-1.5228787452803376</v>
      </c>
      <c r="AF369" s="20">
        <f>LOG(10^AC369+10^AD369+10^AE369)</f>
        <v>-0.69197808963147822</v>
      </c>
      <c r="AG369" s="20">
        <f>LOG(AG$9*(1/2)^($B369/AG$8))</f>
        <v>-1.4089353929735009</v>
      </c>
      <c r="AH369" s="20">
        <f t="shared" ref="AH369:AH384" si="8">LOG(AH$9*(1/2)^($B369/AH$8))</f>
        <v>-0.97981578002226155</v>
      </c>
      <c r="AI369" s="20">
        <f>AI$10</f>
        <v>-1.5228787452803376</v>
      </c>
      <c r="AJ369" s="20">
        <f>LOG(10^AG369+10^AH369+10^AI369)</f>
        <v>-0.76005698661008847</v>
      </c>
      <c r="AK369" s="20">
        <f>LOG(AK$9*(1/2)^($B369/AK$8))</f>
        <v>-1.3979400086720375</v>
      </c>
      <c r="AL369" s="20">
        <f t="shared" ref="AL369:AL384" si="9">LOG(AL$9*(1/2)^($B369/AL$8))</f>
        <v>-0.96882039572079837</v>
      </c>
      <c r="AM369" s="20">
        <f>AM$10</f>
        <v>-1.5228787452803376</v>
      </c>
      <c r="AN369" s="20">
        <f>LOG(10^AK369+10^AL369+10^AM369)</f>
        <v>-0.75094023354135386</v>
      </c>
      <c r="AO369" s="20">
        <f>LOG(AO$9*(1/2)^($B369/AO$8))</f>
        <v>-1.2839966563652008</v>
      </c>
      <c r="AP369" s="20">
        <f t="shared" ref="AP369:AP384" si="10">LOG(AP$9*(1/2)^($B369/AP$8))</f>
        <v>-0.85487704341396165</v>
      </c>
      <c r="AQ369" s="20">
        <f>AQ$10</f>
        <v>-1.5228787452803376</v>
      </c>
      <c r="AR369" s="20">
        <f>LOG(10^AO369+10^AP369+10^AQ369)</f>
        <v>-0.65428058824838276</v>
      </c>
    </row>
    <row r="370" spans="1:44">
      <c r="A370" s="20">
        <f t="shared" ref="A370:A433" si="11">INDEX(A:A,ROW()-1)+1</f>
        <v>1</v>
      </c>
      <c r="B370" s="36">
        <f t="shared" si="4"/>
        <v>31</v>
      </c>
      <c r="C370" s="21">
        <f t="shared" ref="C370:C433" si="12">DATE(YEAR(INDEX(C:C,ROW()-1)),MONTH(INDEX(C:C,ROW()-1))+1,DAY(INDEX(C:C,ROW()-1)))</f>
        <v>40644</v>
      </c>
      <c r="U370" s="20">
        <f t="shared" ref="U370:V401" si="13">LOG(U$9*(1/2)^($B370/U$8))</f>
        <v>-1.0714279687285408</v>
      </c>
      <c r="V370" s="20">
        <f t="shared" si="5"/>
        <v>-0.65383490816561596</v>
      </c>
      <c r="W370" s="20">
        <f t="shared" ref="W370:W433" si="14">W$10</f>
        <v>-1.5228787452803376</v>
      </c>
      <c r="X370" s="20">
        <f t="shared" ref="X370:X433" si="15">LOG(10^U370+10^V370+10^W370)</f>
        <v>-0.47270737191259976</v>
      </c>
      <c r="Y370" s="20">
        <f t="shared" ref="Y370:Z401" si="16">LOG(Y$9*(1/2)^($B370/Y$8))</f>
        <v>-1.2684531346198651</v>
      </c>
      <c r="Z370" s="20">
        <f t="shared" si="6"/>
        <v>-0.8508600740569402</v>
      </c>
      <c r="AA370" s="20">
        <f t="shared" ref="AA370:AA433" si="17">AA$10</f>
        <v>-1.5228787452803376</v>
      </c>
      <c r="AB370" s="20">
        <f t="shared" ref="AB370:AB433" si="18">LOG(10^Y370+10^Z370+10^AA370)</f>
        <v>-0.64807023118777496</v>
      </c>
      <c r="AC370" s="20">
        <f t="shared" ref="AC370:AD401" si="19">LOG(AC$9*(1/2)^($B370/AC$8))</f>
        <v>-1.3287490365071162</v>
      </c>
      <c r="AD370" s="20">
        <f t="shared" si="7"/>
        <v>-0.91115597594419118</v>
      </c>
      <c r="AE370" s="20">
        <f t="shared" ref="AE370:AE433" si="20">AE$10</f>
        <v>-1.5228787452803376</v>
      </c>
      <c r="AF370" s="20">
        <f t="shared" ref="AF370:AF433" si="21">LOG(10^AC370+10^AD370+10^AE370)</f>
        <v>-0.69982143687410303</v>
      </c>
      <c r="AG370" s="20">
        <f t="shared" ref="AG370:AH401" si="22">LOG(AG$9*(1/2)^($B370/AG$8))</f>
        <v>-1.4097822874163344</v>
      </c>
      <c r="AH370" s="20">
        <f t="shared" si="8"/>
        <v>-0.99218922685340949</v>
      </c>
      <c r="AI370" s="20">
        <f t="shared" ref="AI370:AI433" si="23">AI$10</f>
        <v>-1.5228787452803376</v>
      </c>
      <c r="AJ370" s="20">
        <f t="shared" ref="AJ370:AJ433" si="24">LOG(10^AG370+10^AH370+10^AI370)</f>
        <v>-0.76766780164365034</v>
      </c>
      <c r="AK370" s="20">
        <f t="shared" ref="AK370:AL401" si="25">LOG(AK$9*(1/2)^($B370/AK$8))</f>
        <v>-1.3987869031148712</v>
      </c>
      <c r="AL370" s="20">
        <f t="shared" si="9"/>
        <v>-0.9811938425519463</v>
      </c>
      <c r="AM370" s="20">
        <f t="shared" ref="AM370:AM433" si="26">AM$10</f>
        <v>-1.5228787452803376</v>
      </c>
      <c r="AN370" s="20">
        <f t="shared" ref="AN370:AN433" si="27">LOG(10^AK370+10^AL370+10^AM370)</f>
        <v>-0.75858433411867798</v>
      </c>
      <c r="AO370" s="20">
        <f t="shared" ref="AO370:AP401" si="28">LOG(AO$9*(1/2)^($B370/AO$8))</f>
        <v>-1.2848435508080345</v>
      </c>
      <c r="AP370" s="20">
        <f t="shared" si="10"/>
        <v>-0.86725049024510947</v>
      </c>
      <c r="AQ370" s="20">
        <f t="shared" ref="AQ370:AQ433" si="29">AQ$10</f>
        <v>-1.5228787452803376</v>
      </c>
      <c r="AR370" s="20">
        <f t="shared" ref="AR370:AR433" si="30">LOG(10^AO370+10^AP370+10^AQ370)</f>
        <v>-0.66223789747134831</v>
      </c>
    </row>
    <row r="371" spans="1:44">
      <c r="A371" s="20">
        <f t="shared" si="11"/>
        <v>2</v>
      </c>
      <c r="B371" s="36">
        <f t="shared" si="4"/>
        <v>61</v>
      </c>
      <c r="C371" s="21">
        <f t="shared" si="12"/>
        <v>40674</v>
      </c>
      <c r="U371" s="20">
        <f t="shared" si="13"/>
        <v>-1.0722475439957992</v>
      </c>
      <c r="V371" s="20">
        <f t="shared" si="5"/>
        <v>-0.66580921155059769</v>
      </c>
      <c r="W371" s="20">
        <f t="shared" si="14"/>
        <v>-1.5228787452803376</v>
      </c>
      <c r="X371" s="20">
        <f t="shared" si="15"/>
        <v>-0.48077109372607163</v>
      </c>
      <c r="Y371" s="20">
        <f t="shared" si="16"/>
        <v>-1.2692727098871235</v>
      </c>
      <c r="Z371" s="20">
        <f t="shared" si="6"/>
        <v>-0.86283437744192193</v>
      </c>
      <c r="AA371" s="20">
        <f t="shared" si="17"/>
        <v>-1.5228787452803376</v>
      </c>
      <c r="AB371" s="20">
        <f t="shared" si="18"/>
        <v>-0.65573812185900138</v>
      </c>
      <c r="AC371" s="20">
        <f t="shared" si="19"/>
        <v>-1.3295686117743744</v>
      </c>
      <c r="AD371" s="20">
        <f t="shared" si="7"/>
        <v>-0.92313027932917302</v>
      </c>
      <c r="AE371" s="20">
        <f t="shared" si="20"/>
        <v>-1.5228787452803376</v>
      </c>
      <c r="AF371" s="20">
        <f t="shared" si="21"/>
        <v>-0.70733863661207619</v>
      </c>
      <c r="AG371" s="20">
        <f t="shared" si="22"/>
        <v>-1.4106018626835928</v>
      </c>
      <c r="AH371" s="20">
        <f t="shared" si="8"/>
        <v>-1.0041635302383913</v>
      </c>
      <c r="AI371" s="20">
        <f t="shared" si="23"/>
        <v>-1.5228787452803376</v>
      </c>
      <c r="AJ371" s="20">
        <f t="shared" si="24"/>
        <v>-0.7749582823738409</v>
      </c>
      <c r="AK371" s="20">
        <f t="shared" si="25"/>
        <v>-1.3996064783821296</v>
      </c>
      <c r="AL371" s="20">
        <f t="shared" si="9"/>
        <v>-0.99316814593692804</v>
      </c>
      <c r="AM371" s="20">
        <f t="shared" si="26"/>
        <v>-1.5228787452803376</v>
      </c>
      <c r="AN371" s="20">
        <f t="shared" si="27"/>
        <v>-0.76590725356873002</v>
      </c>
      <c r="AO371" s="20">
        <f t="shared" si="28"/>
        <v>-1.2856631260752927</v>
      </c>
      <c r="AP371" s="20">
        <f t="shared" si="10"/>
        <v>-0.87922479363009132</v>
      </c>
      <c r="AQ371" s="20">
        <f t="shared" si="29"/>
        <v>-1.5228787452803376</v>
      </c>
      <c r="AR371" s="20">
        <f t="shared" si="30"/>
        <v>-0.66986629777818674</v>
      </c>
    </row>
    <row r="372" spans="1:44">
      <c r="A372" s="20">
        <f t="shared" si="11"/>
        <v>3</v>
      </c>
      <c r="B372" s="36">
        <f t="shared" si="4"/>
        <v>92</v>
      </c>
      <c r="C372" s="21">
        <f t="shared" si="12"/>
        <v>40705</v>
      </c>
      <c r="U372" s="20">
        <f t="shared" si="13"/>
        <v>-1.0730944384386327</v>
      </c>
      <c r="V372" s="20">
        <f t="shared" si="5"/>
        <v>-0.67818265838174552</v>
      </c>
      <c r="W372" s="20">
        <f t="shared" si="14"/>
        <v>-1.5228787452803376</v>
      </c>
      <c r="X372" s="20">
        <f t="shared" si="15"/>
        <v>-0.48903265072683794</v>
      </c>
      <c r="Y372" s="20">
        <f t="shared" si="16"/>
        <v>-1.270119604329957</v>
      </c>
      <c r="Z372" s="20">
        <f t="shared" si="6"/>
        <v>-0.87520782427306987</v>
      </c>
      <c r="AA372" s="20">
        <f t="shared" si="17"/>
        <v>-1.5228787452803376</v>
      </c>
      <c r="AB372" s="20">
        <f t="shared" si="18"/>
        <v>-0.66358682634672983</v>
      </c>
      <c r="AC372" s="20">
        <f t="shared" si="19"/>
        <v>-1.3304155062172081</v>
      </c>
      <c r="AD372" s="20">
        <f t="shared" si="7"/>
        <v>-0.93550372616032096</v>
      </c>
      <c r="AE372" s="20">
        <f t="shared" si="20"/>
        <v>-1.5228787452803376</v>
      </c>
      <c r="AF372" s="20">
        <f t="shared" si="21"/>
        <v>-0.71503037208778386</v>
      </c>
      <c r="AG372" s="20">
        <f t="shared" si="22"/>
        <v>-1.4114487571264263</v>
      </c>
      <c r="AH372" s="20">
        <f t="shared" si="8"/>
        <v>-1.0165369770695392</v>
      </c>
      <c r="AI372" s="20">
        <f t="shared" si="23"/>
        <v>-1.5228787452803376</v>
      </c>
      <c r="AJ372" s="20">
        <f t="shared" si="24"/>
        <v>-0.78241406264172964</v>
      </c>
      <c r="AK372" s="20">
        <f t="shared" si="25"/>
        <v>-1.4004533728249631</v>
      </c>
      <c r="AL372" s="20">
        <f t="shared" si="9"/>
        <v>-1.005541592768076</v>
      </c>
      <c r="AM372" s="20">
        <f t="shared" si="26"/>
        <v>-1.5228787452803376</v>
      </c>
      <c r="AN372" s="20">
        <f t="shared" si="27"/>
        <v>-0.77339677865516621</v>
      </c>
      <c r="AO372" s="20">
        <f t="shared" si="28"/>
        <v>-1.2865100205181264</v>
      </c>
      <c r="AP372" s="20">
        <f t="shared" si="10"/>
        <v>-0.89159824046123926</v>
      </c>
      <c r="AQ372" s="20">
        <f t="shared" si="29"/>
        <v>-1.5228787452803376</v>
      </c>
      <c r="AR372" s="20">
        <f t="shared" si="30"/>
        <v>-0.6776738559027311</v>
      </c>
    </row>
    <row r="373" spans="1:44">
      <c r="A373" s="20">
        <f t="shared" si="11"/>
        <v>4</v>
      </c>
      <c r="B373" s="36">
        <f t="shared" si="4"/>
        <v>122</v>
      </c>
      <c r="C373" s="21">
        <f t="shared" si="12"/>
        <v>40735</v>
      </c>
      <c r="U373" s="20">
        <f t="shared" si="13"/>
        <v>-1.0739140137058911</v>
      </c>
      <c r="V373" s="20">
        <f t="shared" si="5"/>
        <v>-0.69015696176672736</v>
      </c>
      <c r="W373" s="20">
        <f t="shared" si="14"/>
        <v>-1.5228787452803376</v>
      </c>
      <c r="X373" s="20">
        <f t="shared" si="15"/>
        <v>-0.49695848707448204</v>
      </c>
      <c r="Y373" s="20">
        <f t="shared" si="16"/>
        <v>-1.2709391795972154</v>
      </c>
      <c r="Z373" s="20">
        <f t="shared" si="6"/>
        <v>-0.8871821276580516</v>
      </c>
      <c r="AA373" s="20">
        <f t="shared" si="17"/>
        <v>-1.5228787452803376</v>
      </c>
      <c r="AB373" s="20">
        <f t="shared" si="18"/>
        <v>-0.67110951581166312</v>
      </c>
      <c r="AC373" s="20">
        <f t="shared" si="19"/>
        <v>-1.3312350814844665</v>
      </c>
      <c r="AD373" s="20">
        <f t="shared" si="7"/>
        <v>-0.94747802954530269</v>
      </c>
      <c r="AE373" s="20">
        <f t="shared" si="20"/>
        <v>-1.5228787452803376</v>
      </c>
      <c r="AF373" s="20">
        <f t="shared" si="21"/>
        <v>-0.72239998126376759</v>
      </c>
      <c r="AG373" s="20">
        <f t="shared" si="22"/>
        <v>-1.4122683323936847</v>
      </c>
      <c r="AH373" s="20">
        <f t="shared" si="8"/>
        <v>-1.0285112804545209</v>
      </c>
      <c r="AI373" s="20">
        <f t="shared" si="23"/>
        <v>-1.5228787452803376</v>
      </c>
      <c r="AJ373" s="20">
        <f t="shared" si="24"/>
        <v>-0.7895537675879295</v>
      </c>
      <c r="AK373" s="20">
        <f t="shared" si="25"/>
        <v>-1.4012729480922215</v>
      </c>
      <c r="AL373" s="20">
        <f t="shared" si="9"/>
        <v>-1.0175158961530577</v>
      </c>
      <c r="AM373" s="20">
        <f t="shared" si="26"/>
        <v>-1.5228787452803376</v>
      </c>
      <c r="AN373" s="20">
        <f t="shared" si="27"/>
        <v>-0.78056934793766863</v>
      </c>
      <c r="AO373" s="20">
        <f t="shared" si="28"/>
        <v>-1.2873295957853848</v>
      </c>
      <c r="AP373" s="20">
        <f t="shared" si="10"/>
        <v>-0.90357254384622099</v>
      </c>
      <c r="AQ373" s="20">
        <f t="shared" si="29"/>
        <v>-1.5228787452803376</v>
      </c>
      <c r="AR373" s="20">
        <f t="shared" si="30"/>
        <v>-0.685156407787476</v>
      </c>
    </row>
    <row r="374" spans="1:44">
      <c r="A374" s="20">
        <f t="shared" si="11"/>
        <v>5</v>
      </c>
      <c r="B374" s="36">
        <f t="shared" si="4"/>
        <v>153</v>
      </c>
      <c r="C374" s="21">
        <f t="shared" si="12"/>
        <v>40766</v>
      </c>
      <c r="U374" s="20">
        <f t="shared" si="13"/>
        <v>-1.0747609081487246</v>
      </c>
      <c r="V374" s="20">
        <f t="shared" si="5"/>
        <v>-0.7025304085978753</v>
      </c>
      <c r="W374" s="20">
        <f t="shared" si="14"/>
        <v>-1.5228787452803376</v>
      </c>
      <c r="X374" s="20">
        <f t="shared" si="15"/>
        <v>-0.50507643376347011</v>
      </c>
      <c r="Y374" s="20">
        <f t="shared" si="16"/>
        <v>-1.2717860740400491</v>
      </c>
      <c r="Z374" s="20">
        <f t="shared" si="6"/>
        <v>-0.89955557448919954</v>
      </c>
      <c r="AA374" s="20">
        <f t="shared" si="17"/>
        <v>-1.5228787452803376</v>
      </c>
      <c r="AB374" s="20">
        <f t="shared" si="18"/>
        <v>-0.67880724425676942</v>
      </c>
      <c r="AC374" s="20">
        <f t="shared" si="19"/>
        <v>-1.3320819759272999</v>
      </c>
      <c r="AD374" s="20">
        <f t="shared" si="7"/>
        <v>-0.95985147637645063</v>
      </c>
      <c r="AE374" s="20">
        <f t="shared" si="20"/>
        <v>-1.5228787452803376</v>
      </c>
      <c r="AF374" s="20">
        <f t="shared" si="21"/>
        <v>-0.72993835570780452</v>
      </c>
      <c r="AG374" s="20">
        <f t="shared" si="22"/>
        <v>-1.4131152268365181</v>
      </c>
      <c r="AH374" s="20">
        <f t="shared" si="8"/>
        <v>-1.0408847272856687</v>
      </c>
      <c r="AI374" s="20">
        <f t="shared" si="23"/>
        <v>-1.5228787452803376</v>
      </c>
      <c r="AJ374" s="20">
        <f t="shared" si="24"/>
        <v>-0.79685303082297321</v>
      </c>
      <c r="AK374" s="20">
        <f t="shared" si="25"/>
        <v>-1.4021198425350552</v>
      </c>
      <c r="AL374" s="20">
        <f t="shared" si="9"/>
        <v>-1.0298893429842055</v>
      </c>
      <c r="AM374" s="20">
        <f t="shared" si="26"/>
        <v>-1.5228787452803376</v>
      </c>
      <c r="AN374" s="20">
        <f t="shared" si="27"/>
        <v>-0.78790277581257706</v>
      </c>
      <c r="AO374" s="20">
        <f t="shared" si="28"/>
        <v>-1.2881764902282185</v>
      </c>
      <c r="AP374" s="20">
        <f t="shared" si="10"/>
        <v>-0.91594599067736893</v>
      </c>
      <c r="AQ374" s="20">
        <f t="shared" si="29"/>
        <v>-1.5228787452803376</v>
      </c>
      <c r="AR374" s="20">
        <f t="shared" si="30"/>
        <v>-0.69281234259841662</v>
      </c>
    </row>
    <row r="375" spans="1:44">
      <c r="A375" s="20">
        <f t="shared" si="11"/>
        <v>6</v>
      </c>
      <c r="B375" s="36">
        <f t="shared" si="4"/>
        <v>184</v>
      </c>
      <c r="C375" s="21">
        <f t="shared" si="12"/>
        <v>40797</v>
      </c>
      <c r="U375" s="20">
        <f t="shared" si="13"/>
        <v>-1.0756078025915583</v>
      </c>
      <c r="V375" s="20">
        <f t="shared" si="5"/>
        <v>-0.71490385542902313</v>
      </c>
      <c r="W375" s="20">
        <f t="shared" si="14"/>
        <v>-1.5228787452803376</v>
      </c>
      <c r="X375" s="20">
        <f t="shared" si="15"/>
        <v>-0.51312056721170607</v>
      </c>
      <c r="Y375" s="20">
        <f t="shared" si="16"/>
        <v>-1.2726329684828825</v>
      </c>
      <c r="Z375" s="20">
        <f t="shared" si="6"/>
        <v>-0.91192902132034737</v>
      </c>
      <c r="AA375" s="20">
        <f t="shared" si="17"/>
        <v>-1.5228787452803376</v>
      </c>
      <c r="AB375" s="20">
        <f t="shared" si="18"/>
        <v>-0.68642757191223214</v>
      </c>
      <c r="AC375" s="20">
        <f t="shared" si="19"/>
        <v>-1.3329288703701336</v>
      </c>
      <c r="AD375" s="20">
        <f t="shared" si="7"/>
        <v>-0.97222492320759846</v>
      </c>
      <c r="AE375" s="20">
        <f t="shared" si="20"/>
        <v>-1.5228787452803376</v>
      </c>
      <c r="AF375" s="20">
        <f t="shared" si="21"/>
        <v>-0.7373981841089835</v>
      </c>
      <c r="AG375" s="20">
        <f t="shared" si="22"/>
        <v>-1.4139621212793518</v>
      </c>
      <c r="AH375" s="20">
        <f t="shared" si="8"/>
        <v>-1.0532581741168165</v>
      </c>
      <c r="AI375" s="20">
        <f t="shared" si="23"/>
        <v>-1.5228787452803376</v>
      </c>
      <c r="AJ375" s="20">
        <f t="shared" si="24"/>
        <v>-0.80407225115070802</v>
      </c>
      <c r="AK375" s="20">
        <f t="shared" si="25"/>
        <v>-1.4029667369778887</v>
      </c>
      <c r="AL375" s="20">
        <f t="shared" si="9"/>
        <v>-1.0422627898153534</v>
      </c>
      <c r="AM375" s="20">
        <f t="shared" si="26"/>
        <v>-1.5228787452803376</v>
      </c>
      <c r="AN375" s="20">
        <f t="shared" si="27"/>
        <v>-0.7951563583838368</v>
      </c>
      <c r="AO375" s="20">
        <f t="shared" si="28"/>
        <v>-1.2890233846710519</v>
      </c>
      <c r="AP375" s="20">
        <f t="shared" si="10"/>
        <v>-0.92831943750851664</v>
      </c>
      <c r="AQ375" s="20">
        <f t="shared" si="29"/>
        <v>-1.5228787452803376</v>
      </c>
      <c r="AR375" s="20">
        <f t="shared" si="30"/>
        <v>-0.70039056481866935</v>
      </c>
    </row>
    <row r="376" spans="1:44">
      <c r="A376" s="20">
        <f t="shared" si="11"/>
        <v>7</v>
      </c>
      <c r="B376" s="36">
        <f t="shared" si="4"/>
        <v>214</v>
      </c>
      <c r="C376" s="21">
        <f t="shared" si="12"/>
        <v>40827</v>
      </c>
      <c r="U376" s="20">
        <f t="shared" si="13"/>
        <v>-1.0764273778588167</v>
      </c>
      <c r="V376" s="20">
        <f t="shared" si="5"/>
        <v>-0.72687815881400497</v>
      </c>
      <c r="W376" s="20">
        <f t="shared" si="14"/>
        <v>-1.5228787452803376</v>
      </c>
      <c r="X376" s="20">
        <f t="shared" si="15"/>
        <v>-0.52083443077960445</v>
      </c>
      <c r="Y376" s="20">
        <f t="shared" si="16"/>
        <v>-1.2734525437501409</v>
      </c>
      <c r="Z376" s="20">
        <f t="shared" si="6"/>
        <v>-0.92390332470532921</v>
      </c>
      <c r="AA376" s="20">
        <f t="shared" si="17"/>
        <v>-1.5228787452803376</v>
      </c>
      <c r="AB376" s="20">
        <f t="shared" si="18"/>
        <v>-0.69372798885707365</v>
      </c>
      <c r="AC376" s="20">
        <f t="shared" si="19"/>
        <v>-1.3337484456373918</v>
      </c>
      <c r="AD376" s="20">
        <f t="shared" si="7"/>
        <v>-0.9841992265925803</v>
      </c>
      <c r="AE376" s="20">
        <f t="shared" si="20"/>
        <v>-1.5228787452803376</v>
      </c>
      <c r="AF376" s="20">
        <f t="shared" si="21"/>
        <v>-0.74454223282435206</v>
      </c>
      <c r="AG376" s="20">
        <f t="shared" si="22"/>
        <v>-1.4147816965466102</v>
      </c>
      <c r="AH376" s="20">
        <f t="shared" si="8"/>
        <v>-1.0652324775017985</v>
      </c>
      <c r="AI376" s="20">
        <f t="shared" si="23"/>
        <v>-1.5228787452803376</v>
      </c>
      <c r="AJ376" s="20">
        <f t="shared" si="24"/>
        <v>-0.81098209826638878</v>
      </c>
      <c r="AK376" s="20">
        <f t="shared" si="25"/>
        <v>-1.4037863122451468</v>
      </c>
      <c r="AL376" s="20">
        <f t="shared" si="9"/>
        <v>-1.0542370932003353</v>
      </c>
      <c r="AM376" s="20">
        <f t="shared" si="26"/>
        <v>-1.5228787452803376</v>
      </c>
      <c r="AN376" s="20">
        <f t="shared" si="27"/>
        <v>-0.80209963713821109</v>
      </c>
      <c r="AO376" s="20">
        <f t="shared" si="28"/>
        <v>-1.2898429599383101</v>
      </c>
      <c r="AP376" s="20">
        <f t="shared" si="10"/>
        <v>-0.9402937408934986</v>
      </c>
      <c r="AQ376" s="20">
        <f t="shared" si="29"/>
        <v>-1.5228787452803376</v>
      </c>
      <c r="AR376" s="20">
        <f t="shared" si="30"/>
        <v>-0.70764994902287881</v>
      </c>
    </row>
    <row r="377" spans="1:44">
      <c r="A377" s="20">
        <f t="shared" si="11"/>
        <v>8</v>
      </c>
      <c r="B377" s="36">
        <f t="shared" si="4"/>
        <v>245</v>
      </c>
      <c r="C377" s="21">
        <f t="shared" si="12"/>
        <v>40858</v>
      </c>
      <c r="U377" s="20">
        <f t="shared" si="13"/>
        <v>-1.0772742723016502</v>
      </c>
      <c r="V377" s="20">
        <f t="shared" si="5"/>
        <v>-0.7392516056451528</v>
      </c>
      <c r="W377" s="20">
        <f t="shared" si="14"/>
        <v>-1.5228787452803376</v>
      </c>
      <c r="X377" s="20">
        <f t="shared" si="15"/>
        <v>-0.52873178458722647</v>
      </c>
      <c r="Y377" s="20">
        <f t="shared" si="16"/>
        <v>-1.2742994381929744</v>
      </c>
      <c r="Z377" s="20">
        <f t="shared" si="6"/>
        <v>-0.93627677153647704</v>
      </c>
      <c r="AA377" s="20">
        <f t="shared" si="17"/>
        <v>-1.5228787452803376</v>
      </c>
      <c r="AB377" s="20">
        <f t="shared" si="18"/>
        <v>-0.70119480318671135</v>
      </c>
      <c r="AC377" s="20">
        <f t="shared" si="19"/>
        <v>-1.3345953400802255</v>
      </c>
      <c r="AD377" s="20">
        <f t="shared" si="7"/>
        <v>-0.99657267342372813</v>
      </c>
      <c r="AE377" s="20">
        <f t="shared" si="20"/>
        <v>-1.5228787452803376</v>
      </c>
      <c r="AF377" s="20">
        <f t="shared" si="21"/>
        <v>-0.75184643216796543</v>
      </c>
      <c r="AG377" s="20">
        <f t="shared" si="22"/>
        <v>-1.4156285909894437</v>
      </c>
      <c r="AH377" s="20">
        <f t="shared" si="8"/>
        <v>-1.0776059243329463</v>
      </c>
      <c r="AI377" s="20">
        <f t="shared" si="23"/>
        <v>-1.5228787452803376</v>
      </c>
      <c r="AJ377" s="20">
        <f t="shared" si="24"/>
        <v>-0.81804296313407565</v>
      </c>
      <c r="AK377" s="20">
        <f t="shared" si="25"/>
        <v>-1.4046332066879805</v>
      </c>
      <c r="AL377" s="20">
        <f t="shared" si="9"/>
        <v>-1.0666105400314831</v>
      </c>
      <c r="AM377" s="20">
        <f t="shared" si="26"/>
        <v>-1.5228787452803376</v>
      </c>
      <c r="AN377" s="20">
        <f t="shared" si="27"/>
        <v>-0.80919522097007968</v>
      </c>
      <c r="AO377" s="20">
        <f t="shared" si="28"/>
        <v>-1.2906898543811438</v>
      </c>
      <c r="AP377" s="20">
        <f t="shared" si="10"/>
        <v>-0.95266718772464642</v>
      </c>
      <c r="AQ377" s="20">
        <f t="shared" si="29"/>
        <v>-1.5228787452803376</v>
      </c>
      <c r="AR377" s="20">
        <f t="shared" si="30"/>
        <v>-0.71507407983460813</v>
      </c>
    </row>
    <row r="378" spans="1:44">
      <c r="A378" s="20">
        <f t="shared" si="11"/>
        <v>9</v>
      </c>
      <c r="B378" s="36">
        <f t="shared" si="4"/>
        <v>275</v>
      </c>
      <c r="C378" s="21">
        <f t="shared" si="12"/>
        <v>40888</v>
      </c>
      <c r="U378" s="20">
        <f t="shared" si="13"/>
        <v>-1.0780938475689086</v>
      </c>
      <c r="V378" s="20">
        <f t="shared" si="5"/>
        <v>-0.75122590903013464</v>
      </c>
      <c r="W378" s="20">
        <f t="shared" si="14"/>
        <v>-1.5228787452803376</v>
      </c>
      <c r="X378" s="20">
        <f t="shared" si="15"/>
        <v>-0.53630266625693168</v>
      </c>
      <c r="Y378" s="20">
        <f t="shared" si="16"/>
        <v>-1.2751190134602328</v>
      </c>
      <c r="Z378" s="20">
        <f t="shared" si="6"/>
        <v>-0.94825107492145888</v>
      </c>
      <c r="AA378" s="20">
        <f t="shared" si="17"/>
        <v>-1.5228787452803376</v>
      </c>
      <c r="AB378" s="20">
        <f t="shared" si="18"/>
        <v>-0.70834593908025589</v>
      </c>
      <c r="AC378" s="20">
        <f t="shared" si="19"/>
        <v>-1.3354149153474837</v>
      </c>
      <c r="AD378" s="20">
        <f t="shared" si="7"/>
        <v>-1.0085469768087101</v>
      </c>
      <c r="AE378" s="20">
        <f t="shared" si="20"/>
        <v>-1.5228787452803376</v>
      </c>
      <c r="AF378" s="20">
        <f t="shared" si="21"/>
        <v>-0.75883924349497478</v>
      </c>
      <c r="AG378" s="20">
        <f t="shared" si="22"/>
        <v>-1.4164481662567021</v>
      </c>
      <c r="AH378" s="20">
        <f t="shared" si="8"/>
        <v>-1.0895802277179283</v>
      </c>
      <c r="AI378" s="20">
        <f t="shared" si="23"/>
        <v>-1.5228787452803376</v>
      </c>
      <c r="AJ378" s="20">
        <f t="shared" si="24"/>
        <v>-0.82479907847054457</v>
      </c>
      <c r="AK378" s="20">
        <f t="shared" si="25"/>
        <v>-1.4054527819552389</v>
      </c>
      <c r="AL378" s="20">
        <f t="shared" si="9"/>
        <v>-1.0785848434164651</v>
      </c>
      <c r="AM378" s="20">
        <f t="shared" si="26"/>
        <v>-1.5228787452803376</v>
      </c>
      <c r="AN378" s="20">
        <f t="shared" si="27"/>
        <v>-0.81598509209358894</v>
      </c>
      <c r="AO378" s="20">
        <f t="shared" si="28"/>
        <v>-1.2915094296484022</v>
      </c>
      <c r="AP378" s="20">
        <f t="shared" si="10"/>
        <v>-0.96464149110962827</v>
      </c>
      <c r="AQ378" s="20">
        <f t="shared" si="29"/>
        <v>-1.5228787452803376</v>
      </c>
      <c r="AR378" s="20">
        <f t="shared" si="30"/>
        <v>-0.72218364704266513</v>
      </c>
    </row>
    <row r="379" spans="1:44">
      <c r="A379" s="20">
        <f t="shared" si="11"/>
        <v>10</v>
      </c>
      <c r="B379" s="36">
        <f t="shared" si="4"/>
        <v>306</v>
      </c>
      <c r="C379" s="21">
        <f t="shared" si="12"/>
        <v>40919</v>
      </c>
      <c r="U379" s="20">
        <f t="shared" si="13"/>
        <v>-1.0789407420117421</v>
      </c>
      <c r="V379" s="20">
        <f t="shared" si="5"/>
        <v>-0.76359935586128247</v>
      </c>
      <c r="W379" s="20">
        <f t="shared" si="14"/>
        <v>-1.5228787452803376</v>
      </c>
      <c r="X379" s="20">
        <f t="shared" si="15"/>
        <v>-0.54405134721313475</v>
      </c>
      <c r="Y379" s="20">
        <f t="shared" si="16"/>
        <v>-1.2759659079030663</v>
      </c>
      <c r="Z379" s="20">
        <f t="shared" si="6"/>
        <v>-0.96062452175260682</v>
      </c>
      <c r="AA379" s="20">
        <f t="shared" si="17"/>
        <v>-1.5228787452803376</v>
      </c>
      <c r="AB379" s="20">
        <f t="shared" si="18"/>
        <v>-0.71565780315321315</v>
      </c>
      <c r="AC379" s="20">
        <f t="shared" si="19"/>
        <v>-1.3362618097903174</v>
      </c>
      <c r="AD379" s="20">
        <f t="shared" si="7"/>
        <v>-1.0209204236398579</v>
      </c>
      <c r="AE379" s="20">
        <f t="shared" si="20"/>
        <v>-1.5228787452803376</v>
      </c>
      <c r="AF379" s="20">
        <f t="shared" si="21"/>
        <v>-0.76598656749842697</v>
      </c>
      <c r="AG379" s="20">
        <f t="shared" si="22"/>
        <v>-1.4172950606995356</v>
      </c>
      <c r="AH379" s="20">
        <f t="shared" si="8"/>
        <v>-1.1019536745490761</v>
      </c>
      <c r="AI379" s="20">
        <f t="shared" si="23"/>
        <v>-1.5228787452803376</v>
      </c>
      <c r="AJ379" s="20">
        <f t="shared" si="24"/>
        <v>-0.83170064224136564</v>
      </c>
      <c r="AK379" s="20">
        <f t="shared" si="25"/>
        <v>-1.4062996763980724</v>
      </c>
      <c r="AL379" s="20">
        <f t="shared" si="9"/>
        <v>-1.0909582902476129</v>
      </c>
      <c r="AM379" s="20">
        <f t="shared" si="26"/>
        <v>-1.5228787452803376</v>
      </c>
      <c r="AN379" s="20">
        <f t="shared" si="27"/>
        <v>-0.82292168763696327</v>
      </c>
      <c r="AO379" s="20">
        <f t="shared" si="28"/>
        <v>-1.2923563240912357</v>
      </c>
      <c r="AP379" s="20">
        <f t="shared" si="10"/>
        <v>-0.9770149379407761</v>
      </c>
      <c r="AQ379" s="20">
        <f t="shared" si="29"/>
        <v>-1.5228787452803376</v>
      </c>
      <c r="AR379" s="20">
        <f t="shared" si="30"/>
        <v>-0.72945229868434625</v>
      </c>
    </row>
    <row r="380" spans="1:44">
      <c r="A380" s="20">
        <f t="shared" si="11"/>
        <v>11</v>
      </c>
      <c r="B380" s="36">
        <f t="shared" si="4"/>
        <v>337</v>
      </c>
      <c r="C380" s="21">
        <f t="shared" si="12"/>
        <v>40950</v>
      </c>
      <c r="U380" s="20">
        <f t="shared" si="13"/>
        <v>-1.0797876364545758</v>
      </c>
      <c r="V380" s="20">
        <f t="shared" si="5"/>
        <v>-0.77597280269243041</v>
      </c>
      <c r="W380" s="20">
        <f t="shared" si="14"/>
        <v>-1.5228787452803376</v>
      </c>
      <c r="X380" s="20">
        <f t="shared" si="15"/>
        <v>-0.55172380409582489</v>
      </c>
      <c r="Y380" s="20">
        <f t="shared" si="16"/>
        <v>-1.2768128023459</v>
      </c>
      <c r="Z380" s="20">
        <f t="shared" si="6"/>
        <v>-0.97299796858375465</v>
      </c>
      <c r="AA380" s="20">
        <f t="shared" si="17"/>
        <v>-1.5228787452803376</v>
      </c>
      <c r="AB380" s="20">
        <f t="shared" si="18"/>
        <v>-0.72289043674028053</v>
      </c>
      <c r="AC380" s="20">
        <f t="shared" si="19"/>
        <v>-1.3371087042331511</v>
      </c>
      <c r="AD380" s="20">
        <f t="shared" si="7"/>
        <v>-1.0332938704710057</v>
      </c>
      <c r="AE380" s="20">
        <f t="shared" si="20"/>
        <v>-1.5228787452803376</v>
      </c>
      <c r="AF380" s="20">
        <f t="shared" si="21"/>
        <v>-0.77305375854975478</v>
      </c>
      <c r="AG380" s="20">
        <f t="shared" si="22"/>
        <v>-1.4181419551423693</v>
      </c>
      <c r="AH380" s="20">
        <f t="shared" si="8"/>
        <v>-1.1143271213802239</v>
      </c>
      <c r="AI380" s="20">
        <f t="shared" si="23"/>
        <v>-1.5228787452803376</v>
      </c>
      <c r="AJ380" s="20">
        <f t="shared" si="24"/>
        <v>-0.8385209590377154</v>
      </c>
      <c r="AK380" s="20">
        <f t="shared" si="25"/>
        <v>-1.4071465708409061</v>
      </c>
      <c r="AL380" s="20">
        <f t="shared" si="9"/>
        <v>-1.1033317370787608</v>
      </c>
      <c r="AM380" s="20">
        <f t="shared" si="26"/>
        <v>-1.5228787452803376</v>
      </c>
      <c r="AN380" s="20">
        <f t="shared" si="27"/>
        <v>-0.82977717789323402</v>
      </c>
      <c r="AO380" s="20">
        <f t="shared" si="28"/>
        <v>-1.2932032185340694</v>
      </c>
      <c r="AP380" s="20">
        <f t="shared" si="10"/>
        <v>-0.98938838477192403</v>
      </c>
      <c r="AQ380" s="20">
        <f t="shared" si="29"/>
        <v>-1.5228787452803376</v>
      </c>
      <c r="AR380" s="20">
        <f t="shared" si="30"/>
        <v>-0.73664147065668295</v>
      </c>
    </row>
    <row r="381" spans="1:44">
      <c r="A381" s="20">
        <f t="shared" si="11"/>
        <v>12</v>
      </c>
      <c r="B381" s="36">
        <f t="shared" si="4"/>
        <v>366</v>
      </c>
      <c r="C381" s="21">
        <f t="shared" si="12"/>
        <v>40979</v>
      </c>
      <c r="U381" s="20">
        <f t="shared" si="13"/>
        <v>-1.0805798925462586</v>
      </c>
      <c r="V381" s="20">
        <f t="shared" si="5"/>
        <v>-0.78754796263124616</v>
      </c>
      <c r="W381" s="20">
        <f t="shared" si="14"/>
        <v>-1.5228787452803376</v>
      </c>
      <c r="X381" s="20">
        <f t="shared" si="15"/>
        <v>-0.55883188603167566</v>
      </c>
      <c r="Y381" s="20">
        <f t="shared" si="16"/>
        <v>-1.2776050584375829</v>
      </c>
      <c r="Z381" s="20">
        <f t="shared" si="6"/>
        <v>-0.9845731285225704</v>
      </c>
      <c r="AA381" s="20">
        <f t="shared" si="17"/>
        <v>-1.5228787452803376</v>
      </c>
      <c r="AB381" s="20">
        <f t="shared" si="18"/>
        <v>-0.72958446301296553</v>
      </c>
      <c r="AC381" s="20">
        <f t="shared" si="19"/>
        <v>-1.337900960324834</v>
      </c>
      <c r="AD381" s="20">
        <f t="shared" si="7"/>
        <v>-1.0448690304098214</v>
      </c>
      <c r="AE381" s="20">
        <f t="shared" si="20"/>
        <v>-1.5228787452803376</v>
      </c>
      <c r="AF381" s="20">
        <f t="shared" si="21"/>
        <v>-0.77959224548441808</v>
      </c>
      <c r="AG381" s="20">
        <f t="shared" si="22"/>
        <v>-1.4189342112340524</v>
      </c>
      <c r="AH381" s="20">
        <f t="shared" si="8"/>
        <v>-1.1259022813190396</v>
      </c>
      <c r="AI381" s="20">
        <f t="shared" si="23"/>
        <v>-1.5228787452803376</v>
      </c>
      <c r="AJ381" s="20">
        <f t="shared" si="24"/>
        <v>-0.84482756292376116</v>
      </c>
      <c r="AK381" s="20">
        <f t="shared" si="25"/>
        <v>-1.407938826932589</v>
      </c>
      <c r="AL381" s="20">
        <f t="shared" si="9"/>
        <v>-1.1149068970175766</v>
      </c>
      <c r="AM381" s="20">
        <f t="shared" si="26"/>
        <v>-1.5228787452803376</v>
      </c>
      <c r="AN381" s="20">
        <f t="shared" si="27"/>
        <v>-0.83611680375154973</v>
      </c>
      <c r="AO381" s="20">
        <f t="shared" si="28"/>
        <v>-1.2939954746257523</v>
      </c>
      <c r="AP381" s="20">
        <f t="shared" si="10"/>
        <v>-1.0009635447107397</v>
      </c>
      <c r="AQ381" s="20">
        <f t="shared" si="29"/>
        <v>-1.5228787452803376</v>
      </c>
      <c r="AR381" s="20">
        <f t="shared" si="30"/>
        <v>-0.74329462574242688</v>
      </c>
    </row>
    <row r="382" spans="1:44">
      <c r="A382" s="20">
        <f t="shared" si="11"/>
        <v>13</v>
      </c>
      <c r="B382" s="36">
        <f t="shared" si="4"/>
        <v>397</v>
      </c>
      <c r="C382" s="21">
        <f t="shared" si="12"/>
        <v>41010</v>
      </c>
      <c r="U382" s="20">
        <f t="shared" si="13"/>
        <v>-1.0814267869890923</v>
      </c>
      <c r="V382" s="20">
        <f t="shared" si="5"/>
        <v>-0.79992140946239398</v>
      </c>
      <c r="W382" s="20">
        <f t="shared" si="14"/>
        <v>-1.5228787452803376</v>
      </c>
      <c r="X382" s="20">
        <f t="shared" si="15"/>
        <v>-0.56635564402885197</v>
      </c>
      <c r="Y382" s="20">
        <f t="shared" si="16"/>
        <v>-1.2784519528804166</v>
      </c>
      <c r="Z382" s="20">
        <f t="shared" si="6"/>
        <v>-0.99694657535371833</v>
      </c>
      <c r="AA382" s="20">
        <f t="shared" si="17"/>
        <v>-1.5228787452803376</v>
      </c>
      <c r="AB382" s="20">
        <f t="shared" si="18"/>
        <v>-0.73666294637405294</v>
      </c>
      <c r="AC382" s="20">
        <f t="shared" si="19"/>
        <v>-1.3387478547676677</v>
      </c>
      <c r="AD382" s="20">
        <f t="shared" si="7"/>
        <v>-1.0572424772409694</v>
      </c>
      <c r="AE382" s="20">
        <f t="shared" si="20"/>
        <v>-1.5228787452803376</v>
      </c>
      <c r="AF382" s="20">
        <f t="shared" si="21"/>
        <v>-0.78650368959894534</v>
      </c>
      <c r="AG382" s="20">
        <f t="shared" si="22"/>
        <v>-1.4197811056768859</v>
      </c>
      <c r="AH382" s="20">
        <f t="shared" si="8"/>
        <v>-1.1382757281501876</v>
      </c>
      <c r="AI382" s="20">
        <f t="shared" si="23"/>
        <v>-1.5228787452803376</v>
      </c>
      <c r="AJ382" s="20">
        <f t="shared" si="24"/>
        <v>-0.85149020974700473</v>
      </c>
      <c r="AK382" s="20">
        <f t="shared" si="25"/>
        <v>-1.4087857213754227</v>
      </c>
      <c r="AL382" s="20">
        <f t="shared" si="9"/>
        <v>-1.1272803438487244</v>
      </c>
      <c r="AM382" s="20">
        <f t="shared" si="26"/>
        <v>-1.5228787452803376</v>
      </c>
      <c r="AN382" s="20">
        <f t="shared" si="27"/>
        <v>-0.84281486445657261</v>
      </c>
      <c r="AO382" s="20">
        <f t="shared" si="28"/>
        <v>-1.294842369068586</v>
      </c>
      <c r="AP382" s="20">
        <f t="shared" si="10"/>
        <v>-1.0133369915418877</v>
      </c>
      <c r="AQ382" s="20">
        <f t="shared" si="29"/>
        <v>-1.5228787452803376</v>
      </c>
      <c r="AR382" s="20">
        <f t="shared" si="30"/>
        <v>-0.75032920405838255</v>
      </c>
    </row>
    <row r="383" spans="1:44">
      <c r="A383" s="20">
        <f t="shared" si="11"/>
        <v>14</v>
      </c>
      <c r="B383" s="36">
        <f t="shared" si="4"/>
        <v>427</v>
      </c>
      <c r="C383" s="21">
        <f t="shared" si="12"/>
        <v>41040</v>
      </c>
      <c r="U383" s="20">
        <f t="shared" si="13"/>
        <v>-1.0822463622563507</v>
      </c>
      <c r="V383" s="20">
        <f t="shared" si="5"/>
        <v>-0.81189571284737583</v>
      </c>
      <c r="W383" s="20">
        <f t="shared" si="14"/>
        <v>-1.5228787452803376</v>
      </c>
      <c r="X383" s="20">
        <f t="shared" si="15"/>
        <v>-0.5735630246183685</v>
      </c>
      <c r="Y383" s="20">
        <f t="shared" si="16"/>
        <v>-1.279271528147675</v>
      </c>
      <c r="Z383" s="20">
        <f t="shared" si="6"/>
        <v>-1.0089208787387001</v>
      </c>
      <c r="AA383" s="20">
        <f t="shared" si="17"/>
        <v>-1.5228787452803376</v>
      </c>
      <c r="AB383" s="20">
        <f t="shared" si="18"/>
        <v>-0.74343691950852886</v>
      </c>
      <c r="AC383" s="20">
        <f t="shared" si="19"/>
        <v>-1.3395674300349261</v>
      </c>
      <c r="AD383" s="20">
        <f t="shared" si="7"/>
        <v>-1.0692167806259512</v>
      </c>
      <c r="AE383" s="20">
        <f t="shared" si="20"/>
        <v>-1.5228787452803376</v>
      </c>
      <c r="AF383" s="20">
        <f t="shared" si="21"/>
        <v>-0.79311530129129892</v>
      </c>
      <c r="AG383" s="20">
        <f t="shared" si="22"/>
        <v>-1.4206006809441443</v>
      </c>
      <c r="AH383" s="20">
        <f t="shared" si="8"/>
        <v>-1.1502500315351694</v>
      </c>
      <c r="AI383" s="20">
        <f t="shared" si="23"/>
        <v>-1.5228787452803376</v>
      </c>
      <c r="AJ383" s="20">
        <f t="shared" si="24"/>
        <v>-0.85786021966147963</v>
      </c>
      <c r="AK383" s="20">
        <f t="shared" si="25"/>
        <v>-1.4096052966426811</v>
      </c>
      <c r="AL383" s="20">
        <f t="shared" si="9"/>
        <v>-1.1392546472337062</v>
      </c>
      <c r="AM383" s="20">
        <f t="shared" si="26"/>
        <v>-1.5228787452803376</v>
      </c>
      <c r="AN383" s="20">
        <f t="shared" si="27"/>
        <v>-0.84921924739215771</v>
      </c>
      <c r="AO383" s="20">
        <f t="shared" si="28"/>
        <v>-1.2956619443358444</v>
      </c>
      <c r="AP383" s="20">
        <f t="shared" si="10"/>
        <v>-1.0253112949268695</v>
      </c>
      <c r="AQ383" s="20">
        <f t="shared" si="29"/>
        <v>-1.5228787452803376</v>
      </c>
      <c r="AR383" s="20">
        <f t="shared" si="30"/>
        <v>-0.75706048974312723</v>
      </c>
    </row>
    <row r="384" spans="1:44">
      <c r="A384" s="20">
        <f t="shared" si="11"/>
        <v>15</v>
      </c>
      <c r="B384" s="36">
        <f t="shared" si="4"/>
        <v>458</v>
      </c>
      <c r="C384" s="21">
        <f t="shared" si="12"/>
        <v>41071</v>
      </c>
      <c r="U384" s="20">
        <f t="shared" si="13"/>
        <v>-1.0830932566991842</v>
      </c>
      <c r="V384" s="20">
        <f t="shared" si="5"/>
        <v>-0.82426915967852366</v>
      </c>
      <c r="W384" s="20">
        <f t="shared" si="14"/>
        <v>-1.5228787452803376</v>
      </c>
      <c r="X384" s="20">
        <f t="shared" si="15"/>
        <v>-0.58093418389303342</v>
      </c>
      <c r="Y384" s="20">
        <f t="shared" si="16"/>
        <v>-1.2801184225905087</v>
      </c>
      <c r="Z384" s="20">
        <f t="shared" si="6"/>
        <v>-1.0212943255698479</v>
      </c>
      <c r="AA384" s="20">
        <f t="shared" si="17"/>
        <v>-1.5228787452803376</v>
      </c>
      <c r="AB384" s="20">
        <f t="shared" si="18"/>
        <v>-0.75035777835429018</v>
      </c>
      <c r="AC384" s="20">
        <f t="shared" si="19"/>
        <v>-1.3404143244777595</v>
      </c>
      <c r="AD384" s="20">
        <f t="shared" si="7"/>
        <v>-1.081590227457099</v>
      </c>
      <c r="AE384" s="20">
        <f t="shared" si="20"/>
        <v>-1.5228787452803376</v>
      </c>
      <c r="AF384" s="20">
        <f t="shared" si="21"/>
        <v>-0.7998677060226288</v>
      </c>
      <c r="AG384" s="20">
        <f t="shared" si="22"/>
        <v>-1.4214475753869777</v>
      </c>
      <c r="AH384" s="20">
        <f t="shared" si="8"/>
        <v>-1.1626234783663172</v>
      </c>
      <c r="AI384" s="20">
        <f t="shared" si="23"/>
        <v>-1.5228787452803376</v>
      </c>
      <c r="AJ384" s="20">
        <f t="shared" si="24"/>
        <v>-0.864362193775291</v>
      </c>
      <c r="AK384" s="20">
        <f t="shared" si="25"/>
        <v>-1.4104521910855146</v>
      </c>
      <c r="AL384" s="20">
        <f t="shared" si="9"/>
        <v>-1.151628094064854</v>
      </c>
      <c r="AM384" s="20">
        <f t="shared" si="26"/>
        <v>-1.5228787452803376</v>
      </c>
      <c r="AN384" s="20">
        <f t="shared" si="27"/>
        <v>-0.85575683331042485</v>
      </c>
      <c r="AO384" s="20">
        <f t="shared" si="28"/>
        <v>-1.2965088387786778</v>
      </c>
      <c r="AP384" s="20">
        <f t="shared" si="10"/>
        <v>-1.0376847417580173</v>
      </c>
      <c r="AQ384" s="20">
        <f t="shared" si="29"/>
        <v>-1.5228787452803376</v>
      </c>
      <c r="AR384" s="20">
        <f t="shared" si="30"/>
        <v>-0.76393704684258457</v>
      </c>
    </row>
    <row r="385" spans="1:44">
      <c r="A385" s="20">
        <f t="shared" si="11"/>
        <v>16</v>
      </c>
      <c r="B385" s="36">
        <f t="shared" si="4"/>
        <v>488</v>
      </c>
      <c r="C385" s="21">
        <f t="shared" si="12"/>
        <v>41101</v>
      </c>
      <c r="U385" s="20">
        <f t="shared" si="13"/>
        <v>-1.0839128319664426</v>
      </c>
      <c r="V385" s="20">
        <f t="shared" si="13"/>
        <v>-0.8362434630635055</v>
      </c>
      <c r="W385" s="20">
        <f t="shared" si="14"/>
        <v>-1.5228787452803376</v>
      </c>
      <c r="X385" s="20">
        <f t="shared" si="15"/>
        <v>-0.5879932657078778</v>
      </c>
      <c r="Y385" s="20">
        <f t="shared" si="16"/>
        <v>-1.2809379978577669</v>
      </c>
      <c r="Z385" s="20">
        <f t="shared" si="16"/>
        <v>-1.0332686289548298</v>
      </c>
      <c r="AA385" s="20">
        <f t="shared" si="17"/>
        <v>-1.5228787452803376</v>
      </c>
      <c r="AB385" s="20">
        <f t="shared" si="18"/>
        <v>-0.7569788488696586</v>
      </c>
      <c r="AC385" s="20">
        <f t="shared" si="19"/>
        <v>-1.3412338997450179</v>
      </c>
      <c r="AD385" s="20">
        <f t="shared" si="19"/>
        <v>-1.0935645308420807</v>
      </c>
      <c r="AE385" s="20">
        <f t="shared" si="20"/>
        <v>-1.5228787452803376</v>
      </c>
      <c r="AF385" s="20">
        <f t="shared" si="21"/>
        <v>-0.80632514975975667</v>
      </c>
      <c r="AG385" s="20">
        <f t="shared" si="22"/>
        <v>-1.4222671506542361</v>
      </c>
      <c r="AH385" s="20">
        <f t="shared" si="22"/>
        <v>-1.1745977817512989</v>
      </c>
      <c r="AI385" s="20">
        <f t="shared" si="23"/>
        <v>-1.5228787452803376</v>
      </c>
      <c r="AJ385" s="20">
        <f t="shared" si="24"/>
        <v>-0.87057661449225376</v>
      </c>
      <c r="AK385" s="20">
        <f t="shared" si="25"/>
        <v>-1.411271766352773</v>
      </c>
      <c r="AL385" s="20">
        <f t="shared" si="25"/>
        <v>-1.163602397449836</v>
      </c>
      <c r="AM385" s="20">
        <f t="shared" si="26"/>
        <v>-1.5228787452803376</v>
      </c>
      <c r="AN385" s="20">
        <f t="shared" si="27"/>
        <v>-0.86200579561690915</v>
      </c>
      <c r="AO385" s="20">
        <f t="shared" si="28"/>
        <v>-1.2973284140459362</v>
      </c>
      <c r="AP385" s="20">
        <f t="shared" si="28"/>
        <v>-1.0496590451429992</v>
      </c>
      <c r="AQ385" s="20">
        <f t="shared" si="29"/>
        <v>-1.5228787452803376</v>
      </c>
      <c r="AR385" s="20">
        <f t="shared" si="30"/>
        <v>-0.77051507302625111</v>
      </c>
    </row>
    <row r="386" spans="1:44">
      <c r="A386" s="20">
        <f t="shared" si="11"/>
        <v>17</v>
      </c>
      <c r="B386" s="36">
        <f t="shared" si="4"/>
        <v>519</v>
      </c>
      <c r="C386" s="21">
        <f t="shared" si="12"/>
        <v>41132</v>
      </c>
      <c r="U386" s="20">
        <f t="shared" si="13"/>
        <v>-1.0847597264092761</v>
      </c>
      <c r="V386" s="20">
        <f t="shared" si="13"/>
        <v>-0.84861690989465344</v>
      </c>
      <c r="W386" s="20">
        <f t="shared" si="14"/>
        <v>-1.5228787452803376</v>
      </c>
      <c r="X386" s="20">
        <f t="shared" si="15"/>
        <v>-0.59521059033665857</v>
      </c>
      <c r="Y386" s="20">
        <f t="shared" si="16"/>
        <v>-1.2817848923006006</v>
      </c>
      <c r="Z386" s="20">
        <f t="shared" si="16"/>
        <v>-1.0456420757859777</v>
      </c>
      <c r="AA386" s="20">
        <f t="shared" si="17"/>
        <v>-1.5228787452803376</v>
      </c>
      <c r="AB386" s="20">
        <f t="shared" si="18"/>
        <v>-0.76374138930743762</v>
      </c>
      <c r="AC386" s="20">
        <f t="shared" si="19"/>
        <v>-1.3420807941878514</v>
      </c>
      <c r="AD386" s="20">
        <f t="shared" si="19"/>
        <v>-1.1059379776732288</v>
      </c>
      <c r="AE386" s="20">
        <f t="shared" si="20"/>
        <v>-1.5228787452803376</v>
      </c>
      <c r="AF386" s="20">
        <f t="shared" si="21"/>
        <v>-0.81291803725826561</v>
      </c>
      <c r="AG386" s="20">
        <f t="shared" si="22"/>
        <v>-1.4231140450970698</v>
      </c>
      <c r="AH386" s="20">
        <f t="shared" si="22"/>
        <v>-1.186971228582447</v>
      </c>
      <c r="AI386" s="20">
        <f t="shared" si="23"/>
        <v>-1.5228787452803376</v>
      </c>
      <c r="AJ386" s="20">
        <f t="shared" si="24"/>
        <v>-0.87691776884410111</v>
      </c>
      <c r="AK386" s="20">
        <f t="shared" si="25"/>
        <v>-1.4121186607956064</v>
      </c>
      <c r="AL386" s="20">
        <f t="shared" si="25"/>
        <v>-1.1759758442809838</v>
      </c>
      <c r="AM386" s="20">
        <f t="shared" si="26"/>
        <v>-1.5228787452803376</v>
      </c>
      <c r="AN386" s="20">
        <f t="shared" si="27"/>
        <v>-0.86838271207456785</v>
      </c>
      <c r="AO386" s="20">
        <f t="shared" si="28"/>
        <v>-1.2981753084887697</v>
      </c>
      <c r="AP386" s="20">
        <f t="shared" si="28"/>
        <v>-1.0620324919741471</v>
      </c>
      <c r="AQ386" s="20">
        <f t="shared" si="29"/>
        <v>-1.5228787452803376</v>
      </c>
      <c r="AR386" s="20">
        <f t="shared" si="30"/>
        <v>-0.77723297124487722</v>
      </c>
    </row>
    <row r="387" spans="1:44">
      <c r="A387" s="20">
        <f t="shared" si="11"/>
        <v>18</v>
      </c>
      <c r="B387" s="36">
        <f t="shared" si="4"/>
        <v>550</v>
      </c>
      <c r="C387" s="21">
        <f t="shared" si="12"/>
        <v>41163</v>
      </c>
      <c r="U387" s="20">
        <f t="shared" si="13"/>
        <v>-1.0856066208521098</v>
      </c>
      <c r="V387" s="20">
        <f t="shared" si="13"/>
        <v>-0.86099035672580126</v>
      </c>
      <c r="W387" s="20">
        <f t="shared" si="14"/>
        <v>-1.5228787452803376</v>
      </c>
      <c r="X387" s="20">
        <f t="shared" si="15"/>
        <v>-0.60234932854961698</v>
      </c>
      <c r="Y387" s="20">
        <f t="shared" si="16"/>
        <v>-1.282631786743434</v>
      </c>
      <c r="Z387" s="20">
        <f t="shared" si="16"/>
        <v>-1.0580155226171255</v>
      </c>
      <c r="AA387" s="20">
        <f t="shared" si="17"/>
        <v>-1.5228787452803376</v>
      </c>
      <c r="AB387" s="20">
        <f t="shared" si="18"/>
        <v>-0.7704232785167151</v>
      </c>
      <c r="AC387" s="20">
        <f t="shared" si="19"/>
        <v>-1.3429276886306851</v>
      </c>
      <c r="AD387" s="20">
        <f t="shared" si="19"/>
        <v>-1.1183114245043766</v>
      </c>
      <c r="AE387" s="20">
        <f t="shared" si="20"/>
        <v>-1.5228787452803376</v>
      </c>
      <c r="AF387" s="20">
        <f t="shared" si="21"/>
        <v>-0.81942974863850704</v>
      </c>
      <c r="AG387" s="20">
        <f t="shared" si="22"/>
        <v>-1.4239609395399033</v>
      </c>
      <c r="AH387" s="20">
        <f t="shared" si="22"/>
        <v>-1.1993446754135948</v>
      </c>
      <c r="AI387" s="20">
        <f t="shared" si="23"/>
        <v>-1.5228787452803376</v>
      </c>
      <c r="AJ387" s="20">
        <f t="shared" si="24"/>
        <v>-0.88317721343496658</v>
      </c>
      <c r="AK387" s="20">
        <f t="shared" si="25"/>
        <v>-1.4129655552384401</v>
      </c>
      <c r="AL387" s="20">
        <f t="shared" si="25"/>
        <v>-1.1883492911121316</v>
      </c>
      <c r="AM387" s="20">
        <f t="shared" si="26"/>
        <v>-1.5228787452803376</v>
      </c>
      <c r="AN387" s="20">
        <f t="shared" si="27"/>
        <v>-0.87467797674534409</v>
      </c>
      <c r="AO387" s="20">
        <f t="shared" si="28"/>
        <v>-1.2990222029316034</v>
      </c>
      <c r="AP387" s="20">
        <f t="shared" si="28"/>
        <v>-1.0744059388052949</v>
      </c>
      <c r="AQ387" s="20">
        <f t="shared" si="29"/>
        <v>-1.5228787452803376</v>
      </c>
      <c r="AR387" s="20">
        <f t="shared" si="30"/>
        <v>-0.78387006720523933</v>
      </c>
    </row>
    <row r="388" spans="1:44">
      <c r="A388" s="20">
        <f t="shared" si="11"/>
        <v>19</v>
      </c>
      <c r="B388" s="36">
        <f t="shared" si="4"/>
        <v>580</v>
      </c>
      <c r="C388" s="21">
        <f t="shared" si="12"/>
        <v>41193</v>
      </c>
      <c r="U388" s="20">
        <f t="shared" si="13"/>
        <v>-1.0864261961193682</v>
      </c>
      <c r="V388" s="20">
        <f t="shared" si="13"/>
        <v>-0.87296466011078311</v>
      </c>
      <c r="W388" s="20">
        <f t="shared" si="14"/>
        <v>-1.5228787452803376</v>
      </c>
      <c r="X388" s="20">
        <f t="shared" si="15"/>
        <v>-0.60918273502011222</v>
      </c>
      <c r="Y388" s="20">
        <f t="shared" si="16"/>
        <v>-1.2834513620106924</v>
      </c>
      <c r="Z388" s="20">
        <f t="shared" si="16"/>
        <v>-1.0699898260021075</v>
      </c>
      <c r="AA388" s="20">
        <f t="shared" si="17"/>
        <v>-1.5228787452803376</v>
      </c>
      <c r="AB388" s="20">
        <f t="shared" si="18"/>
        <v>-0.77681274552610602</v>
      </c>
      <c r="AC388" s="20">
        <f t="shared" si="19"/>
        <v>-1.3437472638979435</v>
      </c>
      <c r="AD388" s="20">
        <f t="shared" si="19"/>
        <v>-1.1302857278893583</v>
      </c>
      <c r="AE388" s="20">
        <f t="shared" si="20"/>
        <v>-1.5228787452803376</v>
      </c>
      <c r="AF388" s="20">
        <f t="shared" si="21"/>
        <v>-0.82565408183968481</v>
      </c>
      <c r="AG388" s="20">
        <f t="shared" si="22"/>
        <v>-1.4247805148071617</v>
      </c>
      <c r="AH388" s="20">
        <f t="shared" si="22"/>
        <v>-1.2113189787985765</v>
      </c>
      <c r="AI388" s="20">
        <f t="shared" si="23"/>
        <v>-1.5228787452803376</v>
      </c>
      <c r="AJ388" s="20">
        <f t="shared" si="24"/>
        <v>-0.88915699136351534</v>
      </c>
      <c r="AK388" s="20">
        <f t="shared" si="25"/>
        <v>-1.4137851305056985</v>
      </c>
      <c r="AL388" s="20">
        <f t="shared" si="25"/>
        <v>-1.2003235944971133</v>
      </c>
      <c r="AM388" s="20">
        <f t="shared" si="26"/>
        <v>-1.5228787452803376</v>
      </c>
      <c r="AN388" s="20">
        <f t="shared" si="27"/>
        <v>-0.88069246273503266</v>
      </c>
      <c r="AO388" s="20">
        <f t="shared" si="28"/>
        <v>-1.2998417781988618</v>
      </c>
      <c r="AP388" s="20">
        <f t="shared" si="28"/>
        <v>-1.0863802421902766</v>
      </c>
      <c r="AQ388" s="20">
        <f t="shared" si="29"/>
        <v>-1.5228787452803376</v>
      </c>
      <c r="AR388" s="20">
        <f t="shared" si="30"/>
        <v>-0.7902160562603997</v>
      </c>
    </row>
    <row r="389" spans="1:44">
      <c r="A389" s="20">
        <f t="shared" si="11"/>
        <v>20</v>
      </c>
      <c r="B389" s="36">
        <f t="shared" si="4"/>
        <v>611</v>
      </c>
      <c r="C389" s="21">
        <f t="shared" si="12"/>
        <v>41224</v>
      </c>
      <c r="U389" s="20">
        <f t="shared" si="13"/>
        <v>-1.0872730905622017</v>
      </c>
      <c r="V389" s="20">
        <f t="shared" si="13"/>
        <v>-0.88533810694193094</v>
      </c>
      <c r="W389" s="20">
        <f t="shared" si="14"/>
        <v>-1.5228787452803376</v>
      </c>
      <c r="X389" s="20">
        <f t="shared" si="15"/>
        <v>-0.61616616443320271</v>
      </c>
      <c r="Y389" s="20">
        <f t="shared" si="16"/>
        <v>-1.2842982564535259</v>
      </c>
      <c r="Z389" s="20">
        <f t="shared" si="16"/>
        <v>-1.0823632728332553</v>
      </c>
      <c r="AA389" s="20">
        <f t="shared" si="17"/>
        <v>-1.5228787452803376</v>
      </c>
      <c r="AB389" s="20">
        <f t="shared" si="18"/>
        <v>-0.7833356940097066</v>
      </c>
      <c r="AC389" s="20">
        <f t="shared" si="19"/>
        <v>-1.344594158340777</v>
      </c>
      <c r="AD389" s="20">
        <f t="shared" si="19"/>
        <v>-1.1426591747205062</v>
      </c>
      <c r="AE389" s="20">
        <f t="shared" si="20"/>
        <v>-1.5228787452803376</v>
      </c>
      <c r="AF389" s="20">
        <f t="shared" si="21"/>
        <v>-0.83200598799573622</v>
      </c>
      <c r="AG389" s="20">
        <f t="shared" si="22"/>
        <v>-1.4256274092499952</v>
      </c>
      <c r="AH389" s="20">
        <f t="shared" si="22"/>
        <v>-1.2236924256297246</v>
      </c>
      <c r="AI389" s="20">
        <f t="shared" si="23"/>
        <v>-1.5228787452803376</v>
      </c>
      <c r="AJ389" s="20">
        <f t="shared" si="24"/>
        <v>-0.89525583505408246</v>
      </c>
      <c r="AK389" s="20">
        <f t="shared" si="25"/>
        <v>-1.414632024948532</v>
      </c>
      <c r="AL389" s="20">
        <f t="shared" si="25"/>
        <v>-1.2126970413282614</v>
      </c>
      <c r="AM389" s="20">
        <f t="shared" si="26"/>
        <v>-1.5228787452803376</v>
      </c>
      <c r="AN389" s="20">
        <f t="shared" si="27"/>
        <v>-0.88682720420235983</v>
      </c>
      <c r="AO389" s="20">
        <f t="shared" si="28"/>
        <v>-1.3006886726416953</v>
      </c>
      <c r="AP389" s="20">
        <f t="shared" si="28"/>
        <v>-1.0987536890214245</v>
      </c>
      <c r="AQ389" s="20">
        <f t="shared" si="29"/>
        <v>-1.5228787452803376</v>
      </c>
      <c r="AR389" s="20">
        <f t="shared" si="30"/>
        <v>-0.79669395829841494</v>
      </c>
    </row>
    <row r="390" spans="1:44">
      <c r="A390" s="20">
        <f t="shared" si="11"/>
        <v>21</v>
      </c>
      <c r="B390" s="36">
        <f t="shared" si="4"/>
        <v>641</v>
      </c>
      <c r="C390" s="21">
        <f t="shared" si="12"/>
        <v>41254</v>
      </c>
      <c r="U390" s="20">
        <f t="shared" si="13"/>
        <v>-1.0880926658294601</v>
      </c>
      <c r="V390" s="20">
        <f t="shared" si="13"/>
        <v>-0.89731241032691278</v>
      </c>
      <c r="W390" s="20">
        <f t="shared" si="14"/>
        <v>-1.5228787452803376</v>
      </c>
      <c r="X390" s="20">
        <f t="shared" si="15"/>
        <v>-0.62284890181339425</v>
      </c>
      <c r="Y390" s="20">
        <f t="shared" si="16"/>
        <v>-1.2851178317207843</v>
      </c>
      <c r="Z390" s="20">
        <f t="shared" si="16"/>
        <v>-1.094337576218237</v>
      </c>
      <c r="AA390" s="20">
        <f t="shared" si="17"/>
        <v>-1.5228787452803376</v>
      </c>
      <c r="AB390" s="20">
        <f t="shared" si="18"/>
        <v>-0.78957125778718085</v>
      </c>
      <c r="AC390" s="20">
        <f t="shared" si="19"/>
        <v>-1.3454137336080354</v>
      </c>
      <c r="AD390" s="20">
        <f t="shared" si="19"/>
        <v>-1.1546334781054881</v>
      </c>
      <c r="AE390" s="20">
        <f t="shared" si="20"/>
        <v>-1.5228787452803376</v>
      </c>
      <c r="AF390" s="20">
        <f t="shared" si="21"/>
        <v>-0.83807569018207639</v>
      </c>
      <c r="AG390" s="20">
        <f t="shared" si="22"/>
        <v>-1.4264469845172536</v>
      </c>
      <c r="AH390" s="20">
        <f t="shared" si="22"/>
        <v>-1.2356667290147063</v>
      </c>
      <c r="AI390" s="20">
        <f t="shared" si="23"/>
        <v>-1.5228787452803376</v>
      </c>
      <c r="AJ390" s="20">
        <f t="shared" si="24"/>
        <v>-0.9010803756666157</v>
      </c>
      <c r="AK390" s="20">
        <f t="shared" si="25"/>
        <v>-1.4154516002157904</v>
      </c>
      <c r="AL390" s="20">
        <f t="shared" si="25"/>
        <v>-1.2246713447132431</v>
      </c>
      <c r="AM390" s="20">
        <f t="shared" si="26"/>
        <v>-1.5228787452803376</v>
      </c>
      <c r="AN390" s="20">
        <f t="shared" si="27"/>
        <v>-0.89268650470819311</v>
      </c>
      <c r="AO390" s="20">
        <f t="shared" si="28"/>
        <v>-1.3015082479089537</v>
      </c>
      <c r="AP390" s="20">
        <f t="shared" si="28"/>
        <v>-1.1107279924064064</v>
      </c>
      <c r="AQ390" s="20">
        <f t="shared" si="29"/>
        <v>-1.5228787452803376</v>
      </c>
      <c r="AR390" s="20">
        <f t="shared" si="30"/>
        <v>-0.8028858275693268</v>
      </c>
    </row>
    <row r="391" spans="1:44">
      <c r="A391" s="20">
        <f t="shared" si="11"/>
        <v>22</v>
      </c>
      <c r="B391" s="36">
        <f t="shared" si="4"/>
        <v>672</v>
      </c>
      <c r="C391" s="21">
        <f t="shared" si="12"/>
        <v>41285</v>
      </c>
      <c r="U391" s="20">
        <f t="shared" si="13"/>
        <v>-1.0889395602722935</v>
      </c>
      <c r="V391" s="20">
        <f t="shared" si="13"/>
        <v>-0.90968585715806061</v>
      </c>
      <c r="W391" s="20">
        <f t="shared" si="14"/>
        <v>-1.5228787452803376</v>
      </c>
      <c r="X391" s="20">
        <f t="shared" si="15"/>
        <v>-0.62967631140115377</v>
      </c>
      <c r="Y391" s="20">
        <f t="shared" si="16"/>
        <v>-1.2859647261636178</v>
      </c>
      <c r="Z391" s="20">
        <f t="shared" si="16"/>
        <v>-1.1067110230493848</v>
      </c>
      <c r="AA391" s="20">
        <f t="shared" si="17"/>
        <v>-1.5228787452803376</v>
      </c>
      <c r="AB391" s="20">
        <f t="shared" si="18"/>
        <v>-0.79593513760707579</v>
      </c>
      <c r="AC391" s="20">
        <f t="shared" si="19"/>
        <v>-1.3462606280508689</v>
      </c>
      <c r="AD391" s="20">
        <f t="shared" si="19"/>
        <v>-1.1670069249366359</v>
      </c>
      <c r="AE391" s="20">
        <f t="shared" si="20"/>
        <v>-1.5228787452803376</v>
      </c>
      <c r="AF391" s="20">
        <f t="shared" si="21"/>
        <v>-0.84426788862949886</v>
      </c>
      <c r="AG391" s="20">
        <f t="shared" si="22"/>
        <v>-1.4272938789600871</v>
      </c>
      <c r="AH391" s="20">
        <f t="shared" si="22"/>
        <v>-1.2480401758458541</v>
      </c>
      <c r="AI391" s="20">
        <f t="shared" si="23"/>
        <v>-1.5228787452803376</v>
      </c>
      <c r="AJ391" s="20">
        <f t="shared" si="24"/>
        <v>-0.90701905445767006</v>
      </c>
      <c r="AK391" s="20">
        <f t="shared" si="25"/>
        <v>-1.4162984946586239</v>
      </c>
      <c r="AL391" s="20">
        <f t="shared" si="25"/>
        <v>-1.237044791544391</v>
      </c>
      <c r="AM391" s="20">
        <f t="shared" si="26"/>
        <v>-1.5228787452803376</v>
      </c>
      <c r="AN391" s="20">
        <f t="shared" si="27"/>
        <v>-0.89866111072433508</v>
      </c>
      <c r="AO391" s="20">
        <f t="shared" si="28"/>
        <v>-1.3023551423517872</v>
      </c>
      <c r="AP391" s="20">
        <f t="shared" si="28"/>
        <v>-1.1231014392375542</v>
      </c>
      <c r="AQ391" s="20">
        <f t="shared" si="29"/>
        <v>-1.5228787452803376</v>
      </c>
      <c r="AR391" s="20">
        <f t="shared" si="30"/>
        <v>-0.80920446677500535</v>
      </c>
    </row>
    <row r="392" spans="1:44">
      <c r="A392" s="20">
        <f t="shared" si="11"/>
        <v>23</v>
      </c>
      <c r="B392" s="36">
        <f t="shared" si="4"/>
        <v>703</v>
      </c>
      <c r="C392" s="21">
        <f t="shared" si="12"/>
        <v>41316</v>
      </c>
      <c r="U392" s="20">
        <f t="shared" si="13"/>
        <v>-1.0897864547151273</v>
      </c>
      <c r="V392" s="20">
        <f t="shared" si="13"/>
        <v>-0.92205930398920855</v>
      </c>
      <c r="W392" s="20">
        <f t="shared" si="14"/>
        <v>-1.5228787452803376</v>
      </c>
      <c r="X392" s="20">
        <f t="shared" si="15"/>
        <v>-0.63642422921595376</v>
      </c>
      <c r="Y392" s="20">
        <f t="shared" si="16"/>
        <v>-1.2868116206064515</v>
      </c>
      <c r="Z392" s="20">
        <f t="shared" si="16"/>
        <v>-1.1190844698805329</v>
      </c>
      <c r="AA392" s="20">
        <f t="shared" si="17"/>
        <v>-1.5228787452803376</v>
      </c>
      <c r="AB392" s="20">
        <f t="shared" si="18"/>
        <v>-0.80221820329143378</v>
      </c>
      <c r="AC392" s="20">
        <f t="shared" si="19"/>
        <v>-1.3471075224937026</v>
      </c>
      <c r="AD392" s="20">
        <f t="shared" si="19"/>
        <v>-1.1793803717677838</v>
      </c>
      <c r="AE392" s="20">
        <f t="shared" si="20"/>
        <v>-1.5228787452803376</v>
      </c>
      <c r="AF392" s="20">
        <f t="shared" si="21"/>
        <v>-0.8503790351139483</v>
      </c>
      <c r="AG392" s="20">
        <f t="shared" si="22"/>
        <v>-1.4281407734029208</v>
      </c>
      <c r="AH392" s="20">
        <f t="shared" si="22"/>
        <v>-1.2604136226770022</v>
      </c>
      <c r="AI392" s="20">
        <f t="shared" si="23"/>
        <v>-1.5228787452803376</v>
      </c>
      <c r="AJ392" s="20">
        <f t="shared" si="24"/>
        <v>-0.91287657862203564</v>
      </c>
      <c r="AK392" s="20">
        <f t="shared" si="25"/>
        <v>-1.4171453891014576</v>
      </c>
      <c r="AL392" s="20">
        <f t="shared" si="25"/>
        <v>-1.249418238375539</v>
      </c>
      <c r="AM392" s="20">
        <f t="shared" si="26"/>
        <v>-1.5228787452803376</v>
      </c>
      <c r="AN392" s="20">
        <f t="shared" si="27"/>
        <v>-0.90455455865504109</v>
      </c>
      <c r="AO392" s="20">
        <f t="shared" si="28"/>
        <v>-1.3032020367946209</v>
      </c>
      <c r="AP392" s="20">
        <f t="shared" si="28"/>
        <v>-1.1354748860687021</v>
      </c>
      <c r="AQ392" s="20">
        <f t="shared" si="29"/>
        <v>-1.5228787452803376</v>
      </c>
      <c r="AR392" s="20">
        <f t="shared" si="30"/>
        <v>-0.81544221597405675</v>
      </c>
    </row>
    <row r="393" spans="1:44">
      <c r="A393" s="20">
        <f t="shared" si="11"/>
        <v>24</v>
      </c>
      <c r="B393" s="36">
        <f t="shared" si="4"/>
        <v>731</v>
      </c>
      <c r="C393" s="21">
        <f t="shared" si="12"/>
        <v>41344</v>
      </c>
      <c r="U393" s="20">
        <f t="shared" si="13"/>
        <v>-1.090551391631235</v>
      </c>
      <c r="V393" s="20">
        <f t="shared" si="13"/>
        <v>-0.9332353204818582</v>
      </c>
      <c r="W393" s="20">
        <f t="shared" si="14"/>
        <v>-1.5228787452803376</v>
      </c>
      <c r="X393" s="20">
        <f t="shared" si="15"/>
        <v>-0.64245071511984653</v>
      </c>
      <c r="Y393" s="20">
        <f t="shared" si="16"/>
        <v>-1.2875765575225593</v>
      </c>
      <c r="Z393" s="20">
        <f t="shared" si="16"/>
        <v>-1.1302604863731824</v>
      </c>
      <c r="AA393" s="20">
        <f t="shared" si="17"/>
        <v>-1.5228787452803376</v>
      </c>
      <c r="AB393" s="20">
        <f t="shared" si="18"/>
        <v>-0.80782381466540576</v>
      </c>
      <c r="AC393" s="20">
        <f t="shared" si="19"/>
        <v>-1.3478724594098104</v>
      </c>
      <c r="AD393" s="20">
        <f t="shared" si="19"/>
        <v>-1.1905563882604335</v>
      </c>
      <c r="AE393" s="20">
        <f t="shared" si="20"/>
        <v>-1.5228787452803376</v>
      </c>
      <c r="AF393" s="20">
        <f t="shared" si="21"/>
        <v>-0.85582920904071869</v>
      </c>
      <c r="AG393" s="20">
        <f t="shared" si="22"/>
        <v>-1.4289057103190286</v>
      </c>
      <c r="AH393" s="20">
        <f t="shared" si="22"/>
        <v>-1.2715896391696517</v>
      </c>
      <c r="AI393" s="20">
        <f t="shared" si="23"/>
        <v>-1.5228787452803376</v>
      </c>
      <c r="AJ393" s="20">
        <f t="shared" si="24"/>
        <v>-0.91809765855204994</v>
      </c>
      <c r="AK393" s="20">
        <f t="shared" si="25"/>
        <v>-1.4179103260175654</v>
      </c>
      <c r="AL393" s="20">
        <f t="shared" si="25"/>
        <v>-1.2605942548681885</v>
      </c>
      <c r="AM393" s="20">
        <f t="shared" si="26"/>
        <v>-1.5228787452803376</v>
      </c>
      <c r="AN393" s="20">
        <f t="shared" si="27"/>
        <v>-0.90980807261553232</v>
      </c>
      <c r="AO393" s="20">
        <f t="shared" si="28"/>
        <v>-1.3039669737107287</v>
      </c>
      <c r="AP393" s="20">
        <f t="shared" si="28"/>
        <v>-1.1466509025613518</v>
      </c>
      <c r="AQ393" s="20">
        <f t="shared" si="29"/>
        <v>-1.5228787452803376</v>
      </c>
      <c r="AR393" s="20">
        <f t="shared" si="30"/>
        <v>-0.8210068439446343</v>
      </c>
    </row>
    <row r="394" spans="1:44">
      <c r="A394" s="20">
        <f t="shared" si="11"/>
        <v>25</v>
      </c>
      <c r="B394" s="36">
        <f t="shared" si="4"/>
        <v>762</v>
      </c>
      <c r="C394" s="21">
        <f t="shared" si="12"/>
        <v>41375</v>
      </c>
      <c r="U394" s="20">
        <f t="shared" si="13"/>
        <v>-1.0913982860740685</v>
      </c>
      <c r="V394" s="20">
        <f t="shared" si="13"/>
        <v>-0.94560876731300603</v>
      </c>
      <c r="W394" s="20">
        <f t="shared" si="14"/>
        <v>-1.5228787452803376</v>
      </c>
      <c r="X394" s="20">
        <f t="shared" si="15"/>
        <v>-0.64904709337016764</v>
      </c>
      <c r="Y394" s="20">
        <f t="shared" si="16"/>
        <v>-1.2884234519653928</v>
      </c>
      <c r="Z394" s="20">
        <f t="shared" si="16"/>
        <v>-1.1426339332043303</v>
      </c>
      <c r="AA394" s="20">
        <f t="shared" si="17"/>
        <v>-1.5228787452803376</v>
      </c>
      <c r="AB394" s="20">
        <f t="shared" si="18"/>
        <v>-0.81395325164514065</v>
      </c>
      <c r="AC394" s="20">
        <f t="shared" si="19"/>
        <v>-1.3487193538526439</v>
      </c>
      <c r="AD394" s="20">
        <f t="shared" si="19"/>
        <v>-1.2029298350915814</v>
      </c>
      <c r="AE394" s="20">
        <f t="shared" si="20"/>
        <v>-1.5228787452803376</v>
      </c>
      <c r="AF394" s="20">
        <f t="shared" si="21"/>
        <v>-0.86178643634691843</v>
      </c>
      <c r="AG394" s="20">
        <f t="shared" si="22"/>
        <v>-1.4297526047618621</v>
      </c>
      <c r="AH394" s="20">
        <f t="shared" si="22"/>
        <v>-1.2839630860007996</v>
      </c>
      <c r="AI394" s="20">
        <f t="shared" si="23"/>
        <v>-1.5228787452803376</v>
      </c>
      <c r="AJ394" s="20">
        <f t="shared" si="24"/>
        <v>-0.92380130852079534</v>
      </c>
      <c r="AK394" s="20">
        <f t="shared" si="25"/>
        <v>-1.4187572204603989</v>
      </c>
      <c r="AL394" s="20">
        <f t="shared" si="25"/>
        <v>-1.2729677016993364</v>
      </c>
      <c r="AM394" s="20">
        <f t="shared" si="26"/>
        <v>-1.5228787452803376</v>
      </c>
      <c r="AN394" s="20">
        <f t="shared" si="27"/>
        <v>-0.91554760572704308</v>
      </c>
      <c r="AO394" s="20">
        <f t="shared" si="28"/>
        <v>-1.3048138681535622</v>
      </c>
      <c r="AP394" s="20">
        <f t="shared" si="28"/>
        <v>-1.1590243493924997</v>
      </c>
      <c r="AQ394" s="20">
        <f t="shared" si="29"/>
        <v>-1.5228787452803376</v>
      </c>
      <c r="AR394" s="20">
        <f t="shared" si="30"/>
        <v>-0.82709086266016429</v>
      </c>
    </row>
    <row r="395" spans="1:44">
      <c r="A395" s="20">
        <f t="shared" si="11"/>
        <v>26</v>
      </c>
      <c r="B395" s="36">
        <f t="shared" si="4"/>
        <v>792</v>
      </c>
      <c r="C395" s="21">
        <f t="shared" si="12"/>
        <v>41405</v>
      </c>
      <c r="U395" s="20">
        <f t="shared" si="13"/>
        <v>-1.0922178613413269</v>
      </c>
      <c r="V395" s="20">
        <f t="shared" si="13"/>
        <v>-0.95758307069798787</v>
      </c>
      <c r="W395" s="20">
        <f t="shared" si="14"/>
        <v>-1.5228787452803376</v>
      </c>
      <c r="X395" s="20">
        <f t="shared" si="15"/>
        <v>-0.65535480193955531</v>
      </c>
      <c r="Y395" s="20">
        <f t="shared" si="16"/>
        <v>-1.2892430272326512</v>
      </c>
      <c r="Z395" s="20">
        <f t="shared" si="16"/>
        <v>-1.1546082365893122</v>
      </c>
      <c r="AA395" s="20">
        <f t="shared" si="17"/>
        <v>-1.5228787452803376</v>
      </c>
      <c r="AB395" s="20">
        <f t="shared" si="18"/>
        <v>-0.81980825010698144</v>
      </c>
      <c r="AC395" s="20">
        <f t="shared" si="19"/>
        <v>-1.3495389291199023</v>
      </c>
      <c r="AD395" s="20">
        <f t="shared" si="19"/>
        <v>-1.2149041384765633</v>
      </c>
      <c r="AE395" s="20">
        <f t="shared" si="20"/>
        <v>-1.5228787452803376</v>
      </c>
      <c r="AF395" s="20">
        <f t="shared" si="21"/>
        <v>-0.86747471539197452</v>
      </c>
      <c r="AG395" s="20">
        <f t="shared" si="22"/>
        <v>-1.4305721800291205</v>
      </c>
      <c r="AH395" s="20">
        <f t="shared" si="22"/>
        <v>-1.2959373893857815</v>
      </c>
      <c r="AI395" s="20">
        <f t="shared" si="23"/>
        <v>-1.5228787452803376</v>
      </c>
      <c r="AJ395" s="20">
        <f t="shared" si="24"/>
        <v>-0.92924433125276862</v>
      </c>
      <c r="AK395" s="20">
        <f t="shared" si="25"/>
        <v>-1.4195767957276573</v>
      </c>
      <c r="AL395" s="20">
        <f t="shared" si="25"/>
        <v>-1.2849420050843183</v>
      </c>
      <c r="AM395" s="20">
        <f t="shared" si="26"/>
        <v>-1.5228787452803376</v>
      </c>
      <c r="AN395" s="20">
        <f t="shared" si="27"/>
        <v>-0.92102531700525792</v>
      </c>
      <c r="AO395" s="20">
        <f t="shared" si="28"/>
        <v>-1.3056334434208205</v>
      </c>
      <c r="AP395" s="20">
        <f t="shared" si="28"/>
        <v>-1.1709986527774814</v>
      </c>
      <c r="AQ395" s="20">
        <f t="shared" si="29"/>
        <v>-1.5228787452803376</v>
      </c>
      <c r="AR395" s="20">
        <f t="shared" si="30"/>
        <v>-0.83290187821450812</v>
      </c>
    </row>
    <row r="396" spans="1:44">
      <c r="A396" s="20">
        <f t="shared" si="11"/>
        <v>27</v>
      </c>
      <c r="B396" s="36">
        <f t="shared" si="4"/>
        <v>823</v>
      </c>
      <c r="C396" s="21">
        <f t="shared" si="12"/>
        <v>41436</v>
      </c>
      <c r="U396" s="20">
        <f t="shared" si="13"/>
        <v>-1.0930647557841606</v>
      </c>
      <c r="V396" s="20">
        <f t="shared" si="13"/>
        <v>-0.96995651752913581</v>
      </c>
      <c r="W396" s="20">
        <f t="shared" si="14"/>
        <v>-1.5228787452803376</v>
      </c>
      <c r="X396" s="20">
        <f t="shared" si="15"/>
        <v>-0.66179434020586014</v>
      </c>
      <c r="Y396" s="20">
        <f t="shared" si="16"/>
        <v>-1.2900899216754849</v>
      </c>
      <c r="Z396" s="20">
        <f t="shared" si="16"/>
        <v>-1.16698168342046</v>
      </c>
      <c r="AA396" s="20">
        <f t="shared" si="17"/>
        <v>-1.5228787452803376</v>
      </c>
      <c r="AB396" s="20">
        <f t="shared" si="18"/>
        <v>-0.82577928095262054</v>
      </c>
      <c r="AC396" s="20">
        <f t="shared" si="19"/>
        <v>-1.3503858235627357</v>
      </c>
      <c r="AD396" s="20">
        <f t="shared" si="19"/>
        <v>-1.2272775853077111</v>
      </c>
      <c r="AE396" s="20">
        <f t="shared" si="20"/>
        <v>-1.5228787452803376</v>
      </c>
      <c r="AF396" s="20">
        <f t="shared" si="21"/>
        <v>-0.87327345929873401</v>
      </c>
      <c r="AG396" s="20">
        <f t="shared" si="22"/>
        <v>-1.4314190744719542</v>
      </c>
      <c r="AH396" s="20">
        <f t="shared" si="22"/>
        <v>-1.3083108362169293</v>
      </c>
      <c r="AI396" s="20">
        <f t="shared" si="23"/>
        <v>-1.5228787452803376</v>
      </c>
      <c r="AJ396" s="20">
        <f t="shared" si="24"/>
        <v>-0.93478987286618953</v>
      </c>
      <c r="AK396" s="20">
        <f t="shared" si="25"/>
        <v>-1.4204236901704907</v>
      </c>
      <c r="AL396" s="20">
        <f t="shared" si="25"/>
        <v>-1.2973154519154662</v>
      </c>
      <c r="AM396" s="20">
        <f t="shared" si="26"/>
        <v>-1.5228787452803376</v>
      </c>
      <c r="AN396" s="20">
        <f t="shared" si="27"/>
        <v>-0.92660665338666826</v>
      </c>
      <c r="AO396" s="20">
        <f t="shared" si="28"/>
        <v>-1.3064803378636543</v>
      </c>
      <c r="AP396" s="20">
        <f t="shared" si="28"/>
        <v>-1.1833720996086294</v>
      </c>
      <c r="AQ396" s="20">
        <f t="shared" si="29"/>
        <v>-1.5228787452803376</v>
      </c>
      <c r="AR396" s="20">
        <f t="shared" si="30"/>
        <v>-0.83882744430181666</v>
      </c>
    </row>
    <row r="397" spans="1:44">
      <c r="A397" s="20">
        <f t="shared" si="11"/>
        <v>28</v>
      </c>
      <c r="B397" s="36">
        <f t="shared" si="4"/>
        <v>853</v>
      </c>
      <c r="C397" s="21">
        <f t="shared" si="12"/>
        <v>41466</v>
      </c>
      <c r="U397" s="20">
        <f t="shared" si="13"/>
        <v>-1.0938843310514188</v>
      </c>
      <c r="V397" s="20">
        <f t="shared" si="13"/>
        <v>-0.98193082091411754</v>
      </c>
      <c r="W397" s="20">
        <f t="shared" si="14"/>
        <v>-1.5228787452803376</v>
      </c>
      <c r="X397" s="20">
        <f t="shared" si="15"/>
        <v>-0.66795026688301495</v>
      </c>
      <c r="Y397" s="20">
        <f t="shared" si="16"/>
        <v>-1.290909496942743</v>
      </c>
      <c r="Z397" s="20">
        <f t="shared" si="16"/>
        <v>-1.1789559868054418</v>
      </c>
      <c r="AA397" s="20">
        <f t="shared" si="17"/>
        <v>-1.5228787452803376</v>
      </c>
      <c r="AB397" s="20">
        <f t="shared" si="18"/>
        <v>-0.83148127504899283</v>
      </c>
      <c r="AC397" s="20">
        <f t="shared" si="19"/>
        <v>-1.3512053988299941</v>
      </c>
      <c r="AD397" s="20">
        <f t="shared" si="19"/>
        <v>-1.2392518886926929</v>
      </c>
      <c r="AE397" s="20">
        <f t="shared" si="20"/>
        <v>-1.5228787452803376</v>
      </c>
      <c r="AF397" s="20">
        <f t="shared" si="21"/>
        <v>-0.878808768391525</v>
      </c>
      <c r="AG397" s="20">
        <f t="shared" si="22"/>
        <v>-1.4322386497392123</v>
      </c>
      <c r="AH397" s="20">
        <f t="shared" si="22"/>
        <v>-1.3202851396019111</v>
      </c>
      <c r="AI397" s="20">
        <f t="shared" si="23"/>
        <v>-1.5228787452803376</v>
      </c>
      <c r="AJ397" s="20">
        <f t="shared" si="24"/>
        <v>-0.94008044849612626</v>
      </c>
      <c r="AK397" s="20">
        <f t="shared" si="25"/>
        <v>-1.4212432654377491</v>
      </c>
      <c r="AL397" s="20">
        <f t="shared" si="25"/>
        <v>-1.3092897553004479</v>
      </c>
      <c r="AM397" s="20">
        <f t="shared" si="26"/>
        <v>-1.5228787452803376</v>
      </c>
      <c r="AN397" s="20">
        <f t="shared" si="27"/>
        <v>-0.93193180953436872</v>
      </c>
      <c r="AO397" s="20">
        <f t="shared" si="28"/>
        <v>-1.3072999131309124</v>
      </c>
      <c r="AP397" s="20">
        <f t="shared" si="28"/>
        <v>-1.1953464029936112</v>
      </c>
      <c r="AQ397" s="20">
        <f t="shared" si="29"/>
        <v>-1.5228787452803376</v>
      </c>
      <c r="AR397" s="20">
        <f t="shared" si="30"/>
        <v>-0.84448543929599074</v>
      </c>
    </row>
    <row r="398" spans="1:44">
      <c r="A398" s="20">
        <f t="shared" si="11"/>
        <v>29</v>
      </c>
      <c r="B398" s="36">
        <f t="shared" si="4"/>
        <v>884</v>
      </c>
      <c r="C398" s="21">
        <f t="shared" si="12"/>
        <v>41497</v>
      </c>
      <c r="U398" s="20">
        <f t="shared" si="13"/>
        <v>-1.0947312254942525</v>
      </c>
      <c r="V398" s="20">
        <f t="shared" si="13"/>
        <v>-0.99430426774526548</v>
      </c>
      <c r="W398" s="20">
        <f t="shared" si="14"/>
        <v>-1.5228787452803376</v>
      </c>
      <c r="X398" s="20">
        <f t="shared" si="15"/>
        <v>-0.67423301832377125</v>
      </c>
      <c r="Y398" s="20">
        <f t="shared" si="16"/>
        <v>-1.2917563913855767</v>
      </c>
      <c r="Z398" s="20">
        <f t="shared" si="16"/>
        <v>-1.1913294336365898</v>
      </c>
      <c r="AA398" s="20">
        <f t="shared" si="17"/>
        <v>-1.5228787452803376</v>
      </c>
      <c r="AB398" s="20">
        <f t="shared" si="18"/>
        <v>-0.83729455893396509</v>
      </c>
      <c r="AC398" s="20">
        <f t="shared" si="19"/>
        <v>-1.3520522932728276</v>
      </c>
      <c r="AD398" s="20">
        <f t="shared" si="19"/>
        <v>-1.2516253355238407</v>
      </c>
      <c r="AE398" s="20">
        <f t="shared" si="20"/>
        <v>-1.5228787452803376</v>
      </c>
      <c r="AF398" s="20">
        <f t="shared" si="21"/>
        <v>-0.88444991312940024</v>
      </c>
      <c r="AG398" s="20">
        <f t="shared" si="22"/>
        <v>-1.433085544182046</v>
      </c>
      <c r="AH398" s="20">
        <f t="shared" si="22"/>
        <v>-1.3326585864330591</v>
      </c>
      <c r="AI398" s="20">
        <f t="shared" si="23"/>
        <v>-1.5228787452803376</v>
      </c>
      <c r="AJ398" s="20">
        <f t="shared" si="24"/>
        <v>-0.94546909494169251</v>
      </c>
      <c r="AK398" s="20">
        <f t="shared" si="25"/>
        <v>-1.4220901598805826</v>
      </c>
      <c r="AL398" s="20">
        <f t="shared" si="25"/>
        <v>-1.3216632021315957</v>
      </c>
      <c r="AM398" s="20">
        <f t="shared" si="26"/>
        <v>-1.5228787452803376</v>
      </c>
      <c r="AN398" s="20">
        <f t="shared" si="27"/>
        <v>-0.93735611612342151</v>
      </c>
      <c r="AO398" s="20">
        <f t="shared" si="28"/>
        <v>-1.3081468075737461</v>
      </c>
      <c r="AP398" s="20">
        <f t="shared" si="28"/>
        <v>-1.207719849824759</v>
      </c>
      <c r="AQ398" s="20">
        <f t="shared" si="29"/>
        <v>-1.5228787452803376</v>
      </c>
      <c r="AR398" s="20">
        <f t="shared" si="30"/>
        <v>-0.85025327132521555</v>
      </c>
    </row>
    <row r="399" spans="1:44">
      <c r="A399" s="20">
        <f t="shared" si="11"/>
        <v>30</v>
      </c>
      <c r="B399" s="36">
        <f t="shared" si="4"/>
        <v>915</v>
      </c>
      <c r="C399" s="21">
        <f t="shared" si="12"/>
        <v>41528</v>
      </c>
      <c r="U399" s="20">
        <f t="shared" si="13"/>
        <v>-1.095578119937086</v>
      </c>
      <c r="V399" s="20">
        <f t="shared" si="13"/>
        <v>-1.0066777145764134</v>
      </c>
      <c r="W399" s="20">
        <f t="shared" si="14"/>
        <v>-1.5228787452803376</v>
      </c>
      <c r="X399" s="20">
        <f t="shared" si="15"/>
        <v>-0.68043618258996341</v>
      </c>
      <c r="Y399" s="20">
        <f t="shared" si="16"/>
        <v>-1.2926032858284102</v>
      </c>
      <c r="Z399" s="20">
        <f t="shared" si="16"/>
        <v>-1.2037028804677377</v>
      </c>
      <c r="AA399" s="20">
        <f t="shared" si="17"/>
        <v>-1.5228787452803376</v>
      </c>
      <c r="AB399" s="20">
        <f t="shared" si="18"/>
        <v>-0.84302799973650944</v>
      </c>
      <c r="AC399" s="20">
        <f t="shared" si="19"/>
        <v>-1.3528991877156613</v>
      </c>
      <c r="AD399" s="20">
        <f t="shared" si="19"/>
        <v>-1.2639987823549887</v>
      </c>
      <c r="AE399" s="20">
        <f t="shared" si="20"/>
        <v>-1.5228787452803376</v>
      </c>
      <c r="AF399" s="20">
        <f t="shared" si="21"/>
        <v>-0.89001137523151053</v>
      </c>
      <c r="AG399" s="20">
        <f t="shared" si="22"/>
        <v>-1.4339324386248795</v>
      </c>
      <c r="AH399" s="20">
        <f t="shared" si="22"/>
        <v>-1.3450320332642069</v>
      </c>
      <c r="AI399" s="20">
        <f t="shared" si="23"/>
        <v>-1.5228787452803376</v>
      </c>
      <c r="AJ399" s="20">
        <f t="shared" si="24"/>
        <v>-0.95077854044565335</v>
      </c>
      <c r="AK399" s="20">
        <f t="shared" si="25"/>
        <v>-1.4229370543234163</v>
      </c>
      <c r="AL399" s="20">
        <f t="shared" si="25"/>
        <v>-1.3340366489627438</v>
      </c>
      <c r="AM399" s="20">
        <f t="shared" si="26"/>
        <v>-1.5228787452803376</v>
      </c>
      <c r="AN399" s="20">
        <f t="shared" si="27"/>
        <v>-0.94270113599148919</v>
      </c>
      <c r="AO399" s="20">
        <f t="shared" si="28"/>
        <v>-1.3089937020165796</v>
      </c>
      <c r="AP399" s="20">
        <f t="shared" si="28"/>
        <v>-1.220093296655907</v>
      </c>
      <c r="AQ399" s="20">
        <f t="shared" si="29"/>
        <v>-1.5228787452803376</v>
      </c>
      <c r="AR399" s="20">
        <f t="shared" si="30"/>
        <v>-0.85594128939518055</v>
      </c>
    </row>
    <row r="400" spans="1:44">
      <c r="A400" s="20">
        <f t="shared" si="11"/>
        <v>31</v>
      </c>
      <c r="B400" s="36">
        <f t="shared" si="4"/>
        <v>945</v>
      </c>
      <c r="C400" s="21">
        <f t="shared" si="12"/>
        <v>41558</v>
      </c>
      <c r="U400" s="20">
        <f t="shared" si="13"/>
        <v>-1.0963976952043444</v>
      </c>
      <c r="V400" s="20">
        <f t="shared" si="13"/>
        <v>-1.0186520179613952</v>
      </c>
      <c r="W400" s="20">
        <f t="shared" si="14"/>
        <v>-1.5228787452803376</v>
      </c>
      <c r="X400" s="20">
        <f t="shared" si="15"/>
        <v>-0.68636356105820884</v>
      </c>
      <c r="Y400" s="20">
        <f t="shared" si="16"/>
        <v>-1.2934228610956686</v>
      </c>
      <c r="Z400" s="20">
        <f t="shared" si="16"/>
        <v>-1.2156771838527194</v>
      </c>
      <c r="AA400" s="20">
        <f t="shared" si="17"/>
        <v>-1.5228787452803376</v>
      </c>
      <c r="AB400" s="20">
        <f t="shared" si="18"/>
        <v>-0.84850071020709872</v>
      </c>
      <c r="AC400" s="20">
        <f t="shared" si="19"/>
        <v>-1.3537187629829197</v>
      </c>
      <c r="AD400" s="20">
        <f t="shared" si="19"/>
        <v>-1.2759730857399705</v>
      </c>
      <c r="AE400" s="20">
        <f t="shared" si="20"/>
        <v>-1.5228787452803376</v>
      </c>
      <c r="AF400" s="20">
        <f t="shared" si="21"/>
        <v>-0.89531786102552324</v>
      </c>
      <c r="AG400" s="20">
        <f t="shared" si="22"/>
        <v>-1.4347520138921379</v>
      </c>
      <c r="AH400" s="20">
        <f t="shared" si="22"/>
        <v>-1.3570063366491887</v>
      </c>
      <c r="AI400" s="20">
        <f t="shared" si="23"/>
        <v>-1.5228787452803376</v>
      </c>
      <c r="AJ400" s="20">
        <f t="shared" si="24"/>
        <v>-0.95584167520705798</v>
      </c>
      <c r="AK400" s="20">
        <f t="shared" si="25"/>
        <v>-1.4237566295906747</v>
      </c>
      <c r="AL400" s="20">
        <f t="shared" si="25"/>
        <v>-1.3460109523477255</v>
      </c>
      <c r="AM400" s="20">
        <f t="shared" si="26"/>
        <v>-1.5228787452803376</v>
      </c>
      <c r="AN400" s="20">
        <f t="shared" si="27"/>
        <v>-0.94779860507399261</v>
      </c>
      <c r="AO400" s="20">
        <f t="shared" si="28"/>
        <v>-1.309813277283838</v>
      </c>
      <c r="AP400" s="20">
        <f t="shared" si="28"/>
        <v>-1.2320676000408888</v>
      </c>
      <c r="AQ400" s="20">
        <f t="shared" si="29"/>
        <v>-1.5228787452803376</v>
      </c>
      <c r="AR400" s="20">
        <f t="shared" si="30"/>
        <v>-0.86137008429582851</v>
      </c>
    </row>
    <row r="401" spans="1:44">
      <c r="A401" s="20">
        <f t="shared" si="11"/>
        <v>32</v>
      </c>
      <c r="B401" s="36">
        <f t="shared" ref="B401:B432" si="31">DATEDIF(DATE(2011,3,11),C401,"d")</f>
        <v>976</v>
      </c>
      <c r="C401" s="21">
        <f t="shared" si="12"/>
        <v>41589</v>
      </c>
      <c r="U401" s="20">
        <f t="shared" si="13"/>
        <v>-1.0972445896471779</v>
      </c>
      <c r="V401" s="20">
        <f t="shared" si="13"/>
        <v>-1.031025464792543</v>
      </c>
      <c r="W401" s="20">
        <f t="shared" si="14"/>
        <v>-1.5228787452803376</v>
      </c>
      <c r="X401" s="20">
        <f t="shared" si="15"/>
        <v>-0.69241043708746697</v>
      </c>
      <c r="Y401" s="20">
        <f t="shared" si="16"/>
        <v>-1.2942697555385023</v>
      </c>
      <c r="Z401" s="20">
        <f t="shared" si="16"/>
        <v>-1.2280506306838672</v>
      </c>
      <c r="AA401" s="20">
        <f t="shared" si="17"/>
        <v>-1.5228787452803376</v>
      </c>
      <c r="AB401" s="20">
        <f t="shared" si="18"/>
        <v>-0.85407781346974054</v>
      </c>
      <c r="AC401" s="20">
        <f t="shared" si="19"/>
        <v>-1.3545656574257532</v>
      </c>
      <c r="AD401" s="20">
        <f t="shared" si="19"/>
        <v>-1.2883465325711183</v>
      </c>
      <c r="AE401" s="20">
        <f t="shared" si="20"/>
        <v>-1.5228787452803376</v>
      </c>
      <c r="AF401" s="20">
        <f t="shared" si="21"/>
        <v>-0.90072346675959269</v>
      </c>
      <c r="AG401" s="20">
        <f t="shared" si="22"/>
        <v>-1.4355989083349714</v>
      </c>
      <c r="AH401" s="20">
        <f t="shared" si="22"/>
        <v>-1.3693797834803365</v>
      </c>
      <c r="AI401" s="20">
        <f t="shared" si="23"/>
        <v>-1.5228787452803376</v>
      </c>
      <c r="AJ401" s="20">
        <f t="shared" si="24"/>
        <v>-0.96099645086450147</v>
      </c>
      <c r="AK401" s="20">
        <f t="shared" si="25"/>
        <v>-1.4246035240335082</v>
      </c>
      <c r="AL401" s="20">
        <f t="shared" si="25"/>
        <v>-1.3583843991788733</v>
      </c>
      <c r="AM401" s="20">
        <f t="shared" si="26"/>
        <v>-1.5228787452803376</v>
      </c>
      <c r="AN401" s="20">
        <f t="shared" si="27"/>
        <v>-0.95298875297810248</v>
      </c>
      <c r="AO401" s="20">
        <f t="shared" si="28"/>
        <v>-1.3106601717266715</v>
      </c>
      <c r="AP401" s="20">
        <f t="shared" si="28"/>
        <v>-1.2444410468720366</v>
      </c>
      <c r="AQ401" s="20">
        <f t="shared" si="29"/>
        <v>-1.5228787452803376</v>
      </c>
      <c r="AR401" s="20">
        <f t="shared" si="30"/>
        <v>-0.86690186596870666</v>
      </c>
    </row>
    <row r="402" spans="1:44">
      <c r="A402" s="20">
        <f t="shared" si="11"/>
        <v>33</v>
      </c>
      <c r="B402" s="36">
        <f t="shared" si="31"/>
        <v>1006</v>
      </c>
      <c r="C402" s="21">
        <f t="shared" si="12"/>
        <v>41619</v>
      </c>
      <c r="U402" s="20">
        <f t="shared" ref="U402:V421" si="32">LOG(U$9*(1/2)^($B402/U$8))</f>
        <v>-1.0980641649144363</v>
      </c>
      <c r="V402" s="20">
        <f t="shared" si="32"/>
        <v>-1.0429997681775247</v>
      </c>
      <c r="W402" s="20">
        <f t="shared" si="14"/>
        <v>-1.5228787452803376</v>
      </c>
      <c r="X402" s="20">
        <f t="shared" si="15"/>
        <v>-0.69818683532334325</v>
      </c>
      <c r="Y402" s="20">
        <f t="shared" ref="Y402:Z421" si="33">LOG(Y$9*(1/2)^($B402/Y$8))</f>
        <v>-1.2950893308057605</v>
      </c>
      <c r="Z402" s="20">
        <f t="shared" si="33"/>
        <v>-1.2400249340688489</v>
      </c>
      <c r="AA402" s="20">
        <f t="shared" si="17"/>
        <v>-1.5228787452803376</v>
      </c>
      <c r="AB402" s="20">
        <f t="shared" si="18"/>
        <v>-0.85939978574855047</v>
      </c>
      <c r="AC402" s="20">
        <f t="shared" ref="AC402:AD421" si="34">LOG(AC$9*(1/2)^($B402/AC$8))</f>
        <v>-1.3553852326930116</v>
      </c>
      <c r="AD402" s="20">
        <f t="shared" si="34"/>
        <v>-1.3003208359561</v>
      </c>
      <c r="AE402" s="20">
        <f t="shared" si="20"/>
        <v>-1.5228787452803376</v>
      </c>
      <c r="AF402" s="20">
        <f t="shared" si="21"/>
        <v>-0.90587978482618381</v>
      </c>
      <c r="AG402" s="20">
        <f t="shared" ref="AG402:AH421" si="35">LOG(AG$9*(1/2)^($B402/AG$8))</f>
        <v>-1.4364184836022298</v>
      </c>
      <c r="AH402" s="20">
        <f t="shared" si="35"/>
        <v>-1.3813540868653182</v>
      </c>
      <c r="AI402" s="20">
        <f t="shared" si="23"/>
        <v>-1.5228787452803376</v>
      </c>
      <c r="AJ402" s="20">
        <f t="shared" si="24"/>
        <v>-0.96591071663224348</v>
      </c>
      <c r="AK402" s="20">
        <f t="shared" ref="AK402:AL421" si="36">LOG(AK$9*(1/2)^($B402/AK$8))</f>
        <v>-1.4254230993007666</v>
      </c>
      <c r="AL402" s="20">
        <f t="shared" si="36"/>
        <v>-1.3703587025638553</v>
      </c>
      <c r="AM402" s="20">
        <f t="shared" si="26"/>
        <v>-1.5228787452803376</v>
      </c>
      <c r="AN402" s="20">
        <f t="shared" si="27"/>
        <v>-0.95793713650892842</v>
      </c>
      <c r="AO402" s="20">
        <f t="shared" ref="AO402:AP421" si="37">LOG(AO$9*(1/2)^($B402/AO$8))</f>
        <v>-1.3114797469939299</v>
      </c>
      <c r="AP402" s="20">
        <f t="shared" si="37"/>
        <v>-1.2564153502570183</v>
      </c>
      <c r="AQ402" s="20">
        <f t="shared" si="29"/>
        <v>-1.5228787452803376</v>
      </c>
      <c r="AR402" s="20">
        <f t="shared" si="30"/>
        <v>-0.8721800483657115</v>
      </c>
    </row>
    <row r="403" spans="1:44">
      <c r="A403" s="20">
        <f t="shared" si="11"/>
        <v>34</v>
      </c>
      <c r="B403" s="36">
        <f t="shared" si="31"/>
        <v>1037</v>
      </c>
      <c r="C403" s="21">
        <f t="shared" si="12"/>
        <v>41650</v>
      </c>
      <c r="U403" s="20">
        <f t="shared" si="32"/>
        <v>-1.0989110593572697</v>
      </c>
      <c r="V403" s="20">
        <f t="shared" si="32"/>
        <v>-1.0553732150086728</v>
      </c>
      <c r="W403" s="20">
        <f t="shared" si="14"/>
        <v>-1.5228787452803376</v>
      </c>
      <c r="X403" s="20">
        <f t="shared" si="15"/>
        <v>-0.70407802835069333</v>
      </c>
      <c r="Y403" s="20">
        <f t="shared" si="33"/>
        <v>-1.2959362252485942</v>
      </c>
      <c r="Z403" s="20">
        <f t="shared" si="33"/>
        <v>-1.252398380899997</v>
      </c>
      <c r="AA403" s="20">
        <f t="shared" si="17"/>
        <v>-1.5228787452803376</v>
      </c>
      <c r="AB403" s="20">
        <f t="shared" si="18"/>
        <v>-0.86482175354801105</v>
      </c>
      <c r="AC403" s="20">
        <f t="shared" si="34"/>
        <v>-1.3562321271358451</v>
      </c>
      <c r="AD403" s="20">
        <f t="shared" si="34"/>
        <v>-1.3126942827872481</v>
      </c>
      <c r="AE403" s="20">
        <f t="shared" si="20"/>
        <v>-1.5228787452803376</v>
      </c>
      <c r="AF403" s="20">
        <f t="shared" si="21"/>
        <v>-0.9111309515290138</v>
      </c>
      <c r="AG403" s="20">
        <f t="shared" si="35"/>
        <v>-1.4372653780450635</v>
      </c>
      <c r="AH403" s="20">
        <f t="shared" si="35"/>
        <v>-1.3937275336964663</v>
      </c>
      <c r="AI403" s="20">
        <f t="shared" si="23"/>
        <v>-1.5228787452803376</v>
      </c>
      <c r="AJ403" s="20">
        <f t="shared" si="24"/>
        <v>-0.97091254821154271</v>
      </c>
      <c r="AK403" s="20">
        <f t="shared" si="36"/>
        <v>-1.4262699937436001</v>
      </c>
      <c r="AL403" s="20">
        <f t="shared" si="36"/>
        <v>-1.3827321493950031</v>
      </c>
      <c r="AM403" s="20">
        <f t="shared" si="26"/>
        <v>-1.5228787452803376</v>
      </c>
      <c r="AN403" s="20">
        <f t="shared" si="27"/>
        <v>-0.96297409530395917</v>
      </c>
      <c r="AO403" s="20">
        <f t="shared" si="37"/>
        <v>-1.3123266414367636</v>
      </c>
      <c r="AP403" s="20">
        <f t="shared" si="37"/>
        <v>-1.2687887970881664</v>
      </c>
      <c r="AQ403" s="20">
        <f t="shared" si="29"/>
        <v>-1.5228787452803376</v>
      </c>
      <c r="AR403" s="20">
        <f t="shared" si="30"/>
        <v>-0.87755685286226792</v>
      </c>
    </row>
    <row r="404" spans="1:44">
      <c r="A404" s="20">
        <f t="shared" si="11"/>
        <v>35</v>
      </c>
      <c r="B404" s="36">
        <f t="shared" si="31"/>
        <v>1068</v>
      </c>
      <c r="C404" s="21">
        <f t="shared" si="12"/>
        <v>41681</v>
      </c>
      <c r="U404" s="20">
        <f t="shared" si="32"/>
        <v>-1.0997579538001034</v>
      </c>
      <c r="V404" s="20">
        <f t="shared" si="32"/>
        <v>-1.0677466618398206</v>
      </c>
      <c r="W404" s="20">
        <f t="shared" si="14"/>
        <v>-1.5228787452803376</v>
      </c>
      <c r="X404" s="20">
        <f t="shared" si="15"/>
        <v>-0.70989040484202792</v>
      </c>
      <c r="Y404" s="20">
        <f t="shared" si="33"/>
        <v>-1.2967831196914277</v>
      </c>
      <c r="Z404" s="20">
        <f t="shared" si="33"/>
        <v>-1.2647718277311448</v>
      </c>
      <c r="AA404" s="20">
        <f t="shared" si="17"/>
        <v>-1.5228787452803376</v>
      </c>
      <c r="AB404" s="20">
        <f t="shared" si="18"/>
        <v>-0.87016540887721294</v>
      </c>
      <c r="AC404" s="20">
        <f t="shared" si="34"/>
        <v>-1.3570790215786788</v>
      </c>
      <c r="AD404" s="20">
        <f t="shared" si="34"/>
        <v>-1.3250677296183959</v>
      </c>
      <c r="AE404" s="20">
        <f t="shared" si="20"/>
        <v>-1.5228787452803376</v>
      </c>
      <c r="AF404" s="20">
        <f t="shared" si="21"/>
        <v>-0.91630424031733815</v>
      </c>
      <c r="AG404" s="20">
        <f t="shared" si="35"/>
        <v>-1.438112272487897</v>
      </c>
      <c r="AH404" s="20">
        <f t="shared" si="35"/>
        <v>-1.4061009805276141</v>
      </c>
      <c r="AI404" s="20">
        <f t="shared" si="23"/>
        <v>-1.5228787452803376</v>
      </c>
      <c r="AJ404" s="20">
        <f t="shared" si="24"/>
        <v>-0.97583737634218226</v>
      </c>
      <c r="AK404" s="20">
        <f t="shared" si="36"/>
        <v>-1.4271168881864338</v>
      </c>
      <c r="AL404" s="20">
        <f t="shared" si="36"/>
        <v>-1.3951055962261509</v>
      </c>
      <c r="AM404" s="20">
        <f t="shared" si="26"/>
        <v>-1.5228787452803376</v>
      </c>
      <c r="AN404" s="20">
        <f t="shared" si="27"/>
        <v>-0.96793391022120501</v>
      </c>
      <c r="AO404" s="20">
        <f t="shared" si="37"/>
        <v>-1.3131735358795971</v>
      </c>
      <c r="AP404" s="20">
        <f t="shared" si="37"/>
        <v>-1.2811622439193142</v>
      </c>
      <c r="AQ404" s="20">
        <f t="shared" si="29"/>
        <v>-1.5228787452803376</v>
      </c>
      <c r="AR404" s="20">
        <f t="shared" si="30"/>
        <v>-0.88285544677724015</v>
      </c>
    </row>
    <row r="405" spans="1:44">
      <c r="A405" s="20">
        <f t="shared" si="11"/>
        <v>36</v>
      </c>
      <c r="B405" s="36">
        <f t="shared" si="31"/>
        <v>1096</v>
      </c>
      <c r="C405" s="21">
        <f t="shared" si="12"/>
        <v>41709</v>
      </c>
      <c r="U405" s="20">
        <f t="shared" si="32"/>
        <v>-1.1005228907162112</v>
      </c>
      <c r="V405" s="20">
        <f t="shared" si="32"/>
        <v>-1.0789226783324704</v>
      </c>
      <c r="W405" s="20">
        <f t="shared" si="14"/>
        <v>-1.5228787452803376</v>
      </c>
      <c r="X405" s="20">
        <f t="shared" si="15"/>
        <v>-0.71507274767595375</v>
      </c>
      <c r="Y405" s="20">
        <f t="shared" si="33"/>
        <v>-1.2975480566075355</v>
      </c>
      <c r="Z405" s="20">
        <f t="shared" si="33"/>
        <v>-1.2759478442237946</v>
      </c>
      <c r="AA405" s="20">
        <f t="shared" si="17"/>
        <v>-1.5228787452803376</v>
      </c>
      <c r="AB405" s="20">
        <f t="shared" si="18"/>
        <v>-0.87492494886588257</v>
      </c>
      <c r="AC405" s="20">
        <f t="shared" si="34"/>
        <v>-1.3578439584947866</v>
      </c>
      <c r="AD405" s="20">
        <f t="shared" si="34"/>
        <v>-1.3362437461110457</v>
      </c>
      <c r="AE405" s="20">
        <f t="shared" si="20"/>
        <v>-1.5228787452803376</v>
      </c>
      <c r="AF405" s="20">
        <f t="shared" si="21"/>
        <v>-0.92091031861991335</v>
      </c>
      <c r="AG405" s="20">
        <f t="shared" si="35"/>
        <v>-1.4388772094040048</v>
      </c>
      <c r="AH405" s="20">
        <f t="shared" si="35"/>
        <v>-1.4172769970202639</v>
      </c>
      <c r="AI405" s="20">
        <f t="shared" si="23"/>
        <v>-1.5228787452803376</v>
      </c>
      <c r="AJ405" s="20">
        <f t="shared" si="24"/>
        <v>-0.98021985281883162</v>
      </c>
      <c r="AK405" s="20">
        <f t="shared" si="36"/>
        <v>-1.4278818251025416</v>
      </c>
      <c r="AL405" s="20">
        <f t="shared" si="36"/>
        <v>-1.4062816127188007</v>
      </c>
      <c r="AM405" s="20">
        <f t="shared" si="26"/>
        <v>-1.5228787452803376</v>
      </c>
      <c r="AN405" s="20">
        <f t="shared" si="27"/>
        <v>-0.97234785830838999</v>
      </c>
      <c r="AO405" s="20">
        <f t="shared" si="37"/>
        <v>-1.3139384727957049</v>
      </c>
      <c r="AP405" s="20">
        <f t="shared" si="37"/>
        <v>-1.292338260411964</v>
      </c>
      <c r="AQ405" s="20">
        <f t="shared" si="29"/>
        <v>-1.5228787452803376</v>
      </c>
      <c r="AR405" s="20">
        <f t="shared" si="30"/>
        <v>-0.88757438550137913</v>
      </c>
    </row>
    <row r="406" spans="1:44">
      <c r="A406" s="20">
        <f t="shared" si="11"/>
        <v>37</v>
      </c>
      <c r="B406" s="36">
        <f t="shared" si="31"/>
        <v>1127</v>
      </c>
      <c r="C406" s="21">
        <f t="shared" si="12"/>
        <v>41740</v>
      </c>
      <c r="U406" s="20">
        <f t="shared" si="32"/>
        <v>-1.1013697851590447</v>
      </c>
      <c r="V406" s="20">
        <f t="shared" si="32"/>
        <v>-1.0912961251636182</v>
      </c>
      <c r="W406" s="20">
        <f t="shared" si="14"/>
        <v>-1.5228787452803376</v>
      </c>
      <c r="X406" s="20">
        <f t="shared" si="15"/>
        <v>-0.72073580377749535</v>
      </c>
      <c r="Y406" s="20">
        <f t="shared" si="33"/>
        <v>-1.2983949510503692</v>
      </c>
      <c r="Z406" s="20">
        <f t="shared" si="33"/>
        <v>-1.2883212910549424</v>
      </c>
      <c r="AA406" s="20">
        <f t="shared" si="17"/>
        <v>-1.5228787452803376</v>
      </c>
      <c r="AB406" s="20">
        <f t="shared" si="18"/>
        <v>-0.88012065658325822</v>
      </c>
      <c r="AC406" s="20">
        <f t="shared" si="34"/>
        <v>-1.35869085293762</v>
      </c>
      <c r="AD406" s="20">
        <f t="shared" si="34"/>
        <v>-1.3486171929421935</v>
      </c>
      <c r="AE406" s="20">
        <f t="shared" si="20"/>
        <v>-1.5228787452803376</v>
      </c>
      <c r="AF406" s="20">
        <f t="shared" si="21"/>
        <v>-0.92593663300560713</v>
      </c>
      <c r="AG406" s="20">
        <f t="shared" si="35"/>
        <v>-1.4397241038468385</v>
      </c>
      <c r="AH406" s="20">
        <f t="shared" si="35"/>
        <v>-1.4296504438514117</v>
      </c>
      <c r="AI406" s="20">
        <f t="shared" si="23"/>
        <v>-1.5228787452803376</v>
      </c>
      <c r="AJ406" s="20">
        <f t="shared" si="24"/>
        <v>-0.98499957737168298</v>
      </c>
      <c r="AK406" s="20">
        <f t="shared" si="36"/>
        <v>-1.4287287195453751</v>
      </c>
      <c r="AL406" s="20">
        <f t="shared" si="36"/>
        <v>-1.4186550595499485</v>
      </c>
      <c r="AM406" s="20">
        <f t="shared" si="26"/>
        <v>-1.5228787452803376</v>
      </c>
      <c r="AN406" s="20">
        <f t="shared" si="27"/>
        <v>-0.97716227385774634</v>
      </c>
      <c r="AO406" s="20">
        <f t="shared" si="37"/>
        <v>-1.3147853672385383</v>
      </c>
      <c r="AP406" s="20">
        <f t="shared" si="37"/>
        <v>-1.3047117072431118</v>
      </c>
      <c r="AQ406" s="20">
        <f t="shared" si="29"/>
        <v>-1.5228787452803376</v>
      </c>
      <c r="AR406" s="20">
        <f t="shared" si="30"/>
        <v>-0.89272526467641444</v>
      </c>
    </row>
    <row r="407" spans="1:44">
      <c r="A407" s="20">
        <f t="shared" si="11"/>
        <v>38</v>
      </c>
      <c r="B407" s="36">
        <f t="shared" si="31"/>
        <v>1157</v>
      </c>
      <c r="C407" s="21">
        <f t="shared" si="12"/>
        <v>41770</v>
      </c>
      <c r="U407" s="20">
        <f t="shared" si="32"/>
        <v>-1.1021893604263031</v>
      </c>
      <c r="V407" s="20">
        <f t="shared" si="32"/>
        <v>-1.1032704285485999</v>
      </c>
      <c r="W407" s="20">
        <f t="shared" si="14"/>
        <v>-1.5228787452803376</v>
      </c>
      <c r="X407" s="20">
        <f t="shared" si="15"/>
        <v>-0.72614186835204397</v>
      </c>
      <c r="Y407" s="20">
        <f t="shared" si="33"/>
        <v>-1.2992145263176273</v>
      </c>
      <c r="Z407" s="20">
        <f t="shared" si="33"/>
        <v>-1.3002955944399244</v>
      </c>
      <c r="AA407" s="20">
        <f t="shared" si="17"/>
        <v>-1.5228787452803376</v>
      </c>
      <c r="AB407" s="20">
        <f t="shared" si="18"/>
        <v>-0.88507533729048615</v>
      </c>
      <c r="AC407" s="20">
        <f t="shared" si="34"/>
        <v>-1.3595104282048784</v>
      </c>
      <c r="AD407" s="20">
        <f t="shared" si="34"/>
        <v>-1.3605914963271752</v>
      </c>
      <c r="AE407" s="20">
        <f t="shared" si="20"/>
        <v>-1.5228787452803376</v>
      </c>
      <c r="AF407" s="20">
        <f t="shared" si="21"/>
        <v>-0.93072794238160039</v>
      </c>
      <c r="AG407" s="20">
        <f t="shared" si="35"/>
        <v>-1.4405436791140966</v>
      </c>
      <c r="AH407" s="20">
        <f t="shared" si="35"/>
        <v>-1.4416247472363937</v>
      </c>
      <c r="AI407" s="20">
        <f t="shared" si="23"/>
        <v>-1.5228787452803376</v>
      </c>
      <c r="AJ407" s="20">
        <f t="shared" si="24"/>
        <v>-0.98955328686206701</v>
      </c>
      <c r="AK407" s="20">
        <f t="shared" si="36"/>
        <v>-1.4295482948126335</v>
      </c>
      <c r="AL407" s="20">
        <f t="shared" si="36"/>
        <v>-1.4306293629349305</v>
      </c>
      <c r="AM407" s="20">
        <f t="shared" si="26"/>
        <v>-1.5228787452803376</v>
      </c>
      <c r="AN407" s="20">
        <f t="shared" si="27"/>
        <v>-0.98174939360322433</v>
      </c>
      <c r="AO407" s="20">
        <f t="shared" si="37"/>
        <v>-1.3156049425057967</v>
      </c>
      <c r="AP407" s="20">
        <f t="shared" si="37"/>
        <v>-1.3166860106280935</v>
      </c>
      <c r="AQ407" s="20">
        <f t="shared" si="29"/>
        <v>-1.5228787452803376</v>
      </c>
      <c r="AR407" s="20">
        <f t="shared" si="30"/>
        <v>-0.89763669833251036</v>
      </c>
    </row>
    <row r="408" spans="1:44">
      <c r="A408" s="20">
        <f t="shared" si="11"/>
        <v>39</v>
      </c>
      <c r="B408" s="36">
        <f t="shared" si="31"/>
        <v>1188</v>
      </c>
      <c r="C408" s="21">
        <f t="shared" si="12"/>
        <v>41801</v>
      </c>
      <c r="U408" s="20">
        <f t="shared" si="32"/>
        <v>-1.1030362548691366</v>
      </c>
      <c r="V408" s="20">
        <f t="shared" si="32"/>
        <v>-1.1156438753797477</v>
      </c>
      <c r="W408" s="20">
        <f t="shared" si="14"/>
        <v>-1.5228787452803376</v>
      </c>
      <c r="X408" s="20">
        <f t="shared" si="15"/>
        <v>-0.73165165520760689</v>
      </c>
      <c r="Y408" s="20">
        <f t="shared" si="33"/>
        <v>-1.3000614207604611</v>
      </c>
      <c r="Z408" s="20">
        <f t="shared" si="33"/>
        <v>-1.3126690412710722</v>
      </c>
      <c r="AA408" s="20">
        <f t="shared" si="17"/>
        <v>-1.5228787452803376</v>
      </c>
      <c r="AB408" s="20">
        <f t="shared" si="18"/>
        <v>-0.89011975320805647</v>
      </c>
      <c r="AC408" s="20">
        <f t="shared" si="34"/>
        <v>-1.3603573226477119</v>
      </c>
      <c r="AD408" s="20">
        <f t="shared" si="34"/>
        <v>-1.3729649431583233</v>
      </c>
      <c r="AE408" s="20">
        <f t="shared" si="20"/>
        <v>-1.5228787452803376</v>
      </c>
      <c r="AF408" s="20">
        <f t="shared" si="21"/>
        <v>-0.93560416646163247</v>
      </c>
      <c r="AG408" s="20">
        <f t="shared" si="35"/>
        <v>-1.4413905735569303</v>
      </c>
      <c r="AH408" s="20">
        <f t="shared" si="35"/>
        <v>-1.4539981940675415</v>
      </c>
      <c r="AI408" s="20">
        <f t="shared" si="23"/>
        <v>-1.5228787452803376</v>
      </c>
      <c r="AJ408" s="20">
        <f t="shared" si="24"/>
        <v>-0.99418512933179126</v>
      </c>
      <c r="AK408" s="20">
        <f t="shared" si="36"/>
        <v>-1.4303951892554669</v>
      </c>
      <c r="AL408" s="20">
        <f t="shared" si="36"/>
        <v>-1.4430028097660783</v>
      </c>
      <c r="AM408" s="20">
        <f t="shared" si="26"/>
        <v>-1.5228787452803376</v>
      </c>
      <c r="AN408" s="20">
        <f t="shared" si="27"/>
        <v>-0.98641558356051307</v>
      </c>
      <c r="AO408" s="20">
        <f t="shared" si="37"/>
        <v>-1.3164518369486304</v>
      </c>
      <c r="AP408" s="20">
        <f t="shared" si="37"/>
        <v>-1.3290594574592414</v>
      </c>
      <c r="AQ408" s="20">
        <f t="shared" si="29"/>
        <v>-1.5228787452803376</v>
      </c>
      <c r="AR408" s="20">
        <f t="shared" si="30"/>
        <v>-0.90263657863470448</v>
      </c>
    </row>
    <row r="409" spans="1:44">
      <c r="A409" s="20">
        <f t="shared" si="11"/>
        <v>40</v>
      </c>
      <c r="B409" s="36">
        <f t="shared" si="31"/>
        <v>1218</v>
      </c>
      <c r="C409" s="21">
        <f t="shared" si="12"/>
        <v>41831</v>
      </c>
      <c r="U409" s="20">
        <f t="shared" si="32"/>
        <v>-1.103855830136395</v>
      </c>
      <c r="V409" s="20">
        <f t="shared" si="32"/>
        <v>-1.1276181787647297</v>
      </c>
      <c r="W409" s="20">
        <f t="shared" si="14"/>
        <v>-1.5228787452803376</v>
      </c>
      <c r="X409" s="20">
        <f t="shared" si="15"/>
        <v>-0.73691001456400118</v>
      </c>
      <c r="Y409" s="20">
        <f t="shared" si="33"/>
        <v>-1.3008809960277192</v>
      </c>
      <c r="Z409" s="20">
        <f t="shared" si="33"/>
        <v>-1.3246433446560539</v>
      </c>
      <c r="AA409" s="20">
        <f t="shared" si="17"/>
        <v>-1.5228787452803376</v>
      </c>
      <c r="AB409" s="20">
        <f t="shared" si="18"/>
        <v>-0.89492891100957506</v>
      </c>
      <c r="AC409" s="20">
        <f t="shared" si="34"/>
        <v>-1.3611768979149703</v>
      </c>
      <c r="AD409" s="20">
        <f t="shared" si="34"/>
        <v>-1.384939246543305</v>
      </c>
      <c r="AE409" s="20">
        <f t="shared" si="20"/>
        <v>-1.5228787452803376</v>
      </c>
      <c r="AF409" s="20">
        <f t="shared" si="21"/>
        <v>-0.94025120879057644</v>
      </c>
      <c r="AG409" s="20">
        <f t="shared" si="35"/>
        <v>-1.4422101488241885</v>
      </c>
      <c r="AH409" s="20">
        <f t="shared" si="35"/>
        <v>-1.4659724974525232</v>
      </c>
      <c r="AI409" s="20">
        <f t="shared" si="23"/>
        <v>-1.5228787452803376</v>
      </c>
      <c r="AJ409" s="20">
        <f t="shared" si="24"/>
        <v>-0.998596838535317</v>
      </c>
      <c r="AK409" s="20">
        <f t="shared" si="36"/>
        <v>-1.4312147645227253</v>
      </c>
      <c r="AL409" s="20">
        <f t="shared" si="36"/>
        <v>-1.45497711315106</v>
      </c>
      <c r="AM409" s="20">
        <f t="shared" si="26"/>
        <v>-1.5228787452803376</v>
      </c>
      <c r="AN409" s="20">
        <f t="shared" si="27"/>
        <v>-0.9908603528030272</v>
      </c>
      <c r="AO409" s="20">
        <f t="shared" si="37"/>
        <v>-1.3172714122158886</v>
      </c>
      <c r="AP409" s="20">
        <f t="shared" si="37"/>
        <v>-1.3410337608442233</v>
      </c>
      <c r="AQ409" s="20">
        <f t="shared" si="29"/>
        <v>-1.5228787452803376</v>
      </c>
      <c r="AR409" s="20">
        <f t="shared" si="30"/>
        <v>-0.90740279778234778</v>
      </c>
    </row>
    <row r="410" spans="1:44">
      <c r="A410" s="20">
        <f t="shared" si="11"/>
        <v>41</v>
      </c>
      <c r="B410" s="36">
        <f t="shared" si="31"/>
        <v>1249</v>
      </c>
      <c r="C410" s="21">
        <f t="shared" si="12"/>
        <v>41862</v>
      </c>
      <c r="U410" s="20">
        <f t="shared" si="32"/>
        <v>-1.1047027245792287</v>
      </c>
      <c r="V410" s="20">
        <f t="shared" si="32"/>
        <v>-1.1399916255958775</v>
      </c>
      <c r="W410" s="20">
        <f t="shared" si="14"/>
        <v>-1.5228787452803376</v>
      </c>
      <c r="X410" s="20">
        <f t="shared" si="15"/>
        <v>-0.74226786306048209</v>
      </c>
      <c r="Y410" s="20">
        <f t="shared" si="33"/>
        <v>-1.3017278904705529</v>
      </c>
      <c r="Z410" s="20">
        <f t="shared" si="33"/>
        <v>-1.3370167914872018</v>
      </c>
      <c r="AA410" s="20">
        <f t="shared" si="17"/>
        <v>-1.5228787452803376</v>
      </c>
      <c r="AB410" s="20">
        <f t="shared" si="18"/>
        <v>-0.89982391661339678</v>
      </c>
      <c r="AC410" s="20">
        <f t="shared" si="34"/>
        <v>-1.362023792357804</v>
      </c>
      <c r="AD410" s="20">
        <f t="shared" si="34"/>
        <v>-1.3973126933744529</v>
      </c>
      <c r="AE410" s="20">
        <f t="shared" si="20"/>
        <v>-1.5228787452803376</v>
      </c>
      <c r="AF410" s="20">
        <f t="shared" si="21"/>
        <v>-0.94497941428315324</v>
      </c>
      <c r="AG410" s="20">
        <f t="shared" si="35"/>
        <v>-1.4430570432670222</v>
      </c>
      <c r="AH410" s="20">
        <f t="shared" si="35"/>
        <v>-1.4783459442836711</v>
      </c>
      <c r="AI410" s="20">
        <f t="shared" si="23"/>
        <v>-1.5228787452803376</v>
      </c>
      <c r="AJ410" s="20">
        <f t="shared" si="24"/>
        <v>-1.0030831351243614</v>
      </c>
      <c r="AK410" s="20">
        <f t="shared" si="36"/>
        <v>-1.432061658965559</v>
      </c>
      <c r="AL410" s="20">
        <f t="shared" si="36"/>
        <v>-1.4673505599822079</v>
      </c>
      <c r="AM410" s="20">
        <f t="shared" si="26"/>
        <v>-1.5228787452803376</v>
      </c>
      <c r="AN410" s="20">
        <f t="shared" si="27"/>
        <v>-0.99538061716275894</v>
      </c>
      <c r="AO410" s="20">
        <f t="shared" si="37"/>
        <v>-1.3181183066587223</v>
      </c>
      <c r="AP410" s="20">
        <f t="shared" si="37"/>
        <v>-1.3534072076753711</v>
      </c>
      <c r="AQ410" s="20">
        <f t="shared" si="29"/>
        <v>-1.5228787452803376</v>
      </c>
      <c r="AR410" s="20">
        <f t="shared" si="30"/>
        <v>-0.91225361163746976</v>
      </c>
    </row>
    <row r="411" spans="1:44">
      <c r="A411" s="20">
        <f t="shared" si="11"/>
        <v>42</v>
      </c>
      <c r="B411" s="36">
        <f t="shared" si="31"/>
        <v>1280</v>
      </c>
      <c r="C411" s="21">
        <f t="shared" si="12"/>
        <v>41893</v>
      </c>
      <c r="U411" s="20">
        <f t="shared" si="32"/>
        <v>-1.1055496190220624</v>
      </c>
      <c r="V411" s="20">
        <f t="shared" si="32"/>
        <v>-1.1523650724270253</v>
      </c>
      <c r="W411" s="20">
        <f t="shared" si="14"/>
        <v>-1.5228787452803376</v>
      </c>
      <c r="X411" s="20">
        <f t="shared" si="15"/>
        <v>-0.74754906964422008</v>
      </c>
      <c r="Y411" s="20">
        <f t="shared" si="33"/>
        <v>-1.3025747849133864</v>
      </c>
      <c r="Z411" s="20">
        <f t="shared" si="33"/>
        <v>-1.3493902383183498</v>
      </c>
      <c r="AA411" s="20">
        <f t="shared" si="17"/>
        <v>-1.5228787452803376</v>
      </c>
      <c r="AB411" s="20">
        <f t="shared" si="18"/>
        <v>-0.90464376984809947</v>
      </c>
      <c r="AC411" s="20">
        <f t="shared" si="34"/>
        <v>-1.3628706868006375</v>
      </c>
      <c r="AD411" s="20">
        <f t="shared" si="34"/>
        <v>-1.4096861402056007</v>
      </c>
      <c r="AE411" s="20">
        <f t="shared" si="20"/>
        <v>-1.5228787452803376</v>
      </c>
      <c r="AF411" s="20">
        <f t="shared" si="21"/>
        <v>-0.94963324465263388</v>
      </c>
      <c r="AG411" s="20">
        <f t="shared" si="35"/>
        <v>-1.4439039377098559</v>
      </c>
      <c r="AH411" s="20">
        <f t="shared" si="35"/>
        <v>-1.4907193911148189</v>
      </c>
      <c r="AI411" s="20">
        <f t="shared" si="23"/>
        <v>-1.5228787452803376</v>
      </c>
      <c r="AJ411" s="20">
        <f t="shared" si="24"/>
        <v>-1.0074964097241184</v>
      </c>
      <c r="AK411" s="20">
        <f t="shared" si="36"/>
        <v>-1.4329085534083927</v>
      </c>
      <c r="AL411" s="20">
        <f t="shared" si="36"/>
        <v>-1.4797240068133557</v>
      </c>
      <c r="AM411" s="20">
        <f t="shared" si="26"/>
        <v>-1.5228787452803376</v>
      </c>
      <c r="AN411" s="20">
        <f t="shared" si="27"/>
        <v>-0.99982765340776236</v>
      </c>
      <c r="AO411" s="20">
        <f t="shared" si="37"/>
        <v>-1.3189652011015558</v>
      </c>
      <c r="AP411" s="20">
        <f t="shared" si="37"/>
        <v>-1.365780654506519</v>
      </c>
      <c r="AQ411" s="20">
        <f t="shared" si="29"/>
        <v>-1.5228787452803376</v>
      </c>
      <c r="AR411" s="20">
        <f t="shared" si="30"/>
        <v>-0.91702946665566909</v>
      </c>
    </row>
    <row r="412" spans="1:44">
      <c r="A412" s="20">
        <f t="shared" si="11"/>
        <v>43</v>
      </c>
      <c r="B412" s="36">
        <f t="shared" si="31"/>
        <v>1310</v>
      </c>
      <c r="C412" s="21">
        <f t="shared" si="12"/>
        <v>41923</v>
      </c>
      <c r="U412" s="20">
        <f t="shared" si="32"/>
        <v>-1.1063691942893206</v>
      </c>
      <c r="V412" s="20">
        <f t="shared" si="32"/>
        <v>-1.1643393758120073</v>
      </c>
      <c r="W412" s="20">
        <f t="shared" si="14"/>
        <v>-1.5228787452803376</v>
      </c>
      <c r="X412" s="20">
        <f t="shared" si="15"/>
        <v>-0.75258733571249214</v>
      </c>
      <c r="Y412" s="20">
        <f t="shared" si="33"/>
        <v>-1.3033943601806448</v>
      </c>
      <c r="Z412" s="20">
        <f t="shared" si="33"/>
        <v>-1.3613645417033315</v>
      </c>
      <c r="AA412" s="20">
        <f t="shared" si="17"/>
        <v>-1.5228787452803376</v>
      </c>
      <c r="AB412" s="20">
        <f t="shared" si="18"/>
        <v>-0.90923710971923344</v>
      </c>
      <c r="AC412" s="20">
        <f t="shared" si="34"/>
        <v>-1.3636902620678959</v>
      </c>
      <c r="AD412" s="20">
        <f t="shared" si="34"/>
        <v>-1.4216604435905826</v>
      </c>
      <c r="AE412" s="20">
        <f t="shared" si="20"/>
        <v>-1.5228787452803376</v>
      </c>
      <c r="AF412" s="20">
        <f t="shared" si="21"/>
        <v>-0.95406670011692551</v>
      </c>
      <c r="AG412" s="20">
        <f t="shared" si="35"/>
        <v>-1.4447235129771141</v>
      </c>
      <c r="AH412" s="20">
        <f t="shared" si="35"/>
        <v>-1.5026936944998008</v>
      </c>
      <c r="AI412" s="20">
        <f t="shared" si="23"/>
        <v>-1.5228787452803376</v>
      </c>
      <c r="AJ412" s="20">
        <f t="shared" si="24"/>
        <v>-1.011698416338215</v>
      </c>
      <c r="AK412" s="20">
        <f t="shared" si="36"/>
        <v>-1.4337281286756509</v>
      </c>
      <c r="AL412" s="20">
        <f t="shared" si="36"/>
        <v>-1.4916983101983377</v>
      </c>
      <c r="AM412" s="20">
        <f t="shared" si="26"/>
        <v>-1.5228787452803376</v>
      </c>
      <c r="AN412" s="20">
        <f t="shared" si="27"/>
        <v>-1.0040621283528139</v>
      </c>
      <c r="AO412" s="20">
        <f t="shared" si="37"/>
        <v>-1.3197847763688142</v>
      </c>
      <c r="AP412" s="20">
        <f t="shared" si="37"/>
        <v>-1.3777549578915009</v>
      </c>
      <c r="AQ412" s="20">
        <f t="shared" si="29"/>
        <v>-1.5228787452803376</v>
      </c>
      <c r="AR412" s="20">
        <f t="shared" si="30"/>
        <v>-0.92158042339540025</v>
      </c>
    </row>
    <row r="413" spans="1:44">
      <c r="A413" s="20">
        <f t="shared" si="11"/>
        <v>44</v>
      </c>
      <c r="B413" s="36">
        <f t="shared" si="31"/>
        <v>1341</v>
      </c>
      <c r="C413" s="21">
        <f t="shared" si="12"/>
        <v>41954</v>
      </c>
      <c r="U413" s="20">
        <f t="shared" si="32"/>
        <v>-1.107216088732154</v>
      </c>
      <c r="V413" s="20">
        <f t="shared" si="32"/>
        <v>-1.1767128226431551</v>
      </c>
      <c r="W413" s="20">
        <f t="shared" si="14"/>
        <v>-1.5228787452803376</v>
      </c>
      <c r="X413" s="20">
        <f t="shared" si="15"/>
        <v>-0.75771897644137798</v>
      </c>
      <c r="Y413" s="20">
        <f t="shared" si="33"/>
        <v>-1.3042412546234785</v>
      </c>
      <c r="Z413" s="20">
        <f t="shared" si="33"/>
        <v>-1.3737379885344794</v>
      </c>
      <c r="AA413" s="20">
        <f t="shared" si="17"/>
        <v>-1.5228787452803376</v>
      </c>
      <c r="AB413" s="20">
        <f t="shared" si="18"/>
        <v>-0.91391071753525843</v>
      </c>
      <c r="AC413" s="20">
        <f t="shared" si="34"/>
        <v>-1.3645371565107296</v>
      </c>
      <c r="AD413" s="20">
        <f t="shared" si="34"/>
        <v>-1.4340338904217305</v>
      </c>
      <c r="AE413" s="20">
        <f t="shared" si="20"/>
        <v>-1.5228787452803376</v>
      </c>
      <c r="AF413" s="20">
        <f t="shared" si="21"/>
        <v>-0.95857594600876117</v>
      </c>
      <c r="AG413" s="20">
        <f t="shared" si="35"/>
        <v>-1.4455704074199478</v>
      </c>
      <c r="AH413" s="20">
        <f t="shared" si="35"/>
        <v>-1.5150671413309487</v>
      </c>
      <c r="AI413" s="20">
        <f t="shared" si="23"/>
        <v>-1.5228787452803376</v>
      </c>
      <c r="AJ413" s="20">
        <f t="shared" si="24"/>
        <v>-1.0159699489579608</v>
      </c>
      <c r="AK413" s="20">
        <f t="shared" si="36"/>
        <v>-1.4345750231184846</v>
      </c>
      <c r="AL413" s="20">
        <f t="shared" si="36"/>
        <v>-1.5040717570294855</v>
      </c>
      <c r="AM413" s="20">
        <f t="shared" si="26"/>
        <v>-1.5228787452803376</v>
      </c>
      <c r="AN413" s="20">
        <f t="shared" si="27"/>
        <v>-1.0083669926128105</v>
      </c>
      <c r="AO413" s="20">
        <f t="shared" si="37"/>
        <v>-1.3206316708116479</v>
      </c>
      <c r="AP413" s="20">
        <f t="shared" si="37"/>
        <v>-1.3901284047226488</v>
      </c>
      <c r="AQ413" s="20">
        <f t="shared" si="29"/>
        <v>-1.5228787452803376</v>
      </c>
      <c r="AR413" s="20">
        <f t="shared" si="30"/>
        <v>-0.92621044919819395</v>
      </c>
    </row>
    <row r="414" spans="1:44">
      <c r="A414" s="20">
        <f t="shared" si="11"/>
        <v>45</v>
      </c>
      <c r="B414" s="36">
        <f t="shared" si="31"/>
        <v>1371</v>
      </c>
      <c r="C414" s="21">
        <f t="shared" si="12"/>
        <v>41984</v>
      </c>
      <c r="U414" s="20">
        <f t="shared" si="32"/>
        <v>-1.1080356639994124</v>
      </c>
      <c r="V414" s="20">
        <f t="shared" si="32"/>
        <v>-1.1886871260281369</v>
      </c>
      <c r="W414" s="20">
        <f t="shared" si="14"/>
        <v>-1.5228787452803376</v>
      </c>
      <c r="X414" s="20">
        <f t="shared" si="15"/>
        <v>-0.76261335218533866</v>
      </c>
      <c r="Y414" s="20">
        <f t="shared" si="33"/>
        <v>-1.3050608298907367</v>
      </c>
      <c r="Z414" s="20">
        <f t="shared" si="33"/>
        <v>-1.3857122919194611</v>
      </c>
      <c r="AA414" s="20">
        <f t="shared" si="17"/>
        <v>-1.5228787452803376</v>
      </c>
      <c r="AB414" s="20">
        <f t="shared" si="18"/>
        <v>-0.91836362370227964</v>
      </c>
      <c r="AC414" s="20">
        <f t="shared" si="34"/>
        <v>-1.3653567317779878</v>
      </c>
      <c r="AD414" s="20">
        <f t="shared" si="34"/>
        <v>-1.4460081938067122</v>
      </c>
      <c r="AE414" s="20">
        <f t="shared" si="20"/>
        <v>-1.5228787452803376</v>
      </c>
      <c r="AF414" s="20">
        <f t="shared" si="21"/>
        <v>-0.96287065661956106</v>
      </c>
      <c r="AG414" s="20">
        <f t="shared" si="35"/>
        <v>-1.4463899826872062</v>
      </c>
      <c r="AH414" s="20">
        <f t="shared" si="35"/>
        <v>-1.5270414447159304</v>
      </c>
      <c r="AI414" s="20">
        <f t="shared" si="23"/>
        <v>-1.5228787452803376</v>
      </c>
      <c r="AJ414" s="20">
        <f t="shared" si="24"/>
        <v>-1.0200360722865132</v>
      </c>
      <c r="AK414" s="20">
        <f t="shared" si="36"/>
        <v>-1.4353945983857428</v>
      </c>
      <c r="AL414" s="20">
        <f t="shared" si="36"/>
        <v>-1.5160460604144672</v>
      </c>
      <c r="AM414" s="20">
        <f t="shared" si="26"/>
        <v>-1.5228787452803376</v>
      </c>
      <c r="AN414" s="20">
        <f t="shared" si="27"/>
        <v>-1.0124651531635862</v>
      </c>
      <c r="AO414" s="20">
        <f t="shared" si="37"/>
        <v>-1.3214512460789061</v>
      </c>
      <c r="AP414" s="20">
        <f t="shared" si="37"/>
        <v>-1.4021027081076305</v>
      </c>
      <c r="AQ414" s="20">
        <f t="shared" si="29"/>
        <v>-1.5228787452803376</v>
      </c>
      <c r="AR414" s="20">
        <f t="shared" si="30"/>
        <v>-0.93062139697095481</v>
      </c>
    </row>
    <row r="415" spans="1:44">
      <c r="A415" s="20">
        <f t="shared" si="11"/>
        <v>46</v>
      </c>
      <c r="B415" s="36">
        <f t="shared" si="31"/>
        <v>1402</v>
      </c>
      <c r="C415" s="21">
        <f t="shared" si="12"/>
        <v>42015</v>
      </c>
      <c r="U415" s="20">
        <f t="shared" si="32"/>
        <v>-1.1088825584422461</v>
      </c>
      <c r="V415" s="20">
        <f t="shared" si="32"/>
        <v>-1.2010605728592847</v>
      </c>
      <c r="W415" s="20">
        <f t="shared" si="14"/>
        <v>-1.5228787452803376</v>
      </c>
      <c r="X415" s="20">
        <f t="shared" si="15"/>
        <v>-0.76759722997840607</v>
      </c>
      <c r="Y415" s="20">
        <f t="shared" si="33"/>
        <v>-1.3059077243335704</v>
      </c>
      <c r="Z415" s="20">
        <f t="shared" si="33"/>
        <v>-1.3980857387506089</v>
      </c>
      <c r="AA415" s="20">
        <f t="shared" si="17"/>
        <v>-1.5228787452803376</v>
      </c>
      <c r="AB415" s="20">
        <f t="shared" si="18"/>
        <v>-0.92289328570754448</v>
      </c>
      <c r="AC415" s="20">
        <f t="shared" si="34"/>
        <v>-1.3662036262208215</v>
      </c>
      <c r="AD415" s="20">
        <f t="shared" si="34"/>
        <v>-1.45838164063786</v>
      </c>
      <c r="AE415" s="20">
        <f t="shared" si="20"/>
        <v>-1.5228787452803376</v>
      </c>
      <c r="AF415" s="20">
        <f t="shared" si="21"/>
        <v>-0.96723778339193456</v>
      </c>
      <c r="AG415" s="20">
        <f t="shared" si="35"/>
        <v>-1.4472368771300397</v>
      </c>
      <c r="AH415" s="20">
        <f t="shared" si="35"/>
        <v>-1.5394148915470782</v>
      </c>
      <c r="AI415" s="20">
        <f t="shared" si="23"/>
        <v>-1.5228787452803376</v>
      </c>
      <c r="AJ415" s="20">
        <f t="shared" si="24"/>
        <v>-1.0241685529698357</v>
      </c>
      <c r="AK415" s="20">
        <f t="shared" si="36"/>
        <v>-1.4362414928285765</v>
      </c>
      <c r="AL415" s="20">
        <f t="shared" si="36"/>
        <v>-1.528419507245615</v>
      </c>
      <c r="AM415" s="20">
        <f t="shared" si="26"/>
        <v>-1.5228787452803376</v>
      </c>
      <c r="AN415" s="20">
        <f t="shared" si="27"/>
        <v>-1.0166305051520099</v>
      </c>
      <c r="AO415" s="20">
        <f t="shared" si="37"/>
        <v>-1.3222981405217398</v>
      </c>
      <c r="AP415" s="20">
        <f t="shared" si="37"/>
        <v>-1.4144761549387783</v>
      </c>
      <c r="AQ415" s="20">
        <f t="shared" si="29"/>
        <v>-1.5228787452803376</v>
      </c>
      <c r="AR415" s="20">
        <f t="shared" si="30"/>
        <v>-0.93510793786705326</v>
      </c>
    </row>
    <row r="416" spans="1:44">
      <c r="A416" s="20">
        <f t="shared" si="11"/>
        <v>47</v>
      </c>
      <c r="B416" s="36">
        <f t="shared" si="31"/>
        <v>1433</v>
      </c>
      <c r="C416" s="21">
        <f t="shared" si="12"/>
        <v>42046</v>
      </c>
      <c r="U416" s="20">
        <f t="shared" si="32"/>
        <v>-1.1097294528850796</v>
      </c>
      <c r="V416" s="20">
        <f t="shared" si="32"/>
        <v>-1.2134340196904327</v>
      </c>
      <c r="W416" s="20">
        <f t="shared" si="14"/>
        <v>-1.5228787452803376</v>
      </c>
      <c r="X416" s="20">
        <f t="shared" si="15"/>
        <v>-0.77250676168142907</v>
      </c>
      <c r="Y416" s="20">
        <f t="shared" si="33"/>
        <v>-1.3067546187764039</v>
      </c>
      <c r="Z416" s="20">
        <f t="shared" si="33"/>
        <v>-1.410459185581757</v>
      </c>
      <c r="AA416" s="20">
        <f t="shared" si="17"/>
        <v>-1.5228787452803376</v>
      </c>
      <c r="AB416" s="20">
        <f t="shared" si="18"/>
        <v>-0.92735072377908545</v>
      </c>
      <c r="AC416" s="20">
        <f t="shared" si="34"/>
        <v>-1.367050520663655</v>
      </c>
      <c r="AD416" s="20">
        <f t="shared" si="34"/>
        <v>-1.4707550874690081</v>
      </c>
      <c r="AE416" s="20">
        <f t="shared" si="20"/>
        <v>-1.5228787452803376</v>
      </c>
      <c r="AF416" s="20">
        <f t="shared" si="21"/>
        <v>-0.97153367461659368</v>
      </c>
      <c r="AG416" s="20">
        <f t="shared" si="35"/>
        <v>-1.4480837715728732</v>
      </c>
      <c r="AH416" s="20">
        <f t="shared" si="35"/>
        <v>-1.5517883383782263</v>
      </c>
      <c r="AI416" s="20">
        <f t="shared" si="23"/>
        <v>-1.5228787452803376</v>
      </c>
      <c r="AJ416" s="20">
        <f t="shared" si="24"/>
        <v>-1.0282314374883963</v>
      </c>
      <c r="AK416" s="20">
        <f t="shared" si="36"/>
        <v>-1.43708838727141</v>
      </c>
      <c r="AL416" s="20">
        <f t="shared" si="36"/>
        <v>-1.5407929540767631</v>
      </c>
      <c r="AM416" s="20">
        <f t="shared" si="26"/>
        <v>-1.5228787452803376</v>
      </c>
      <c r="AN416" s="20">
        <f t="shared" si="27"/>
        <v>-1.0207260162068448</v>
      </c>
      <c r="AO416" s="20">
        <f t="shared" si="37"/>
        <v>-1.3231450349645733</v>
      </c>
      <c r="AP416" s="20">
        <f t="shared" si="37"/>
        <v>-1.4268496017699264</v>
      </c>
      <c r="AQ416" s="20">
        <f t="shared" si="29"/>
        <v>-1.5228787452803376</v>
      </c>
      <c r="AR416" s="20">
        <f t="shared" si="30"/>
        <v>-0.93952250530162207</v>
      </c>
    </row>
    <row r="417" spans="1:44">
      <c r="A417" s="20">
        <f t="shared" si="11"/>
        <v>48</v>
      </c>
      <c r="B417" s="36">
        <f t="shared" si="31"/>
        <v>1461</v>
      </c>
      <c r="C417" s="21">
        <f t="shared" si="12"/>
        <v>42074</v>
      </c>
      <c r="U417" s="20">
        <f t="shared" si="32"/>
        <v>-1.1104943898011874</v>
      </c>
      <c r="V417" s="20">
        <f t="shared" si="32"/>
        <v>-1.2246100361830825</v>
      </c>
      <c r="W417" s="20">
        <f t="shared" si="14"/>
        <v>-1.5228787452803376</v>
      </c>
      <c r="X417" s="20">
        <f t="shared" si="15"/>
        <v>-0.77687771740251754</v>
      </c>
      <c r="Y417" s="20">
        <f t="shared" si="33"/>
        <v>-1.3075195556925117</v>
      </c>
      <c r="Z417" s="20">
        <f t="shared" si="33"/>
        <v>-1.4216352020744067</v>
      </c>
      <c r="AA417" s="20">
        <f t="shared" si="17"/>
        <v>-1.5228787452803376</v>
      </c>
      <c r="AB417" s="20">
        <f t="shared" si="18"/>
        <v>-0.9313152593438766</v>
      </c>
      <c r="AC417" s="20">
        <f t="shared" si="34"/>
        <v>-1.3678154575797628</v>
      </c>
      <c r="AD417" s="20">
        <f t="shared" si="34"/>
        <v>-1.4819311039616576</v>
      </c>
      <c r="AE417" s="20">
        <f t="shared" si="20"/>
        <v>-1.5228787452803376</v>
      </c>
      <c r="AF417" s="20">
        <f t="shared" si="21"/>
        <v>-0.97535317853216097</v>
      </c>
      <c r="AG417" s="20">
        <f t="shared" si="35"/>
        <v>-1.448848708488981</v>
      </c>
      <c r="AH417" s="20">
        <f t="shared" si="35"/>
        <v>-1.562964354870876</v>
      </c>
      <c r="AI417" s="20">
        <f t="shared" si="23"/>
        <v>-1.5228787452803376</v>
      </c>
      <c r="AJ417" s="20">
        <f t="shared" si="24"/>
        <v>-1.0318419355619977</v>
      </c>
      <c r="AK417" s="20">
        <f t="shared" si="36"/>
        <v>-1.4378533241875178</v>
      </c>
      <c r="AL417" s="20">
        <f t="shared" si="36"/>
        <v>-1.5519689705694129</v>
      </c>
      <c r="AM417" s="20">
        <f t="shared" si="26"/>
        <v>-1.5228787452803376</v>
      </c>
      <c r="AN417" s="20">
        <f t="shared" si="27"/>
        <v>-1.024365767313888</v>
      </c>
      <c r="AO417" s="20">
        <f t="shared" si="37"/>
        <v>-1.323909971880681</v>
      </c>
      <c r="AP417" s="20">
        <f t="shared" si="37"/>
        <v>-1.4380256182625759</v>
      </c>
      <c r="AQ417" s="20">
        <f t="shared" si="29"/>
        <v>-1.5228787452803376</v>
      </c>
      <c r="AR417" s="20">
        <f t="shared" si="30"/>
        <v>-0.94344854298408976</v>
      </c>
    </row>
    <row r="418" spans="1:44">
      <c r="A418" s="20">
        <f t="shared" si="11"/>
        <v>49</v>
      </c>
      <c r="B418" s="36">
        <f t="shared" si="31"/>
        <v>1492</v>
      </c>
      <c r="C418" s="21">
        <f t="shared" si="12"/>
        <v>42105</v>
      </c>
      <c r="U418" s="20">
        <f t="shared" si="32"/>
        <v>-1.1113412842440211</v>
      </c>
      <c r="V418" s="20">
        <f t="shared" si="32"/>
        <v>-1.2369834830142303</v>
      </c>
      <c r="W418" s="20">
        <f t="shared" si="14"/>
        <v>-1.5228787452803376</v>
      </c>
      <c r="X418" s="20">
        <f t="shared" si="15"/>
        <v>-0.78164723875068065</v>
      </c>
      <c r="Y418" s="20">
        <f t="shared" si="33"/>
        <v>-1.3083664501353454</v>
      </c>
      <c r="Z418" s="20">
        <f t="shared" si="33"/>
        <v>-1.4340086489055546</v>
      </c>
      <c r="AA418" s="20">
        <f t="shared" si="17"/>
        <v>-1.5228787452803376</v>
      </c>
      <c r="AB418" s="20">
        <f t="shared" si="18"/>
        <v>-0.93563704972034989</v>
      </c>
      <c r="AC418" s="20">
        <f t="shared" si="34"/>
        <v>-1.3686623520225965</v>
      </c>
      <c r="AD418" s="20">
        <f t="shared" si="34"/>
        <v>-1.4943045507928057</v>
      </c>
      <c r="AE418" s="20">
        <f t="shared" si="20"/>
        <v>-1.5228787452803376</v>
      </c>
      <c r="AF418" s="20">
        <f t="shared" si="21"/>
        <v>-0.97951540843528018</v>
      </c>
      <c r="AG418" s="20">
        <f t="shared" si="35"/>
        <v>-1.4496956029318147</v>
      </c>
      <c r="AH418" s="20">
        <f t="shared" si="35"/>
        <v>-1.5753378017020239</v>
      </c>
      <c r="AI418" s="20">
        <f t="shared" si="23"/>
        <v>-1.5228787452803376</v>
      </c>
      <c r="AJ418" s="20">
        <f t="shared" si="24"/>
        <v>-1.0357744187646092</v>
      </c>
      <c r="AK418" s="20">
        <f t="shared" si="36"/>
        <v>-1.4387002186303515</v>
      </c>
      <c r="AL418" s="20">
        <f t="shared" si="36"/>
        <v>-1.5643424174005607</v>
      </c>
      <c r="AM418" s="20">
        <f t="shared" si="26"/>
        <v>-1.5228787452803376</v>
      </c>
      <c r="AN418" s="20">
        <f t="shared" si="27"/>
        <v>-1.0283303925306106</v>
      </c>
      <c r="AO418" s="20">
        <f t="shared" si="37"/>
        <v>-1.3247568663235147</v>
      </c>
      <c r="AP418" s="20">
        <f t="shared" si="37"/>
        <v>-1.450399065093724</v>
      </c>
      <c r="AQ418" s="20">
        <f t="shared" si="29"/>
        <v>-1.5228787452803376</v>
      </c>
      <c r="AR418" s="20">
        <f t="shared" si="30"/>
        <v>-0.9477279679679077</v>
      </c>
    </row>
    <row r="419" spans="1:44">
      <c r="A419" s="20">
        <f t="shared" si="11"/>
        <v>50</v>
      </c>
      <c r="B419" s="36">
        <f t="shared" si="31"/>
        <v>1522</v>
      </c>
      <c r="C419" s="21">
        <f t="shared" si="12"/>
        <v>42135</v>
      </c>
      <c r="U419" s="20">
        <f t="shared" si="32"/>
        <v>-1.1121608595112793</v>
      </c>
      <c r="V419" s="20">
        <f t="shared" si="32"/>
        <v>-1.2489577863992121</v>
      </c>
      <c r="W419" s="20">
        <f t="shared" si="14"/>
        <v>-1.5228787452803376</v>
      </c>
      <c r="X419" s="20">
        <f t="shared" si="15"/>
        <v>-0.78619363611698423</v>
      </c>
      <c r="Y419" s="20">
        <f t="shared" si="33"/>
        <v>-1.3091860254026035</v>
      </c>
      <c r="Z419" s="20">
        <f t="shared" si="33"/>
        <v>-1.4459829522905365</v>
      </c>
      <c r="AA419" s="20">
        <f t="shared" si="17"/>
        <v>-1.5228787452803376</v>
      </c>
      <c r="AB419" s="20">
        <f t="shared" si="18"/>
        <v>-0.93975249582913578</v>
      </c>
      <c r="AC419" s="20">
        <f t="shared" si="34"/>
        <v>-1.3694819272898546</v>
      </c>
      <c r="AD419" s="20">
        <f t="shared" si="34"/>
        <v>-1.5062788541777876</v>
      </c>
      <c r="AE419" s="20">
        <f t="shared" si="20"/>
        <v>-1.5228787452803376</v>
      </c>
      <c r="AF419" s="20">
        <f t="shared" si="21"/>
        <v>-0.98347748450679973</v>
      </c>
      <c r="AG419" s="20">
        <f t="shared" si="35"/>
        <v>-1.4505151781990731</v>
      </c>
      <c r="AH419" s="20">
        <f t="shared" si="35"/>
        <v>-1.5873121050870058</v>
      </c>
      <c r="AI419" s="20">
        <f t="shared" si="23"/>
        <v>-1.5228787452803376</v>
      </c>
      <c r="AJ419" s="20">
        <f t="shared" si="24"/>
        <v>-1.0395158555559123</v>
      </c>
      <c r="AK419" s="20">
        <f t="shared" si="36"/>
        <v>-1.4395197938976096</v>
      </c>
      <c r="AL419" s="20">
        <f t="shared" si="36"/>
        <v>-1.5763167207855424</v>
      </c>
      <c r="AM419" s="20">
        <f t="shared" si="26"/>
        <v>-1.5228787452803376</v>
      </c>
      <c r="AN419" s="20">
        <f t="shared" si="27"/>
        <v>-1.0321026834260614</v>
      </c>
      <c r="AO419" s="20">
        <f t="shared" si="37"/>
        <v>-1.3255764415907729</v>
      </c>
      <c r="AP419" s="20">
        <f t="shared" si="37"/>
        <v>-1.4623733684787059</v>
      </c>
      <c r="AQ419" s="20">
        <f t="shared" si="29"/>
        <v>-1.5228787452803376</v>
      </c>
      <c r="AR419" s="20">
        <f t="shared" si="30"/>
        <v>-0.95180268154921754</v>
      </c>
    </row>
    <row r="420" spans="1:44">
      <c r="A420" s="20">
        <f t="shared" si="11"/>
        <v>51</v>
      </c>
      <c r="B420" s="36">
        <f t="shared" si="31"/>
        <v>1553</v>
      </c>
      <c r="C420" s="21">
        <f t="shared" si="12"/>
        <v>42166</v>
      </c>
      <c r="U420" s="20">
        <f t="shared" si="32"/>
        <v>-1.113007753954113</v>
      </c>
      <c r="V420" s="20">
        <f t="shared" si="32"/>
        <v>-1.2613312332303599</v>
      </c>
      <c r="W420" s="20">
        <f t="shared" si="14"/>
        <v>-1.5228787452803376</v>
      </c>
      <c r="X420" s="20">
        <f t="shared" si="15"/>
        <v>-0.79082057731124156</v>
      </c>
      <c r="Y420" s="20">
        <f t="shared" si="33"/>
        <v>-1.3100329198454372</v>
      </c>
      <c r="Z420" s="20">
        <f t="shared" si="33"/>
        <v>-1.4583563991216844</v>
      </c>
      <c r="AA420" s="20">
        <f t="shared" si="17"/>
        <v>-1.5228787452803376</v>
      </c>
      <c r="AB420" s="20">
        <f t="shared" si="18"/>
        <v>-0.94393664008861644</v>
      </c>
      <c r="AC420" s="20">
        <f t="shared" si="34"/>
        <v>-1.3703288217326883</v>
      </c>
      <c r="AD420" s="20">
        <f t="shared" si="34"/>
        <v>-1.5186523010089354</v>
      </c>
      <c r="AE420" s="20">
        <f t="shared" si="20"/>
        <v>-1.5228787452803376</v>
      </c>
      <c r="AF420" s="20">
        <f t="shared" si="21"/>
        <v>-0.98750425775600037</v>
      </c>
      <c r="AG420" s="20">
        <f t="shared" si="35"/>
        <v>-1.4513620726419065</v>
      </c>
      <c r="AH420" s="20">
        <f t="shared" si="35"/>
        <v>-1.5996855519181536</v>
      </c>
      <c r="AI420" s="20">
        <f t="shared" si="23"/>
        <v>-1.5228787452803376</v>
      </c>
      <c r="AJ420" s="20">
        <f t="shared" si="24"/>
        <v>-1.0433164310696863</v>
      </c>
      <c r="AK420" s="20">
        <f t="shared" si="36"/>
        <v>-1.4403666883404433</v>
      </c>
      <c r="AL420" s="20">
        <f t="shared" si="36"/>
        <v>-1.5886901676166905</v>
      </c>
      <c r="AM420" s="20">
        <f t="shared" si="26"/>
        <v>-1.5228787452803376</v>
      </c>
      <c r="AN420" s="20">
        <f t="shared" si="27"/>
        <v>-1.0359348763417002</v>
      </c>
      <c r="AO420" s="20">
        <f t="shared" si="37"/>
        <v>-1.3264233360336066</v>
      </c>
      <c r="AP420" s="20">
        <f t="shared" si="37"/>
        <v>-1.4747468153098535</v>
      </c>
      <c r="AQ420" s="20">
        <f t="shared" si="29"/>
        <v>-1.5228787452803376</v>
      </c>
      <c r="AR420" s="20">
        <f t="shared" si="30"/>
        <v>-0.95594501970723655</v>
      </c>
    </row>
    <row r="421" spans="1:44">
      <c r="A421" s="20">
        <f t="shared" si="11"/>
        <v>52</v>
      </c>
      <c r="B421" s="36">
        <f t="shared" si="31"/>
        <v>1583</v>
      </c>
      <c r="C421" s="21">
        <f t="shared" si="12"/>
        <v>42196</v>
      </c>
      <c r="U421" s="20">
        <f t="shared" si="32"/>
        <v>-1.1138273292213712</v>
      </c>
      <c r="V421" s="20">
        <f t="shared" si="32"/>
        <v>-1.2733055366153416</v>
      </c>
      <c r="W421" s="20">
        <f t="shared" si="14"/>
        <v>-1.5228787452803376</v>
      </c>
      <c r="X421" s="20">
        <f t="shared" si="15"/>
        <v>-0.79523011732819016</v>
      </c>
      <c r="Y421" s="20">
        <f t="shared" si="33"/>
        <v>-1.3108524951126956</v>
      </c>
      <c r="Z421" s="20">
        <f t="shared" si="33"/>
        <v>-1.4703307025066659</v>
      </c>
      <c r="AA421" s="20">
        <f t="shared" si="17"/>
        <v>-1.5228787452803376</v>
      </c>
      <c r="AB421" s="20">
        <f t="shared" si="18"/>
        <v>-0.94792020170356051</v>
      </c>
      <c r="AC421" s="20">
        <f t="shared" si="34"/>
        <v>-1.3711483969999465</v>
      </c>
      <c r="AD421" s="20">
        <f t="shared" si="34"/>
        <v>-1.530626604393917</v>
      </c>
      <c r="AE421" s="20">
        <f t="shared" si="20"/>
        <v>-1.5228787452803376</v>
      </c>
      <c r="AF421" s="20">
        <f t="shared" si="21"/>
        <v>-0.99133663077343048</v>
      </c>
      <c r="AG421" s="20">
        <f t="shared" si="35"/>
        <v>-1.4521816479091647</v>
      </c>
      <c r="AH421" s="20">
        <f t="shared" si="35"/>
        <v>-1.6116598553031352</v>
      </c>
      <c r="AI421" s="20">
        <f t="shared" si="23"/>
        <v>-1.5228787452803376</v>
      </c>
      <c r="AJ421" s="20">
        <f t="shared" si="24"/>
        <v>-1.0469316806936748</v>
      </c>
      <c r="AK421" s="20">
        <f t="shared" si="36"/>
        <v>-1.4411862636077017</v>
      </c>
      <c r="AL421" s="20">
        <f t="shared" si="36"/>
        <v>-1.600664471001672</v>
      </c>
      <c r="AM421" s="20">
        <f t="shared" si="26"/>
        <v>-1.5228787452803376</v>
      </c>
      <c r="AN421" s="20">
        <f t="shared" si="27"/>
        <v>-1.0395804616544695</v>
      </c>
      <c r="AO421" s="20">
        <f t="shared" si="37"/>
        <v>-1.327242911300865</v>
      </c>
      <c r="AP421" s="20">
        <f t="shared" si="37"/>
        <v>-1.4867211186948353</v>
      </c>
      <c r="AQ421" s="20">
        <f t="shared" si="29"/>
        <v>-1.5228787452803376</v>
      </c>
      <c r="AR421" s="20">
        <f t="shared" si="30"/>
        <v>-0.95988840711959922</v>
      </c>
    </row>
    <row r="422" spans="1:44">
      <c r="A422" s="20">
        <f t="shared" si="11"/>
        <v>53</v>
      </c>
      <c r="B422" s="36">
        <f t="shared" si="31"/>
        <v>1614</v>
      </c>
      <c r="C422" s="21">
        <f t="shared" si="12"/>
        <v>42227</v>
      </c>
      <c r="U422" s="20">
        <f t="shared" ref="U422:V441" si="38">LOG(U$9*(1/2)^($B422/U$8))</f>
        <v>-1.1146742236642049</v>
      </c>
      <c r="V422" s="20">
        <f t="shared" si="38"/>
        <v>-1.2856789834464897</v>
      </c>
      <c r="W422" s="20">
        <f t="shared" si="14"/>
        <v>-1.5228787452803376</v>
      </c>
      <c r="X422" s="20">
        <f t="shared" si="15"/>
        <v>-0.79971683549698513</v>
      </c>
      <c r="Y422" s="20">
        <f t="shared" ref="Y422:Z441" si="39">LOG(Y$9*(1/2)^($B422/Y$8))</f>
        <v>-1.3116993895555291</v>
      </c>
      <c r="Z422" s="20">
        <f t="shared" si="39"/>
        <v>-1.4827041493378137</v>
      </c>
      <c r="AA422" s="20">
        <f t="shared" si="17"/>
        <v>-1.5228787452803376</v>
      </c>
      <c r="AB422" s="20">
        <f t="shared" si="18"/>
        <v>-0.95196945865578231</v>
      </c>
      <c r="AC422" s="20">
        <f t="shared" ref="AC422:AD441" si="40">LOG(AC$9*(1/2)^($B422/AC$8))</f>
        <v>-1.3719952914427802</v>
      </c>
      <c r="AD422" s="20">
        <f t="shared" si="40"/>
        <v>-1.5430000512250648</v>
      </c>
      <c r="AE422" s="20">
        <f t="shared" si="20"/>
        <v>-1.5228787452803376</v>
      </c>
      <c r="AF422" s="20">
        <f t="shared" si="21"/>
        <v>-0.99523083258335643</v>
      </c>
      <c r="AG422" s="20">
        <f t="shared" ref="AG422:AH441" si="41">LOG(AG$9*(1/2)^($B422/AG$8))</f>
        <v>-1.4530285423519984</v>
      </c>
      <c r="AH422" s="20">
        <f t="shared" si="41"/>
        <v>-1.624033302134283</v>
      </c>
      <c r="AI422" s="20">
        <f t="shared" si="23"/>
        <v>-1.5228787452803376</v>
      </c>
      <c r="AJ422" s="20">
        <f t="shared" si="24"/>
        <v>-1.0506033974568454</v>
      </c>
      <c r="AK422" s="20">
        <f t="shared" ref="AK422:AL441" si="42">LOG(AK$9*(1/2)^($B422/AK$8))</f>
        <v>-1.4420331580505352</v>
      </c>
      <c r="AL422" s="20">
        <f t="shared" si="42"/>
        <v>-1.6130379178328198</v>
      </c>
      <c r="AM422" s="20">
        <f t="shared" si="26"/>
        <v>-1.5228787452803376</v>
      </c>
      <c r="AN422" s="20">
        <f t="shared" si="27"/>
        <v>-1.0432832496850715</v>
      </c>
      <c r="AO422" s="20">
        <f t="shared" ref="AO422:AP441" si="43">LOG(AO$9*(1/2)^($B422/AO$8))</f>
        <v>-1.3280898057436985</v>
      </c>
      <c r="AP422" s="20">
        <f t="shared" si="43"/>
        <v>-1.4990945655259831</v>
      </c>
      <c r="AQ422" s="20">
        <f t="shared" si="29"/>
        <v>-1.5228787452803376</v>
      </c>
      <c r="AR422" s="20">
        <f t="shared" si="30"/>
        <v>-0.96389645177401417</v>
      </c>
    </row>
    <row r="423" spans="1:44">
      <c r="A423" s="20">
        <f t="shared" si="11"/>
        <v>54</v>
      </c>
      <c r="B423" s="36">
        <f t="shared" si="31"/>
        <v>1645</v>
      </c>
      <c r="C423" s="21">
        <f t="shared" si="12"/>
        <v>42258</v>
      </c>
      <c r="U423" s="20">
        <f t="shared" si="38"/>
        <v>-1.1155211181070384</v>
      </c>
      <c r="V423" s="20">
        <f t="shared" si="38"/>
        <v>-1.2980524302776375</v>
      </c>
      <c r="W423" s="20">
        <f t="shared" si="14"/>
        <v>-1.5228787452803376</v>
      </c>
      <c r="X423" s="20">
        <f t="shared" si="15"/>
        <v>-0.80413323976710049</v>
      </c>
      <c r="Y423" s="20">
        <f t="shared" si="39"/>
        <v>-1.3125462839983628</v>
      </c>
      <c r="Z423" s="20">
        <f t="shared" si="39"/>
        <v>-1.4950775961689615</v>
      </c>
      <c r="AA423" s="20">
        <f t="shared" si="17"/>
        <v>-1.5228787452803376</v>
      </c>
      <c r="AB423" s="20">
        <f t="shared" si="18"/>
        <v>-0.95595125758884758</v>
      </c>
      <c r="AC423" s="20">
        <f t="shared" si="40"/>
        <v>-1.3728421858856137</v>
      </c>
      <c r="AD423" s="20">
        <f t="shared" si="40"/>
        <v>-1.5553734980562128</v>
      </c>
      <c r="AE423" s="20">
        <f t="shared" si="20"/>
        <v>-1.5228787452803376</v>
      </c>
      <c r="AF423" s="20">
        <f t="shared" si="21"/>
        <v>-0.99905879791946106</v>
      </c>
      <c r="AG423" s="20">
        <f t="shared" si="41"/>
        <v>-1.4538754367948321</v>
      </c>
      <c r="AH423" s="20">
        <f t="shared" si="41"/>
        <v>-1.636406748965431</v>
      </c>
      <c r="AI423" s="20">
        <f t="shared" si="23"/>
        <v>-1.5228787452803376</v>
      </c>
      <c r="AJ423" s="20">
        <f t="shared" si="24"/>
        <v>-1.0542108215129518</v>
      </c>
      <c r="AK423" s="20">
        <f t="shared" si="42"/>
        <v>-1.4428800524933689</v>
      </c>
      <c r="AL423" s="20">
        <f t="shared" si="42"/>
        <v>-1.6254113646639679</v>
      </c>
      <c r="AM423" s="20">
        <f t="shared" si="26"/>
        <v>-1.5228787452803376</v>
      </c>
      <c r="AN423" s="20">
        <f t="shared" si="27"/>
        <v>-1.0469214600377015</v>
      </c>
      <c r="AO423" s="20">
        <f t="shared" si="43"/>
        <v>-1.3289367001865322</v>
      </c>
      <c r="AP423" s="20">
        <f t="shared" si="43"/>
        <v>-1.5114680123571311</v>
      </c>
      <c r="AQ423" s="20">
        <f t="shared" si="29"/>
        <v>-1.5228787452803376</v>
      </c>
      <c r="AR423" s="20">
        <f t="shared" si="30"/>
        <v>-0.96783735240865898</v>
      </c>
    </row>
    <row r="424" spans="1:44">
      <c r="A424" s="20">
        <f t="shared" si="11"/>
        <v>55</v>
      </c>
      <c r="B424" s="36">
        <f t="shared" si="31"/>
        <v>1675</v>
      </c>
      <c r="C424" s="21">
        <f t="shared" si="12"/>
        <v>42288</v>
      </c>
      <c r="U424" s="20">
        <f t="shared" si="38"/>
        <v>-1.1163406933742968</v>
      </c>
      <c r="V424" s="20">
        <f t="shared" si="38"/>
        <v>-1.3100267336626192</v>
      </c>
      <c r="W424" s="20">
        <f t="shared" si="14"/>
        <v>-1.5228787452803376</v>
      </c>
      <c r="X424" s="20">
        <f t="shared" si="15"/>
        <v>-0.80834085301227054</v>
      </c>
      <c r="Y424" s="20">
        <f t="shared" si="39"/>
        <v>-1.313365859265621</v>
      </c>
      <c r="Z424" s="20">
        <f t="shared" si="39"/>
        <v>-1.5070518995539435</v>
      </c>
      <c r="AA424" s="20">
        <f t="shared" si="17"/>
        <v>-1.5228787452803376</v>
      </c>
      <c r="AB424" s="20">
        <f t="shared" si="18"/>
        <v>-0.95974109078897618</v>
      </c>
      <c r="AC424" s="20">
        <f t="shared" si="40"/>
        <v>-1.3736617611528721</v>
      </c>
      <c r="AD424" s="20">
        <f t="shared" si="40"/>
        <v>-1.5673478014411946</v>
      </c>
      <c r="AE424" s="20">
        <f t="shared" si="20"/>
        <v>-1.5228787452803376</v>
      </c>
      <c r="AF424" s="20">
        <f t="shared" si="21"/>
        <v>-1.0027009493524366</v>
      </c>
      <c r="AG424" s="20">
        <f t="shared" si="41"/>
        <v>-1.4546950120620903</v>
      </c>
      <c r="AH424" s="20">
        <f t="shared" si="41"/>
        <v>-1.6483810523504128</v>
      </c>
      <c r="AI424" s="20">
        <f t="shared" si="23"/>
        <v>-1.5228787452803376</v>
      </c>
      <c r="AJ424" s="20">
        <f t="shared" si="24"/>
        <v>-1.057641429888579</v>
      </c>
      <c r="AK424" s="20">
        <f t="shared" si="42"/>
        <v>-1.4436996277606271</v>
      </c>
      <c r="AL424" s="20">
        <f t="shared" si="42"/>
        <v>-1.6373856680489496</v>
      </c>
      <c r="AM424" s="20">
        <f t="shared" si="26"/>
        <v>-1.5228787452803376</v>
      </c>
      <c r="AN424" s="20">
        <f t="shared" si="27"/>
        <v>-1.0503815859725565</v>
      </c>
      <c r="AO424" s="20">
        <f t="shared" si="43"/>
        <v>-1.3297562754537904</v>
      </c>
      <c r="AP424" s="20">
        <f t="shared" si="43"/>
        <v>-1.5234423157421129</v>
      </c>
      <c r="AQ424" s="20">
        <f t="shared" si="29"/>
        <v>-1.5228787452803376</v>
      </c>
      <c r="AR424" s="20">
        <f t="shared" si="30"/>
        <v>-0.97158791283310075</v>
      </c>
    </row>
    <row r="425" spans="1:44">
      <c r="A425" s="20">
        <f t="shared" si="11"/>
        <v>56</v>
      </c>
      <c r="B425" s="36">
        <f t="shared" si="31"/>
        <v>1706</v>
      </c>
      <c r="C425" s="21">
        <f t="shared" si="12"/>
        <v>42319</v>
      </c>
      <c r="U425" s="20">
        <f t="shared" si="38"/>
        <v>-1.1171875878171305</v>
      </c>
      <c r="V425" s="20">
        <f t="shared" si="38"/>
        <v>-1.3224001804937671</v>
      </c>
      <c r="W425" s="20">
        <f t="shared" si="14"/>
        <v>-1.5228787452803376</v>
      </c>
      <c r="X425" s="20">
        <f t="shared" si="15"/>
        <v>-0.81262084055365624</v>
      </c>
      <c r="Y425" s="20">
        <f t="shared" si="39"/>
        <v>-1.3142127537084547</v>
      </c>
      <c r="Z425" s="20">
        <f t="shared" si="39"/>
        <v>-1.5194253463850913</v>
      </c>
      <c r="AA425" s="20">
        <f t="shared" si="17"/>
        <v>-1.5228787452803376</v>
      </c>
      <c r="AB425" s="20">
        <f t="shared" si="18"/>
        <v>-0.96359235709895541</v>
      </c>
      <c r="AC425" s="20">
        <f t="shared" si="40"/>
        <v>-1.3745086555957058</v>
      </c>
      <c r="AD425" s="20">
        <f t="shared" si="40"/>
        <v>-1.5797212482723424</v>
      </c>
      <c r="AE425" s="20">
        <f t="shared" si="20"/>
        <v>-1.5228787452803376</v>
      </c>
      <c r="AF425" s="20">
        <f t="shared" si="21"/>
        <v>-1.006400866014858</v>
      </c>
      <c r="AG425" s="20">
        <f t="shared" si="41"/>
        <v>-1.455541906504924</v>
      </c>
      <c r="AH425" s="20">
        <f t="shared" si="41"/>
        <v>-1.6607544991815606</v>
      </c>
      <c r="AI425" s="20">
        <f t="shared" si="23"/>
        <v>-1.5228787452803376</v>
      </c>
      <c r="AJ425" s="20">
        <f t="shared" si="24"/>
        <v>-1.0611247309584164</v>
      </c>
      <c r="AK425" s="20">
        <f t="shared" si="42"/>
        <v>-1.4445465222034608</v>
      </c>
      <c r="AL425" s="20">
        <f t="shared" si="42"/>
        <v>-1.6497591148800974</v>
      </c>
      <c r="AM425" s="20">
        <f t="shared" si="26"/>
        <v>-1.5228787452803376</v>
      </c>
      <c r="AN425" s="20">
        <f t="shared" si="27"/>
        <v>-1.0538950995774707</v>
      </c>
      <c r="AO425" s="20">
        <f t="shared" si="43"/>
        <v>-1.3306031698966241</v>
      </c>
      <c r="AP425" s="20">
        <f t="shared" si="43"/>
        <v>-1.5358157625732607</v>
      </c>
      <c r="AQ425" s="20">
        <f t="shared" si="29"/>
        <v>-1.5228787452803376</v>
      </c>
      <c r="AR425" s="20">
        <f t="shared" si="30"/>
        <v>-0.97539892080146362</v>
      </c>
    </row>
    <row r="426" spans="1:44">
      <c r="A426" s="20">
        <f t="shared" si="11"/>
        <v>57</v>
      </c>
      <c r="B426" s="36">
        <f t="shared" si="31"/>
        <v>1736</v>
      </c>
      <c r="C426" s="21">
        <f t="shared" si="12"/>
        <v>42349</v>
      </c>
      <c r="U426" s="20">
        <f t="shared" si="38"/>
        <v>-1.1180071630843886</v>
      </c>
      <c r="V426" s="20">
        <f t="shared" si="38"/>
        <v>-1.334374483878749</v>
      </c>
      <c r="W426" s="20">
        <f t="shared" si="14"/>
        <v>-1.5228787452803376</v>
      </c>
      <c r="X426" s="20">
        <f t="shared" si="15"/>
        <v>-0.81669771752448406</v>
      </c>
      <c r="Y426" s="20">
        <f t="shared" si="39"/>
        <v>-1.3150323289757129</v>
      </c>
      <c r="Z426" s="20">
        <f t="shared" si="39"/>
        <v>-1.5313996497700733</v>
      </c>
      <c r="AA426" s="20">
        <f t="shared" si="17"/>
        <v>-1.5228787452803376</v>
      </c>
      <c r="AB426" s="20">
        <f t="shared" si="18"/>
        <v>-0.96725730917434372</v>
      </c>
      <c r="AC426" s="20">
        <f t="shared" si="40"/>
        <v>-1.375328230862964</v>
      </c>
      <c r="AD426" s="20">
        <f t="shared" si="40"/>
        <v>-1.5916955516573243</v>
      </c>
      <c r="AE426" s="20">
        <f t="shared" si="20"/>
        <v>-1.5228787452803376</v>
      </c>
      <c r="AF426" s="20">
        <f t="shared" si="21"/>
        <v>-1.0099205882536675</v>
      </c>
      <c r="AG426" s="20">
        <f t="shared" si="41"/>
        <v>-1.4563614817721822</v>
      </c>
      <c r="AH426" s="20">
        <f t="shared" si="41"/>
        <v>-1.6727288025665425</v>
      </c>
      <c r="AI426" s="20">
        <f t="shared" si="23"/>
        <v>-1.5228787452803376</v>
      </c>
      <c r="AJ426" s="20">
        <f t="shared" si="24"/>
        <v>-1.0644367688765446</v>
      </c>
      <c r="AK426" s="20">
        <f t="shared" si="42"/>
        <v>-1.445366097470719</v>
      </c>
      <c r="AL426" s="20">
        <f t="shared" si="42"/>
        <v>-1.6617334182650794</v>
      </c>
      <c r="AM426" s="20">
        <f t="shared" si="26"/>
        <v>-1.5228787452803376</v>
      </c>
      <c r="AN426" s="20">
        <f t="shared" si="27"/>
        <v>-1.0572360921640338</v>
      </c>
      <c r="AO426" s="20">
        <f t="shared" si="43"/>
        <v>-1.3314227451638823</v>
      </c>
      <c r="AP426" s="20">
        <f t="shared" si="43"/>
        <v>-1.5477900659582426</v>
      </c>
      <c r="AQ426" s="20">
        <f t="shared" si="29"/>
        <v>-1.5228787452803376</v>
      </c>
      <c r="AR426" s="20">
        <f t="shared" si="30"/>
        <v>-0.97902523269552066</v>
      </c>
    </row>
    <row r="427" spans="1:44">
      <c r="A427" s="20">
        <f t="shared" si="11"/>
        <v>58</v>
      </c>
      <c r="B427" s="36">
        <f t="shared" si="31"/>
        <v>1767</v>
      </c>
      <c r="C427" s="21">
        <f t="shared" si="12"/>
        <v>42380</v>
      </c>
      <c r="U427" s="20">
        <f t="shared" si="38"/>
        <v>-1.1188540575272223</v>
      </c>
      <c r="V427" s="20">
        <f t="shared" si="38"/>
        <v>-1.3467479307098968</v>
      </c>
      <c r="W427" s="20">
        <f t="shared" si="14"/>
        <v>-1.5228787452803376</v>
      </c>
      <c r="X427" s="20">
        <f t="shared" si="15"/>
        <v>-0.82084396141925697</v>
      </c>
      <c r="Y427" s="20">
        <f t="shared" si="39"/>
        <v>-1.3158792234185466</v>
      </c>
      <c r="Z427" s="20">
        <f t="shared" si="39"/>
        <v>-1.5437730966012211</v>
      </c>
      <c r="AA427" s="20">
        <f t="shared" si="17"/>
        <v>-1.5228787452803376</v>
      </c>
      <c r="AB427" s="20">
        <f t="shared" si="18"/>
        <v>-0.97098104045929912</v>
      </c>
      <c r="AC427" s="20">
        <f t="shared" si="40"/>
        <v>-1.3761751253057977</v>
      </c>
      <c r="AD427" s="20">
        <f t="shared" si="40"/>
        <v>-1.6040689984884722</v>
      </c>
      <c r="AE427" s="20">
        <f t="shared" si="20"/>
        <v>-1.5228787452803376</v>
      </c>
      <c r="AF427" s="20">
        <f t="shared" si="21"/>
        <v>-1.0134955502570009</v>
      </c>
      <c r="AG427" s="20">
        <f t="shared" si="41"/>
        <v>-1.4572083762150159</v>
      </c>
      <c r="AH427" s="20">
        <f t="shared" si="41"/>
        <v>-1.6851022493976904</v>
      </c>
      <c r="AI427" s="20">
        <f t="shared" si="23"/>
        <v>-1.5228787452803376</v>
      </c>
      <c r="AJ427" s="20">
        <f t="shared" si="24"/>
        <v>-1.067799159887405</v>
      </c>
      <c r="AK427" s="20">
        <f t="shared" si="42"/>
        <v>-1.4462129919135527</v>
      </c>
      <c r="AL427" s="20">
        <f t="shared" si="42"/>
        <v>-1.6741068650962272</v>
      </c>
      <c r="AM427" s="20">
        <f t="shared" si="26"/>
        <v>-1.5228787452803376</v>
      </c>
      <c r="AN427" s="20">
        <f t="shared" si="27"/>
        <v>-1.060628106789409</v>
      </c>
      <c r="AO427" s="20">
        <f t="shared" si="43"/>
        <v>-1.332269639606716</v>
      </c>
      <c r="AP427" s="20">
        <f t="shared" si="43"/>
        <v>-1.5601635127893905</v>
      </c>
      <c r="AQ427" s="20">
        <f t="shared" si="29"/>
        <v>-1.5228787452803376</v>
      </c>
      <c r="AR427" s="20">
        <f t="shared" si="30"/>
        <v>-0.98270937225251476</v>
      </c>
    </row>
    <row r="428" spans="1:44">
      <c r="A428" s="20">
        <f t="shared" si="11"/>
        <v>59</v>
      </c>
      <c r="B428" s="36">
        <f t="shared" si="31"/>
        <v>1798</v>
      </c>
      <c r="C428" s="21">
        <f t="shared" si="12"/>
        <v>42411</v>
      </c>
      <c r="U428" s="20">
        <f t="shared" si="38"/>
        <v>-1.119700951970056</v>
      </c>
      <c r="V428" s="20">
        <f t="shared" si="38"/>
        <v>-1.3591213775410447</v>
      </c>
      <c r="W428" s="20">
        <f t="shared" si="14"/>
        <v>-1.5228787452803376</v>
      </c>
      <c r="X428" s="20">
        <f t="shared" si="15"/>
        <v>-0.82492329577820656</v>
      </c>
      <c r="Y428" s="20">
        <f t="shared" si="39"/>
        <v>-1.3167261178613803</v>
      </c>
      <c r="Z428" s="20">
        <f t="shared" si="39"/>
        <v>-1.5561465434323691</v>
      </c>
      <c r="AA428" s="20">
        <f t="shared" si="17"/>
        <v>-1.5228787452803376</v>
      </c>
      <c r="AB428" s="20">
        <f t="shared" si="18"/>
        <v>-0.97464113165232014</v>
      </c>
      <c r="AC428" s="20">
        <f t="shared" si="40"/>
        <v>-1.3770220197486314</v>
      </c>
      <c r="AD428" s="20">
        <f t="shared" si="40"/>
        <v>-1.6164424453196202</v>
      </c>
      <c r="AE428" s="20">
        <f t="shared" si="20"/>
        <v>-1.5228787452803376</v>
      </c>
      <c r="AF428" s="20">
        <f t="shared" si="21"/>
        <v>-1.0170082166295051</v>
      </c>
      <c r="AG428" s="20">
        <f t="shared" si="41"/>
        <v>-1.4580552706578496</v>
      </c>
      <c r="AH428" s="20">
        <f t="shared" si="41"/>
        <v>-1.6974756962288384</v>
      </c>
      <c r="AI428" s="20">
        <f t="shared" si="23"/>
        <v>-1.5228787452803376</v>
      </c>
      <c r="AJ428" s="20">
        <f t="shared" si="24"/>
        <v>-1.0711013506766176</v>
      </c>
      <c r="AK428" s="20">
        <f t="shared" si="42"/>
        <v>-1.4470598863563864</v>
      </c>
      <c r="AL428" s="20">
        <f t="shared" si="42"/>
        <v>-1.6864803119273752</v>
      </c>
      <c r="AM428" s="20">
        <f t="shared" si="26"/>
        <v>-1.5228787452803376</v>
      </c>
      <c r="AN428" s="20">
        <f t="shared" si="27"/>
        <v>-1.0639596168867254</v>
      </c>
      <c r="AO428" s="20">
        <f t="shared" si="43"/>
        <v>-1.3331165340495497</v>
      </c>
      <c r="AP428" s="20">
        <f t="shared" si="43"/>
        <v>-1.5725369596205385</v>
      </c>
      <c r="AQ428" s="20">
        <f t="shared" si="29"/>
        <v>-1.5228787452803376</v>
      </c>
      <c r="AR428" s="20">
        <f t="shared" si="30"/>
        <v>-0.98633021969757506</v>
      </c>
    </row>
    <row r="429" spans="1:44">
      <c r="A429" s="20">
        <f t="shared" si="11"/>
        <v>60</v>
      </c>
      <c r="B429" s="36">
        <f t="shared" si="31"/>
        <v>1827</v>
      </c>
      <c r="C429" s="21">
        <f t="shared" si="12"/>
        <v>42440</v>
      </c>
      <c r="U429" s="20">
        <f t="shared" si="38"/>
        <v>-1.1204932080617389</v>
      </c>
      <c r="V429" s="20">
        <f t="shared" si="38"/>
        <v>-1.3706965374798605</v>
      </c>
      <c r="W429" s="20">
        <f t="shared" si="14"/>
        <v>-1.5228787452803376</v>
      </c>
      <c r="X429" s="20">
        <f t="shared" si="15"/>
        <v>-0.82867952035071257</v>
      </c>
      <c r="Y429" s="20">
        <f t="shared" si="39"/>
        <v>-1.3175183739530631</v>
      </c>
      <c r="Z429" s="20">
        <f t="shared" si="39"/>
        <v>-1.5677217033711848</v>
      </c>
      <c r="AA429" s="20">
        <f t="shared" si="17"/>
        <v>-1.5228787452803376</v>
      </c>
      <c r="AB429" s="20">
        <f t="shared" si="18"/>
        <v>-0.97800818423999336</v>
      </c>
      <c r="AC429" s="20">
        <f t="shared" si="40"/>
        <v>-1.3778142758403142</v>
      </c>
      <c r="AD429" s="20">
        <f t="shared" si="40"/>
        <v>-1.6280176052584359</v>
      </c>
      <c r="AE429" s="20">
        <f t="shared" si="20"/>
        <v>-1.5228787452803376</v>
      </c>
      <c r="AF429" s="20">
        <f t="shared" si="21"/>
        <v>-1.0202385908053009</v>
      </c>
      <c r="AG429" s="20">
        <f t="shared" si="41"/>
        <v>-1.4588475267495324</v>
      </c>
      <c r="AH429" s="20">
        <f t="shared" si="41"/>
        <v>-1.7090508561676541</v>
      </c>
      <c r="AI429" s="20">
        <f t="shared" si="23"/>
        <v>-1.5228787452803376</v>
      </c>
      <c r="AJ429" s="20">
        <f t="shared" si="24"/>
        <v>-1.0741367465612968</v>
      </c>
      <c r="AK429" s="20">
        <f t="shared" si="42"/>
        <v>-1.4478521424480693</v>
      </c>
      <c r="AL429" s="20">
        <f t="shared" si="42"/>
        <v>-1.6980554718661909</v>
      </c>
      <c r="AM429" s="20">
        <f t="shared" si="26"/>
        <v>-1.5228787452803376</v>
      </c>
      <c r="AN429" s="20">
        <f t="shared" si="27"/>
        <v>-1.067022162391833</v>
      </c>
      <c r="AO429" s="20">
        <f t="shared" si="43"/>
        <v>-1.3339087901412325</v>
      </c>
      <c r="AP429" s="20">
        <f t="shared" si="43"/>
        <v>-1.5841121195593542</v>
      </c>
      <c r="AQ429" s="20">
        <f t="shared" si="29"/>
        <v>-1.5228787452803376</v>
      </c>
      <c r="AR429" s="20">
        <f t="shared" si="30"/>
        <v>-0.98966088044414491</v>
      </c>
    </row>
    <row r="430" spans="1:44">
      <c r="A430" s="20">
        <f t="shared" si="11"/>
        <v>61</v>
      </c>
      <c r="B430" s="36">
        <f t="shared" si="31"/>
        <v>1858</v>
      </c>
      <c r="C430" s="21">
        <f t="shared" si="12"/>
        <v>42471</v>
      </c>
      <c r="U430" s="20">
        <f t="shared" si="38"/>
        <v>-1.1213401025045726</v>
      </c>
      <c r="V430" s="20">
        <f t="shared" si="38"/>
        <v>-1.3830699843110084</v>
      </c>
      <c r="W430" s="20">
        <f t="shared" si="14"/>
        <v>-1.5228787452803376</v>
      </c>
      <c r="X430" s="20">
        <f t="shared" si="15"/>
        <v>-0.83263143743129142</v>
      </c>
      <c r="Y430" s="20">
        <f t="shared" si="39"/>
        <v>-1.3183652683958968</v>
      </c>
      <c r="Z430" s="20">
        <f t="shared" si="39"/>
        <v>-1.5800951502023326</v>
      </c>
      <c r="AA430" s="20">
        <f t="shared" si="17"/>
        <v>-1.5228787452803376</v>
      </c>
      <c r="AB430" s="20">
        <f t="shared" si="18"/>
        <v>-0.98154738550340859</v>
      </c>
      <c r="AC430" s="20">
        <f t="shared" si="40"/>
        <v>-1.3786611702831479</v>
      </c>
      <c r="AD430" s="20">
        <f t="shared" si="40"/>
        <v>-1.6403910520895837</v>
      </c>
      <c r="AE430" s="20">
        <f t="shared" si="20"/>
        <v>-1.5228787452803376</v>
      </c>
      <c r="AF430" s="20">
        <f t="shared" si="21"/>
        <v>-1.0236330256591979</v>
      </c>
      <c r="AG430" s="20">
        <f t="shared" si="41"/>
        <v>-1.4596944211923661</v>
      </c>
      <c r="AH430" s="20">
        <f t="shared" si="41"/>
        <v>-1.7214243029988019</v>
      </c>
      <c r="AI430" s="20">
        <f t="shared" si="23"/>
        <v>-1.5228787452803376</v>
      </c>
      <c r="AJ430" s="20">
        <f t="shared" si="24"/>
        <v>-1.0773248274824136</v>
      </c>
      <c r="AK430" s="20">
        <f t="shared" si="42"/>
        <v>-1.448699036890903</v>
      </c>
      <c r="AL430" s="20">
        <f t="shared" si="42"/>
        <v>-1.7104289186973387</v>
      </c>
      <c r="AM430" s="20">
        <f t="shared" si="26"/>
        <v>-1.5228787452803376</v>
      </c>
      <c r="AN430" s="20">
        <f t="shared" si="27"/>
        <v>-1.0702389655011122</v>
      </c>
      <c r="AO430" s="20">
        <f t="shared" si="43"/>
        <v>-1.3347556845840662</v>
      </c>
      <c r="AP430" s="20">
        <f t="shared" si="43"/>
        <v>-1.596485566390502</v>
      </c>
      <c r="AQ430" s="20">
        <f t="shared" si="29"/>
        <v>-1.5228787452803376</v>
      </c>
      <c r="AR430" s="20">
        <f t="shared" si="30"/>
        <v>-0.99316152720036643</v>
      </c>
    </row>
    <row r="431" spans="1:44">
      <c r="A431" s="20">
        <f t="shared" si="11"/>
        <v>62</v>
      </c>
      <c r="B431" s="36">
        <f t="shared" si="31"/>
        <v>1888</v>
      </c>
      <c r="C431" s="21">
        <f t="shared" si="12"/>
        <v>42501</v>
      </c>
      <c r="U431" s="20">
        <f t="shared" si="38"/>
        <v>-1.122159677771831</v>
      </c>
      <c r="V431" s="20">
        <f t="shared" si="38"/>
        <v>-1.3950442876959903</v>
      </c>
      <c r="W431" s="20">
        <f t="shared" si="14"/>
        <v>-1.5228787452803376</v>
      </c>
      <c r="X431" s="20">
        <f t="shared" si="15"/>
        <v>-0.83639423109315147</v>
      </c>
      <c r="Y431" s="20">
        <f t="shared" si="39"/>
        <v>-1.3191848436631552</v>
      </c>
      <c r="Z431" s="20">
        <f t="shared" si="39"/>
        <v>-1.5920694535873146</v>
      </c>
      <c r="AA431" s="20">
        <f t="shared" si="17"/>
        <v>-1.5228787452803376</v>
      </c>
      <c r="AB431" s="20">
        <f t="shared" si="18"/>
        <v>-0.98491407765201389</v>
      </c>
      <c r="AC431" s="20">
        <f t="shared" si="40"/>
        <v>-1.3794807455504063</v>
      </c>
      <c r="AD431" s="20">
        <f t="shared" si="40"/>
        <v>-1.6523653554745656</v>
      </c>
      <c r="AE431" s="20">
        <f t="shared" si="20"/>
        <v>-1.5228787452803376</v>
      </c>
      <c r="AF431" s="20">
        <f t="shared" si="21"/>
        <v>-1.026860953741948</v>
      </c>
      <c r="AG431" s="20">
        <f t="shared" si="41"/>
        <v>-1.4605139964596245</v>
      </c>
      <c r="AH431" s="20">
        <f t="shared" si="41"/>
        <v>-1.7333986063837838</v>
      </c>
      <c r="AI431" s="20">
        <f t="shared" si="23"/>
        <v>-1.5228787452803376</v>
      </c>
      <c r="AJ431" s="20">
        <f t="shared" si="24"/>
        <v>-1.0803551140381544</v>
      </c>
      <c r="AK431" s="20">
        <f t="shared" si="42"/>
        <v>-1.4495186121581614</v>
      </c>
      <c r="AL431" s="20">
        <f t="shared" si="42"/>
        <v>-1.7224032220823207</v>
      </c>
      <c r="AM431" s="20">
        <f t="shared" si="26"/>
        <v>-1.5228787452803376</v>
      </c>
      <c r="AN431" s="20">
        <f t="shared" si="27"/>
        <v>-1.0732967505619992</v>
      </c>
      <c r="AO431" s="20">
        <f t="shared" si="43"/>
        <v>-1.3355752598513246</v>
      </c>
      <c r="AP431" s="20">
        <f t="shared" si="43"/>
        <v>-1.6084598697754839</v>
      </c>
      <c r="AQ431" s="20">
        <f t="shared" si="29"/>
        <v>-1.5228787452803376</v>
      </c>
      <c r="AR431" s="20">
        <f t="shared" si="30"/>
        <v>-0.99649125454776555</v>
      </c>
    </row>
    <row r="432" spans="1:44">
      <c r="A432" s="20">
        <f t="shared" si="11"/>
        <v>63</v>
      </c>
      <c r="B432" s="36">
        <f t="shared" si="31"/>
        <v>1919</v>
      </c>
      <c r="C432" s="21">
        <f t="shared" si="12"/>
        <v>42532</v>
      </c>
      <c r="U432" s="20">
        <f t="shared" si="38"/>
        <v>-1.1230065722146645</v>
      </c>
      <c r="V432" s="20">
        <f t="shared" si="38"/>
        <v>-1.4074177345271379</v>
      </c>
      <c r="W432" s="20">
        <f t="shared" si="14"/>
        <v>-1.5228787452803376</v>
      </c>
      <c r="X432" s="20">
        <f t="shared" si="15"/>
        <v>-0.84021949635299031</v>
      </c>
      <c r="Y432" s="20">
        <f t="shared" si="39"/>
        <v>-1.3200317381059887</v>
      </c>
      <c r="Z432" s="20">
        <f t="shared" si="39"/>
        <v>-1.6044429004184624</v>
      </c>
      <c r="AA432" s="20">
        <f t="shared" si="17"/>
        <v>-1.5228787452803376</v>
      </c>
      <c r="AB432" s="20">
        <f t="shared" si="18"/>
        <v>-0.98833350673375386</v>
      </c>
      <c r="AC432" s="20">
        <f t="shared" si="40"/>
        <v>-1.3803276399932398</v>
      </c>
      <c r="AD432" s="20">
        <f t="shared" si="40"/>
        <v>-1.6647388023057133</v>
      </c>
      <c r="AE432" s="20">
        <f t="shared" si="20"/>
        <v>-1.5228787452803376</v>
      </c>
      <c r="AF432" s="20">
        <f t="shared" si="21"/>
        <v>-1.0301383855763888</v>
      </c>
      <c r="AG432" s="20">
        <f t="shared" si="41"/>
        <v>-1.461360890902458</v>
      </c>
      <c r="AH432" s="20">
        <f t="shared" si="41"/>
        <v>-1.7457720532149315</v>
      </c>
      <c r="AI432" s="20">
        <f t="shared" si="23"/>
        <v>-1.5228787452803376</v>
      </c>
      <c r="AJ432" s="20">
        <f t="shared" si="24"/>
        <v>-1.0834304577152021</v>
      </c>
      <c r="AK432" s="20">
        <f t="shared" si="42"/>
        <v>-1.4503655066009948</v>
      </c>
      <c r="AL432" s="20">
        <f t="shared" si="42"/>
        <v>-1.7347766689134683</v>
      </c>
      <c r="AM432" s="20">
        <f t="shared" si="26"/>
        <v>-1.5228787452803376</v>
      </c>
      <c r="AN432" s="20">
        <f t="shared" si="27"/>
        <v>-1.0764002002807744</v>
      </c>
      <c r="AO432" s="20">
        <f t="shared" si="43"/>
        <v>-1.3364221542941581</v>
      </c>
      <c r="AP432" s="20">
        <f t="shared" si="43"/>
        <v>-1.6208333166066315</v>
      </c>
      <c r="AQ432" s="20">
        <f t="shared" si="29"/>
        <v>-1.5228787452803376</v>
      </c>
      <c r="AR432" s="20">
        <f t="shared" si="30"/>
        <v>-0.99987284858364134</v>
      </c>
    </row>
    <row r="433" spans="1:44">
      <c r="A433" s="20">
        <f t="shared" si="11"/>
        <v>64</v>
      </c>
      <c r="B433" s="36">
        <f t="shared" ref="B433:B464" si="44">DATEDIF(DATE(2011,3,11),C433,"d")</f>
        <v>1949</v>
      </c>
      <c r="C433" s="21">
        <f t="shared" si="12"/>
        <v>42562</v>
      </c>
      <c r="U433" s="20">
        <f t="shared" si="38"/>
        <v>-1.1238261474819229</v>
      </c>
      <c r="V433" s="20">
        <f t="shared" si="38"/>
        <v>-1.4193920379121199</v>
      </c>
      <c r="W433" s="20">
        <f t="shared" si="14"/>
        <v>-1.5228787452803376</v>
      </c>
      <c r="X433" s="20">
        <f t="shared" si="15"/>
        <v>-0.84386116094428143</v>
      </c>
      <c r="Y433" s="20">
        <f t="shared" si="39"/>
        <v>-1.3208513133732471</v>
      </c>
      <c r="Z433" s="20">
        <f t="shared" si="39"/>
        <v>-1.6164172038034441</v>
      </c>
      <c r="AA433" s="20">
        <f t="shared" si="17"/>
        <v>-1.5228787452803376</v>
      </c>
      <c r="AB433" s="20">
        <f t="shared" si="18"/>
        <v>-0.99158583502716913</v>
      </c>
      <c r="AC433" s="20">
        <f t="shared" si="40"/>
        <v>-1.381147215260498</v>
      </c>
      <c r="AD433" s="20">
        <f t="shared" si="40"/>
        <v>-1.6767131056906952</v>
      </c>
      <c r="AE433" s="20">
        <f t="shared" si="20"/>
        <v>-1.5228787452803376</v>
      </c>
      <c r="AF433" s="20">
        <f t="shared" si="21"/>
        <v>-1.0332546579486572</v>
      </c>
      <c r="AG433" s="20">
        <f t="shared" si="41"/>
        <v>-1.4621804661697162</v>
      </c>
      <c r="AH433" s="20">
        <f t="shared" si="41"/>
        <v>-1.7577463565999134</v>
      </c>
      <c r="AI433" s="20">
        <f t="shared" si="23"/>
        <v>-1.5228787452803376</v>
      </c>
      <c r="AJ433" s="20">
        <f t="shared" si="24"/>
        <v>-1.0863532476393016</v>
      </c>
      <c r="AK433" s="20">
        <f t="shared" si="42"/>
        <v>-1.4511850818682532</v>
      </c>
      <c r="AL433" s="20">
        <f t="shared" si="42"/>
        <v>-1.7467509722984502</v>
      </c>
      <c r="AM433" s="20">
        <f t="shared" si="26"/>
        <v>-1.5228787452803376</v>
      </c>
      <c r="AN433" s="20">
        <f t="shared" si="27"/>
        <v>-1.0793498888319129</v>
      </c>
      <c r="AO433" s="20">
        <f t="shared" si="43"/>
        <v>-1.3372417295614163</v>
      </c>
      <c r="AP433" s="20">
        <f t="shared" si="43"/>
        <v>-1.6328076199916135</v>
      </c>
      <c r="AQ433" s="20">
        <f t="shared" si="29"/>
        <v>-1.5228787452803376</v>
      </c>
      <c r="AR433" s="20">
        <f t="shared" si="30"/>
        <v>-1.0030889163790033</v>
      </c>
    </row>
    <row r="434" spans="1:44">
      <c r="A434" s="20">
        <f t="shared" ref="A434:A497" si="45">INDEX(A:A,ROW()-1)+1</f>
        <v>65</v>
      </c>
      <c r="B434" s="36">
        <f t="shared" si="44"/>
        <v>1980</v>
      </c>
      <c r="C434" s="21">
        <f t="shared" ref="C434:C497" si="46">DATE(YEAR(INDEX(C:C,ROW()-1)),MONTH(INDEX(C:C,ROW()-1))+1,DAY(INDEX(C:C,ROW()-1)))</f>
        <v>42593</v>
      </c>
      <c r="U434" s="20">
        <f t="shared" si="38"/>
        <v>-1.1246730419247564</v>
      </c>
      <c r="V434" s="20">
        <f t="shared" si="38"/>
        <v>-1.4317654847432677</v>
      </c>
      <c r="W434" s="20">
        <f t="shared" ref="W434:W739" si="47">W$10</f>
        <v>-1.5228787452803376</v>
      </c>
      <c r="X434" s="20">
        <f t="shared" ref="X434:X469" si="48">LOG(10^U434+10^V434+10^W434)</f>
        <v>-0.8475627620032109</v>
      </c>
      <c r="Y434" s="20">
        <f t="shared" si="39"/>
        <v>-1.3216982078160806</v>
      </c>
      <c r="Z434" s="20">
        <f t="shared" si="39"/>
        <v>-1.6287906506345919</v>
      </c>
      <c r="AA434" s="20">
        <f t="shared" ref="AA434:AA739" si="49">AA$10</f>
        <v>-1.5228787452803376</v>
      </c>
      <c r="AB434" s="20">
        <f t="shared" ref="AB434:AB469" si="50">LOG(10^Y434+10^Z434+10^AA434)</f>
        <v>-0.99488869388917178</v>
      </c>
      <c r="AC434" s="20">
        <f t="shared" si="40"/>
        <v>-1.3819941097033317</v>
      </c>
      <c r="AD434" s="20">
        <f t="shared" si="40"/>
        <v>-1.689086552521843</v>
      </c>
      <c r="AE434" s="20">
        <f t="shared" ref="AE434:AE739" si="51">AE$10</f>
        <v>-1.5228787452803376</v>
      </c>
      <c r="AF434" s="20">
        <f t="shared" ref="AF434:AF469" si="52">LOG(10^AC434+10^AD434+10^AE434)</f>
        <v>-1.0364183444170674</v>
      </c>
      <c r="AG434" s="20">
        <f t="shared" si="41"/>
        <v>-1.4630273606125499</v>
      </c>
      <c r="AH434" s="20">
        <f t="shared" si="41"/>
        <v>-1.7701198034310615</v>
      </c>
      <c r="AI434" s="20">
        <f t="shared" ref="AI434:AI739" si="53">AI$10</f>
        <v>-1.5228787452803376</v>
      </c>
      <c r="AJ434" s="20">
        <f t="shared" ref="AJ434:AJ469" si="54">LOG(10^AG434+10^AH434+10^AI434)</f>
        <v>-1.0893191715879837</v>
      </c>
      <c r="AK434" s="20">
        <f t="shared" si="42"/>
        <v>-1.4520319763110867</v>
      </c>
      <c r="AL434" s="20">
        <f t="shared" si="42"/>
        <v>-1.759124419129598</v>
      </c>
      <c r="AM434" s="20">
        <f t="shared" ref="AM434:AM739" si="55">AM$10</f>
        <v>-1.5228787452803376</v>
      </c>
      <c r="AN434" s="20">
        <f t="shared" ref="AN434:AN469" si="56">LOG(10^AK434+10^AL434+10^AM434)</f>
        <v>-1.082343295777862</v>
      </c>
      <c r="AO434" s="20">
        <f t="shared" si="43"/>
        <v>-1.33808862400425</v>
      </c>
      <c r="AP434" s="20">
        <f t="shared" si="43"/>
        <v>-1.6451810668227613</v>
      </c>
      <c r="AQ434" s="20">
        <f t="shared" ref="AQ434:AQ739" si="57">AQ$10</f>
        <v>-1.5228787452803376</v>
      </c>
      <c r="AR434" s="20">
        <f t="shared" ref="AR434:AR469" si="58">LOG(10^AO434+10^AP434+10^AQ434)</f>
        <v>-1.006354675545192</v>
      </c>
    </row>
    <row r="435" spans="1:44">
      <c r="A435" s="20">
        <f t="shared" si="45"/>
        <v>66</v>
      </c>
      <c r="B435" s="36">
        <f t="shared" si="44"/>
        <v>2011</v>
      </c>
      <c r="C435" s="21">
        <f t="shared" si="46"/>
        <v>42624</v>
      </c>
      <c r="U435" s="20">
        <f t="shared" si="38"/>
        <v>-1.1255199363675901</v>
      </c>
      <c r="V435" s="20">
        <f t="shared" si="38"/>
        <v>-1.4441389315744158</v>
      </c>
      <c r="W435" s="20">
        <f t="shared" si="47"/>
        <v>-1.5228787452803376</v>
      </c>
      <c r="X435" s="20">
        <f t="shared" si="48"/>
        <v>-0.85120268301589619</v>
      </c>
      <c r="Y435" s="20">
        <f t="shared" si="39"/>
        <v>-1.3225451022589143</v>
      </c>
      <c r="Z435" s="20">
        <f t="shared" si="39"/>
        <v>-1.64116409746574</v>
      </c>
      <c r="AA435" s="20">
        <f t="shared" si="49"/>
        <v>-1.5228787452803376</v>
      </c>
      <c r="AB435" s="20">
        <f t="shared" si="50"/>
        <v>-0.99813355007971105</v>
      </c>
      <c r="AC435" s="20">
        <f t="shared" si="40"/>
        <v>-1.3828410041461654</v>
      </c>
      <c r="AD435" s="20">
        <f t="shared" si="40"/>
        <v>-1.7014599993529911</v>
      </c>
      <c r="AE435" s="20">
        <f t="shared" si="51"/>
        <v>-1.5228787452803376</v>
      </c>
      <c r="AF435" s="20">
        <f t="shared" si="52"/>
        <v>-1.0395254815918524</v>
      </c>
      <c r="AG435" s="20">
        <f t="shared" si="41"/>
        <v>-1.4638742550553836</v>
      </c>
      <c r="AH435" s="20">
        <f t="shared" si="41"/>
        <v>-1.7824932502622091</v>
      </c>
      <c r="AI435" s="20">
        <f t="shared" si="53"/>
        <v>-1.5228787452803376</v>
      </c>
      <c r="AJ435" s="20">
        <f t="shared" si="54"/>
        <v>-1.0922307624188852</v>
      </c>
      <c r="AK435" s="20">
        <f t="shared" si="42"/>
        <v>-1.4528788707539204</v>
      </c>
      <c r="AL435" s="20">
        <f t="shared" si="42"/>
        <v>-1.7714978659607459</v>
      </c>
      <c r="AM435" s="20">
        <f t="shared" si="55"/>
        <v>-1.5228787452803376</v>
      </c>
      <c r="AN435" s="20">
        <f t="shared" si="56"/>
        <v>-1.0852820510313124</v>
      </c>
      <c r="AO435" s="20">
        <f t="shared" si="43"/>
        <v>-1.3389355184470837</v>
      </c>
      <c r="AP435" s="20">
        <f t="shared" si="43"/>
        <v>-1.6575545136539092</v>
      </c>
      <c r="AQ435" s="20">
        <f t="shared" si="57"/>
        <v>-1.5228787452803376</v>
      </c>
      <c r="AR435" s="20">
        <f t="shared" si="58"/>
        <v>-1.0095628108880761</v>
      </c>
    </row>
    <row r="436" spans="1:44">
      <c r="A436" s="20">
        <f t="shared" si="45"/>
        <v>67</v>
      </c>
      <c r="B436" s="36">
        <f t="shared" si="44"/>
        <v>2041</v>
      </c>
      <c r="C436" s="21">
        <f t="shared" si="46"/>
        <v>42654</v>
      </c>
      <c r="U436" s="20">
        <f t="shared" si="38"/>
        <v>-1.1263395116348482</v>
      </c>
      <c r="V436" s="20">
        <f t="shared" si="38"/>
        <v>-1.4561132349593975</v>
      </c>
      <c r="W436" s="20">
        <f t="shared" si="47"/>
        <v>-1.5228787452803376</v>
      </c>
      <c r="X436" s="20">
        <f t="shared" si="48"/>
        <v>-0.85466720863766887</v>
      </c>
      <c r="Y436" s="20">
        <f t="shared" si="39"/>
        <v>-1.3233646775261727</v>
      </c>
      <c r="Z436" s="20">
        <f t="shared" si="39"/>
        <v>-1.6531384008507217</v>
      </c>
      <c r="AA436" s="20">
        <f t="shared" si="49"/>
        <v>-1.5228787452803376</v>
      </c>
      <c r="AB436" s="20">
        <f t="shared" si="50"/>
        <v>-1.0012192971649438</v>
      </c>
      <c r="AC436" s="20">
        <f t="shared" si="40"/>
        <v>-1.3836605794134236</v>
      </c>
      <c r="AD436" s="20">
        <f t="shared" si="40"/>
        <v>-1.7134343027379728</v>
      </c>
      <c r="AE436" s="20">
        <f t="shared" si="51"/>
        <v>-1.5228787452803376</v>
      </c>
      <c r="AF436" s="20">
        <f t="shared" si="52"/>
        <v>-1.0424793455646901</v>
      </c>
      <c r="AG436" s="20">
        <f t="shared" si="41"/>
        <v>-1.464693830322642</v>
      </c>
      <c r="AH436" s="20">
        <f t="shared" si="41"/>
        <v>-1.794467553647191</v>
      </c>
      <c r="AI436" s="20">
        <f t="shared" si="53"/>
        <v>-1.5228787452803376</v>
      </c>
      <c r="AJ436" s="20">
        <f t="shared" si="54"/>
        <v>-1.094997506979694</v>
      </c>
      <c r="AK436" s="20">
        <f t="shared" si="42"/>
        <v>-1.4536984460211788</v>
      </c>
      <c r="AL436" s="20">
        <f t="shared" si="42"/>
        <v>-1.7834721693457278</v>
      </c>
      <c r="AM436" s="20">
        <f t="shared" si="55"/>
        <v>-1.5228787452803376</v>
      </c>
      <c r="AN436" s="20">
        <f t="shared" si="56"/>
        <v>-1.0880747795235912</v>
      </c>
      <c r="AO436" s="20">
        <f t="shared" si="43"/>
        <v>-1.3397550937143419</v>
      </c>
      <c r="AP436" s="20">
        <f t="shared" si="43"/>
        <v>-1.6695288170388911</v>
      </c>
      <c r="AQ436" s="20">
        <f t="shared" si="57"/>
        <v>-1.5228787452803376</v>
      </c>
      <c r="AR436" s="20">
        <f t="shared" si="58"/>
        <v>-1.0126133851824697</v>
      </c>
    </row>
    <row r="437" spans="1:44">
      <c r="A437" s="20">
        <f t="shared" si="45"/>
        <v>68</v>
      </c>
      <c r="B437" s="36">
        <f t="shared" si="44"/>
        <v>2072</v>
      </c>
      <c r="C437" s="21">
        <f t="shared" si="46"/>
        <v>42685</v>
      </c>
      <c r="U437" s="20">
        <f t="shared" si="38"/>
        <v>-1.1271864060776819</v>
      </c>
      <c r="V437" s="20">
        <f t="shared" si="38"/>
        <v>-1.4684866817905453</v>
      </c>
      <c r="W437" s="20">
        <f t="shared" si="47"/>
        <v>-1.5228787452803376</v>
      </c>
      <c r="X437" s="20">
        <f t="shared" si="48"/>
        <v>-0.8581880874363228</v>
      </c>
      <c r="Y437" s="20">
        <f t="shared" si="39"/>
        <v>-1.3242115719690062</v>
      </c>
      <c r="Z437" s="20">
        <f t="shared" si="39"/>
        <v>-1.6655118476818696</v>
      </c>
      <c r="AA437" s="20">
        <f t="shared" si="49"/>
        <v>-1.5228787452803376</v>
      </c>
      <c r="AB437" s="20">
        <f t="shared" si="50"/>
        <v>-1.004352470289634</v>
      </c>
      <c r="AC437" s="20">
        <f t="shared" si="40"/>
        <v>-1.3845074738562573</v>
      </c>
      <c r="AD437" s="20">
        <f t="shared" si="40"/>
        <v>-1.7258077495691206</v>
      </c>
      <c r="AE437" s="20">
        <f t="shared" si="51"/>
        <v>-1.5228787452803376</v>
      </c>
      <c r="AF437" s="20">
        <f t="shared" si="52"/>
        <v>-1.0454776878046306</v>
      </c>
      <c r="AG437" s="20">
        <f t="shared" si="41"/>
        <v>-1.4655407247654755</v>
      </c>
      <c r="AH437" s="20">
        <f t="shared" si="41"/>
        <v>-1.8068410004783388</v>
      </c>
      <c r="AI437" s="20">
        <f t="shared" si="53"/>
        <v>-1.5228787452803376</v>
      </c>
      <c r="AJ437" s="20">
        <f t="shared" si="54"/>
        <v>-1.097804689429952</v>
      </c>
      <c r="AK437" s="20">
        <f t="shared" si="42"/>
        <v>-1.4545453404640123</v>
      </c>
      <c r="AL437" s="20">
        <f t="shared" si="42"/>
        <v>-1.7958456161768757</v>
      </c>
      <c r="AM437" s="20">
        <f t="shared" si="55"/>
        <v>-1.5228787452803376</v>
      </c>
      <c r="AN437" s="20">
        <f t="shared" si="56"/>
        <v>-1.0909084970099034</v>
      </c>
      <c r="AO437" s="20">
        <f t="shared" si="43"/>
        <v>-1.3406019881571756</v>
      </c>
      <c r="AP437" s="20">
        <f t="shared" si="43"/>
        <v>-1.6819022638700389</v>
      </c>
      <c r="AQ437" s="20">
        <f t="shared" si="57"/>
        <v>-1.5228787452803376</v>
      </c>
      <c r="AR437" s="20">
        <f t="shared" si="58"/>
        <v>-1.0157105912576168</v>
      </c>
    </row>
    <row r="438" spans="1:44">
      <c r="A438" s="20">
        <f t="shared" si="45"/>
        <v>69</v>
      </c>
      <c r="B438" s="36">
        <f t="shared" si="44"/>
        <v>2102</v>
      </c>
      <c r="C438" s="21">
        <f t="shared" si="46"/>
        <v>42715</v>
      </c>
      <c r="U438" s="20">
        <f t="shared" si="38"/>
        <v>-1.1280059813449403</v>
      </c>
      <c r="V438" s="20">
        <f t="shared" si="38"/>
        <v>-1.4804609851755273</v>
      </c>
      <c r="W438" s="20">
        <f t="shared" si="47"/>
        <v>-1.5228787452803376</v>
      </c>
      <c r="X438" s="20">
        <f t="shared" si="48"/>
        <v>-0.86153891795896731</v>
      </c>
      <c r="Y438" s="20">
        <f t="shared" si="39"/>
        <v>-1.3250311472362646</v>
      </c>
      <c r="Z438" s="20">
        <f t="shared" si="39"/>
        <v>-1.6774861510668515</v>
      </c>
      <c r="AA438" s="20">
        <f t="shared" si="49"/>
        <v>-1.5228787452803376</v>
      </c>
      <c r="AB438" s="20">
        <f t="shared" si="50"/>
        <v>-1.007331714556442</v>
      </c>
      <c r="AC438" s="20">
        <f t="shared" si="40"/>
        <v>-1.3853270491235155</v>
      </c>
      <c r="AD438" s="20">
        <f t="shared" si="40"/>
        <v>-1.7377820529541026</v>
      </c>
      <c r="AE438" s="20">
        <f t="shared" si="51"/>
        <v>-1.5228787452803376</v>
      </c>
      <c r="AF438" s="20">
        <f t="shared" si="52"/>
        <v>-1.0483278591111824</v>
      </c>
      <c r="AG438" s="20">
        <f t="shared" si="41"/>
        <v>-1.4663603000327337</v>
      </c>
      <c r="AH438" s="20">
        <f t="shared" si="41"/>
        <v>-1.8188153038633208</v>
      </c>
      <c r="AI438" s="20">
        <f t="shared" si="53"/>
        <v>-1.5228787452803376</v>
      </c>
      <c r="AJ438" s="20">
        <f t="shared" si="54"/>
        <v>-1.100471998735576</v>
      </c>
      <c r="AK438" s="20">
        <f t="shared" si="42"/>
        <v>-1.4553649157312707</v>
      </c>
      <c r="AL438" s="20">
        <f t="shared" si="42"/>
        <v>-1.8078199195618576</v>
      </c>
      <c r="AM438" s="20">
        <f t="shared" si="55"/>
        <v>-1.5228787452803376</v>
      </c>
      <c r="AN438" s="20">
        <f t="shared" si="56"/>
        <v>-1.0936011801176611</v>
      </c>
      <c r="AO438" s="20">
        <f t="shared" si="43"/>
        <v>-1.3414215634244337</v>
      </c>
      <c r="AP438" s="20">
        <f t="shared" si="43"/>
        <v>-1.6938765672550209</v>
      </c>
      <c r="AQ438" s="20">
        <f t="shared" si="57"/>
        <v>-1.5228787452803376</v>
      </c>
      <c r="AR438" s="20">
        <f t="shared" si="58"/>
        <v>-1.0186553967689913</v>
      </c>
    </row>
    <row r="439" spans="1:44">
      <c r="A439" s="20">
        <f t="shared" si="45"/>
        <v>70</v>
      </c>
      <c r="B439" s="36">
        <f t="shared" si="44"/>
        <v>2133</v>
      </c>
      <c r="C439" s="21">
        <f t="shared" si="46"/>
        <v>42746</v>
      </c>
      <c r="U439" s="20">
        <f t="shared" si="38"/>
        <v>-1.1288528757877738</v>
      </c>
      <c r="V439" s="20">
        <f t="shared" si="38"/>
        <v>-1.4928344320066751</v>
      </c>
      <c r="W439" s="20">
        <f t="shared" si="47"/>
        <v>-1.5228787452803376</v>
      </c>
      <c r="X439" s="20">
        <f t="shared" si="48"/>
        <v>-0.8649438792675147</v>
      </c>
      <c r="Y439" s="20">
        <f t="shared" si="39"/>
        <v>-1.3258780416790981</v>
      </c>
      <c r="Z439" s="20">
        <f t="shared" si="39"/>
        <v>-1.6898595978979993</v>
      </c>
      <c r="AA439" s="20">
        <f t="shared" si="49"/>
        <v>-1.5228787452803376</v>
      </c>
      <c r="AB439" s="20">
        <f t="shared" si="50"/>
        <v>-1.0103564677397574</v>
      </c>
      <c r="AC439" s="20">
        <f t="shared" si="40"/>
        <v>-1.3861739435663492</v>
      </c>
      <c r="AD439" s="20">
        <f t="shared" si="40"/>
        <v>-1.7501554997852504</v>
      </c>
      <c r="AE439" s="20">
        <f t="shared" si="51"/>
        <v>-1.5228787452803376</v>
      </c>
      <c r="AF439" s="20">
        <f t="shared" si="52"/>
        <v>-1.0512206983726622</v>
      </c>
      <c r="AG439" s="20">
        <f t="shared" si="41"/>
        <v>-1.4672071944755674</v>
      </c>
      <c r="AH439" s="20">
        <f t="shared" si="41"/>
        <v>-1.8311887506944686</v>
      </c>
      <c r="AI439" s="20">
        <f t="shared" si="53"/>
        <v>-1.5228787452803376</v>
      </c>
      <c r="AJ439" s="20">
        <f t="shared" si="54"/>
        <v>-1.10317808674202</v>
      </c>
      <c r="AK439" s="20">
        <f t="shared" si="42"/>
        <v>-1.4562118101741042</v>
      </c>
      <c r="AL439" s="20">
        <f t="shared" si="42"/>
        <v>-1.8201933663930054</v>
      </c>
      <c r="AM439" s="20">
        <f t="shared" si="55"/>
        <v>-1.5228787452803376</v>
      </c>
      <c r="AN439" s="20">
        <f t="shared" si="56"/>
        <v>-1.0963331721009242</v>
      </c>
      <c r="AO439" s="20">
        <f t="shared" si="43"/>
        <v>-1.3422684578672675</v>
      </c>
      <c r="AP439" s="20">
        <f t="shared" si="43"/>
        <v>-1.7062500140861687</v>
      </c>
      <c r="AQ439" s="20">
        <f t="shared" si="57"/>
        <v>-1.5228787452803376</v>
      </c>
      <c r="AR439" s="20">
        <f t="shared" si="58"/>
        <v>-1.0216449454278871</v>
      </c>
    </row>
    <row r="440" spans="1:44">
      <c r="A440" s="20">
        <f t="shared" si="45"/>
        <v>71</v>
      </c>
      <c r="B440" s="36">
        <f t="shared" si="44"/>
        <v>2164</v>
      </c>
      <c r="C440" s="21">
        <f t="shared" si="46"/>
        <v>42777</v>
      </c>
      <c r="U440" s="20">
        <f t="shared" si="38"/>
        <v>-1.1296997702306075</v>
      </c>
      <c r="V440" s="20">
        <f t="shared" si="38"/>
        <v>-1.5052078788378229</v>
      </c>
      <c r="W440" s="20">
        <f t="shared" si="47"/>
        <v>-1.5228787452803376</v>
      </c>
      <c r="X440" s="20">
        <f t="shared" si="48"/>
        <v>-0.86829114081621883</v>
      </c>
      <c r="Y440" s="20">
        <f t="shared" si="39"/>
        <v>-1.3267249361219318</v>
      </c>
      <c r="Z440" s="20">
        <f t="shared" si="39"/>
        <v>-1.7022330447291472</v>
      </c>
      <c r="AA440" s="20">
        <f t="shared" si="49"/>
        <v>-1.5228787452803376</v>
      </c>
      <c r="AB440" s="20">
        <f t="shared" si="50"/>
        <v>-1.0133273751861316</v>
      </c>
      <c r="AC440" s="20">
        <f t="shared" si="40"/>
        <v>-1.3870208380091826</v>
      </c>
      <c r="AD440" s="20">
        <f t="shared" si="40"/>
        <v>-1.7625289466163983</v>
      </c>
      <c r="AE440" s="20">
        <f t="shared" si="51"/>
        <v>-1.5228787452803376</v>
      </c>
      <c r="AF440" s="20">
        <f t="shared" si="52"/>
        <v>-1.0540611821412418</v>
      </c>
      <c r="AG440" s="20">
        <f t="shared" si="41"/>
        <v>-1.4680540889184011</v>
      </c>
      <c r="AH440" s="20">
        <f t="shared" si="41"/>
        <v>-1.8435621975256165</v>
      </c>
      <c r="AI440" s="20">
        <f t="shared" si="53"/>
        <v>-1.5228787452803376</v>
      </c>
      <c r="AJ440" s="20">
        <f t="shared" si="54"/>
        <v>-1.1058340636405031</v>
      </c>
      <c r="AK440" s="20">
        <f t="shared" si="42"/>
        <v>-1.4570587046169379</v>
      </c>
      <c r="AL440" s="20">
        <f t="shared" si="42"/>
        <v>-1.8325668132241533</v>
      </c>
      <c r="AM440" s="20">
        <f t="shared" si="55"/>
        <v>-1.5228787452803376</v>
      </c>
      <c r="AN440" s="20">
        <f t="shared" si="56"/>
        <v>-1.0990147322408688</v>
      </c>
      <c r="AO440" s="20">
        <f t="shared" si="43"/>
        <v>-1.3431153523101012</v>
      </c>
      <c r="AP440" s="20">
        <f t="shared" si="43"/>
        <v>-1.7186234609173165</v>
      </c>
      <c r="AQ440" s="20">
        <f t="shared" si="57"/>
        <v>-1.5228787452803376</v>
      </c>
      <c r="AR440" s="20">
        <f t="shared" si="58"/>
        <v>-1.0245810383510825</v>
      </c>
    </row>
    <row r="441" spans="1:44">
      <c r="A441" s="20">
        <f t="shared" si="45"/>
        <v>72</v>
      </c>
      <c r="B441" s="36">
        <f t="shared" si="44"/>
        <v>2192</v>
      </c>
      <c r="C441" s="21">
        <f t="shared" si="46"/>
        <v>42805</v>
      </c>
      <c r="U441" s="20">
        <f t="shared" si="38"/>
        <v>-1.1304647071467151</v>
      </c>
      <c r="V441" s="20">
        <f t="shared" si="38"/>
        <v>-1.5163838953304727</v>
      </c>
      <c r="W441" s="20">
        <f t="shared" si="47"/>
        <v>-1.5228787452803376</v>
      </c>
      <c r="X441" s="20">
        <f t="shared" si="48"/>
        <v>-0.87126556145463696</v>
      </c>
      <c r="Y441" s="20">
        <f t="shared" si="39"/>
        <v>-1.3274898730380396</v>
      </c>
      <c r="Z441" s="20">
        <f t="shared" si="39"/>
        <v>-1.7134090612217969</v>
      </c>
      <c r="AA441" s="20">
        <f t="shared" si="49"/>
        <v>-1.5228787452803376</v>
      </c>
      <c r="AB441" s="20">
        <f t="shared" si="50"/>
        <v>-1.0159651962735237</v>
      </c>
      <c r="AC441" s="20">
        <f t="shared" si="40"/>
        <v>-1.3877857749252904</v>
      </c>
      <c r="AD441" s="20">
        <f t="shared" si="40"/>
        <v>-1.773704963109048</v>
      </c>
      <c r="AE441" s="20">
        <f t="shared" si="51"/>
        <v>-1.5228787452803376</v>
      </c>
      <c r="AF441" s="20">
        <f t="shared" si="52"/>
        <v>-1.0565824851349639</v>
      </c>
      <c r="AG441" s="20">
        <f t="shared" si="41"/>
        <v>-1.4688190258345086</v>
      </c>
      <c r="AH441" s="20">
        <f t="shared" si="41"/>
        <v>-1.8547382140182662</v>
      </c>
      <c r="AI441" s="20">
        <f t="shared" si="53"/>
        <v>-1.5228787452803376</v>
      </c>
      <c r="AJ441" s="20">
        <f t="shared" si="54"/>
        <v>-1.1081906447184151</v>
      </c>
      <c r="AK441" s="20">
        <f t="shared" si="42"/>
        <v>-1.4578236415330457</v>
      </c>
      <c r="AL441" s="20">
        <f t="shared" si="42"/>
        <v>-1.843742829716803</v>
      </c>
      <c r="AM441" s="20">
        <f t="shared" si="55"/>
        <v>-1.5228787452803376</v>
      </c>
      <c r="AN441" s="20">
        <f t="shared" si="56"/>
        <v>-1.101394145321392</v>
      </c>
      <c r="AO441" s="20">
        <f t="shared" si="43"/>
        <v>-1.3438802892262087</v>
      </c>
      <c r="AP441" s="20">
        <f t="shared" si="43"/>
        <v>-1.7297994774099663</v>
      </c>
      <c r="AQ441" s="20">
        <f t="shared" si="57"/>
        <v>-1.5228787452803376</v>
      </c>
      <c r="AR441" s="20">
        <f t="shared" si="58"/>
        <v>-1.0271877503068712</v>
      </c>
    </row>
    <row r="442" spans="1:44">
      <c r="A442" s="20">
        <f t="shared" si="45"/>
        <v>73</v>
      </c>
      <c r="B442" s="36">
        <f t="shared" si="44"/>
        <v>2223</v>
      </c>
      <c r="C442" s="21">
        <f t="shared" si="46"/>
        <v>42836</v>
      </c>
      <c r="U442" s="20">
        <f t="shared" ref="U442:V461" si="59">LOG(U$9*(1/2)^($B442/U$8))</f>
        <v>-1.1313116015895488</v>
      </c>
      <c r="V442" s="20">
        <f t="shared" si="59"/>
        <v>-1.5287573421616205</v>
      </c>
      <c r="W442" s="20">
        <f t="shared" si="47"/>
        <v>-1.5228787452803376</v>
      </c>
      <c r="X442" s="20">
        <f t="shared" si="48"/>
        <v>-0.87450527446120552</v>
      </c>
      <c r="Y442" s="20">
        <f t="shared" ref="Y442:Z461" si="60">LOG(Y$9*(1/2)^($B442/Y$8))</f>
        <v>-1.328336767480873</v>
      </c>
      <c r="Z442" s="20">
        <f t="shared" si="60"/>
        <v>-1.7257825080529448</v>
      </c>
      <c r="AA442" s="20">
        <f t="shared" si="49"/>
        <v>-1.5228787452803376</v>
      </c>
      <c r="AB442" s="20">
        <f t="shared" si="50"/>
        <v>-1.018835955357448</v>
      </c>
      <c r="AC442" s="20">
        <f t="shared" ref="AC442:AD461" si="61">LOG(AC$9*(1/2)^($B442/AC$8))</f>
        <v>-1.3886326693681241</v>
      </c>
      <c r="AD442" s="20">
        <f t="shared" si="61"/>
        <v>-1.7860784099401958</v>
      </c>
      <c r="AE442" s="20">
        <f t="shared" si="51"/>
        <v>-1.5228787452803376</v>
      </c>
      <c r="AF442" s="20">
        <f t="shared" si="52"/>
        <v>-1.0593256658200607</v>
      </c>
      <c r="AG442" s="20">
        <f t="shared" ref="AG442:AH461" si="62">LOG(AG$9*(1/2)^($B442/AG$8))</f>
        <v>-1.4696659202773423</v>
      </c>
      <c r="AH442" s="20">
        <f t="shared" si="62"/>
        <v>-1.867111660849414</v>
      </c>
      <c r="AI442" s="20">
        <f t="shared" si="53"/>
        <v>-1.5228787452803376</v>
      </c>
      <c r="AJ442" s="20">
        <f t="shared" si="54"/>
        <v>-1.1107535897796672</v>
      </c>
      <c r="AK442" s="20">
        <f t="shared" ref="AK442:AL461" si="63">LOG(AK$9*(1/2)^($B442/AK$8))</f>
        <v>-1.4586705359758791</v>
      </c>
      <c r="AL442" s="20">
        <f t="shared" si="63"/>
        <v>-1.8561162765479509</v>
      </c>
      <c r="AM442" s="20">
        <f t="shared" si="55"/>
        <v>-1.5228787452803376</v>
      </c>
      <c r="AN442" s="20">
        <f t="shared" si="56"/>
        <v>-1.1039820641855211</v>
      </c>
      <c r="AO442" s="20">
        <f t="shared" ref="AO442:AP461" si="64">LOG(AO$9*(1/2)^($B442/AO$8))</f>
        <v>-1.3447271836690424</v>
      </c>
      <c r="AP442" s="20">
        <f t="shared" si="64"/>
        <v>-1.7421729242411141</v>
      </c>
      <c r="AQ442" s="20">
        <f t="shared" si="57"/>
        <v>-1.5228787452803376</v>
      </c>
      <c r="AR442" s="20">
        <f t="shared" si="58"/>
        <v>-1.0300244402544638</v>
      </c>
    </row>
    <row r="443" spans="1:44">
      <c r="A443" s="20">
        <f t="shared" si="45"/>
        <v>74</v>
      </c>
      <c r="B443" s="36">
        <f t="shared" si="44"/>
        <v>2253</v>
      </c>
      <c r="C443" s="21">
        <f t="shared" si="46"/>
        <v>42866</v>
      </c>
      <c r="U443" s="20">
        <f t="shared" si="59"/>
        <v>-1.1321311768568072</v>
      </c>
      <c r="V443" s="20">
        <f t="shared" si="59"/>
        <v>-1.5407316455466025</v>
      </c>
      <c r="W443" s="20">
        <f t="shared" si="47"/>
        <v>-1.5228787452803376</v>
      </c>
      <c r="X443" s="20">
        <f t="shared" si="48"/>
        <v>-0.8775878072122727</v>
      </c>
      <c r="Y443" s="20">
        <f t="shared" si="60"/>
        <v>-1.3291563427481314</v>
      </c>
      <c r="Z443" s="20">
        <f t="shared" si="60"/>
        <v>-1.7377568114379267</v>
      </c>
      <c r="AA443" s="20">
        <f t="shared" si="49"/>
        <v>-1.5228787452803376</v>
      </c>
      <c r="AB443" s="20">
        <f t="shared" si="50"/>
        <v>-1.021565164073289</v>
      </c>
      <c r="AC443" s="20">
        <f t="shared" si="61"/>
        <v>-1.3894522446353825</v>
      </c>
      <c r="AD443" s="20">
        <f t="shared" si="61"/>
        <v>-1.7980527133251778</v>
      </c>
      <c r="AE443" s="20">
        <f t="shared" si="51"/>
        <v>-1.5228787452803376</v>
      </c>
      <c r="AF443" s="20">
        <f t="shared" si="52"/>
        <v>-1.0619328373318213</v>
      </c>
      <c r="AG443" s="20">
        <f t="shared" si="62"/>
        <v>-1.4704854955446007</v>
      </c>
      <c r="AH443" s="20">
        <f t="shared" si="62"/>
        <v>-1.879085964234396</v>
      </c>
      <c r="AI443" s="20">
        <f t="shared" si="53"/>
        <v>-1.5228787452803376</v>
      </c>
      <c r="AJ443" s="20">
        <f t="shared" si="54"/>
        <v>-1.113188473435375</v>
      </c>
      <c r="AK443" s="20">
        <f t="shared" si="63"/>
        <v>-1.4594901112431375</v>
      </c>
      <c r="AL443" s="20">
        <f t="shared" si="63"/>
        <v>-1.8680905799329328</v>
      </c>
      <c r="AM443" s="20">
        <f t="shared" si="55"/>
        <v>-1.5228787452803376</v>
      </c>
      <c r="AN443" s="20">
        <f t="shared" si="56"/>
        <v>-1.1064408120406211</v>
      </c>
      <c r="AO443" s="20">
        <f t="shared" si="64"/>
        <v>-1.3455467589363006</v>
      </c>
      <c r="AP443" s="20">
        <f t="shared" si="64"/>
        <v>-1.7541472276260961</v>
      </c>
      <c r="AQ443" s="20">
        <f t="shared" si="57"/>
        <v>-1.5228787452803376</v>
      </c>
      <c r="AR443" s="20">
        <f t="shared" si="58"/>
        <v>-1.0327210527157182</v>
      </c>
    </row>
    <row r="444" spans="1:44">
      <c r="A444" s="20">
        <f t="shared" si="45"/>
        <v>75</v>
      </c>
      <c r="B444" s="36">
        <f t="shared" si="44"/>
        <v>2284</v>
      </c>
      <c r="C444" s="21">
        <f t="shared" si="46"/>
        <v>42897</v>
      </c>
      <c r="U444" s="20">
        <f t="shared" si="59"/>
        <v>-1.1329780712996407</v>
      </c>
      <c r="V444" s="20">
        <f t="shared" si="59"/>
        <v>-1.5531050923777501</v>
      </c>
      <c r="W444" s="20">
        <f t="shared" si="47"/>
        <v>-1.5228787452803376</v>
      </c>
      <c r="X444" s="20">
        <f t="shared" si="48"/>
        <v>-0.88071946594720896</v>
      </c>
      <c r="Y444" s="20">
        <f t="shared" si="60"/>
        <v>-1.3300032371909649</v>
      </c>
      <c r="Z444" s="20">
        <f t="shared" si="60"/>
        <v>-1.7501302582690743</v>
      </c>
      <c r="AA444" s="20">
        <f t="shared" si="49"/>
        <v>-1.5228787452803376</v>
      </c>
      <c r="AB444" s="20">
        <f t="shared" si="50"/>
        <v>-1.0243355878626537</v>
      </c>
      <c r="AC444" s="20">
        <f t="shared" si="61"/>
        <v>-1.390299139078216</v>
      </c>
      <c r="AD444" s="20">
        <f t="shared" si="61"/>
        <v>-1.8104261601563254</v>
      </c>
      <c r="AE444" s="20">
        <f t="shared" si="51"/>
        <v>-1.5228787452803376</v>
      </c>
      <c r="AF444" s="20">
        <f t="shared" si="52"/>
        <v>-1.0645786295095474</v>
      </c>
      <c r="AG444" s="20">
        <f t="shared" si="62"/>
        <v>-1.4713323899874342</v>
      </c>
      <c r="AH444" s="20">
        <f t="shared" si="62"/>
        <v>-1.8914594110655436</v>
      </c>
      <c r="AI444" s="20">
        <f t="shared" si="53"/>
        <v>-1.5228787452803376</v>
      </c>
      <c r="AJ444" s="20">
        <f t="shared" si="54"/>
        <v>-1.1156584355082739</v>
      </c>
      <c r="AK444" s="20">
        <f t="shared" si="63"/>
        <v>-1.460337005685971</v>
      </c>
      <c r="AL444" s="20">
        <f t="shared" si="63"/>
        <v>-1.8804640267640804</v>
      </c>
      <c r="AM444" s="20">
        <f t="shared" si="55"/>
        <v>-1.5228787452803376</v>
      </c>
      <c r="AN444" s="20">
        <f t="shared" si="56"/>
        <v>-1.1089351205544893</v>
      </c>
      <c r="AO444" s="20">
        <f t="shared" si="64"/>
        <v>-1.3463936533791343</v>
      </c>
      <c r="AP444" s="20">
        <f t="shared" si="64"/>
        <v>-1.7665206744572437</v>
      </c>
      <c r="AQ444" s="20">
        <f t="shared" si="57"/>
        <v>-1.5228787452803376</v>
      </c>
      <c r="AR444" s="20">
        <f t="shared" si="58"/>
        <v>-1.0354581803526464</v>
      </c>
    </row>
    <row r="445" spans="1:44">
      <c r="A445" s="20">
        <f t="shared" si="45"/>
        <v>76</v>
      </c>
      <c r="B445" s="36">
        <f t="shared" si="44"/>
        <v>2314</v>
      </c>
      <c r="C445" s="21">
        <f t="shared" si="46"/>
        <v>42927</v>
      </c>
      <c r="U445" s="20">
        <f t="shared" si="59"/>
        <v>-1.1337976465668991</v>
      </c>
      <c r="V445" s="20">
        <f t="shared" si="59"/>
        <v>-1.565079395762732</v>
      </c>
      <c r="W445" s="20">
        <f t="shared" si="47"/>
        <v>-1.5228787452803376</v>
      </c>
      <c r="X445" s="20">
        <f t="shared" si="48"/>
        <v>-0.88369897868973701</v>
      </c>
      <c r="Y445" s="20">
        <f t="shared" si="60"/>
        <v>-1.3308228124582233</v>
      </c>
      <c r="Z445" s="20">
        <f t="shared" si="60"/>
        <v>-1.7621045616540563</v>
      </c>
      <c r="AA445" s="20">
        <f t="shared" si="49"/>
        <v>-1.5228787452803376</v>
      </c>
      <c r="AB445" s="20">
        <f t="shared" si="50"/>
        <v>-1.0269692707048705</v>
      </c>
      <c r="AC445" s="20">
        <f t="shared" si="61"/>
        <v>-1.3911187143454744</v>
      </c>
      <c r="AD445" s="20">
        <f t="shared" si="61"/>
        <v>-1.8224004635413074</v>
      </c>
      <c r="AE445" s="20">
        <f t="shared" si="51"/>
        <v>-1.5228787452803376</v>
      </c>
      <c r="AF445" s="20">
        <f t="shared" si="52"/>
        <v>-1.0670931262676009</v>
      </c>
      <c r="AG445" s="20">
        <f t="shared" si="62"/>
        <v>-1.4721519652546926</v>
      </c>
      <c r="AH445" s="20">
        <f t="shared" si="62"/>
        <v>-1.9034337144505256</v>
      </c>
      <c r="AI445" s="20">
        <f t="shared" si="53"/>
        <v>-1.5228787452803376</v>
      </c>
      <c r="AJ445" s="20">
        <f t="shared" si="54"/>
        <v>-1.1180048984331254</v>
      </c>
      <c r="AK445" s="20">
        <f t="shared" si="63"/>
        <v>-1.4611565809532294</v>
      </c>
      <c r="AL445" s="20">
        <f t="shared" si="63"/>
        <v>-1.8924383301490624</v>
      </c>
      <c r="AM445" s="20">
        <f t="shared" si="55"/>
        <v>-1.5228787452803376</v>
      </c>
      <c r="AN445" s="20">
        <f t="shared" si="56"/>
        <v>-1.1113048424694472</v>
      </c>
      <c r="AO445" s="20">
        <f t="shared" si="64"/>
        <v>-1.3472132286463927</v>
      </c>
      <c r="AP445" s="20">
        <f t="shared" si="64"/>
        <v>-1.7784949778422257</v>
      </c>
      <c r="AQ445" s="20">
        <f t="shared" si="57"/>
        <v>-1.5228787452803376</v>
      </c>
      <c r="AR445" s="20">
        <f t="shared" si="58"/>
        <v>-1.0380600153001966</v>
      </c>
    </row>
    <row r="446" spans="1:44">
      <c r="A446" s="20">
        <f t="shared" si="45"/>
        <v>77</v>
      </c>
      <c r="B446" s="36">
        <f t="shared" si="44"/>
        <v>2345</v>
      </c>
      <c r="C446" s="21">
        <f t="shared" si="46"/>
        <v>42958</v>
      </c>
      <c r="U446" s="20">
        <f t="shared" si="59"/>
        <v>-1.1346445410097326</v>
      </c>
      <c r="V446" s="20">
        <f t="shared" si="59"/>
        <v>-1.5774528425938796</v>
      </c>
      <c r="W446" s="20">
        <f t="shared" si="47"/>
        <v>-1.5228787452803376</v>
      </c>
      <c r="X446" s="20">
        <f t="shared" si="48"/>
        <v>-0.88672578488788079</v>
      </c>
      <c r="Y446" s="20">
        <f t="shared" si="60"/>
        <v>-1.331669706901057</v>
      </c>
      <c r="Z446" s="20">
        <f t="shared" si="60"/>
        <v>-1.7744780084852039</v>
      </c>
      <c r="AA446" s="20">
        <f t="shared" si="49"/>
        <v>-1.5228787452803376</v>
      </c>
      <c r="AB446" s="20">
        <f t="shared" si="50"/>
        <v>-1.0296426045572145</v>
      </c>
      <c r="AC446" s="20">
        <f t="shared" si="61"/>
        <v>-1.3919656087883079</v>
      </c>
      <c r="AD446" s="20">
        <f t="shared" si="61"/>
        <v>-1.834773910372455</v>
      </c>
      <c r="AE446" s="20">
        <f t="shared" si="51"/>
        <v>-1.5228787452803376</v>
      </c>
      <c r="AF446" s="20">
        <f t="shared" si="52"/>
        <v>-1.0696447719482358</v>
      </c>
      <c r="AG446" s="20">
        <f t="shared" si="62"/>
        <v>-1.4729988596975263</v>
      </c>
      <c r="AH446" s="20">
        <f t="shared" si="62"/>
        <v>-1.9158071612816732</v>
      </c>
      <c r="AI446" s="20">
        <f t="shared" si="53"/>
        <v>-1.5228787452803376</v>
      </c>
      <c r="AJ446" s="20">
        <f t="shared" si="54"/>
        <v>-1.1203850973183374</v>
      </c>
      <c r="AK446" s="20">
        <f t="shared" si="63"/>
        <v>-1.4620034753960629</v>
      </c>
      <c r="AL446" s="20">
        <f t="shared" si="63"/>
        <v>-1.90481177698021</v>
      </c>
      <c r="AM446" s="20">
        <f t="shared" si="55"/>
        <v>-1.5228787452803376</v>
      </c>
      <c r="AN446" s="20">
        <f t="shared" si="56"/>
        <v>-1.1137087647716313</v>
      </c>
      <c r="AO446" s="20">
        <f t="shared" si="64"/>
        <v>-1.3480601230892262</v>
      </c>
      <c r="AP446" s="20">
        <f t="shared" si="64"/>
        <v>-1.7908684246733733</v>
      </c>
      <c r="AQ446" s="20">
        <f t="shared" si="57"/>
        <v>-1.5228787452803376</v>
      </c>
      <c r="AR446" s="20">
        <f t="shared" si="58"/>
        <v>-1.0407008260630097</v>
      </c>
    </row>
    <row r="447" spans="1:44">
      <c r="A447" s="20">
        <f t="shared" si="45"/>
        <v>78</v>
      </c>
      <c r="B447" s="36">
        <f t="shared" si="44"/>
        <v>2376</v>
      </c>
      <c r="C447" s="21">
        <f t="shared" si="46"/>
        <v>42989</v>
      </c>
      <c r="U447" s="20">
        <f t="shared" si="59"/>
        <v>-1.1354914354525663</v>
      </c>
      <c r="V447" s="20">
        <f t="shared" si="59"/>
        <v>-1.5898262894250277</v>
      </c>
      <c r="W447" s="20">
        <f t="shared" si="47"/>
        <v>-1.5228787452803376</v>
      </c>
      <c r="X447" s="20">
        <f t="shared" si="48"/>
        <v>-0.88970053279817984</v>
      </c>
      <c r="Y447" s="20">
        <f t="shared" si="60"/>
        <v>-1.3325166013438905</v>
      </c>
      <c r="Z447" s="20">
        <f t="shared" si="60"/>
        <v>-1.7868514553163519</v>
      </c>
      <c r="AA447" s="20">
        <f t="shared" si="49"/>
        <v>-1.5228787452803376</v>
      </c>
      <c r="AB447" s="20">
        <f t="shared" si="50"/>
        <v>-1.0322678339034699</v>
      </c>
      <c r="AC447" s="20">
        <f t="shared" si="61"/>
        <v>-1.3928125032311416</v>
      </c>
      <c r="AD447" s="20">
        <f t="shared" si="61"/>
        <v>-1.847147357203603</v>
      </c>
      <c r="AE447" s="20">
        <f t="shared" si="51"/>
        <v>-1.5228787452803376</v>
      </c>
      <c r="AF447" s="20">
        <f t="shared" si="52"/>
        <v>-1.0721498050956049</v>
      </c>
      <c r="AG447" s="20">
        <f t="shared" si="62"/>
        <v>-1.4738457541403598</v>
      </c>
      <c r="AH447" s="20">
        <f t="shared" si="62"/>
        <v>-1.9281806081128212</v>
      </c>
      <c r="AI447" s="20">
        <f t="shared" si="53"/>
        <v>-1.5228787452803376</v>
      </c>
      <c r="AJ447" s="20">
        <f t="shared" si="54"/>
        <v>-1.122720899256225</v>
      </c>
      <c r="AK447" s="20">
        <f t="shared" si="63"/>
        <v>-1.4628503698388966</v>
      </c>
      <c r="AL447" s="20">
        <f t="shared" si="63"/>
        <v>-1.917185223811358</v>
      </c>
      <c r="AM447" s="20">
        <f t="shared" si="55"/>
        <v>-1.5228787452803376</v>
      </c>
      <c r="AN447" s="20">
        <f t="shared" si="56"/>
        <v>-1.1160679756391281</v>
      </c>
      <c r="AO447" s="20">
        <f t="shared" si="64"/>
        <v>-1.3489070175320599</v>
      </c>
      <c r="AP447" s="20">
        <f t="shared" si="64"/>
        <v>-1.8032418715045213</v>
      </c>
      <c r="AQ447" s="20">
        <f t="shared" si="57"/>
        <v>-1.5228787452803376</v>
      </c>
      <c r="AR447" s="20">
        <f t="shared" si="58"/>
        <v>-1.0432939245176356</v>
      </c>
    </row>
    <row r="448" spans="1:44">
      <c r="A448" s="20">
        <f t="shared" si="45"/>
        <v>79</v>
      </c>
      <c r="B448" s="36">
        <f t="shared" si="44"/>
        <v>2406</v>
      </c>
      <c r="C448" s="21">
        <f t="shared" si="46"/>
        <v>43019</v>
      </c>
      <c r="U448" s="20">
        <f t="shared" si="59"/>
        <v>-1.1363110107198247</v>
      </c>
      <c r="V448" s="20">
        <f t="shared" si="59"/>
        <v>-1.6018005928100094</v>
      </c>
      <c r="W448" s="20">
        <f t="shared" si="47"/>
        <v>-1.5228787452803376</v>
      </c>
      <c r="X448" s="20">
        <f t="shared" si="48"/>
        <v>-0.89253053290963846</v>
      </c>
      <c r="Y448" s="20">
        <f t="shared" si="60"/>
        <v>-1.3333361766111489</v>
      </c>
      <c r="Z448" s="20">
        <f t="shared" si="60"/>
        <v>-1.7988257587013337</v>
      </c>
      <c r="AA448" s="20">
        <f t="shared" si="49"/>
        <v>-1.5228787452803376</v>
      </c>
      <c r="AB448" s="20">
        <f t="shared" si="50"/>
        <v>-1.0347633565766423</v>
      </c>
      <c r="AC448" s="20">
        <f t="shared" si="61"/>
        <v>-1.3936320784983998</v>
      </c>
      <c r="AD448" s="20">
        <f t="shared" si="61"/>
        <v>-1.8591216605885847</v>
      </c>
      <c r="AE448" s="20">
        <f t="shared" si="51"/>
        <v>-1.5228787452803376</v>
      </c>
      <c r="AF448" s="20">
        <f t="shared" si="52"/>
        <v>-1.0745304257215735</v>
      </c>
      <c r="AG448" s="20">
        <f t="shared" si="62"/>
        <v>-1.4746653294076182</v>
      </c>
      <c r="AH448" s="20">
        <f t="shared" si="62"/>
        <v>-1.9401549114978029</v>
      </c>
      <c r="AI448" s="20">
        <f t="shared" si="53"/>
        <v>-1.5228787452803376</v>
      </c>
      <c r="AJ448" s="20">
        <f t="shared" si="54"/>
        <v>-1.1249398480013935</v>
      </c>
      <c r="AK448" s="20">
        <f t="shared" si="63"/>
        <v>-1.463669945106155</v>
      </c>
      <c r="AL448" s="20">
        <f t="shared" si="63"/>
        <v>-1.9291595271963398</v>
      </c>
      <c r="AM448" s="20">
        <f t="shared" si="55"/>
        <v>-1.5228787452803376</v>
      </c>
      <c r="AN448" s="20">
        <f t="shared" si="56"/>
        <v>-1.1183092803285877</v>
      </c>
      <c r="AO448" s="20">
        <f t="shared" si="64"/>
        <v>-1.3497265927993183</v>
      </c>
      <c r="AP448" s="20">
        <f t="shared" si="64"/>
        <v>-1.815216174889503</v>
      </c>
      <c r="AQ448" s="20">
        <f t="shared" si="57"/>
        <v>-1.5228787452803376</v>
      </c>
      <c r="AR448" s="20">
        <f t="shared" si="58"/>
        <v>-1.0457587254420659</v>
      </c>
    </row>
    <row r="449" spans="1:44">
      <c r="A449" s="20">
        <f t="shared" si="45"/>
        <v>80</v>
      </c>
      <c r="B449" s="36">
        <f t="shared" si="44"/>
        <v>2437</v>
      </c>
      <c r="C449" s="21">
        <f t="shared" si="46"/>
        <v>43050</v>
      </c>
      <c r="U449" s="20">
        <f t="shared" si="59"/>
        <v>-1.1371579051626581</v>
      </c>
      <c r="V449" s="20">
        <f t="shared" si="59"/>
        <v>-1.6141740396411575</v>
      </c>
      <c r="W449" s="20">
        <f t="shared" si="47"/>
        <v>-1.5228787452803376</v>
      </c>
      <c r="X449" s="20">
        <f t="shared" si="48"/>
        <v>-0.89540525470195442</v>
      </c>
      <c r="Y449" s="20">
        <f t="shared" si="60"/>
        <v>-1.3341830710539824</v>
      </c>
      <c r="Z449" s="20">
        <f t="shared" si="60"/>
        <v>-1.8111992055324817</v>
      </c>
      <c r="AA449" s="20">
        <f t="shared" si="49"/>
        <v>-1.5228787452803376</v>
      </c>
      <c r="AB449" s="20">
        <f t="shared" si="50"/>
        <v>-1.03729634257074</v>
      </c>
      <c r="AC449" s="20">
        <f t="shared" si="61"/>
        <v>-1.3944789729412335</v>
      </c>
      <c r="AD449" s="20">
        <f t="shared" si="61"/>
        <v>-1.8714951074197328</v>
      </c>
      <c r="AE449" s="20">
        <f t="shared" si="51"/>
        <v>-1.5228787452803376</v>
      </c>
      <c r="AF449" s="20">
        <f t="shared" si="52"/>
        <v>-1.0769461389358113</v>
      </c>
      <c r="AG449" s="20">
        <f t="shared" si="62"/>
        <v>-1.4755122238504517</v>
      </c>
      <c r="AH449" s="20">
        <f t="shared" si="62"/>
        <v>-1.952528358328951</v>
      </c>
      <c r="AI449" s="20">
        <f t="shared" si="53"/>
        <v>-1.5228787452803376</v>
      </c>
      <c r="AJ449" s="20">
        <f t="shared" si="54"/>
        <v>-1.1271906597294088</v>
      </c>
      <c r="AK449" s="20">
        <f t="shared" si="63"/>
        <v>-1.4645168395489885</v>
      </c>
      <c r="AL449" s="20">
        <f t="shared" si="63"/>
        <v>-1.9415329740274878</v>
      </c>
      <c r="AM449" s="20">
        <f t="shared" si="55"/>
        <v>-1.5228787452803376</v>
      </c>
      <c r="AN449" s="20">
        <f t="shared" si="56"/>
        <v>-1.120582887203061</v>
      </c>
      <c r="AO449" s="20">
        <f t="shared" si="64"/>
        <v>-1.3505734872421518</v>
      </c>
      <c r="AP449" s="20">
        <f t="shared" si="64"/>
        <v>-1.8275896217206511</v>
      </c>
      <c r="AQ449" s="20">
        <f t="shared" si="57"/>
        <v>-1.5228787452803376</v>
      </c>
      <c r="AR449" s="20">
        <f t="shared" si="58"/>
        <v>-1.0482603496758029</v>
      </c>
    </row>
    <row r="450" spans="1:44">
      <c r="A450" s="20">
        <f t="shared" si="45"/>
        <v>81</v>
      </c>
      <c r="B450" s="36">
        <f t="shared" si="44"/>
        <v>2467</v>
      </c>
      <c r="C450" s="21">
        <f t="shared" si="46"/>
        <v>43080</v>
      </c>
      <c r="U450" s="20">
        <f t="shared" si="59"/>
        <v>-1.1379774804299165</v>
      </c>
      <c r="V450" s="20">
        <f t="shared" si="59"/>
        <v>-1.6261483430261392</v>
      </c>
      <c r="W450" s="20">
        <f t="shared" si="47"/>
        <v>-1.5228787452803376</v>
      </c>
      <c r="X450" s="20">
        <f t="shared" si="48"/>
        <v>-0.89813999891836549</v>
      </c>
      <c r="Y450" s="20">
        <f t="shared" si="60"/>
        <v>-1.3350026463212408</v>
      </c>
      <c r="Z450" s="20">
        <f t="shared" si="60"/>
        <v>-1.8231735089174634</v>
      </c>
      <c r="AA450" s="20">
        <f t="shared" si="49"/>
        <v>-1.5228787452803376</v>
      </c>
      <c r="AB450" s="20">
        <f t="shared" si="50"/>
        <v>-1.0397041365308142</v>
      </c>
      <c r="AC450" s="20">
        <f t="shared" si="61"/>
        <v>-1.3952985482084919</v>
      </c>
      <c r="AD450" s="20">
        <f t="shared" si="61"/>
        <v>-1.8834694108047145</v>
      </c>
      <c r="AE450" s="20">
        <f t="shared" si="51"/>
        <v>-1.5228787452803376</v>
      </c>
      <c r="AF450" s="20">
        <f t="shared" si="52"/>
        <v>-1.0792418499840535</v>
      </c>
      <c r="AG450" s="20">
        <f t="shared" si="62"/>
        <v>-1.4763317991177101</v>
      </c>
      <c r="AH450" s="20">
        <f t="shared" si="62"/>
        <v>-1.9645026617139327</v>
      </c>
      <c r="AI450" s="20">
        <f t="shared" si="53"/>
        <v>-1.5228787452803376</v>
      </c>
      <c r="AJ450" s="20">
        <f t="shared" si="54"/>
        <v>-1.1293288670362229</v>
      </c>
      <c r="AK450" s="20">
        <f t="shared" si="63"/>
        <v>-1.4653364148162469</v>
      </c>
      <c r="AL450" s="20">
        <f t="shared" si="63"/>
        <v>-1.9535072774124695</v>
      </c>
      <c r="AM450" s="20">
        <f t="shared" si="55"/>
        <v>-1.5228787452803376</v>
      </c>
      <c r="AN450" s="20">
        <f t="shared" si="56"/>
        <v>-1.1227428600660536</v>
      </c>
      <c r="AO450" s="20">
        <f t="shared" si="64"/>
        <v>-1.3513930625094102</v>
      </c>
      <c r="AP450" s="20">
        <f t="shared" si="64"/>
        <v>-1.8395639251056328</v>
      </c>
      <c r="AQ450" s="20">
        <f t="shared" si="57"/>
        <v>-1.5228787452803376</v>
      </c>
      <c r="AR450" s="20">
        <f t="shared" si="58"/>
        <v>-1.0506381639813294</v>
      </c>
    </row>
    <row r="451" spans="1:44">
      <c r="A451" s="20">
        <f t="shared" si="45"/>
        <v>82</v>
      </c>
      <c r="B451" s="36">
        <f t="shared" si="44"/>
        <v>2498</v>
      </c>
      <c r="C451" s="21">
        <f t="shared" si="46"/>
        <v>43111</v>
      </c>
      <c r="U451" s="20">
        <f t="shared" si="59"/>
        <v>-1.13882437487275</v>
      </c>
      <c r="V451" s="20">
        <f t="shared" si="59"/>
        <v>-1.638521789857287</v>
      </c>
      <c r="W451" s="20">
        <f t="shared" si="47"/>
        <v>-1.5228787452803376</v>
      </c>
      <c r="X451" s="20">
        <f t="shared" si="48"/>
        <v>-0.90091788038672405</v>
      </c>
      <c r="Y451" s="20">
        <f t="shared" si="60"/>
        <v>-1.3358495407640743</v>
      </c>
      <c r="Z451" s="20">
        <f t="shared" si="60"/>
        <v>-1.8355469557486113</v>
      </c>
      <c r="AA451" s="20">
        <f t="shared" si="49"/>
        <v>-1.5228787452803376</v>
      </c>
      <c r="AB451" s="20">
        <f t="shared" si="50"/>
        <v>-1.0421480502293827</v>
      </c>
      <c r="AC451" s="20">
        <f t="shared" si="61"/>
        <v>-1.3961454426513253</v>
      </c>
      <c r="AD451" s="20">
        <f t="shared" si="61"/>
        <v>-1.8958428576358624</v>
      </c>
      <c r="AE451" s="20">
        <f t="shared" si="51"/>
        <v>-1.5228787452803376</v>
      </c>
      <c r="AF451" s="20">
        <f t="shared" si="52"/>
        <v>-1.0815713919781653</v>
      </c>
      <c r="AG451" s="20">
        <f t="shared" si="62"/>
        <v>-1.4771786935605435</v>
      </c>
      <c r="AH451" s="20">
        <f t="shared" si="62"/>
        <v>-1.9768761085450808</v>
      </c>
      <c r="AI451" s="20">
        <f t="shared" si="53"/>
        <v>-1.5228787452803376</v>
      </c>
      <c r="AJ451" s="20">
        <f t="shared" si="54"/>
        <v>-1.131497789713602</v>
      </c>
      <c r="AK451" s="20">
        <f t="shared" si="63"/>
        <v>-1.4661833092590804</v>
      </c>
      <c r="AL451" s="20">
        <f t="shared" si="63"/>
        <v>-1.9658807242436176</v>
      </c>
      <c r="AM451" s="20">
        <f t="shared" si="55"/>
        <v>-1.5228787452803376</v>
      </c>
      <c r="AN451" s="20">
        <f t="shared" si="56"/>
        <v>-1.1249339718381757</v>
      </c>
      <c r="AO451" s="20">
        <f t="shared" si="64"/>
        <v>-1.3522399569522436</v>
      </c>
      <c r="AP451" s="20">
        <f t="shared" si="64"/>
        <v>-1.8519373719367807</v>
      </c>
      <c r="AQ451" s="20">
        <f t="shared" si="57"/>
        <v>-1.5228787452803376</v>
      </c>
      <c r="AR451" s="20">
        <f t="shared" si="58"/>
        <v>-1.0530514799820845</v>
      </c>
    </row>
    <row r="452" spans="1:44">
      <c r="A452" s="20">
        <f t="shared" si="45"/>
        <v>83</v>
      </c>
      <c r="B452" s="36">
        <f t="shared" si="44"/>
        <v>2529</v>
      </c>
      <c r="C452" s="21">
        <f t="shared" si="46"/>
        <v>43142</v>
      </c>
      <c r="U452" s="20">
        <f t="shared" si="59"/>
        <v>-1.1396712693155837</v>
      </c>
      <c r="V452" s="20">
        <f t="shared" si="59"/>
        <v>-1.6508952366884351</v>
      </c>
      <c r="W452" s="20">
        <f t="shared" si="47"/>
        <v>-1.5228787452803376</v>
      </c>
      <c r="X452" s="20">
        <f t="shared" si="48"/>
        <v>-0.90364776244414435</v>
      </c>
      <c r="Y452" s="20">
        <f t="shared" si="60"/>
        <v>-1.336696435206908</v>
      </c>
      <c r="Z452" s="20">
        <f t="shared" si="60"/>
        <v>-1.8479204025797593</v>
      </c>
      <c r="AA452" s="20">
        <f t="shared" si="49"/>
        <v>-1.5228787452803376</v>
      </c>
      <c r="AB452" s="20">
        <f t="shared" si="50"/>
        <v>-1.0445478998800535</v>
      </c>
      <c r="AC452" s="20">
        <f t="shared" si="61"/>
        <v>-1.396992337094159</v>
      </c>
      <c r="AD452" s="20">
        <f t="shared" si="61"/>
        <v>-1.9082163044670104</v>
      </c>
      <c r="AE452" s="20">
        <f t="shared" si="51"/>
        <v>-1.5228787452803376</v>
      </c>
      <c r="AF452" s="20">
        <f t="shared" si="52"/>
        <v>-1.0838583335589878</v>
      </c>
      <c r="AG452" s="20">
        <f t="shared" si="62"/>
        <v>-1.4780255880033772</v>
      </c>
      <c r="AH452" s="20">
        <f t="shared" si="62"/>
        <v>-1.9892495553762286</v>
      </c>
      <c r="AI452" s="20">
        <f t="shared" si="53"/>
        <v>-1.5228787452803376</v>
      </c>
      <c r="AJ452" s="20">
        <f t="shared" si="54"/>
        <v>-1.1336262671601167</v>
      </c>
      <c r="AK452" s="20">
        <f t="shared" si="63"/>
        <v>-1.4670302037019141</v>
      </c>
      <c r="AL452" s="20">
        <f t="shared" si="63"/>
        <v>-1.9782541710747654</v>
      </c>
      <c r="AM452" s="20">
        <f t="shared" si="55"/>
        <v>-1.5228787452803376</v>
      </c>
      <c r="AN452" s="20">
        <f t="shared" si="56"/>
        <v>-1.1270843337171244</v>
      </c>
      <c r="AO452" s="20">
        <f t="shared" si="64"/>
        <v>-1.3530868513950773</v>
      </c>
      <c r="AP452" s="20">
        <f t="shared" si="64"/>
        <v>-1.8643108187679287</v>
      </c>
      <c r="AQ452" s="20">
        <f t="shared" si="57"/>
        <v>-1.5228787452803376</v>
      </c>
      <c r="AR452" s="20">
        <f t="shared" si="58"/>
        <v>-1.0554211177092716</v>
      </c>
    </row>
    <row r="453" spans="1:44">
      <c r="A453" s="20">
        <f t="shared" si="45"/>
        <v>84</v>
      </c>
      <c r="B453" s="36">
        <f t="shared" si="44"/>
        <v>2557</v>
      </c>
      <c r="C453" s="21">
        <f t="shared" si="46"/>
        <v>43170</v>
      </c>
      <c r="U453" s="20">
        <f t="shared" si="59"/>
        <v>-1.1404362062316915</v>
      </c>
      <c r="V453" s="20">
        <f t="shared" si="59"/>
        <v>-1.6620712531810848</v>
      </c>
      <c r="W453" s="20">
        <f t="shared" si="47"/>
        <v>-1.5228787452803376</v>
      </c>
      <c r="X453" s="20">
        <f t="shared" si="48"/>
        <v>-0.90607288304836708</v>
      </c>
      <c r="Y453" s="20">
        <f t="shared" si="60"/>
        <v>-1.3374613721230157</v>
      </c>
      <c r="Z453" s="20">
        <f t="shared" si="60"/>
        <v>-1.8590964190724091</v>
      </c>
      <c r="AA453" s="20">
        <f t="shared" si="49"/>
        <v>-1.5228787452803376</v>
      </c>
      <c r="AB453" s="20">
        <f t="shared" si="50"/>
        <v>-1.0466782995264636</v>
      </c>
      <c r="AC453" s="20">
        <f t="shared" si="61"/>
        <v>-1.3977572740102668</v>
      </c>
      <c r="AD453" s="20">
        <f t="shared" si="61"/>
        <v>-1.9193923209596602</v>
      </c>
      <c r="AE453" s="20">
        <f t="shared" si="51"/>
        <v>-1.5228787452803376</v>
      </c>
      <c r="AF453" s="20">
        <f t="shared" si="52"/>
        <v>-1.085888002884162</v>
      </c>
      <c r="AG453" s="20">
        <f t="shared" si="62"/>
        <v>-1.478790524919485</v>
      </c>
      <c r="AH453" s="20">
        <f t="shared" si="62"/>
        <v>-2.0004255718688784</v>
      </c>
      <c r="AI453" s="20">
        <f t="shared" si="53"/>
        <v>-1.5228787452803376</v>
      </c>
      <c r="AJ453" s="20">
        <f t="shared" si="54"/>
        <v>-1.1355146471043047</v>
      </c>
      <c r="AK453" s="20">
        <f t="shared" si="63"/>
        <v>-1.4677951406180219</v>
      </c>
      <c r="AL453" s="20">
        <f t="shared" si="63"/>
        <v>-1.9894301875674152</v>
      </c>
      <c r="AM453" s="20">
        <f t="shared" si="55"/>
        <v>-1.5228787452803376</v>
      </c>
      <c r="AN453" s="20">
        <f t="shared" si="56"/>
        <v>-1.128992220399099</v>
      </c>
      <c r="AO453" s="20">
        <f t="shared" si="64"/>
        <v>-1.3538517883111851</v>
      </c>
      <c r="AP453" s="20">
        <f t="shared" si="64"/>
        <v>-1.8754868352605785</v>
      </c>
      <c r="AQ453" s="20">
        <f t="shared" si="57"/>
        <v>-1.5228787452803376</v>
      </c>
      <c r="AR453" s="20">
        <f t="shared" si="58"/>
        <v>-1.0575245590964195</v>
      </c>
    </row>
    <row r="454" spans="1:44">
      <c r="A454" s="20">
        <f t="shared" si="45"/>
        <v>85</v>
      </c>
      <c r="B454" s="36">
        <f t="shared" si="44"/>
        <v>2588</v>
      </c>
      <c r="C454" s="21">
        <f t="shared" si="46"/>
        <v>43201</v>
      </c>
      <c r="U454" s="20">
        <f t="shared" si="59"/>
        <v>-1.141283100674525</v>
      </c>
      <c r="V454" s="20">
        <f t="shared" si="59"/>
        <v>-1.6744447000122327</v>
      </c>
      <c r="W454" s="20">
        <f t="shared" si="47"/>
        <v>-1.5228787452803376</v>
      </c>
      <c r="X454" s="20">
        <f t="shared" si="48"/>
        <v>-0.90871365713080177</v>
      </c>
      <c r="Y454" s="20">
        <f t="shared" si="60"/>
        <v>-1.3383082665658492</v>
      </c>
      <c r="Z454" s="20">
        <f t="shared" si="60"/>
        <v>-1.8714698659035569</v>
      </c>
      <c r="AA454" s="20">
        <f t="shared" si="49"/>
        <v>-1.5228787452803376</v>
      </c>
      <c r="AB454" s="20">
        <f t="shared" si="50"/>
        <v>-1.0489964966605843</v>
      </c>
      <c r="AC454" s="20">
        <f t="shared" si="61"/>
        <v>-1.3986041684531003</v>
      </c>
      <c r="AD454" s="20">
        <f t="shared" si="61"/>
        <v>-1.931765767790808</v>
      </c>
      <c r="AE454" s="20">
        <f t="shared" si="51"/>
        <v>-1.5228787452803376</v>
      </c>
      <c r="AF454" s="20">
        <f t="shared" si="52"/>
        <v>-1.0880960540912643</v>
      </c>
      <c r="AG454" s="20">
        <f t="shared" si="62"/>
        <v>-1.4796374193623185</v>
      </c>
      <c r="AH454" s="20">
        <f t="shared" si="62"/>
        <v>-2.0127990187000262</v>
      </c>
      <c r="AI454" s="20">
        <f t="shared" si="53"/>
        <v>-1.5228787452803376</v>
      </c>
      <c r="AJ454" s="20">
        <f t="shared" si="54"/>
        <v>-1.1375682922092132</v>
      </c>
      <c r="AK454" s="20">
        <f t="shared" si="63"/>
        <v>-1.4686420350608553</v>
      </c>
      <c r="AL454" s="20">
        <f t="shared" si="63"/>
        <v>-2.0018036343985628</v>
      </c>
      <c r="AM454" s="20">
        <f t="shared" si="55"/>
        <v>-1.5228787452803376</v>
      </c>
      <c r="AN454" s="20">
        <f t="shared" si="56"/>
        <v>-1.1310671769120895</v>
      </c>
      <c r="AO454" s="20">
        <f t="shared" si="64"/>
        <v>-1.3546986827540186</v>
      </c>
      <c r="AP454" s="20">
        <f t="shared" si="64"/>
        <v>-1.8878602820917263</v>
      </c>
      <c r="AQ454" s="20">
        <f t="shared" si="57"/>
        <v>-1.5228787452803376</v>
      </c>
      <c r="AR454" s="20">
        <f t="shared" si="58"/>
        <v>-1.0598132728494061</v>
      </c>
    </row>
    <row r="455" spans="1:44">
      <c r="A455" s="20">
        <f t="shared" si="45"/>
        <v>86</v>
      </c>
      <c r="B455" s="36">
        <f t="shared" si="44"/>
        <v>2618</v>
      </c>
      <c r="C455" s="21">
        <f t="shared" si="46"/>
        <v>43231</v>
      </c>
      <c r="U455" s="20">
        <f t="shared" si="59"/>
        <v>-1.1421026759417834</v>
      </c>
      <c r="V455" s="20">
        <f t="shared" si="59"/>
        <v>-1.6864190033972144</v>
      </c>
      <c r="W455" s="20">
        <f t="shared" si="47"/>
        <v>-1.5228787452803376</v>
      </c>
      <c r="X455" s="20">
        <f t="shared" si="48"/>
        <v>-0.91122577442113617</v>
      </c>
      <c r="Y455" s="20">
        <f t="shared" si="60"/>
        <v>-1.3391278418331076</v>
      </c>
      <c r="Z455" s="20">
        <f t="shared" si="60"/>
        <v>-1.8834441692885386</v>
      </c>
      <c r="AA455" s="20">
        <f t="shared" si="49"/>
        <v>-1.5228787452803376</v>
      </c>
      <c r="AB455" s="20">
        <f t="shared" si="50"/>
        <v>-1.0512001511088342</v>
      </c>
      <c r="AC455" s="20">
        <f t="shared" si="61"/>
        <v>-1.3994237437203587</v>
      </c>
      <c r="AD455" s="20">
        <f t="shared" si="61"/>
        <v>-1.9437400711757897</v>
      </c>
      <c r="AE455" s="20">
        <f t="shared" si="51"/>
        <v>-1.5228787452803376</v>
      </c>
      <c r="AF455" s="20">
        <f t="shared" si="52"/>
        <v>-1.0901944845500746</v>
      </c>
      <c r="AG455" s="20">
        <f t="shared" si="62"/>
        <v>-1.4804569946295769</v>
      </c>
      <c r="AH455" s="20">
        <f t="shared" si="62"/>
        <v>-2.0247733220850077</v>
      </c>
      <c r="AI455" s="20">
        <f t="shared" si="53"/>
        <v>-1.5228787452803376</v>
      </c>
      <c r="AJ455" s="20">
        <f t="shared" si="54"/>
        <v>-1.1395193041015417</v>
      </c>
      <c r="AK455" s="20">
        <f t="shared" si="63"/>
        <v>-1.4694616103281137</v>
      </c>
      <c r="AL455" s="20">
        <f t="shared" si="63"/>
        <v>-2.0137779377835447</v>
      </c>
      <c r="AM455" s="20">
        <f t="shared" si="55"/>
        <v>-1.5228787452803376</v>
      </c>
      <c r="AN455" s="20">
        <f t="shared" si="56"/>
        <v>-1.1330385296865284</v>
      </c>
      <c r="AO455" s="20">
        <f t="shared" si="64"/>
        <v>-1.355518258021277</v>
      </c>
      <c r="AP455" s="20">
        <f t="shared" si="64"/>
        <v>-1.899834585476708</v>
      </c>
      <c r="AQ455" s="20">
        <f t="shared" si="57"/>
        <v>-1.5228787452803376</v>
      </c>
      <c r="AR455" s="20">
        <f t="shared" si="58"/>
        <v>-1.0619887562845676</v>
      </c>
    </row>
    <row r="456" spans="1:44">
      <c r="A456" s="20">
        <f t="shared" si="45"/>
        <v>87</v>
      </c>
      <c r="B456" s="36">
        <f t="shared" si="44"/>
        <v>2649</v>
      </c>
      <c r="C456" s="21">
        <f t="shared" si="46"/>
        <v>43262</v>
      </c>
      <c r="U456" s="20">
        <f t="shared" si="59"/>
        <v>-1.1429495703846169</v>
      </c>
      <c r="V456" s="20">
        <f t="shared" si="59"/>
        <v>-1.698792450228362</v>
      </c>
      <c r="W456" s="20">
        <f t="shared" si="47"/>
        <v>-1.5228787452803376</v>
      </c>
      <c r="X456" s="20">
        <f t="shared" si="48"/>
        <v>-0.91377748946634219</v>
      </c>
      <c r="Y456" s="20">
        <f t="shared" si="60"/>
        <v>-1.3399747362759411</v>
      </c>
      <c r="Z456" s="20">
        <f t="shared" si="60"/>
        <v>-1.8958176161196862</v>
      </c>
      <c r="AA456" s="20">
        <f t="shared" si="49"/>
        <v>-1.5228787452803376</v>
      </c>
      <c r="AB456" s="20">
        <f t="shared" si="50"/>
        <v>-1.0534369351951893</v>
      </c>
      <c r="AC456" s="20">
        <f t="shared" si="61"/>
        <v>-1.4002706381631922</v>
      </c>
      <c r="AD456" s="20">
        <f t="shared" si="61"/>
        <v>-1.9561135180069373</v>
      </c>
      <c r="AE456" s="20">
        <f t="shared" si="51"/>
        <v>-1.5228787452803376</v>
      </c>
      <c r="AF456" s="20">
        <f t="shared" si="52"/>
        <v>-1.0923239415620423</v>
      </c>
      <c r="AG456" s="20">
        <f t="shared" si="62"/>
        <v>-1.4813038890724104</v>
      </c>
      <c r="AH456" s="20">
        <f t="shared" si="62"/>
        <v>-2.0371467689161555</v>
      </c>
      <c r="AI456" s="20">
        <f t="shared" si="53"/>
        <v>-1.5228787452803376</v>
      </c>
      <c r="AJ456" s="20">
        <f t="shared" si="54"/>
        <v>-1.1414984844347635</v>
      </c>
      <c r="AK456" s="20">
        <f t="shared" si="63"/>
        <v>-1.4703085047709472</v>
      </c>
      <c r="AL456" s="20">
        <f t="shared" si="63"/>
        <v>-2.0261513846146926</v>
      </c>
      <c r="AM456" s="20">
        <f t="shared" si="55"/>
        <v>-1.5228787452803376</v>
      </c>
      <c r="AN456" s="20">
        <f t="shared" si="56"/>
        <v>-1.1350384391401807</v>
      </c>
      <c r="AO456" s="20">
        <f t="shared" si="64"/>
        <v>-1.3563651524641105</v>
      </c>
      <c r="AP456" s="20">
        <f t="shared" si="64"/>
        <v>-1.9122080323078556</v>
      </c>
      <c r="AQ456" s="20">
        <f t="shared" si="57"/>
        <v>-1.5228787452803376</v>
      </c>
      <c r="AR456" s="20">
        <f t="shared" si="58"/>
        <v>-1.0641968011617384</v>
      </c>
    </row>
    <row r="457" spans="1:44">
      <c r="A457" s="20">
        <f t="shared" si="45"/>
        <v>88</v>
      </c>
      <c r="B457" s="36">
        <f t="shared" si="44"/>
        <v>2679</v>
      </c>
      <c r="C457" s="21">
        <f t="shared" si="46"/>
        <v>43292</v>
      </c>
      <c r="U457" s="20">
        <f t="shared" si="59"/>
        <v>-1.1437691456518753</v>
      </c>
      <c r="V457" s="20">
        <f t="shared" si="59"/>
        <v>-1.710766753613344</v>
      </c>
      <c r="W457" s="20">
        <f t="shared" si="47"/>
        <v>-1.5228787452803376</v>
      </c>
      <c r="X457" s="20">
        <f t="shared" si="48"/>
        <v>-0.91620491743619648</v>
      </c>
      <c r="Y457" s="20">
        <f t="shared" si="60"/>
        <v>-1.3407943115431995</v>
      </c>
      <c r="Z457" s="20">
        <f t="shared" si="60"/>
        <v>-1.9077919195046682</v>
      </c>
      <c r="AA457" s="20">
        <f t="shared" si="49"/>
        <v>-1.5228787452803376</v>
      </c>
      <c r="AB457" s="20">
        <f t="shared" si="50"/>
        <v>-1.0555632629745253</v>
      </c>
      <c r="AC457" s="20">
        <f t="shared" si="61"/>
        <v>-1.4010902134304506</v>
      </c>
      <c r="AD457" s="20">
        <f t="shared" si="61"/>
        <v>-1.9680878213919193</v>
      </c>
      <c r="AE457" s="20">
        <f t="shared" si="51"/>
        <v>-1.5228787452803376</v>
      </c>
      <c r="AF457" s="20">
        <f t="shared" si="52"/>
        <v>-1.0943477532526882</v>
      </c>
      <c r="AG457" s="20">
        <f t="shared" si="62"/>
        <v>-1.4821234643396688</v>
      </c>
      <c r="AH457" s="20">
        <f t="shared" si="62"/>
        <v>-2.0491210723011375</v>
      </c>
      <c r="AI457" s="20">
        <f t="shared" si="53"/>
        <v>-1.5228787452803376</v>
      </c>
      <c r="AJ457" s="20">
        <f t="shared" si="54"/>
        <v>-1.1433788388637398</v>
      </c>
      <c r="AK457" s="20">
        <f t="shared" si="63"/>
        <v>-1.4711280800382056</v>
      </c>
      <c r="AL457" s="20">
        <f t="shared" si="63"/>
        <v>-2.0381256879996745</v>
      </c>
      <c r="AM457" s="20">
        <f t="shared" si="55"/>
        <v>-1.5228787452803376</v>
      </c>
      <c r="AN457" s="20">
        <f t="shared" si="56"/>
        <v>-1.1369385762530715</v>
      </c>
      <c r="AO457" s="20">
        <f t="shared" si="64"/>
        <v>-1.3571847277313689</v>
      </c>
      <c r="AP457" s="20">
        <f t="shared" si="64"/>
        <v>-1.9241823356928376</v>
      </c>
      <c r="AQ457" s="20">
        <f t="shared" si="57"/>
        <v>-1.5228787452803376</v>
      </c>
      <c r="AR457" s="20">
        <f t="shared" si="58"/>
        <v>-1.0662956731238877</v>
      </c>
    </row>
    <row r="458" spans="1:44">
      <c r="A458" s="20">
        <f t="shared" si="45"/>
        <v>89</v>
      </c>
      <c r="B458" s="36">
        <f t="shared" si="44"/>
        <v>2710</v>
      </c>
      <c r="C458" s="21">
        <f t="shared" si="46"/>
        <v>43323</v>
      </c>
      <c r="U458" s="20">
        <f t="shared" si="59"/>
        <v>-1.144616040094709</v>
      </c>
      <c r="V458" s="20">
        <f t="shared" si="59"/>
        <v>-1.7231402004444918</v>
      </c>
      <c r="W458" s="20">
        <f t="shared" si="47"/>
        <v>-1.5228787452803376</v>
      </c>
      <c r="X458" s="20">
        <f t="shared" si="48"/>
        <v>-0.91867065663915226</v>
      </c>
      <c r="Y458" s="20">
        <f t="shared" si="60"/>
        <v>-1.3416412059860332</v>
      </c>
      <c r="Z458" s="20">
        <f t="shared" si="60"/>
        <v>-1.920165366335816</v>
      </c>
      <c r="AA458" s="20">
        <f t="shared" si="49"/>
        <v>-1.5228787452803376</v>
      </c>
      <c r="AB458" s="20">
        <f t="shared" si="50"/>
        <v>-1.0577216373367466</v>
      </c>
      <c r="AC458" s="20">
        <f t="shared" si="61"/>
        <v>-1.4019371078732841</v>
      </c>
      <c r="AD458" s="20">
        <f t="shared" si="61"/>
        <v>-1.9804612682230671</v>
      </c>
      <c r="AE458" s="20">
        <f t="shared" si="51"/>
        <v>-1.5228787452803376</v>
      </c>
      <c r="AF458" s="20">
        <f t="shared" si="52"/>
        <v>-1.0964015768006501</v>
      </c>
      <c r="AG458" s="20">
        <f t="shared" si="62"/>
        <v>-1.4829703587825025</v>
      </c>
      <c r="AH458" s="20">
        <f t="shared" si="62"/>
        <v>-2.0614945191322853</v>
      </c>
      <c r="AI458" s="20">
        <f t="shared" si="53"/>
        <v>-1.5228787452803376</v>
      </c>
      <c r="AJ458" s="20">
        <f t="shared" si="54"/>
        <v>-1.1452864414770825</v>
      </c>
      <c r="AK458" s="20">
        <f t="shared" si="63"/>
        <v>-1.4719749744810393</v>
      </c>
      <c r="AL458" s="20">
        <f t="shared" si="63"/>
        <v>-2.0504991348308219</v>
      </c>
      <c r="AM458" s="20">
        <f t="shared" si="55"/>
        <v>-1.5228787452803376</v>
      </c>
      <c r="AN458" s="20">
        <f t="shared" si="56"/>
        <v>-1.1388663368627565</v>
      </c>
      <c r="AO458" s="20">
        <f t="shared" si="64"/>
        <v>-1.3580316221742024</v>
      </c>
      <c r="AP458" s="20">
        <f t="shared" si="64"/>
        <v>-1.9365557825239854</v>
      </c>
      <c r="AQ458" s="20">
        <f t="shared" si="57"/>
        <v>-1.5228787452803376</v>
      </c>
      <c r="AR458" s="20">
        <f t="shared" si="58"/>
        <v>-1.0684260418418041</v>
      </c>
    </row>
    <row r="459" spans="1:44">
      <c r="A459" s="20">
        <f t="shared" si="45"/>
        <v>90</v>
      </c>
      <c r="B459" s="36">
        <f t="shared" si="44"/>
        <v>2741</v>
      </c>
      <c r="C459" s="21">
        <f t="shared" si="46"/>
        <v>43354</v>
      </c>
      <c r="U459" s="20">
        <f t="shared" si="59"/>
        <v>-1.1454629345375424</v>
      </c>
      <c r="V459" s="20">
        <f t="shared" si="59"/>
        <v>-1.7355136472756398</v>
      </c>
      <c r="W459" s="20">
        <f t="shared" si="47"/>
        <v>-1.5228787452803376</v>
      </c>
      <c r="X459" s="20">
        <f t="shared" si="48"/>
        <v>-0.92109387097881279</v>
      </c>
      <c r="Y459" s="20">
        <f t="shared" si="60"/>
        <v>-1.3424881004288667</v>
      </c>
      <c r="Z459" s="20">
        <f t="shared" si="60"/>
        <v>-1.9325388131669641</v>
      </c>
      <c r="AA459" s="20">
        <f t="shared" si="49"/>
        <v>-1.5228787452803376</v>
      </c>
      <c r="AB459" s="20">
        <f t="shared" si="50"/>
        <v>-1.0598412963382633</v>
      </c>
      <c r="AC459" s="20">
        <f t="shared" si="61"/>
        <v>-1.4027840023161178</v>
      </c>
      <c r="AD459" s="20">
        <f t="shared" si="61"/>
        <v>-1.9928347150542152</v>
      </c>
      <c r="AE459" s="20">
        <f t="shared" si="51"/>
        <v>-1.5228787452803376</v>
      </c>
      <c r="AF459" s="20">
        <f t="shared" si="52"/>
        <v>-1.0984180780685362</v>
      </c>
      <c r="AG459" s="20">
        <f t="shared" si="62"/>
        <v>-1.483817253225336</v>
      </c>
      <c r="AH459" s="20">
        <f t="shared" si="62"/>
        <v>-2.0738679659634331</v>
      </c>
      <c r="AI459" s="20">
        <f t="shared" si="53"/>
        <v>-1.5228787452803376</v>
      </c>
      <c r="AJ459" s="20">
        <f t="shared" si="54"/>
        <v>-1.1471587528357268</v>
      </c>
      <c r="AK459" s="20">
        <f t="shared" si="63"/>
        <v>-1.4728218689238728</v>
      </c>
      <c r="AL459" s="20">
        <f t="shared" si="63"/>
        <v>-2.0628725816619702</v>
      </c>
      <c r="AM459" s="20">
        <f t="shared" si="55"/>
        <v>-1.5228787452803376</v>
      </c>
      <c r="AN459" s="20">
        <f t="shared" si="56"/>
        <v>-1.1407585204916517</v>
      </c>
      <c r="AO459" s="20">
        <f t="shared" si="64"/>
        <v>-1.3588785166170361</v>
      </c>
      <c r="AP459" s="20">
        <f t="shared" si="64"/>
        <v>-1.9489292293551335</v>
      </c>
      <c r="AQ459" s="20">
        <f t="shared" si="57"/>
        <v>-1.5228787452803376</v>
      </c>
      <c r="AR459" s="20">
        <f t="shared" si="58"/>
        <v>-1.0705180635203344</v>
      </c>
    </row>
    <row r="460" spans="1:44">
      <c r="A460" s="20">
        <f t="shared" si="45"/>
        <v>91</v>
      </c>
      <c r="B460" s="36">
        <f t="shared" si="44"/>
        <v>2771</v>
      </c>
      <c r="C460" s="21">
        <f t="shared" si="46"/>
        <v>43384</v>
      </c>
      <c r="U460" s="20">
        <f t="shared" si="59"/>
        <v>-1.1462825098048008</v>
      </c>
      <c r="V460" s="20">
        <f t="shared" si="59"/>
        <v>-1.7474879506606216</v>
      </c>
      <c r="W460" s="20">
        <f t="shared" si="47"/>
        <v>-1.5228787452803376</v>
      </c>
      <c r="X460" s="20">
        <f t="shared" si="48"/>
        <v>-0.92339916137307332</v>
      </c>
      <c r="Y460" s="20">
        <f t="shared" si="60"/>
        <v>-1.3433076756961251</v>
      </c>
      <c r="Z460" s="20">
        <f t="shared" si="60"/>
        <v>-1.9445131165519458</v>
      </c>
      <c r="AA460" s="20">
        <f t="shared" si="49"/>
        <v>-1.5228787452803376</v>
      </c>
      <c r="AB460" s="20">
        <f t="shared" si="50"/>
        <v>-1.0618564257412049</v>
      </c>
      <c r="AC460" s="20">
        <f t="shared" si="61"/>
        <v>-1.4036035775833762</v>
      </c>
      <c r="AD460" s="20">
        <f t="shared" si="61"/>
        <v>-2.0048090184391967</v>
      </c>
      <c r="AE460" s="20">
        <f t="shared" si="51"/>
        <v>-1.5228787452803376</v>
      </c>
      <c r="AF460" s="20">
        <f t="shared" si="52"/>
        <v>-1.1003346918166517</v>
      </c>
      <c r="AG460" s="20">
        <f t="shared" si="62"/>
        <v>-1.4846368284925944</v>
      </c>
      <c r="AH460" s="20">
        <f t="shared" si="62"/>
        <v>-2.0858422693484151</v>
      </c>
      <c r="AI460" s="20">
        <f t="shared" si="53"/>
        <v>-1.5228787452803376</v>
      </c>
      <c r="AJ460" s="20">
        <f t="shared" si="54"/>
        <v>-1.1489377418218887</v>
      </c>
      <c r="AK460" s="20">
        <f t="shared" si="63"/>
        <v>-1.4736414441911312</v>
      </c>
      <c r="AL460" s="20">
        <f t="shared" si="63"/>
        <v>-2.0748468850469517</v>
      </c>
      <c r="AM460" s="20">
        <f t="shared" si="55"/>
        <v>-1.5228787452803376</v>
      </c>
      <c r="AN460" s="20">
        <f t="shared" si="56"/>
        <v>-1.1425564716334442</v>
      </c>
      <c r="AO460" s="20">
        <f t="shared" si="64"/>
        <v>-1.3596980918842945</v>
      </c>
      <c r="AP460" s="20">
        <f t="shared" si="64"/>
        <v>-1.9609035327401152</v>
      </c>
      <c r="AQ460" s="20">
        <f t="shared" si="57"/>
        <v>-1.5228787452803376</v>
      </c>
      <c r="AR460" s="20">
        <f t="shared" si="58"/>
        <v>-1.072506794788056</v>
      </c>
    </row>
    <row r="461" spans="1:44">
      <c r="A461" s="20">
        <f t="shared" si="45"/>
        <v>92</v>
      </c>
      <c r="B461" s="36">
        <f t="shared" si="44"/>
        <v>2802</v>
      </c>
      <c r="C461" s="21">
        <f t="shared" si="46"/>
        <v>43415</v>
      </c>
      <c r="U461" s="20">
        <f t="shared" si="59"/>
        <v>-1.1471294042476343</v>
      </c>
      <c r="V461" s="20">
        <f t="shared" si="59"/>
        <v>-1.7598613974917696</v>
      </c>
      <c r="W461" s="20">
        <f t="shared" si="47"/>
        <v>-1.5228787452803376</v>
      </c>
      <c r="X461" s="20">
        <f t="shared" si="48"/>
        <v>-0.92574096552136764</v>
      </c>
      <c r="Y461" s="20">
        <f t="shared" si="60"/>
        <v>-1.3441545701389586</v>
      </c>
      <c r="Z461" s="20">
        <f t="shared" si="60"/>
        <v>-1.9568865633830939</v>
      </c>
      <c r="AA461" s="20">
        <f t="shared" si="49"/>
        <v>-1.5228787452803376</v>
      </c>
      <c r="AB461" s="20">
        <f t="shared" si="50"/>
        <v>-1.0639020917317925</v>
      </c>
      <c r="AC461" s="20">
        <f t="shared" si="61"/>
        <v>-1.4044504720262097</v>
      </c>
      <c r="AD461" s="20">
        <f t="shared" si="61"/>
        <v>-2.0171824652703449</v>
      </c>
      <c r="AE461" s="20">
        <f t="shared" si="51"/>
        <v>-1.5228787452803376</v>
      </c>
      <c r="AF461" s="20">
        <f t="shared" si="52"/>
        <v>-1.1022799036398916</v>
      </c>
      <c r="AG461" s="20">
        <f t="shared" si="62"/>
        <v>-1.4854837229354279</v>
      </c>
      <c r="AH461" s="20">
        <f t="shared" si="62"/>
        <v>-2.0982157161795629</v>
      </c>
      <c r="AI461" s="20">
        <f t="shared" si="53"/>
        <v>-1.5228787452803376</v>
      </c>
      <c r="AJ461" s="20">
        <f t="shared" si="54"/>
        <v>-1.1507426978336128</v>
      </c>
      <c r="AK461" s="20">
        <f t="shared" si="63"/>
        <v>-1.4744883386339647</v>
      </c>
      <c r="AL461" s="20">
        <f t="shared" si="63"/>
        <v>-2.0872203318781</v>
      </c>
      <c r="AM461" s="20">
        <f t="shared" si="55"/>
        <v>-1.5228787452803376</v>
      </c>
      <c r="AN461" s="20">
        <f t="shared" si="56"/>
        <v>-1.1443807469809915</v>
      </c>
      <c r="AO461" s="20">
        <f t="shared" si="64"/>
        <v>-1.3605449863271279</v>
      </c>
      <c r="AP461" s="20">
        <f t="shared" si="64"/>
        <v>-1.973276979571263</v>
      </c>
      <c r="AQ461" s="20">
        <f t="shared" si="57"/>
        <v>-1.5228787452803376</v>
      </c>
      <c r="AR461" s="20">
        <f t="shared" si="58"/>
        <v>-1.0745255386879</v>
      </c>
    </row>
    <row r="462" spans="1:44">
      <c r="A462" s="20">
        <f t="shared" si="45"/>
        <v>93</v>
      </c>
      <c r="B462" s="36">
        <f t="shared" si="44"/>
        <v>2832</v>
      </c>
      <c r="C462" s="21">
        <f t="shared" si="46"/>
        <v>43445</v>
      </c>
      <c r="U462" s="20">
        <f t="shared" ref="U462:V481" si="65">LOG(U$9*(1/2)^($B462/U$8))</f>
        <v>-1.1479489795148927</v>
      </c>
      <c r="V462" s="20">
        <f t="shared" si="65"/>
        <v>-1.7718357008767514</v>
      </c>
      <c r="W462" s="20">
        <f t="shared" si="47"/>
        <v>-1.5228787452803376</v>
      </c>
      <c r="X462" s="20">
        <f t="shared" si="48"/>
        <v>-0.92796891247064395</v>
      </c>
      <c r="Y462" s="20">
        <f t="shared" ref="Y462:Z481" si="66">LOG(Y$9*(1/2)^($B462/Y$8))</f>
        <v>-1.344974145406217</v>
      </c>
      <c r="Z462" s="20">
        <f t="shared" si="66"/>
        <v>-1.9688608667680756</v>
      </c>
      <c r="AA462" s="20">
        <f t="shared" si="49"/>
        <v>-1.5228787452803376</v>
      </c>
      <c r="AB462" s="20">
        <f t="shared" si="50"/>
        <v>-1.0658470012438097</v>
      </c>
      <c r="AC462" s="20">
        <f t="shared" ref="AC462:AD481" si="67">LOG(AC$9*(1/2)^($B462/AC$8))</f>
        <v>-1.405270047293468</v>
      </c>
      <c r="AD462" s="20">
        <f t="shared" si="67"/>
        <v>-2.0291567686553265</v>
      </c>
      <c r="AE462" s="20">
        <f t="shared" si="51"/>
        <v>-1.5228787452803376</v>
      </c>
      <c r="AF462" s="20">
        <f t="shared" si="52"/>
        <v>-1.1041288886189393</v>
      </c>
      <c r="AG462" s="20">
        <f t="shared" ref="AG462:AH481" si="68">LOG(AG$9*(1/2)^($B462/AG$8))</f>
        <v>-1.4863032982026863</v>
      </c>
      <c r="AH462" s="20">
        <f t="shared" si="68"/>
        <v>-2.1101900195645449</v>
      </c>
      <c r="AI462" s="20">
        <f t="shared" si="53"/>
        <v>-1.5228787452803376</v>
      </c>
      <c r="AJ462" s="20">
        <f t="shared" si="54"/>
        <v>-1.1524578238811898</v>
      </c>
      <c r="AK462" s="20">
        <f t="shared" ref="AK462:AL481" si="69">LOG(AK$9*(1/2)^($B462/AK$8))</f>
        <v>-1.4753079139012231</v>
      </c>
      <c r="AL462" s="20">
        <f t="shared" si="69"/>
        <v>-2.0991946352630815</v>
      </c>
      <c r="AM462" s="20">
        <f t="shared" si="55"/>
        <v>-1.5228787452803376</v>
      </c>
      <c r="AN462" s="20">
        <f t="shared" si="56"/>
        <v>-1.1461143062185468</v>
      </c>
      <c r="AO462" s="20">
        <f t="shared" ref="AO462:AP481" si="70">LOG(AO$9*(1/2)^($B462/AO$8))</f>
        <v>-1.3613645615943863</v>
      </c>
      <c r="AP462" s="20">
        <f t="shared" si="70"/>
        <v>-1.9852512829562448</v>
      </c>
      <c r="AQ462" s="20">
        <f t="shared" si="57"/>
        <v>-1.5228787452803376</v>
      </c>
      <c r="AR462" s="20">
        <f t="shared" si="58"/>
        <v>-1.0764447358132181</v>
      </c>
    </row>
    <row r="463" spans="1:44">
      <c r="A463" s="20">
        <f t="shared" si="45"/>
        <v>94</v>
      </c>
      <c r="B463" s="36">
        <f t="shared" si="44"/>
        <v>2863</v>
      </c>
      <c r="C463" s="21">
        <f t="shared" si="46"/>
        <v>43476</v>
      </c>
      <c r="U463" s="20">
        <f t="shared" si="65"/>
        <v>-1.1487958739577264</v>
      </c>
      <c r="V463" s="20">
        <f t="shared" si="65"/>
        <v>-1.7842091477078992</v>
      </c>
      <c r="W463" s="20">
        <f t="shared" si="47"/>
        <v>-1.5228787452803376</v>
      </c>
      <c r="X463" s="20">
        <f t="shared" si="48"/>
        <v>-0.93023227018079269</v>
      </c>
      <c r="Y463" s="20">
        <f t="shared" si="66"/>
        <v>-1.3458210398490507</v>
      </c>
      <c r="Z463" s="20">
        <f t="shared" si="66"/>
        <v>-1.9812343135992234</v>
      </c>
      <c r="AA463" s="20">
        <f t="shared" si="49"/>
        <v>-1.5228787452803376</v>
      </c>
      <c r="AB463" s="20">
        <f t="shared" si="50"/>
        <v>-1.0678215225261352</v>
      </c>
      <c r="AC463" s="20">
        <f t="shared" si="67"/>
        <v>-1.4061169417363015</v>
      </c>
      <c r="AD463" s="20">
        <f t="shared" si="67"/>
        <v>-2.0415302154864747</v>
      </c>
      <c r="AE463" s="20">
        <f t="shared" si="51"/>
        <v>-1.5228787452803376</v>
      </c>
      <c r="AF463" s="20">
        <f t="shared" si="52"/>
        <v>-1.1060056062711277</v>
      </c>
      <c r="AG463" s="20">
        <f t="shared" si="68"/>
        <v>-1.48715019264552</v>
      </c>
      <c r="AH463" s="20">
        <f t="shared" si="68"/>
        <v>-2.1225634663956927</v>
      </c>
      <c r="AI463" s="20">
        <f t="shared" si="53"/>
        <v>-1.5228787452803376</v>
      </c>
      <c r="AJ463" s="20">
        <f t="shared" si="54"/>
        <v>-1.1541981332833511</v>
      </c>
      <c r="AK463" s="20">
        <f t="shared" si="69"/>
        <v>-1.4761548083440568</v>
      </c>
      <c r="AL463" s="20">
        <f t="shared" si="69"/>
        <v>-2.1115680820942297</v>
      </c>
      <c r="AM463" s="20">
        <f t="shared" si="55"/>
        <v>-1.5228787452803376</v>
      </c>
      <c r="AN463" s="20">
        <f t="shared" si="56"/>
        <v>-1.1478733948279736</v>
      </c>
      <c r="AO463" s="20">
        <f t="shared" si="70"/>
        <v>-1.3622114560372198</v>
      </c>
      <c r="AP463" s="20">
        <f t="shared" si="70"/>
        <v>-1.9976247297873928</v>
      </c>
      <c r="AQ463" s="20">
        <f t="shared" si="57"/>
        <v>-1.5228787452803376</v>
      </c>
      <c r="AR463" s="20">
        <f t="shared" si="58"/>
        <v>-1.0783930367403864</v>
      </c>
    </row>
    <row r="464" spans="1:44">
      <c r="A464" s="20">
        <f t="shared" si="45"/>
        <v>95</v>
      </c>
      <c r="B464" s="36">
        <f t="shared" si="44"/>
        <v>2894</v>
      </c>
      <c r="C464" s="21">
        <f t="shared" si="46"/>
        <v>43507</v>
      </c>
      <c r="U464" s="20">
        <f t="shared" si="65"/>
        <v>-1.1496427684005599</v>
      </c>
      <c r="V464" s="20">
        <f t="shared" si="65"/>
        <v>-1.7965825945390472</v>
      </c>
      <c r="W464" s="20">
        <f t="shared" si="47"/>
        <v>-1.5228787452803376</v>
      </c>
      <c r="X464" s="20">
        <f t="shared" si="48"/>
        <v>-0.93245687973459312</v>
      </c>
      <c r="Y464" s="20">
        <f t="shared" si="66"/>
        <v>-1.3466679342918841</v>
      </c>
      <c r="Z464" s="20">
        <f t="shared" si="66"/>
        <v>-1.9936077604303715</v>
      </c>
      <c r="AA464" s="20">
        <f t="shared" si="49"/>
        <v>-1.5228787452803376</v>
      </c>
      <c r="AB464" s="20">
        <f t="shared" si="50"/>
        <v>-1.0697609583419532</v>
      </c>
      <c r="AC464" s="20">
        <f t="shared" si="67"/>
        <v>-1.4069638361791352</v>
      </c>
      <c r="AD464" s="20">
        <f t="shared" si="67"/>
        <v>-2.0539036623176226</v>
      </c>
      <c r="AE464" s="20">
        <f t="shared" si="51"/>
        <v>-1.5228787452803376</v>
      </c>
      <c r="AF464" s="20">
        <f t="shared" si="52"/>
        <v>-1.1078485640648048</v>
      </c>
      <c r="AG464" s="20">
        <f t="shared" si="68"/>
        <v>-1.4879970870883534</v>
      </c>
      <c r="AH464" s="20">
        <f t="shared" si="68"/>
        <v>-2.134936913226841</v>
      </c>
      <c r="AI464" s="20">
        <f t="shared" si="53"/>
        <v>-1.5228787452803376</v>
      </c>
      <c r="AJ464" s="20">
        <f t="shared" si="54"/>
        <v>-1.1559066037178465</v>
      </c>
      <c r="AK464" s="20">
        <f t="shared" si="69"/>
        <v>-1.4770017027868902</v>
      </c>
      <c r="AL464" s="20">
        <f t="shared" si="69"/>
        <v>-2.1239415289253776</v>
      </c>
      <c r="AM464" s="20">
        <f t="shared" si="55"/>
        <v>-1.5228787452803376</v>
      </c>
      <c r="AN464" s="20">
        <f t="shared" si="56"/>
        <v>-1.1496003750434636</v>
      </c>
      <c r="AO464" s="20">
        <f t="shared" si="70"/>
        <v>-1.3630583504800535</v>
      </c>
      <c r="AP464" s="20">
        <f t="shared" si="70"/>
        <v>-2.0099981766185411</v>
      </c>
      <c r="AQ464" s="20">
        <f t="shared" si="57"/>
        <v>-1.5228787452803376</v>
      </c>
      <c r="AR464" s="20">
        <f t="shared" si="58"/>
        <v>-1.0803066033511719</v>
      </c>
    </row>
    <row r="465" spans="1:44">
      <c r="A465" s="20">
        <f t="shared" si="45"/>
        <v>96</v>
      </c>
      <c r="B465" s="36">
        <f>DATEDIF(DATE(2011,3,11),C465,"d")</f>
        <v>2922</v>
      </c>
      <c r="C465" s="21">
        <f t="shared" si="46"/>
        <v>43535</v>
      </c>
      <c r="U465" s="20">
        <f t="shared" si="65"/>
        <v>-1.1504077053166677</v>
      </c>
      <c r="V465" s="20">
        <f t="shared" si="65"/>
        <v>-1.807758611031697</v>
      </c>
      <c r="W465" s="20">
        <f t="shared" si="47"/>
        <v>-1.5228787452803376</v>
      </c>
      <c r="X465" s="20">
        <f t="shared" si="48"/>
        <v>-0.93443351809722375</v>
      </c>
      <c r="Y465" s="20">
        <f t="shared" si="66"/>
        <v>-1.3474328712079919</v>
      </c>
      <c r="Z465" s="20">
        <f t="shared" si="66"/>
        <v>-2.0047837769230212</v>
      </c>
      <c r="AA465" s="20">
        <f t="shared" si="49"/>
        <v>-1.5228787452803376</v>
      </c>
      <c r="AB465" s="20">
        <f t="shared" si="50"/>
        <v>-1.0714831401393272</v>
      </c>
      <c r="AC465" s="20">
        <f t="shared" si="67"/>
        <v>-1.407728773095243</v>
      </c>
      <c r="AD465" s="20">
        <f t="shared" si="67"/>
        <v>-2.0650796788102723</v>
      </c>
      <c r="AE465" s="20">
        <f t="shared" si="51"/>
        <v>-1.5228787452803376</v>
      </c>
      <c r="AF465" s="20">
        <f t="shared" si="52"/>
        <v>-1.1094847314033776</v>
      </c>
      <c r="AG465" s="20">
        <f t="shared" si="68"/>
        <v>-1.4887620240044612</v>
      </c>
      <c r="AH465" s="20">
        <f t="shared" si="68"/>
        <v>-2.1461129297194903</v>
      </c>
      <c r="AI465" s="20">
        <f t="shared" si="53"/>
        <v>-1.5228787452803376</v>
      </c>
      <c r="AJ465" s="20">
        <f t="shared" si="54"/>
        <v>-1.1574229298630674</v>
      </c>
      <c r="AK465" s="20">
        <f t="shared" si="69"/>
        <v>-1.477766639702998</v>
      </c>
      <c r="AL465" s="20">
        <f t="shared" si="69"/>
        <v>-2.1351175454180273</v>
      </c>
      <c r="AM465" s="20">
        <f t="shared" si="55"/>
        <v>-1.5228787452803376</v>
      </c>
      <c r="AN465" s="20">
        <f t="shared" si="56"/>
        <v>-1.1511331910223401</v>
      </c>
      <c r="AO465" s="20">
        <f t="shared" si="70"/>
        <v>-1.3638232873961613</v>
      </c>
      <c r="AP465" s="20">
        <f t="shared" si="70"/>
        <v>-2.0211741931111904</v>
      </c>
      <c r="AQ465" s="20">
        <f t="shared" si="57"/>
        <v>-1.5228787452803376</v>
      </c>
      <c r="AR465" s="20">
        <f t="shared" si="58"/>
        <v>-1.0820057180521563</v>
      </c>
    </row>
    <row r="466" spans="1:44">
      <c r="A466" s="20">
        <f t="shared" si="45"/>
        <v>97</v>
      </c>
      <c r="B466" s="36">
        <f>DATEDIF(DATE(2011,3,11),C466,"d")</f>
        <v>2953</v>
      </c>
      <c r="C466" s="21">
        <f t="shared" si="46"/>
        <v>43566</v>
      </c>
      <c r="U466" s="20">
        <f t="shared" si="65"/>
        <v>-1.1512545997595012</v>
      </c>
      <c r="V466" s="20">
        <f t="shared" si="65"/>
        <v>-1.8201320578628446</v>
      </c>
      <c r="W466" s="20">
        <f t="shared" si="47"/>
        <v>-1.5228787452803376</v>
      </c>
      <c r="X466" s="20">
        <f t="shared" si="48"/>
        <v>-0.93658642822108518</v>
      </c>
      <c r="Y466" s="20">
        <f t="shared" si="66"/>
        <v>-1.3482797656508254</v>
      </c>
      <c r="Z466" s="20">
        <f t="shared" si="66"/>
        <v>-2.0171572237541691</v>
      </c>
      <c r="AA466" s="20">
        <f t="shared" si="49"/>
        <v>-1.5228787452803376</v>
      </c>
      <c r="AB466" s="20">
        <f t="shared" si="50"/>
        <v>-1.0733577518013022</v>
      </c>
      <c r="AC466" s="20">
        <f t="shared" si="67"/>
        <v>-1.4085756675380765</v>
      </c>
      <c r="AD466" s="20">
        <f t="shared" si="67"/>
        <v>-2.0774531256414202</v>
      </c>
      <c r="AE466" s="20">
        <f t="shared" si="51"/>
        <v>-1.5228787452803376</v>
      </c>
      <c r="AF466" s="20">
        <f t="shared" si="52"/>
        <v>-1.1112653464480815</v>
      </c>
      <c r="AG466" s="20">
        <f t="shared" si="68"/>
        <v>-1.4896089184472949</v>
      </c>
      <c r="AH466" s="20">
        <f t="shared" si="68"/>
        <v>-2.1584863765506381</v>
      </c>
      <c r="AI466" s="20">
        <f t="shared" si="53"/>
        <v>-1.5228787452803376</v>
      </c>
      <c r="AJ466" s="20">
        <f t="shared" si="54"/>
        <v>-1.1590726473591444</v>
      </c>
      <c r="AK466" s="20">
        <f t="shared" si="69"/>
        <v>-1.4786135341458315</v>
      </c>
      <c r="AL466" s="20">
        <f t="shared" si="69"/>
        <v>-2.1474909922491752</v>
      </c>
      <c r="AM466" s="20">
        <f t="shared" si="55"/>
        <v>-1.5228787452803376</v>
      </c>
      <c r="AN466" s="20">
        <f t="shared" si="56"/>
        <v>-1.1528009151940846</v>
      </c>
      <c r="AO466" s="20">
        <f t="shared" si="70"/>
        <v>-1.3646701818389948</v>
      </c>
      <c r="AP466" s="20">
        <f t="shared" si="70"/>
        <v>-2.0335476399423382</v>
      </c>
      <c r="AQ466" s="20">
        <f t="shared" si="57"/>
        <v>-1.5228787452803376</v>
      </c>
      <c r="AR466" s="20">
        <f t="shared" si="58"/>
        <v>-1.0838551181633538</v>
      </c>
    </row>
    <row r="467" spans="1:44">
      <c r="A467" s="20">
        <f t="shared" si="45"/>
        <v>98</v>
      </c>
      <c r="B467" s="36">
        <f>DATEDIF(DATE(2011,3,11),C467,"d")</f>
        <v>2983</v>
      </c>
      <c r="C467" s="21">
        <f t="shared" si="46"/>
        <v>43596</v>
      </c>
      <c r="U467" s="20">
        <f t="shared" si="65"/>
        <v>-1.1520741750267596</v>
      </c>
      <c r="V467" s="20">
        <f t="shared" si="65"/>
        <v>-1.8321063612478263</v>
      </c>
      <c r="W467" s="20">
        <f t="shared" si="47"/>
        <v>-1.5228787452803376</v>
      </c>
      <c r="X467" s="20">
        <f t="shared" si="48"/>
        <v>-0.93863502251802122</v>
      </c>
      <c r="Y467" s="20">
        <f t="shared" si="66"/>
        <v>-1.3490993409180838</v>
      </c>
      <c r="Z467" s="20">
        <f t="shared" si="66"/>
        <v>-2.0291315271391506</v>
      </c>
      <c r="AA467" s="20">
        <f t="shared" si="49"/>
        <v>-1.5228787452803376</v>
      </c>
      <c r="AB467" s="20">
        <f t="shared" si="50"/>
        <v>-1.0751404147953405</v>
      </c>
      <c r="AC467" s="20">
        <f t="shared" si="67"/>
        <v>-1.4093952428053349</v>
      </c>
      <c r="AD467" s="20">
        <f t="shared" si="67"/>
        <v>-2.0894274290264017</v>
      </c>
      <c r="AE467" s="20">
        <f t="shared" si="51"/>
        <v>-1.5228787452803376</v>
      </c>
      <c r="AF467" s="20">
        <f t="shared" si="52"/>
        <v>-1.1129582651380858</v>
      </c>
      <c r="AG467" s="20">
        <f t="shared" si="68"/>
        <v>-1.4904284937145531</v>
      </c>
      <c r="AH467" s="20">
        <f t="shared" si="68"/>
        <v>-2.1704606799356201</v>
      </c>
      <c r="AI467" s="20">
        <f t="shared" si="53"/>
        <v>-1.5228787452803376</v>
      </c>
      <c r="AJ467" s="20">
        <f t="shared" si="54"/>
        <v>-1.1606406534033591</v>
      </c>
      <c r="AK467" s="20">
        <f t="shared" si="69"/>
        <v>-1.4794331094130899</v>
      </c>
      <c r="AL467" s="20">
        <f t="shared" si="69"/>
        <v>-2.1594652956341567</v>
      </c>
      <c r="AM467" s="20">
        <f t="shared" si="55"/>
        <v>-1.5228787452803376</v>
      </c>
      <c r="AN467" s="20">
        <f t="shared" si="56"/>
        <v>-1.1543861002479514</v>
      </c>
      <c r="AO467" s="20">
        <f t="shared" si="70"/>
        <v>-1.3654897571062532</v>
      </c>
      <c r="AP467" s="20">
        <f t="shared" si="70"/>
        <v>-2.0455219433273202</v>
      </c>
      <c r="AQ467" s="20">
        <f t="shared" si="57"/>
        <v>-1.5228787452803376</v>
      </c>
      <c r="AR467" s="20">
        <f t="shared" si="58"/>
        <v>-1.0856137064256375</v>
      </c>
    </row>
    <row r="468" spans="1:44">
      <c r="A468" s="20">
        <f t="shared" si="45"/>
        <v>99</v>
      </c>
      <c r="B468" s="36">
        <f>DATEDIF(DATE(2011,3,11),C468,"d")</f>
        <v>3014</v>
      </c>
      <c r="C468" s="21">
        <f t="shared" si="46"/>
        <v>43627</v>
      </c>
      <c r="U468" s="20">
        <f t="shared" si="65"/>
        <v>-1.1529210694695933</v>
      </c>
      <c r="V468" s="20">
        <f t="shared" si="65"/>
        <v>-1.8444798080789744</v>
      </c>
      <c r="W468" s="20">
        <f t="shared" si="47"/>
        <v>-1.5228787452803376</v>
      </c>
      <c r="X468" s="20">
        <f t="shared" si="48"/>
        <v>-0.94071657448914048</v>
      </c>
      <c r="Y468" s="20">
        <f t="shared" si="66"/>
        <v>-1.3499462353609175</v>
      </c>
      <c r="Z468" s="20">
        <f t="shared" si="66"/>
        <v>-2.0415049739702984</v>
      </c>
      <c r="AA468" s="20">
        <f t="shared" si="49"/>
        <v>-1.5228787452803376</v>
      </c>
      <c r="AB468" s="20">
        <f t="shared" si="50"/>
        <v>-1.0769506371405539</v>
      </c>
      <c r="AC468" s="20">
        <f t="shared" si="67"/>
        <v>-1.4102421372481684</v>
      </c>
      <c r="AD468" s="20">
        <f t="shared" si="67"/>
        <v>-2.1018008758575495</v>
      </c>
      <c r="AE468" s="20">
        <f t="shared" si="51"/>
        <v>-1.5228787452803376</v>
      </c>
      <c r="AF468" s="20">
        <f t="shared" si="52"/>
        <v>-1.1146769971096848</v>
      </c>
      <c r="AG468" s="20">
        <f t="shared" si="68"/>
        <v>-1.4912753881573868</v>
      </c>
      <c r="AH468" s="20">
        <f t="shared" si="68"/>
        <v>-2.1828341267667679</v>
      </c>
      <c r="AI468" s="20">
        <f t="shared" si="53"/>
        <v>-1.5228787452803376</v>
      </c>
      <c r="AJ468" s="20">
        <f t="shared" si="54"/>
        <v>-1.1622321059510212</v>
      </c>
      <c r="AK468" s="20">
        <f t="shared" si="69"/>
        <v>-1.4802800038559236</v>
      </c>
      <c r="AL468" s="20">
        <f t="shared" si="69"/>
        <v>-2.1718387424653045</v>
      </c>
      <c r="AM468" s="20">
        <f t="shared" si="55"/>
        <v>-1.5228787452803376</v>
      </c>
      <c r="AN468" s="20">
        <f t="shared" si="56"/>
        <v>-1.1559950529210268</v>
      </c>
      <c r="AO468" s="20">
        <f t="shared" si="70"/>
        <v>-1.3663366515490869</v>
      </c>
      <c r="AP468" s="20">
        <f t="shared" si="70"/>
        <v>-2.057895390158468</v>
      </c>
      <c r="AQ468" s="20">
        <f t="shared" si="57"/>
        <v>-1.5228787452803376</v>
      </c>
      <c r="AR468" s="20">
        <f t="shared" si="58"/>
        <v>-1.0873993818924892</v>
      </c>
    </row>
    <row r="469" spans="1:44">
      <c r="A469" s="20">
        <f t="shared" si="45"/>
        <v>100</v>
      </c>
      <c r="B469" s="36">
        <f>DATEDIF(DATE(2011,3,11),C469,"d")</f>
        <v>3044</v>
      </c>
      <c r="C469" s="21">
        <f t="shared" si="46"/>
        <v>43657</v>
      </c>
      <c r="U469" s="20">
        <f t="shared" si="65"/>
        <v>-1.1537406447368515</v>
      </c>
      <c r="V469" s="20">
        <f t="shared" si="65"/>
        <v>-1.8564541114639563</v>
      </c>
      <c r="W469" s="20">
        <f t="shared" si="47"/>
        <v>-1.5228787452803376</v>
      </c>
      <c r="X469" s="20">
        <f t="shared" si="48"/>
        <v>-0.94269745320030263</v>
      </c>
      <c r="Y469" s="20">
        <f t="shared" si="66"/>
        <v>-1.3507658106281759</v>
      </c>
      <c r="Z469" s="20">
        <f t="shared" si="66"/>
        <v>-2.0534792773552808</v>
      </c>
      <c r="AA469" s="20">
        <f t="shared" si="49"/>
        <v>-1.5228787452803376</v>
      </c>
      <c r="AB469" s="20">
        <f t="shared" si="50"/>
        <v>-1.0786722569216185</v>
      </c>
      <c r="AC469" s="20">
        <f t="shared" si="67"/>
        <v>-1.4110617125154268</v>
      </c>
      <c r="AD469" s="20">
        <f t="shared" si="67"/>
        <v>-2.1137751792425314</v>
      </c>
      <c r="AE469" s="20">
        <f t="shared" si="51"/>
        <v>-1.5228787452803376</v>
      </c>
      <c r="AF469" s="20">
        <f t="shared" si="52"/>
        <v>-1.1163112680400491</v>
      </c>
      <c r="AG469" s="20">
        <f t="shared" si="68"/>
        <v>-1.492094963424645</v>
      </c>
      <c r="AH469" s="20">
        <f t="shared" si="68"/>
        <v>-2.1948084301517499</v>
      </c>
      <c r="AI469" s="20">
        <f t="shared" si="53"/>
        <v>-1.5228787452803376</v>
      </c>
      <c r="AJ469" s="20">
        <f t="shared" si="54"/>
        <v>-1.1637449188586575</v>
      </c>
      <c r="AK469" s="20">
        <f t="shared" si="69"/>
        <v>-1.4810995791231818</v>
      </c>
      <c r="AL469" s="20">
        <f t="shared" si="69"/>
        <v>-2.1838130458502865</v>
      </c>
      <c r="AM469" s="20">
        <f t="shared" si="55"/>
        <v>-1.5228787452803376</v>
      </c>
      <c r="AN469" s="20">
        <f t="shared" si="56"/>
        <v>-1.1575245614234573</v>
      </c>
      <c r="AO469" s="20">
        <f t="shared" si="70"/>
        <v>-1.3671562268163451</v>
      </c>
      <c r="AP469" s="20">
        <f t="shared" si="70"/>
        <v>-2.06986969354345</v>
      </c>
      <c r="AQ469" s="20">
        <f t="shared" si="57"/>
        <v>-1.5228787452803376</v>
      </c>
      <c r="AR469" s="20">
        <f t="shared" si="58"/>
        <v>-1.0890975624354367</v>
      </c>
    </row>
    <row r="470" spans="1:44">
      <c r="A470" s="20">
        <f t="shared" si="45"/>
        <v>101</v>
      </c>
      <c r="B470" s="36">
        <f t="shared" ref="B470:B489" si="71">DATEDIF(DATE(2011,3,11),C470,"d")</f>
        <v>3075</v>
      </c>
      <c r="C470" s="21">
        <f t="shared" si="46"/>
        <v>43688</v>
      </c>
      <c r="U470" s="20">
        <f t="shared" si="65"/>
        <v>-1.1545875391796852</v>
      </c>
      <c r="V470" s="20">
        <f t="shared" si="65"/>
        <v>-1.8688275582951042</v>
      </c>
      <c r="W470" s="20">
        <f t="shared" si="47"/>
        <v>-1.5228787452803376</v>
      </c>
      <c r="X470" s="20">
        <f t="shared" ref="X470:X489" si="72">LOG(10^U470+10^V470+10^W470)</f>
        <v>-0.94471040123767935</v>
      </c>
      <c r="Y470" s="20">
        <f t="shared" si="66"/>
        <v>-1.3516127050710094</v>
      </c>
      <c r="Z470" s="20">
        <f t="shared" si="66"/>
        <v>-2.0658527241864282</v>
      </c>
      <c r="AA470" s="20">
        <f t="shared" si="49"/>
        <v>-1.5228787452803376</v>
      </c>
      <c r="AB470" s="20">
        <f t="shared" ref="AB470:AB489" si="73">LOG(10^Y470+10^Z470+10^AA470)</f>
        <v>-1.0804206941373964</v>
      </c>
      <c r="AC470" s="20">
        <f t="shared" si="67"/>
        <v>-1.4119086069582605</v>
      </c>
      <c r="AD470" s="20">
        <f t="shared" si="67"/>
        <v>-2.1261486260736793</v>
      </c>
      <c r="AE470" s="20">
        <f t="shared" si="51"/>
        <v>-1.5228787452803376</v>
      </c>
      <c r="AF470" s="20">
        <f t="shared" ref="AF470:AF489" si="74">LOG(10^AC470+10^AD470+10^AE470)</f>
        <v>-1.117970658760187</v>
      </c>
      <c r="AG470" s="20">
        <f t="shared" si="68"/>
        <v>-1.4929418578674787</v>
      </c>
      <c r="AH470" s="20">
        <f t="shared" si="68"/>
        <v>-2.2071818769828977</v>
      </c>
      <c r="AI470" s="20">
        <f t="shared" si="53"/>
        <v>-1.5228787452803376</v>
      </c>
      <c r="AJ470" s="20">
        <f t="shared" ref="AJ470:AJ489" si="75">LOG(10^AG470+10^AH470+10^AI470)</f>
        <v>-1.1652805510783424</v>
      </c>
      <c r="AK470" s="20">
        <f t="shared" si="69"/>
        <v>-1.4819464735660155</v>
      </c>
      <c r="AL470" s="20">
        <f t="shared" si="69"/>
        <v>-2.1961864926814343</v>
      </c>
      <c r="AM470" s="20">
        <f t="shared" si="55"/>
        <v>-1.5228787452803376</v>
      </c>
      <c r="AN470" s="20">
        <f t="shared" ref="AN470:AN489" si="76">LOG(10^AK470+10^AL470+10^AM470)</f>
        <v>-1.1590772013190271</v>
      </c>
      <c r="AO470" s="20">
        <f t="shared" si="70"/>
        <v>-1.3680031212591788</v>
      </c>
      <c r="AP470" s="20">
        <f t="shared" si="70"/>
        <v>-2.0822431403745978</v>
      </c>
      <c r="AQ470" s="20">
        <f t="shared" si="57"/>
        <v>-1.5228787452803376</v>
      </c>
      <c r="AR470" s="20">
        <f t="shared" ref="AR470:AR489" si="77">LOG(10^AO470+10^AP470+10^AQ470)</f>
        <v>-1.0908221013155006</v>
      </c>
    </row>
    <row r="471" spans="1:44">
      <c r="A471" s="20">
        <f t="shared" si="45"/>
        <v>102</v>
      </c>
      <c r="B471" s="36">
        <f t="shared" si="71"/>
        <v>3106</v>
      </c>
      <c r="C471" s="21">
        <f t="shared" si="46"/>
        <v>43719</v>
      </c>
      <c r="U471" s="20">
        <f t="shared" si="65"/>
        <v>-1.1554344336225189</v>
      </c>
      <c r="V471" s="20">
        <f t="shared" si="65"/>
        <v>-1.881201005126252</v>
      </c>
      <c r="W471" s="20">
        <f t="shared" si="47"/>
        <v>-1.5228787452803376</v>
      </c>
      <c r="X471" s="20">
        <f t="shared" si="72"/>
        <v>-0.94668951909700394</v>
      </c>
      <c r="Y471" s="20">
        <f t="shared" si="66"/>
        <v>-1.3524595995138429</v>
      </c>
      <c r="Z471" s="20">
        <f t="shared" si="66"/>
        <v>-2.0782261710175765</v>
      </c>
      <c r="AA471" s="20">
        <f t="shared" si="49"/>
        <v>-1.5228787452803376</v>
      </c>
      <c r="AB471" s="20">
        <f t="shared" si="73"/>
        <v>-1.0821387066588646</v>
      </c>
      <c r="AC471" s="20">
        <f t="shared" si="67"/>
        <v>-1.412755501401094</v>
      </c>
      <c r="AD471" s="20">
        <f t="shared" si="67"/>
        <v>-2.1385220729048275</v>
      </c>
      <c r="AE471" s="20">
        <f t="shared" si="51"/>
        <v>-1.5228787452803376</v>
      </c>
      <c r="AF471" s="20">
        <f t="shared" si="74"/>
        <v>-1.1196008422908246</v>
      </c>
      <c r="AG471" s="20">
        <f t="shared" si="68"/>
        <v>-1.4937887523103122</v>
      </c>
      <c r="AH471" s="20">
        <f t="shared" si="68"/>
        <v>-2.2195553238140455</v>
      </c>
      <c r="AI471" s="20">
        <f t="shared" si="53"/>
        <v>-1.5228787452803376</v>
      </c>
      <c r="AJ471" s="20">
        <f t="shared" si="75"/>
        <v>-1.1667887276007196</v>
      </c>
      <c r="AK471" s="20">
        <f t="shared" si="69"/>
        <v>-1.4827933680088492</v>
      </c>
      <c r="AL471" s="20">
        <f t="shared" si="69"/>
        <v>-2.2085599395125826</v>
      </c>
      <c r="AM471" s="20">
        <f t="shared" si="55"/>
        <v>-1.5228787452803376</v>
      </c>
      <c r="AN471" s="20">
        <f t="shared" si="76"/>
        <v>-1.1606021407243672</v>
      </c>
      <c r="AO471" s="20">
        <f t="shared" si="70"/>
        <v>-1.3688500157020123</v>
      </c>
      <c r="AP471" s="20">
        <f t="shared" si="70"/>
        <v>-2.0946165872057456</v>
      </c>
      <c r="AQ471" s="20">
        <f t="shared" si="57"/>
        <v>-1.5228787452803376</v>
      </c>
      <c r="AR471" s="20">
        <f t="shared" si="77"/>
        <v>-1.0925165387437588</v>
      </c>
    </row>
    <row r="472" spans="1:44">
      <c r="A472" s="20">
        <f t="shared" si="45"/>
        <v>103</v>
      </c>
      <c r="B472" s="36">
        <f t="shared" si="71"/>
        <v>3136</v>
      </c>
      <c r="C472" s="21">
        <f t="shared" si="46"/>
        <v>43749</v>
      </c>
      <c r="U472" s="20">
        <f t="shared" si="65"/>
        <v>-1.156254008889777</v>
      </c>
      <c r="V472" s="20">
        <f t="shared" si="65"/>
        <v>-1.8931753085112337</v>
      </c>
      <c r="W472" s="20">
        <f t="shared" si="47"/>
        <v>-1.5228787452803376</v>
      </c>
      <c r="X472" s="20">
        <f t="shared" si="72"/>
        <v>-0.94857322889788909</v>
      </c>
      <c r="Y472" s="20">
        <f t="shared" si="66"/>
        <v>-1.3532791747811013</v>
      </c>
      <c r="Z472" s="20">
        <f t="shared" si="66"/>
        <v>-2.090200474402558</v>
      </c>
      <c r="AA472" s="20">
        <f t="shared" si="49"/>
        <v>-1.5228787452803376</v>
      </c>
      <c r="AB472" s="20">
        <f t="shared" si="73"/>
        <v>-1.0837729373551219</v>
      </c>
      <c r="AC472" s="20">
        <f t="shared" si="67"/>
        <v>-1.4135750766683524</v>
      </c>
      <c r="AD472" s="20">
        <f t="shared" si="67"/>
        <v>-2.1504963762898091</v>
      </c>
      <c r="AE472" s="20">
        <f t="shared" si="51"/>
        <v>-1.5228787452803376</v>
      </c>
      <c r="AF472" s="20">
        <f t="shared" si="74"/>
        <v>-1.1211512206472665</v>
      </c>
      <c r="AG472" s="20">
        <f t="shared" si="68"/>
        <v>-1.4946083275775706</v>
      </c>
      <c r="AH472" s="20">
        <f t="shared" si="68"/>
        <v>-2.231529627199027</v>
      </c>
      <c r="AI472" s="20">
        <f t="shared" si="53"/>
        <v>-1.5228787452803376</v>
      </c>
      <c r="AJ472" s="20">
        <f t="shared" si="75"/>
        <v>-1.1682226780709295</v>
      </c>
      <c r="AK472" s="20">
        <f t="shared" si="69"/>
        <v>-1.4836129432761074</v>
      </c>
      <c r="AL472" s="20">
        <f t="shared" si="69"/>
        <v>-2.2205342428975641</v>
      </c>
      <c r="AM472" s="20">
        <f t="shared" si="55"/>
        <v>-1.5228787452803376</v>
      </c>
      <c r="AN472" s="20">
        <f t="shared" si="76"/>
        <v>-1.1620520837589641</v>
      </c>
      <c r="AO472" s="20">
        <f t="shared" si="70"/>
        <v>-1.3696695909692707</v>
      </c>
      <c r="AP472" s="20">
        <f t="shared" si="70"/>
        <v>-2.1065908905907271</v>
      </c>
      <c r="AQ472" s="20">
        <f t="shared" si="57"/>
        <v>-1.5228787452803376</v>
      </c>
      <c r="AR472" s="20">
        <f t="shared" si="77"/>
        <v>-1.0941282585063048</v>
      </c>
    </row>
    <row r="473" spans="1:44">
      <c r="A473" s="20">
        <f t="shared" si="45"/>
        <v>104</v>
      </c>
      <c r="B473" s="36">
        <f t="shared" si="71"/>
        <v>3167</v>
      </c>
      <c r="C473" s="21">
        <f t="shared" si="46"/>
        <v>43780</v>
      </c>
      <c r="U473" s="20">
        <f t="shared" si="65"/>
        <v>-1.1571009033326105</v>
      </c>
      <c r="V473" s="20">
        <f t="shared" si="65"/>
        <v>-1.9055487553423813</v>
      </c>
      <c r="W473" s="20">
        <f t="shared" si="47"/>
        <v>-1.5228787452803376</v>
      </c>
      <c r="X473" s="20">
        <f t="shared" si="72"/>
        <v>-0.95048776926407508</v>
      </c>
      <c r="Y473" s="20">
        <f t="shared" si="66"/>
        <v>-1.354126069223935</v>
      </c>
      <c r="Z473" s="20">
        <f t="shared" si="66"/>
        <v>-2.1025739212337058</v>
      </c>
      <c r="AA473" s="20">
        <f t="shared" si="49"/>
        <v>-1.5228787452803376</v>
      </c>
      <c r="AB473" s="20">
        <f t="shared" si="73"/>
        <v>-1.085432951904183</v>
      </c>
      <c r="AC473" s="20">
        <f t="shared" si="67"/>
        <v>-1.4144219711111861</v>
      </c>
      <c r="AD473" s="20">
        <f t="shared" si="67"/>
        <v>-2.1628698231209569</v>
      </c>
      <c r="AE473" s="20">
        <f t="shared" si="51"/>
        <v>-1.5228787452803376</v>
      </c>
      <c r="AF473" s="20">
        <f t="shared" si="74"/>
        <v>-1.1227257529000843</v>
      </c>
      <c r="AG473" s="20">
        <f t="shared" si="68"/>
        <v>-1.4954552220204043</v>
      </c>
      <c r="AH473" s="20">
        <f t="shared" si="68"/>
        <v>-2.2439030740301749</v>
      </c>
      <c r="AI473" s="20">
        <f t="shared" si="53"/>
        <v>-1.5228787452803376</v>
      </c>
      <c r="AJ473" s="20">
        <f t="shared" si="75"/>
        <v>-1.1696785745115768</v>
      </c>
      <c r="AK473" s="20">
        <f t="shared" si="69"/>
        <v>-1.4844598377189409</v>
      </c>
      <c r="AL473" s="20">
        <f t="shared" si="69"/>
        <v>-2.2329076897287119</v>
      </c>
      <c r="AM473" s="20">
        <f t="shared" si="55"/>
        <v>-1.5228787452803376</v>
      </c>
      <c r="AN473" s="20">
        <f t="shared" si="76"/>
        <v>-1.1635242722413226</v>
      </c>
      <c r="AO473" s="20">
        <f t="shared" si="70"/>
        <v>-1.3705164854121041</v>
      </c>
      <c r="AP473" s="20">
        <f t="shared" si="70"/>
        <v>-2.118964337421875</v>
      </c>
      <c r="AQ473" s="20">
        <f t="shared" si="57"/>
        <v>-1.5228787452803376</v>
      </c>
      <c r="AR473" s="20">
        <f t="shared" si="77"/>
        <v>-1.0957653212718372</v>
      </c>
    </row>
    <row r="474" spans="1:44">
      <c r="A474" s="20">
        <f t="shared" si="45"/>
        <v>105</v>
      </c>
      <c r="B474" s="36">
        <f t="shared" si="71"/>
        <v>3197</v>
      </c>
      <c r="C474" s="21">
        <f t="shared" si="46"/>
        <v>43810</v>
      </c>
      <c r="U474" s="20">
        <f t="shared" si="65"/>
        <v>-1.1579204785998689</v>
      </c>
      <c r="V474" s="20">
        <f t="shared" si="65"/>
        <v>-1.9175230587273633</v>
      </c>
      <c r="W474" s="20">
        <f t="shared" si="47"/>
        <v>-1.5228787452803376</v>
      </c>
      <c r="X474" s="20">
        <f t="shared" si="72"/>
        <v>-0.95231024280273324</v>
      </c>
      <c r="Y474" s="20">
        <f t="shared" si="66"/>
        <v>-1.3549456444911931</v>
      </c>
      <c r="Z474" s="20">
        <f t="shared" si="66"/>
        <v>-2.1145482246186877</v>
      </c>
      <c r="AA474" s="20">
        <f t="shared" si="49"/>
        <v>-1.5228787452803376</v>
      </c>
      <c r="AB474" s="20">
        <f t="shared" si="73"/>
        <v>-1.08701223407238</v>
      </c>
      <c r="AC474" s="20">
        <f t="shared" si="67"/>
        <v>-1.4152415463784442</v>
      </c>
      <c r="AD474" s="20">
        <f t="shared" si="67"/>
        <v>-2.1748441265059388</v>
      </c>
      <c r="AE474" s="20">
        <f t="shared" si="51"/>
        <v>-1.5228787452803376</v>
      </c>
      <c r="AF474" s="20">
        <f t="shared" si="74"/>
        <v>-1.1242234219272642</v>
      </c>
      <c r="AG474" s="20">
        <f t="shared" si="68"/>
        <v>-1.4962747972876627</v>
      </c>
      <c r="AH474" s="20">
        <f t="shared" si="68"/>
        <v>-2.2558773774151568</v>
      </c>
      <c r="AI474" s="20">
        <f t="shared" si="53"/>
        <v>-1.5228787452803376</v>
      </c>
      <c r="AJ474" s="20">
        <f t="shared" si="75"/>
        <v>-1.1710630295092299</v>
      </c>
      <c r="AK474" s="20">
        <f t="shared" si="69"/>
        <v>-1.4852794129861993</v>
      </c>
      <c r="AL474" s="20">
        <f t="shared" si="69"/>
        <v>-2.2448819931136939</v>
      </c>
      <c r="AM474" s="20">
        <f t="shared" si="55"/>
        <v>-1.5228787452803376</v>
      </c>
      <c r="AN474" s="20">
        <f t="shared" si="76"/>
        <v>-1.1649242711372938</v>
      </c>
      <c r="AO474" s="20">
        <f t="shared" si="70"/>
        <v>-1.3713360606793625</v>
      </c>
      <c r="AP474" s="20">
        <f t="shared" si="70"/>
        <v>-2.1309386408068569</v>
      </c>
      <c r="AQ474" s="20">
        <f t="shared" si="57"/>
        <v>-1.5228787452803376</v>
      </c>
      <c r="AR474" s="20">
        <f t="shared" si="77"/>
        <v>-1.0973226874312467</v>
      </c>
    </row>
    <row r="475" spans="1:44">
      <c r="A475" s="20">
        <f t="shared" si="45"/>
        <v>106</v>
      </c>
      <c r="B475" s="36">
        <f t="shared" si="71"/>
        <v>3228</v>
      </c>
      <c r="C475" s="21">
        <f t="shared" si="46"/>
        <v>43841</v>
      </c>
      <c r="U475" s="20">
        <f t="shared" si="65"/>
        <v>-1.1587673730427026</v>
      </c>
      <c r="V475" s="20">
        <f t="shared" si="65"/>
        <v>-1.9298965055585111</v>
      </c>
      <c r="W475" s="20">
        <f t="shared" si="47"/>
        <v>-1.5228787452803376</v>
      </c>
      <c r="X475" s="20">
        <f t="shared" si="72"/>
        <v>-0.95416278790030251</v>
      </c>
      <c r="Y475" s="20">
        <f t="shared" si="66"/>
        <v>-1.3557925389340268</v>
      </c>
      <c r="Z475" s="20">
        <f t="shared" si="66"/>
        <v>-2.1269216714498356</v>
      </c>
      <c r="AA475" s="20">
        <f t="shared" si="49"/>
        <v>-1.5228787452803376</v>
      </c>
      <c r="AB475" s="20">
        <f t="shared" si="73"/>
        <v>-1.0886166672748476</v>
      </c>
      <c r="AC475" s="20">
        <f t="shared" si="67"/>
        <v>-1.4160884408212779</v>
      </c>
      <c r="AD475" s="20">
        <f t="shared" si="67"/>
        <v>-2.1872175733370862</v>
      </c>
      <c r="AE475" s="20">
        <f t="shared" si="51"/>
        <v>-1.5228787452803376</v>
      </c>
      <c r="AF475" s="20">
        <f t="shared" si="74"/>
        <v>-1.1257446535715492</v>
      </c>
      <c r="AG475" s="20">
        <f t="shared" si="68"/>
        <v>-1.4971216917304961</v>
      </c>
      <c r="AH475" s="20">
        <f t="shared" si="68"/>
        <v>-2.2682508242463046</v>
      </c>
      <c r="AI475" s="20">
        <f t="shared" si="53"/>
        <v>-1.5228787452803376</v>
      </c>
      <c r="AJ475" s="20">
        <f t="shared" si="75"/>
        <v>-1.1724688959283205</v>
      </c>
      <c r="AK475" s="20">
        <f t="shared" si="69"/>
        <v>-1.486126307429033</v>
      </c>
      <c r="AL475" s="20">
        <f t="shared" si="69"/>
        <v>-2.2572554399448417</v>
      </c>
      <c r="AM475" s="20">
        <f t="shared" si="55"/>
        <v>-1.5228787452803376</v>
      </c>
      <c r="AN475" s="20">
        <f t="shared" si="76"/>
        <v>-1.1663459732108494</v>
      </c>
      <c r="AO475" s="20">
        <f t="shared" si="70"/>
        <v>-1.3721829551221962</v>
      </c>
      <c r="AP475" s="20">
        <f t="shared" si="70"/>
        <v>-2.1433120876380047</v>
      </c>
      <c r="AQ475" s="20">
        <f t="shared" si="57"/>
        <v>-1.5228787452803376</v>
      </c>
      <c r="AR475" s="20">
        <f t="shared" si="77"/>
        <v>-1.0989047749776766</v>
      </c>
    </row>
    <row r="476" spans="1:44">
      <c r="A476" s="20">
        <f t="shared" si="45"/>
        <v>107</v>
      </c>
      <c r="B476" s="36">
        <f t="shared" si="71"/>
        <v>3259</v>
      </c>
      <c r="C476" s="21">
        <f t="shared" si="46"/>
        <v>43872</v>
      </c>
      <c r="U476" s="20">
        <f t="shared" si="65"/>
        <v>-1.1596142674855361</v>
      </c>
      <c r="V476" s="20">
        <f t="shared" si="65"/>
        <v>-1.9422699523896592</v>
      </c>
      <c r="W476" s="20">
        <f t="shared" si="47"/>
        <v>-1.5228787452803376</v>
      </c>
      <c r="X476" s="20">
        <f t="shared" si="72"/>
        <v>-0.9559847939113425</v>
      </c>
      <c r="Y476" s="20">
        <f t="shared" si="66"/>
        <v>-1.3566394333768603</v>
      </c>
      <c r="Z476" s="20">
        <f t="shared" si="66"/>
        <v>-2.1392951182809834</v>
      </c>
      <c r="AA476" s="20">
        <f t="shared" si="49"/>
        <v>-1.5228787452803376</v>
      </c>
      <c r="AB476" s="20">
        <f t="shared" si="73"/>
        <v>-1.0901937560481438</v>
      </c>
      <c r="AC476" s="20">
        <f t="shared" si="67"/>
        <v>-1.4169353352641114</v>
      </c>
      <c r="AD476" s="20">
        <f t="shared" si="67"/>
        <v>-2.1995910201682345</v>
      </c>
      <c r="AE476" s="20">
        <f t="shared" si="51"/>
        <v>-1.5228787452803376</v>
      </c>
      <c r="AF476" s="20">
        <f t="shared" si="74"/>
        <v>-1.1272396743019089</v>
      </c>
      <c r="AG476" s="20">
        <f t="shared" si="68"/>
        <v>-1.4979685861733296</v>
      </c>
      <c r="AH476" s="20">
        <f t="shared" si="68"/>
        <v>-2.2806242710774529</v>
      </c>
      <c r="AI476" s="20">
        <f t="shared" si="53"/>
        <v>-1.5228787452803376</v>
      </c>
      <c r="AJ476" s="20">
        <f t="shared" si="75"/>
        <v>-1.1738501747931369</v>
      </c>
      <c r="AK476" s="20">
        <f t="shared" si="69"/>
        <v>-1.4869732018718664</v>
      </c>
      <c r="AL476" s="20">
        <f t="shared" si="69"/>
        <v>-2.2696288867759895</v>
      </c>
      <c r="AM476" s="20">
        <f t="shared" si="55"/>
        <v>-1.5228787452803376</v>
      </c>
      <c r="AN476" s="20">
        <f t="shared" si="76"/>
        <v>-1.1677428613464491</v>
      </c>
      <c r="AO476" s="20">
        <f t="shared" si="70"/>
        <v>-1.3730298495650297</v>
      </c>
      <c r="AP476" s="20">
        <f t="shared" si="70"/>
        <v>-2.155685534469153</v>
      </c>
      <c r="AQ476" s="20">
        <f t="shared" si="57"/>
        <v>-1.5228787452803376</v>
      </c>
      <c r="AR476" s="20">
        <f t="shared" si="77"/>
        <v>-1.1004598194583921</v>
      </c>
    </row>
    <row r="477" spans="1:44">
      <c r="A477" s="20">
        <f t="shared" si="45"/>
        <v>108</v>
      </c>
      <c r="B477" s="36">
        <f t="shared" si="71"/>
        <v>3288</v>
      </c>
      <c r="C477" s="21">
        <f t="shared" si="46"/>
        <v>43901</v>
      </c>
      <c r="U477" s="20">
        <f t="shared" si="65"/>
        <v>-1.1604065235772192</v>
      </c>
      <c r="V477" s="20">
        <f t="shared" si="65"/>
        <v>-1.9538451123284748</v>
      </c>
      <c r="W477" s="20">
        <f t="shared" si="47"/>
        <v>-1.5228787452803376</v>
      </c>
      <c r="X477" s="20">
        <f t="shared" si="72"/>
        <v>-0.9576621700163539</v>
      </c>
      <c r="Y477" s="20">
        <f t="shared" si="66"/>
        <v>-1.3574316894685434</v>
      </c>
      <c r="Z477" s="20">
        <f t="shared" si="66"/>
        <v>-2.150870278219799</v>
      </c>
      <c r="AA477" s="20">
        <f t="shared" si="49"/>
        <v>-1.5228787452803376</v>
      </c>
      <c r="AB477" s="20">
        <f t="shared" si="73"/>
        <v>-1.0916448688868048</v>
      </c>
      <c r="AC477" s="20">
        <f t="shared" si="67"/>
        <v>-1.4177275913557945</v>
      </c>
      <c r="AD477" s="20">
        <f t="shared" si="67"/>
        <v>-2.2111661801070501</v>
      </c>
      <c r="AE477" s="20">
        <f t="shared" si="51"/>
        <v>-1.5228787452803376</v>
      </c>
      <c r="AF477" s="20">
        <f t="shared" si="74"/>
        <v>-1.1286150246452156</v>
      </c>
      <c r="AG477" s="20">
        <f t="shared" si="68"/>
        <v>-1.4987608422650127</v>
      </c>
      <c r="AH477" s="20">
        <f t="shared" si="68"/>
        <v>-2.2921994310162681</v>
      </c>
      <c r="AI477" s="20">
        <f t="shared" si="53"/>
        <v>-1.5228787452803376</v>
      </c>
      <c r="AJ477" s="20">
        <f t="shared" si="75"/>
        <v>-1.1751205679269039</v>
      </c>
      <c r="AK477" s="20">
        <f t="shared" si="69"/>
        <v>-1.4877654579635495</v>
      </c>
      <c r="AL477" s="20">
        <f t="shared" si="69"/>
        <v>-2.2812040467148051</v>
      </c>
      <c r="AM477" s="20">
        <f t="shared" si="55"/>
        <v>-1.5228787452803376</v>
      </c>
      <c r="AN477" s="20">
        <f t="shared" si="76"/>
        <v>-1.1690276550673244</v>
      </c>
      <c r="AO477" s="20">
        <f t="shared" si="70"/>
        <v>-1.3738221056567128</v>
      </c>
      <c r="AP477" s="20">
        <f t="shared" si="70"/>
        <v>-2.1672606944079686</v>
      </c>
      <c r="AQ477" s="20">
        <f t="shared" si="57"/>
        <v>-1.5228787452803376</v>
      </c>
      <c r="AR477" s="20">
        <f t="shared" si="77"/>
        <v>-1.1018905790325613</v>
      </c>
    </row>
    <row r="478" spans="1:44">
      <c r="A478" s="20">
        <f t="shared" si="45"/>
        <v>109</v>
      </c>
      <c r="B478" s="36">
        <f t="shared" si="71"/>
        <v>3319</v>
      </c>
      <c r="C478" s="21">
        <f t="shared" si="46"/>
        <v>43932</v>
      </c>
      <c r="U478" s="20">
        <f t="shared" si="65"/>
        <v>-1.1612534180200529</v>
      </c>
      <c r="V478" s="20">
        <f t="shared" si="65"/>
        <v>-1.9662185591596228</v>
      </c>
      <c r="W478" s="20">
        <f t="shared" si="47"/>
        <v>-1.5228787452803376</v>
      </c>
      <c r="X478" s="20">
        <f t="shared" si="72"/>
        <v>-0.95942687468028243</v>
      </c>
      <c r="Y478" s="20">
        <f t="shared" si="66"/>
        <v>-1.3582785839113771</v>
      </c>
      <c r="Z478" s="20">
        <f t="shared" si="66"/>
        <v>-2.1632437250509469</v>
      </c>
      <c r="AA478" s="20">
        <f t="shared" si="49"/>
        <v>-1.5228787452803376</v>
      </c>
      <c r="AB478" s="20">
        <f t="shared" si="73"/>
        <v>-1.0931707131587591</v>
      </c>
      <c r="AC478" s="20">
        <f t="shared" si="67"/>
        <v>-1.418574485798628</v>
      </c>
      <c r="AD478" s="20">
        <f t="shared" si="67"/>
        <v>-2.223539626938198</v>
      </c>
      <c r="AE478" s="20">
        <f t="shared" si="51"/>
        <v>-1.5228787452803376</v>
      </c>
      <c r="AF478" s="20">
        <f t="shared" si="74"/>
        <v>-1.1300609455165054</v>
      </c>
      <c r="AG478" s="20">
        <f t="shared" si="68"/>
        <v>-1.4996077367078464</v>
      </c>
      <c r="AH478" s="20">
        <f t="shared" si="68"/>
        <v>-2.3045728778474164</v>
      </c>
      <c r="AI478" s="20">
        <f t="shared" si="53"/>
        <v>-1.5228787452803376</v>
      </c>
      <c r="AJ478" s="20">
        <f t="shared" si="75"/>
        <v>-1.1764558146212067</v>
      </c>
      <c r="AK478" s="20">
        <f t="shared" si="69"/>
        <v>-1.4886123524063832</v>
      </c>
      <c r="AL478" s="20">
        <f t="shared" si="69"/>
        <v>-2.293577493545953</v>
      </c>
      <c r="AM478" s="20">
        <f t="shared" si="55"/>
        <v>-1.5228787452803376</v>
      </c>
      <c r="AN478" s="20">
        <f t="shared" si="76"/>
        <v>-1.1703780834893907</v>
      </c>
      <c r="AO478" s="20">
        <f t="shared" si="70"/>
        <v>-1.3746690000995465</v>
      </c>
      <c r="AP478" s="20">
        <f t="shared" si="70"/>
        <v>-2.1796341412391165</v>
      </c>
      <c r="AQ478" s="20">
        <f t="shared" si="57"/>
        <v>-1.5228787452803376</v>
      </c>
      <c r="AR478" s="20">
        <f t="shared" si="77"/>
        <v>-1.1033949494162123</v>
      </c>
    </row>
    <row r="479" spans="1:44">
      <c r="A479" s="20">
        <f t="shared" si="45"/>
        <v>110</v>
      </c>
      <c r="B479" s="36">
        <f t="shared" si="71"/>
        <v>3349</v>
      </c>
      <c r="C479" s="21">
        <f t="shared" si="46"/>
        <v>43962</v>
      </c>
      <c r="U479" s="20">
        <f t="shared" si="65"/>
        <v>-1.1620729932873111</v>
      </c>
      <c r="V479" s="20">
        <f t="shared" si="65"/>
        <v>-1.9781928625446046</v>
      </c>
      <c r="W479" s="20">
        <f t="shared" si="47"/>
        <v>-1.5228787452803376</v>
      </c>
      <c r="X479" s="20">
        <f t="shared" si="72"/>
        <v>-0.96110732966715828</v>
      </c>
      <c r="Y479" s="20">
        <f t="shared" si="66"/>
        <v>-1.3590981591786353</v>
      </c>
      <c r="Z479" s="20">
        <f t="shared" si="66"/>
        <v>-2.1752180284359288</v>
      </c>
      <c r="AA479" s="20">
        <f t="shared" si="49"/>
        <v>-1.5228787452803376</v>
      </c>
      <c r="AB479" s="20">
        <f t="shared" si="73"/>
        <v>-1.0946229301239789</v>
      </c>
      <c r="AC479" s="20">
        <f t="shared" si="67"/>
        <v>-1.4193940610658864</v>
      </c>
      <c r="AD479" s="20">
        <f t="shared" si="67"/>
        <v>-2.2355139303231799</v>
      </c>
      <c r="AE479" s="20">
        <f t="shared" si="51"/>
        <v>-1.5228787452803376</v>
      </c>
      <c r="AF479" s="20">
        <f t="shared" si="74"/>
        <v>-1.1314368481440242</v>
      </c>
      <c r="AG479" s="20">
        <f t="shared" si="68"/>
        <v>-1.5004273119751046</v>
      </c>
      <c r="AH479" s="20">
        <f t="shared" si="68"/>
        <v>-2.3165471812323979</v>
      </c>
      <c r="AI479" s="20">
        <f t="shared" si="53"/>
        <v>-1.5228787452803376</v>
      </c>
      <c r="AJ479" s="20">
        <f t="shared" si="75"/>
        <v>-1.1777260860484444</v>
      </c>
      <c r="AK479" s="20">
        <f t="shared" si="69"/>
        <v>-1.4894319276736414</v>
      </c>
      <c r="AL479" s="20">
        <f t="shared" si="69"/>
        <v>-2.3055517969309349</v>
      </c>
      <c r="AM479" s="20">
        <f t="shared" si="55"/>
        <v>-1.5228787452803376</v>
      </c>
      <c r="AN479" s="20">
        <f t="shared" si="76"/>
        <v>-1.1716628417609964</v>
      </c>
      <c r="AO479" s="20">
        <f t="shared" si="70"/>
        <v>-1.3754885753668047</v>
      </c>
      <c r="AP479" s="20">
        <f t="shared" si="70"/>
        <v>-2.191608444624098</v>
      </c>
      <c r="AQ479" s="20">
        <f t="shared" si="57"/>
        <v>-1.5228787452803376</v>
      </c>
      <c r="AR479" s="20">
        <f t="shared" si="77"/>
        <v>-1.1048266594819194</v>
      </c>
    </row>
    <row r="480" spans="1:44">
      <c r="A480" s="20">
        <f t="shared" si="45"/>
        <v>111</v>
      </c>
      <c r="B480" s="36">
        <f t="shared" si="71"/>
        <v>3380</v>
      </c>
      <c r="C480" s="21">
        <f t="shared" si="46"/>
        <v>43993</v>
      </c>
      <c r="U480" s="20">
        <f t="shared" si="65"/>
        <v>-1.1629198877301448</v>
      </c>
      <c r="V480" s="20">
        <f t="shared" si="65"/>
        <v>-1.9905663093757524</v>
      </c>
      <c r="W480" s="20">
        <f t="shared" si="47"/>
        <v>-1.5228787452803376</v>
      </c>
      <c r="X480" s="20">
        <f t="shared" si="72"/>
        <v>-0.96281615984696856</v>
      </c>
      <c r="Y480" s="20">
        <f t="shared" si="66"/>
        <v>-1.359945053621469</v>
      </c>
      <c r="Z480" s="20">
        <f t="shared" si="66"/>
        <v>-2.1875914752670766</v>
      </c>
      <c r="AA480" s="20">
        <f t="shared" si="49"/>
        <v>-1.5228787452803376</v>
      </c>
      <c r="AB480" s="20">
        <f t="shared" si="73"/>
        <v>-1.0960988846373796</v>
      </c>
      <c r="AC480" s="20">
        <f t="shared" si="67"/>
        <v>-1.4202409555087199</v>
      </c>
      <c r="AD480" s="20">
        <f t="shared" si="67"/>
        <v>-2.2478873771543277</v>
      </c>
      <c r="AE480" s="20">
        <f t="shared" si="51"/>
        <v>-1.5228787452803376</v>
      </c>
      <c r="AF480" s="20">
        <f t="shared" si="74"/>
        <v>-1.1328349927968311</v>
      </c>
      <c r="AG480" s="20">
        <f t="shared" si="68"/>
        <v>-1.5012742064179381</v>
      </c>
      <c r="AH480" s="20">
        <f t="shared" si="68"/>
        <v>-2.3289206280635462</v>
      </c>
      <c r="AI480" s="20">
        <f t="shared" si="53"/>
        <v>-1.5228787452803376</v>
      </c>
      <c r="AJ480" s="20">
        <f t="shared" si="75"/>
        <v>-1.1790165750067929</v>
      </c>
      <c r="AK480" s="20">
        <f t="shared" si="69"/>
        <v>-1.4902788221164751</v>
      </c>
      <c r="AL480" s="20">
        <f t="shared" si="69"/>
        <v>-2.3179252437620828</v>
      </c>
      <c r="AM480" s="20">
        <f t="shared" si="55"/>
        <v>-1.5228787452803376</v>
      </c>
      <c r="AN480" s="20">
        <f t="shared" si="76"/>
        <v>-1.1729680920859875</v>
      </c>
      <c r="AO480" s="20">
        <f t="shared" si="70"/>
        <v>-1.3763354698096382</v>
      </c>
      <c r="AP480" s="20">
        <f t="shared" si="70"/>
        <v>-2.2039818914552463</v>
      </c>
      <c r="AQ480" s="20">
        <f t="shared" si="57"/>
        <v>-1.5228787452803376</v>
      </c>
      <c r="AR480" s="20">
        <f t="shared" si="77"/>
        <v>-1.1062817025113212</v>
      </c>
    </row>
    <row r="481" spans="1:44">
      <c r="A481" s="20">
        <f t="shared" si="45"/>
        <v>112</v>
      </c>
      <c r="B481" s="36">
        <f t="shared" si="71"/>
        <v>3410</v>
      </c>
      <c r="C481" s="21">
        <f t="shared" si="46"/>
        <v>44023</v>
      </c>
      <c r="U481" s="20">
        <f t="shared" si="65"/>
        <v>-1.1637394629974029</v>
      </c>
      <c r="V481" s="20">
        <f t="shared" si="65"/>
        <v>-2.0025406127607344</v>
      </c>
      <c r="W481" s="20">
        <f t="shared" si="47"/>
        <v>-1.5228787452803376</v>
      </c>
      <c r="X481" s="20">
        <f t="shared" si="72"/>
        <v>-0.96444367834180855</v>
      </c>
      <c r="Y481" s="20">
        <f t="shared" si="66"/>
        <v>-1.3607646288887274</v>
      </c>
      <c r="Z481" s="20">
        <f t="shared" si="66"/>
        <v>-2.1995657786520586</v>
      </c>
      <c r="AA481" s="20">
        <f t="shared" si="49"/>
        <v>-1.5228787452803376</v>
      </c>
      <c r="AB481" s="20">
        <f t="shared" si="73"/>
        <v>-1.0975038715873875</v>
      </c>
      <c r="AC481" s="20">
        <f t="shared" si="67"/>
        <v>-1.4210605307759783</v>
      </c>
      <c r="AD481" s="20">
        <f t="shared" si="67"/>
        <v>-2.2598616805393097</v>
      </c>
      <c r="AE481" s="20">
        <f t="shared" si="51"/>
        <v>-1.5228787452803376</v>
      </c>
      <c r="AF481" s="20">
        <f t="shared" si="74"/>
        <v>-1.1341656781154081</v>
      </c>
      <c r="AG481" s="20">
        <f t="shared" si="68"/>
        <v>-1.5020937816851967</v>
      </c>
      <c r="AH481" s="20">
        <f t="shared" si="68"/>
        <v>-2.3408949314485277</v>
      </c>
      <c r="AI481" s="20">
        <f t="shared" si="53"/>
        <v>-1.5228787452803376</v>
      </c>
      <c r="AJ481" s="20">
        <f t="shared" si="75"/>
        <v>-1.1802445014231067</v>
      </c>
      <c r="AK481" s="20">
        <f t="shared" si="69"/>
        <v>-1.4910983973837333</v>
      </c>
      <c r="AL481" s="20">
        <f t="shared" si="69"/>
        <v>-2.3298995471470647</v>
      </c>
      <c r="AM481" s="20">
        <f t="shared" si="55"/>
        <v>-1.5228787452803376</v>
      </c>
      <c r="AN481" s="20">
        <f t="shared" si="76"/>
        <v>-1.1742101054931846</v>
      </c>
      <c r="AO481" s="20">
        <f t="shared" si="70"/>
        <v>-1.3771550450768966</v>
      </c>
      <c r="AP481" s="20">
        <f t="shared" si="70"/>
        <v>-2.2159561948402278</v>
      </c>
      <c r="AQ481" s="20">
        <f t="shared" si="57"/>
        <v>-1.5228787452803376</v>
      </c>
      <c r="AR481" s="20">
        <f t="shared" si="77"/>
        <v>-1.1076667182604194</v>
      </c>
    </row>
    <row r="482" spans="1:44">
      <c r="A482" s="20">
        <f t="shared" si="45"/>
        <v>113</v>
      </c>
      <c r="B482" s="36">
        <f t="shared" si="71"/>
        <v>3441</v>
      </c>
      <c r="C482" s="21">
        <f t="shared" si="46"/>
        <v>44054</v>
      </c>
      <c r="U482" s="20">
        <f t="shared" ref="U482:V501" si="78">LOG(U$9*(1/2)^($B482/U$8))</f>
        <v>-1.1645863574402366</v>
      </c>
      <c r="V482" s="20">
        <f t="shared" si="78"/>
        <v>-2.0149140595918822</v>
      </c>
      <c r="W482" s="20">
        <f t="shared" si="47"/>
        <v>-1.5228787452803376</v>
      </c>
      <c r="X482" s="20">
        <f t="shared" si="72"/>
        <v>-0.96609896236406534</v>
      </c>
      <c r="Y482" s="20">
        <f t="shared" ref="Y482:Z501" si="79">LOG(Y$9*(1/2)^($B482/Y$8))</f>
        <v>-1.3616115233315609</v>
      </c>
      <c r="Z482" s="20">
        <f t="shared" si="79"/>
        <v>-2.2119392254832064</v>
      </c>
      <c r="AA482" s="20">
        <f t="shared" si="49"/>
        <v>-1.5228787452803376</v>
      </c>
      <c r="AB482" s="20">
        <f t="shared" si="73"/>
        <v>-1.0989320882114642</v>
      </c>
      <c r="AC482" s="20">
        <f t="shared" ref="AC482:AD501" si="80">LOG(AC$9*(1/2)^($B482/AC$8))</f>
        <v>-1.421907425218812</v>
      </c>
      <c r="AD482" s="20">
        <f t="shared" si="80"/>
        <v>-2.2722351273704575</v>
      </c>
      <c r="AE482" s="20">
        <f t="shared" si="51"/>
        <v>-1.5228787452803376</v>
      </c>
      <c r="AF482" s="20">
        <f t="shared" si="74"/>
        <v>-1.1355181309448104</v>
      </c>
      <c r="AG482" s="20">
        <f t="shared" ref="AG482:AH501" si="81">LOG(AG$9*(1/2)^($B482/AG$8))</f>
        <v>-1.5029406761280302</v>
      </c>
      <c r="AH482" s="20">
        <f t="shared" si="81"/>
        <v>-2.3532683782796755</v>
      </c>
      <c r="AI482" s="20">
        <f t="shared" si="53"/>
        <v>-1.5228787452803376</v>
      </c>
      <c r="AJ482" s="20">
        <f t="shared" si="75"/>
        <v>-1.1814922163086521</v>
      </c>
      <c r="AK482" s="20">
        <f t="shared" ref="AK482:AL501" si="82">LOG(AK$9*(1/2)^($B482/AK$8))</f>
        <v>-1.491945291826567</v>
      </c>
      <c r="AL482" s="20">
        <f t="shared" si="82"/>
        <v>-2.3422729939782125</v>
      </c>
      <c r="AM482" s="20">
        <f t="shared" si="55"/>
        <v>-1.5228787452803376</v>
      </c>
      <c r="AN482" s="20">
        <f t="shared" si="76"/>
        <v>-1.1754721757124815</v>
      </c>
      <c r="AO482" s="20">
        <f t="shared" ref="AO482:AP501" si="83">LOG(AO$9*(1/2)^($B482/AO$8))</f>
        <v>-1.3780019395197303</v>
      </c>
      <c r="AP482" s="20">
        <f t="shared" si="83"/>
        <v>-2.228329641671376</v>
      </c>
      <c r="AQ482" s="20">
        <f t="shared" si="57"/>
        <v>-1.5228787452803376</v>
      </c>
      <c r="AR482" s="20">
        <f t="shared" si="77"/>
        <v>-1.109074568102572</v>
      </c>
    </row>
    <row r="483" spans="1:44">
      <c r="A483" s="20">
        <f t="shared" si="45"/>
        <v>114</v>
      </c>
      <c r="B483" s="36">
        <f t="shared" si="71"/>
        <v>3472</v>
      </c>
      <c r="C483" s="21">
        <f t="shared" si="46"/>
        <v>44085</v>
      </c>
      <c r="U483" s="20">
        <f t="shared" si="78"/>
        <v>-1.1654332518830701</v>
      </c>
      <c r="V483" s="20">
        <f t="shared" si="78"/>
        <v>-2.02728750642303</v>
      </c>
      <c r="W483" s="20">
        <f t="shared" si="47"/>
        <v>-1.5228787452803376</v>
      </c>
      <c r="X483" s="20">
        <f t="shared" si="72"/>
        <v>-0.96772790301385703</v>
      </c>
      <c r="Y483" s="20">
        <f t="shared" si="79"/>
        <v>-1.3624584177743944</v>
      </c>
      <c r="Z483" s="20">
        <f t="shared" si="79"/>
        <v>-2.2243126723143543</v>
      </c>
      <c r="AA483" s="20">
        <f t="shared" si="49"/>
        <v>-1.5228787452803376</v>
      </c>
      <c r="AB483" s="20">
        <f t="shared" si="73"/>
        <v>-1.1003368451778746</v>
      </c>
      <c r="AC483" s="20">
        <f t="shared" si="80"/>
        <v>-1.4227543196616455</v>
      </c>
      <c r="AD483" s="20">
        <f t="shared" si="80"/>
        <v>-2.2846085742016053</v>
      </c>
      <c r="AE483" s="20">
        <f t="shared" si="51"/>
        <v>-1.5228787452803376</v>
      </c>
      <c r="AF483" s="20">
        <f t="shared" si="74"/>
        <v>-1.1368481381081694</v>
      </c>
      <c r="AG483" s="20">
        <f t="shared" si="81"/>
        <v>-1.5037875705708639</v>
      </c>
      <c r="AH483" s="20">
        <f t="shared" si="81"/>
        <v>-2.3656418251108233</v>
      </c>
      <c r="AI483" s="20">
        <f t="shared" si="53"/>
        <v>-1.5228787452803376</v>
      </c>
      <c r="AJ483" s="20">
        <f t="shared" si="75"/>
        <v>-1.1827189299452932</v>
      </c>
      <c r="AK483" s="20">
        <f t="shared" si="82"/>
        <v>-1.4927921862694005</v>
      </c>
      <c r="AL483" s="20">
        <f t="shared" si="82"/>
        <v>-2.3546464408093604</v>
      </c>
      <c r="AM483" s="20">
        <f t="shared" si="55"/>
        <v>-1.5228787452803376</v>
      </c>
      <c r="AN483" s="20">
        <f t="shared" si="76"/>
        <v>-1.1767130437859639</v>
      </c>
      <c r="AO483" s="20">
        <f t="shared" si="83"/>
        <v>-1.3788488339625637</v>
      </c>
      <c r="AP483" s="20">
        <f t="shared" si="83"/>
        <v>-2.2407030885025234</v>
      </c>
      <c r="AQ483" s="20">
        <f t="shared" si="57"/>
        <v>-1.5228787452803376</v>
      </c>
      <c r="AR483" s="20">
        <f t="shared" si="77"/>
        <v>-1.1104592283216399</v>
      </c>
    </row>
    <row r="484" spans="1:44">
      <c r="A484" s="20">
        <f t="shared" si="45"/>
        <v>115</v>
      </c>
      <c r="B484" s="36">
        <f t="shared" si="71"/>
        <v>3502</v>
      </c>
      <c r="C484" s="21">
        <f t="shared" si="46"/>
        <v>44115</v>
      </c>
      <c r="U484" s="20">
        <f t="shared" si="78"/>
        <v>-1.1662528271503285</v>
      </c>
      <c r="V484" s="20">
        <f t="shared" si="78"/>
        <v>-2.0392618098080115</v>
      </c>
      <c r="W484" s="20">
        <f t="shared" si="47"/>
        <v>-1.5228787452803376</v>
      </c>
      <c r="X484" s="20">
        <f t="shared" si="72"/>
        <v>-0.96927975413231282</v>
      </c>
      <c r="Y484" s="20">
        <f t="shared" si="79"/>
        <v>-1.3632779930416528</v>
      </c>
      <c r="Z484" s="20">
        <f t="shared" si="79"/>
        <v>-2.2362869756993362</v>
      </c>
      <c r="AA484" s="20">
        <f t="shared" si="49"/>
        <v>-1.5228787452803376</v>
      </c>
      <c r="AB484" s="20">
        <f t="shared" si="73"/>
        <v>-1.1016744467312456</v>
      </c>
      <c r="AC484" s="20">
        <f t="shared" si="80"/>
        <v>-1.4235738949289038</v>
      </c>
      <c r="AD484" s="20">
        <f t="shared" si="80"/>
        <v>-2.2965828775865869</v>
      </c>
      <c r="AE484" s="20">
        <f t="shared" si="51"/>
        <v>-1.5228787452803376</v>
      </c>
      <c r="AF484" s="20">
        <f t="shared" si="74"/>
        <v>-1.1381143502643658</v>
      </c>
      <c r="AG484" s="20">
        <f t="shared" si="81"/>
        <v>-1.5046071458381221</v>
      </c>
      <c r="AH484" s="20">
        <f t="shared" si="81"/>
        <v>-2.3776161284958053</v>
      </c>
      <c r="AI484" s="20">
        <f t="shared" si="53"/>
        <v>-1.5228787452803376</v>
      </c>
      <c r="AJ484" s="20">
        <f t="shared" si="75"/>
        <v>-1.1838865316956662</v>
      </c>
      <c r="AK484" s="20">
        <f t="shared" si="82"/>
        <v>-1.4936117615366589</v>
      </c>
      <c r="AL484" s="20">
        <f t="shared" si="82"/>
        <v>-2.3666207441943419</v>
      </c>
      <c r="AM484" s="20">
        <f t="shared" si="55"/>
        <v>-1.5228787452803376</v>
      </c>
      <c r="AN484" s="20">
        <f t="shared" si="76"/>
        <v>-1.1778941555290727</v>
      </c>
      <c r="AO484" s="20">
        <f t="shared" si="83"/>
        <v>-1.3796684092298221</v>
      </c>
      <c r="AP484" s="20">
        <f t="shared" si="83"/>
        <v>-2.2526773918875054</v>
      </c>
      <c r="AQ484" s="20">
        <f t="shared" si="57"/>
        <v>-1.5228787452803376</v>
      </c>
      <c r="AR484" s="20">
        <f t="shared" si="77"/>
        <v>-1.1117776342234555</v>
      </c>
    </row>
    <row r="485" spans="1:44">
      <c r="A485" s="20">
        <f t="shared" si="45"/>
        <v>116</v>
      </c>
      <c r="B485" s="36">
        <f t="shared" si="71"/>
        <v>3533</v>
      </c>
      <c r="C485" s="21">
        <f t="shared" si="46"/>
        <v>44146</v>
      </c>
      <c r="U485" s="20">
        <f t="shared" si="78"/>
        <v>-1.1670997215931622</v>
      </c>
      <c r="V485" s="20">
        <f t="shared" si="78"/>
        <v>-2.0516352566391598</v>
      </c>
      <c r="W485" s="20">
        <f t="shared" si="47"/>
        <v>-1.5228787452803376</v>
      </c>
      <c r="X485" s="20">
        <f t="shared" si="72"/>
        <v>-0.97085852042311971</v>
      </c>
      <c r="Y485" s="20">
        <f t="shared" si="79"/>
        <v>-1.3641248874844865</v>
      </c>
      <c r="Z485" s="20">
        <f t="shared" si="79"/>
        <v>-2.248660422530484</v>
      </c>
      <c r="AA485" s="20">
        <f t="shared" si="49"/>
        <v>-1.5228787452803376</v>
      </c>
      <c r="AB485" s="20">
        <f t="shared" si="73"/>
        <v>-1.1030345695021135</v>
      </c>
      <c r="AC485" s="20">
        <f t="shared" si="80"/>
        <v>-1.4244207893717376</v>
      </c>
      <c r="AD485" s="20">
        <f t="shared" si="80"/>
        <v>-2.3089563244177351</v>
      </c>
      <c r="AE485" s="20">
        <f t="shared" si="51"/>
        <v>-1.5228787452803376</v>
      </c>
      <c r="AF485" s="20">
        <f t="shared" si="74"/>
        <v>-1.1394016679302386</v>
      </c>
      <c r="AG485" s="20">
        <f t="shared" si="81"/>
        <v>-1.5054540402809558</v>
      </c>
      <c r="AH485" s="20">
        <f t="shared" si="81"/>
        <v>-2.3899895753269531</v>
      </c>
      <c r="AI485" s="20">
        <f t="shared" si="53"/>
        <v>-1.5228787452803376</v>
      </c>
      <c r="AJ485" s="20">
        <f t="shared" si="75"/>
        <v>-1.1850733231772106</v>
      </c>
      <c r="AK485" s="20">
        <f t="shared" si="82"/>
        <v>-1.4944586559794926</v>
      </c>
      <c r="AL485" s="20">
        <f t="shared" si="82"/>
        <v>-2.3789941910254901</v>
      </c>
      <c r="AM485" s="20">
        <f t="shared" si="55"/>
        <v>-1.5228787452803376</v>
      </c>
      <c r="AN485" s="20">
        <f t="shared" si="76"/>
        <v>-1.1790947167474264</v>
      </c>
      <c r="AO485" s="20">
        <f t="shared" si="83"/>
        <v>-1.3805153036726558</v>
      </c>
      <c r="AP485" s="20">
        <f t="shared" si="83"/>
        <v>-2.2650508387186532</v>
      </c>
      <c r="AQ485" s="20">
        <f t="shared" si="57"/>
        <v>-1.5228787452803376</v>
      </c>
      <c r="AR485" s="20">
        <f t="shared" si="77"/>
        <v>-1.1131181783018087</v>
      </c>
    </row>
    <row r="486" spans="1:44">
      <c r="A486" s="20">
        <f t="shared" si="45"/>
        <v>117</v>
      </c>
      <c r="B486" s="36">
        <f t="shared" si="71"/>
        <v>3563</v>
      </c>
      <c r="C486" s="21">
        <f t="shared" si="46"/>
        <v>44176</v>
      </c>
      <c r="U486" s="20">
        <f t="shared" si="78"/>
        <v>-1.1679192968604204</v>
      </c>
      <c r="V486" s="20">
        <f t="shared" si="78"/>
        <v>-2.0636095600241413</v>
      </c>
      <c r="W486" s="20">
        <f t="shared" si="47"/>
        <v>-1.5228787452803376</v>
      </c>
      <c r="X486" s="20">
        <f t="shared" si="72"/>
        <v>-0.97236286165388364</v>
      </c>
      <c r="Y486" s="20">
        <f t="shared" si="79"/>
        <v>-1.3649444627517446</v>
      </c>
      <c r="Z486" s="20">
        <f t="shared" si="79"/>
        <v>-2.2606347259154655</v>
      </c>
      <c r="AA486" s="20">
        <f t="shared" si="49"/>
        <v>-1.5228787452803376</v>
      </c>
      <c r="AB486" s="20">
        <f t="shared" si="73"/>
        <v>-1.1043299364481116</v>
      </c>
      <c r="AC486" s="20">
        <f t="shared" si="80"/>
        <v>-1.4252403646389957</v>
      </c>
      <c r="AD486" s="20">
        <f t="shared" si="80"/>
        <v>-2.3209306278027166</v>
      </c>
      <c r="AE486" s="20">
        <f t="shared" si="51"/>
        <v>-1.5228787452803376</v>
      </c>
      <c r="AF486" s="20">
        <f t="shared" si="74"/>
        <v>-1.140627495132184</v>
      </c>
      <c r="AG486" s="20">
        <f t="shared" si="81"/>
        <v>-1.5062736155482142</v>
      </c>
      <c r="AH486" s="20">
        <f t="shared" si="81"/>
        <v>-2.4019638787119351</v>
      </c>
      <c r="AI486" s="20">
        <f t="shared" si="53"/>
        <v>-1.5228787452803376</v>
      </c>
      <c r="AJ486" s="20">
        <f t="shared" si="75"/>
        <v>-1.1862031703166955</v>
      </c>
      <c r="AK486" s="20">
        <f t="shared" si="82"/>
        <v>-1.4952782312467507</v>
      </c>
      <c r="AL486" s="20">
        <f t="shared" si="82"/>
        <v>-2.3909684944104717</v>
      </c>
      <c r="AM486" s="20">
        <f t="shared" si="55"/>
        <v>-1.5228787452803376</v>
      </c>
      <c r="AN486" s="20">
        <f t="shared" si="76"/>
        <v>-1.1802377083446098</v>
      </c>
      <c r="AO486" s="20">
        <f t="shared" si="83"/>
        <v>-1.381334878939914</v>
      </c>
      <c r="AP486" s="20">
        <f t="shared" si="83"/>
        <v>-2.2770251421036352</v>
      </c>
      <c r="AQ486" s="20">
        <f t="shared" si="57"/>
        <v>-1.5228787452803376</v>
      </c>
      <c r="AR486" s="20">
        <f t="shared" si="77"/>
        <v>-1.1143948424330317</v>
      </c>
    </row>
    <row r="487" spans="1:44">
      <c r="A487" s="20">
        <f t="shared" si="45"/>
        <v>118</v>
      </c>
      <c r="B487" s="36">
        <f t="shared" si="71"/>
        <v>3594</v>
      </c>
      <c r="C487" s="21">
        <f t="shared" si="46"/>
        <v>44207</v>
      </c>
      <c r="U487" s="20">
        <f t="shared" si="78"/>
        <v>-1.1687661913032541</v>
      </c>
      <c r="V487" s="20">
        <f t="shared" si="78"/>
        <v>-2.0759830068552896</v>
      </c>
      <c r="W487" s="20">
        <f t="shared" si="47"/>
        <v>-1.5228787452803376</v>
      </c>
      <c r="X487" s="20">
        <f t="shared" si="72"/>
        <v>-0.9738935967069744</v>
      </c>
      <c r="Y487" s="20">
        <f t="shared" si="79"/>
        <v>-1.3657913571945783</v>
      </c>
      <c r="Z487" s="20">
        <f t="shared" si="79"/>
        <v>-2.2730081727466138</v>
      </c>
      <c r="AA487" s="20">
        <f t="shared" si="49"/>
        <v>-1.5228787452803376</v>
      </c>
      <c r="AB487" s="20">
        <f t="shared" si="73"/>
        <v>-1.1056473901251767</v>
      </c>
      <c r="AC487" s="20">
        <f t="shared" si="80"/>
        <v>-1.4260872590818294</v>
      </c>
      <c r="AD487" s="20">
        <f t="shared" si="80"/>
        <v>-2.3333040746338649</v>
      </c>
      <c r="AE487" s="20">
        <f t="shared" si="51"/>
        <v>-1.5228787452803376</v>
      </c>
      <c r="AF487" s="20">
        <f t="shared" si="74"/>
        <v>-1.1418740217729166</v>
      </c>
      <c r="AG487" s="20">
        <f t="shared" si="81"/>
        <v>-1.5071205099910476</v>
      </c>
      <c r="AH487" s="20">
        <f t="shared" si="81"/>
        <v>-2.4143373255430829</v>
      </c>
      <c r="AI487" s="20">
        <f t="shared" si="53"/>
        <v>-1.5228787452803376</v>
      </c>
      <c r="AJ487" s="20">
        <f t="shared" si="75"/>
        <v>-1.1873518397987575</v>
      </c>
      <c r="AK487" s="20">
        <f t="shared" si="82"/>
        <v>-1.4961251256895844</v>
      </c>
      <c r="AL487" s="20">
        <f t="shared" si="82"/>
        <v>-2.4033419412416199</v>
      </c>
      <c r="AM487" s="20">
        <f t="shared" si="55"/>
        <v>-1.5228787452803376</v>
      </c>
      <c r="AN487" s="20">
        <f t="shared" si="76"/>
        <v>-1.1813997767715252</v>
      </c>
      <c r="AO487" s="20">
        <f t="shared" si="83"/>
        <v>-1.3821817733827477</v>
      </c>
      <c r="AP487" s="20">
        <f t="shared" si="83"/>
        <v>-2.289398588934783</v>
      </c>
      <c r="AQ487" s="20">
        <f t="shared" si="57"/>
        <v>-1.5228787452803376</v>
      </c>
      <c r="AR487" s="20">
        <f t="shared" si="77"/>
        <v>-1.1156932179257393</v>
      </c>
    </row>
    <row r="488" spans="1:44">
      <c r="A488" s="20">
        <f t="shared" si="45"/>
        <v>119</v>
      </c>
      <c r="B488" s="36">
        <f t="shared" si="71"/>
        <v>3625</v>
      </c>
      <c r="C488" s="21">
        <f t="shared" si="46"/>
        <v>44238</v>
      </c>
      <c r="U488" s="20">
        <f t="shared" si="78"/>
        <v>-1.1696130857460876</v>
      </c>
      <c r="V488" s="20">
        <f t="shared" si="78"/>
        <v>-2.088356453686437</v>
      </c>
      <c r="W488" s="20">
        <f t="shared" si="47"/>
        <v>-1.5228787452803376</v>
      </c>
      <c r="X488" s="20">
        <f t="shared" si="72"/>
        <v>-0.97540072023483659</v>
      </c>
      <c r="Y488" s="20">
        <f t="shared" si="79"/>
        <v>-1.3666382516374118</v>
      </c>
      <c r="Z488" s="20">
        <f t="shared" si="79"/>
        <v>-2.2853816195777616</v>
      </c>
      <c r="AA488" s="20">
        <f t="shared" si="49"/>
        <v>-1.5228787452803376</v>
      </c>
      <c r="AB488" s="20">
        <f t="shared" si="73"/>
        <v>-1.1069438892312937</v>
      </c>
      <c r="AC488" s="20">
        <f t="shared" si="80"/>
        <v>-1.4269341535246629</v>
      </c>
      <c r="AD488" s="20">
        <f t="shared" si="80"/>
        <v>-2.3456775214650127</v>
      </c>
      <c r="AE488" s="20">
        <f t="shared" si="51"/>
        <v>-1.5228787452803376</v>
      </c>
      <c r="AF488" s="20">
        <f t="shared" si="74"/>
        <v>-1.1431005229502214</v>
      </c>
      <c r="AG488" s="20">
        <f t="shared" si="81"/>
        <v>-1.5079674044338813</v>
      </c>
      <c r="AH488" s="20">
        <f t="shared" si="81"/>
        <v>-2.4267107723742307</v>
      </c>
      <c r="AI488" s="20">
        <f t="shared" si="53"/>
        <v>-1.5228787452803376</v>
      </c>
      <c r="AJ488" s="20">
        <f t="shared" si="75"/>
        <v>-1.1884818029714361</v>
      </c>
      <c r="AK488" s="20">
        <f t="shared" si="82"/>
        <v>-1.4969720201324179</v>
      </c>
      <c r="AL488" s="20">
        <f t="shared" si="82"/>
        <v>-2.4157153880727678</v>
      </c>
      <c r="AM488" s="20">
        <f t="shared" si="55"/>
        <v>-1.5228787452803376</v>
      </c>
      <c r="AN488" s="20">
        <f t="shared" si="76"/>
        <v>-1.1825429557128027</v>
      </c>
      <c r="AO488" s="20">
        <f t="shared" si="83"/>
        <v>-1.3830286678255812</v>
      </c>
      <c r="AP488" s="20">
        <f t="shared" si="83"/>
        <v>-2.3017720357659308</v>
      </c>
      <c r="AQ488" s="20">
        <f t="shared" si="57"/>
        <v>-1.5228787452803376</v>
      </c>
      <c r="AR488" s="20">
        <f t="shared" si="77"/>
        <v>-1.1169708865286543</v>
      </c>
    </row>
    <row r="489" spans="1:44">
      <c r="A489" s="20">
        <f t="shared" si="45"/>
        <v>120</v>
      </c>
      <c r="B489" s="36">
        <f t="shared" si="71"/>
        <v>3653</v>
      </c>
      <c r="C489" s="21">
        <f t="shared" si="46"/>
        <v>44266</v>
      </c>
      <c r="U489" s="20">
        <f t="shared" si="78"/>
        <v>-1.1703780226621954</v>
      </c>
      <c r="V489" s="20">
        <f t="shared" si="78"/>
        <v>-2.0995324701790872</v>
      </c>
      <c r="W489" s="20">
        <f t="shared" si="47"/>
        <v>-1.5228787452803376</v>
      </c>
      <c r="X489" s="20">
        <f t="shared" si="72"/>
        <v>-0.97674213535492893</v>
      </c>
      <c r="Y489" s="20">
        <f t="shared" si="79"/>
        <v>-1.3674031885535196</v>
      </c>
      <c r="Z489" s="20">
        <f t="shared" si="79"/>
        <v>-2.2965576360704114</v>
      </c>
      <c r="AA489" s="20">
        <f t="shared" si="49"/>
        <v>-1.5228787452803376</v>
      </c>
      <c r="AB489" s="20">
        <f t="shared" si="73"/>
        <v>-1.1080973086200105</v>
      </c>
      <c r="AC489" s="20">
        <f t="shared" si="80"/>
        <v>-1.4276990904407707</v>
      </c>
      <c r="AD489" s="20">
        <f t="shared" si="80"/>
        <v>-2.3568535379576625</v>
      </c>
      <c r="AE489" s="20">
        <f t="shared" si="51"/>
        <v>-1.5228787452803376</v>
      </c>
      <c r="AF489" s="20">
        <f t="shared" si="74"/>
        <v>-1.144191502909969</v>
      </c>
      <c r="AG489" s="20">
        <f t="shared" si="81"/>
        <v>-1.5087323413499889</v>
      </c>
      <c r="AH489" s="20">
        <f t="shared" si="81"/>
        <v>-2.4378867888668805</v>
      </c>
      <c r="AI489" s="20">
        <f t="shared" si="53"/>
        <v>-1.5228787452803376</v>
      </c>
      <c r="AJ489" s="20">
        <f t="shared" si="75"/>
        <v>-1.189486700500392</v>
      </c>
      <c r="AK489" s="20">
        <f t="shared" si="82"/>
        <v>-1.4977369570485257</v>
      </c>
      <c r="AL489" s="20">
        <f t="shared" si="82"/>
        <v>-2.4268914045654175</v>
      </c>
      <c r="AM489" s="20">
        <f t="shared" si="55"/>
        <v>-1.5228787452803376</v>
      </c>
      <c r="AN489" s="20">
        <f t="shared" si="76"/>
        <v>-1.1835596355347582</v>
      </c>
      <c r="AO489" s="20">
        <f t="shared" si="83"/>
        <v>-1.383793604741689</v>
      </c>
      <c r="AP489" s="20">
        <f t="shared" si="83"/>
        <v>-2.3129480522585806</v>
      </c>
      <c r="AQ489" s="20">
        <f t="shared" si="57"/>
        <v>-1.5228787452803376</v>
      </c>
      <c r="AR489" s="20">
        <f t="shared" si="77"/>
        <v>-1.1181075068929125</v>
      </c>
    </row>
    <row r="490" spans="1:44">
      <c r="A490" s="20">
        <f t="shared" si="45"/>
        <v>121</v>
      </c>
      <c r="B490" s="36">
        <f t="shared" ref="B490:B509" si="84">DATEDIF(DATE(2011,3,11),C490,"d")</f>
        <v>3684</v>
      </c>
      <c r="C490" s="21">
        <f t="shared" si="46"/>
        <v>44297</v>
      </c>
      <c r="U490" s="20">
        <f t="shared" si="78"/>
        <v>-1.1712249171050291</v>
      </c>
      <c r="V490" s="20">
        <f t="shared" si="78"/>
        <v>-2.111905917010235</v>
      </c>
      <c r="W490" s="20">
        <f t="shared" si="47"/>
        <v>-1.5228787452803376</v>
      </c>
      <c r="X490" s="20">
        <f t="shared" ref="X490:X509" si="85">LOG(10^U490+10^V490+10^W490)</f>
        <v>-0.97820576328484388</v>
      </c>
      <c r="Y490" s="20">
        <f t="shared" si="79"/>
        <v>-1.3682500829963533</v>
      </c>
      <c r="Z490" s="20">
        <f t="shared" si="79"/>
        <v>-2.3089310829015592</v>
      </c>
      <c r="AA490" s="20">
        <f t="shared" si="49"/>
        <v>-1.5228787452803376</v>
      </c>
      <c r="AB490" s="20">
        <f t="shared" ref="AB490:AB509" si="86">LOG(10^Y490+10^Z490+10^AA490)</f>
        <v>-1.1093552427561082</v>
      </c>
      <c r="AC490" s="20">
        <f t="shared" si="80"/>
        <v>-1.4285459848836044</v>
      </c>
      <c r="AD490" s="20">
        <f t="shared" si="80"/>
        <v>-2.3692269847888103</v>
      </c>
      <c r="AE490" s="20">
        <f t="shared" si="51"/>
        <v>-1.5228787452803376</v>
      </c>
      <c r="AF490" s="20">
        <f t="shared" ref="AF490:AF509" si="87">LOG(10^AC490+10^AD490+10^AE490)</f>
        <v>-1.1453811607550735</v>
      </c>
      <c r="AG490" s="20">
        <f t="shared" si="81"/>
        <v>-1.5095792357928226</v>
      </c>
      <c r="AH490" s="20">
        <f t="shared" si="81"/>
        <v>-2.4502602356980283</v>
      </c>
      <c r="AI490" s="20">
        <f t="shared" si="53"/>
        <v>-1.5228787452803376</v>
      </c>
      <c r="AJ490" s="20">
        <f t="shared" ref="AJ490:AJ509" si="88">LOG(10^AG490+10^AH490+10^AI490)</f>
        <v>-1.1905822625814311</v>
      </c>
      <c r="AK490" s="20">
        <f t="shared" si="82"/>
        <v>-1.4985838514913594</v>
      </c>
      <c r="AL490" s="20">
        <f t="shared" si="82"/>
        <v>-2.4392648513965653</v>
      </c>
      <c r="AM490" s="20">
        <f t="shared" si="55"/>
        <v>-1.5228787452803376</v>
      </c>
      <c r="AN490" s="20">
        <f t="shared" ref="AN490:AN509" si="89">LOG(10^AK490+10^AL490+10^AM490)</f>
        <v>-1.1846680744057081</v>
      </c>
      <c r="AO490" s="20">
        <f t="shared" si="83"/>
        <v>-1.3846404991845227</v>
      </c>
      <c r="AP490" s="20">
        <f t="shared" si="83"/>
        <v>-2.3253214990897284</v>
      </c>
      <c r="AQ490" s="20">
        <f t="shared" si="57"/>
        <v>-1.5228787452803376</v>
      </c>
      <c r="AR490" s="20">
        <f t="shared" ref="AR490:AR509" si="90">LOG(10^AO490+10^AP490+10^AQ490)</f>
        <v>-1.1193470696044743</v>
      </c>
    </row>
    <row r="491" spans="1:44">
      <c r="A491" s="20">
        <f t="shared" si="45"/>
        <v>122</v>
      </c>
      <c r="B491" s="36">
        <f t="shared" si="84"/>
        <v>3714</v>
      </c>
      <c r="C491" s="21">
        <f t="shared" si="46"/>
        <v>44327</v>
      </c>
      <c r="U491" s="20">
        <f t="shared" si="78"/>
        <v>-1.1720444923722875</v>
      </c>
      <c r="V491" s="20">
        <f t="shared" si="78"/>
        <v>-2.123880220395217</v>
      </c>
      <c r="W491" s="20">
        <f t="shared" si="47"/>
        <v>-1.5228787452803376</v>
      </c>
      <c r="X491" s="20">
        <f t="shared" si="85"/>
        <v>-0.97960111716560383</v>
      </c>
      <c r="Y491" s="20">
        <f t="shared" si="79"/>
        <v>-1.3690696582636115</v>
      </c>
      <c r="Z491" s="20">
        <f t="shared" si="79"/>
        <v>-2.3209053862865412</v>
      </c>
      <c r="AA491" s="20">
        <f t="shared" si="49"/>
        <v>-1.5228787452803376</v>
      </c>
      <c r="AB491" s="20">
        <f t="shared" si="86"/>
        <v>-1.1105539424654312</v>
      </c>
      <c r="AC491" s="20">
        <f t="shared" si="80"/>
        <v>-1.4293655601508626</v>
      </c>
      <c r="AD491" s="20">
        <f t="shared" si="80"/>
        <v>-2.3812012881737923</v>
      </c>
      <c r="AE491" s="20">
        <f t="shared" si="51"/>
        <v>-1.5228787452803376</v>
      </c>
      <c r="AF491" s="20">
        <f t="shared" si="87"/>
        <v>-1.146514624968928</v>
      </c>
      <c r="AG491" s="20">
        <f t="shared" si="81"/>
        <v>-1.510398811060081</v>
      </c>
      <c r="AH491" s="20">
        <f t="shared" si="81"/>
        <v>-2.4622345390830103</v>
      </c>
      <c r="AI491" s="20">
        <f t="shared" si="53"/>
        <v>-1.5228787452803376</v>
      </c>
      <c r="AJ491" s="20">
        <f t="shared" si="88"/>
        <v>-1.1916258545942882</v>
      </c>
      <c r="AK491" s="20">
        <f t="shared" si="82"/>
        <v>-1.4994034267586176</v>
      </c>
      <c r="AL491" s="20">
        <f t="shared" si="82"/>
        <v>-2.4512391547815473</v>
      </c>
      <c r="AM491" s="20">
        <f t="shared" si="55"/>
        <v>-1.5228787452803376</v>
      </c>
      <c r="AN491" s="20">
        <f t="shared" si="89"/>
        <v>-1.1857239629752863</v>
      </c>
      <c r="AO491" s="20">
        <f t="shared" si="83"/>
        <v>-1.3854600744517809</v>
      </c>
      <c r="AP491" s="20">
        <f t="shared" si="83"/>
        <v>-2.3372958024747104</v>
      </c>
      <c r="AQ491" s="20">
        <f t="shared" si="57"/>
        <v>-1.5228787452803376</v>
      </c>
      <c r="AR491" s="20">
        <f t="shared" si="90"/>
        <v>-1.1205282141182975</v>
      </c>
    </row>
    <row r="492" spans="1:44">
      <c r="A492" s="20">
        <f t="shared" si="45"/>
        <v>123</v>
      </c>
      <c r="B492" s="36">
        <f t="shared" si="84"/>
        <v>3745</v>
      </c>
      <c r="C492" s="21">
        <f t="shared" si="46"/>
        <v>44358</v>
      </c>
      <c r="U492" s="20">
        <f t="shared" si="78"/>
        <v>-1.172891386815121</v>
      </c>
      <c r="V492" s="20">
        <f t="shared" si="78"/>
        <v>-2.1362536672263643</v>
      </c>
      <c r="W492" s="20">
        <f t="shared" si="47"/>
        <v>-1.5228787452803376</v>
      </c>
      <c r="X492" s="20">
        <f t="shared" si="85"/>
        <v>-0.98102170496380081</v>
      </c>
      <c r="Y492" s="20">
        <f t="shared" si="79"/>
        <v>-1.3699165527064452</v>
      </c>
      <c r="Z492" s="20">
        <f t="shared" si="79"/>
        <v>-2.3332788331176886</v>
      </c>
      <c r="AA492" s="20">
        <f t="shared" si="49"/>
        <v>-1.5228787452803376</v>
      </c>
      <c r="AB492" s="20">
        <f t="shared" si="86"/>
        <v>-1.1117737614999446</v>
      </c>
      <c r="AC492" s="20">
        <f t="shared" si="80"/>
        <v>-1.4302124545936963</v>
      </c>
      <c r="AD492" s="20">
        <f t="shared" si="80"/>
        <v>-2.3935747350049397</v>
      </c>
      <c r="AE492" s="20">
        <f t="shared" si="51"/>
        <v>-1.5228787452803376</v>
      </c>
      <c r="AF492" s="20">
        <f t="shared" si="87"/>
        <v>-1.147667884152948</v>
      </c>
      <c r="AG492" s="20">
        <f t="shared" si="81"/>
        <v>-1.5112457055029145</v>
      </c>
      <c r="AH492" s="20">
        <f t="shared" si="81"/>
        <v>-2.4746079859141581</v>
      </c>
      <c r="AI492" s="20">
        <f t="shared" si="53"/>
        <v>-1.5228787452803376</v>
      </c>
      <c r="AJ492" s="20">
        <f t="shared" si="88"/>
        <v>-1.19268745014137</v>
      </c>
      <c r="AK492" s="20">
        <f t="shared" si="82"/>
        <v>-1.5002503212014513</v>
      </c>
      <c r="AL492" s="20">
        <f t="shared" si="82"/>
        <v>-2.4636126016126947</v>
      </c>
      <c r="AM492" s="20">
        <f t="shared" si="55"/>
        <v>-1.5228787452803376</v>
      </c>
      <c r="AN492" s="20">
        <f t="shared" si="89"/>
        <v>-1.1867980979257775</v>
      </c>
      <c r="AO492" s="20">
        <f t="shared" si="83"/>
        <v>-1.3863069688946146</v>
      </c>
      <c r="AP492" s="20">
        <f t="shared" si="83"/>
        <v>-2.3496692493058582</v>
      </c>
      <c r="AQ492" s="20">
        <f t="shared" si="57"/>
        <v>-1.5228787452803376</v>
      </c>
      <c r="AR492" s="20">
        <f t="shared" si="90"/>
        <v>-1.1217301195802962</v>
      </c>
    </row>
    <row r="493" spans="1:44">
      <c r="A493" s="20">
        <f t="shared" si="45"/>
        <v>124</v>
      </c>
      <c r="B493" s="36">
        <f t="shared" si="84"/>
        <v>3775</v>
      </c>
      <c r="C493" s="21">
        <f t="shared" si="46"/>
        <v>44388</v>
      </c>
      <c r="U493" s="20">
        <f t="shared" si="78"/>
        <v>-1.1737109620823793</v>
      </c>
      <c r="V493" s="20">
        <f t="shared" si="78"/>
        <v>-2.1482279706113463</v>
      </c>
      <c r="W493" s="20">
        <f t="shared" si="47"/>
        <v>-1.5228787452803376</v>
      </c>
      <c r="X493" s="20">
        <f t="shared" si="85"/>
        <v>-0.98237633095069687</v>
      </c>
      <c r="Y493" s="20">
        <f t="shared" si="79"/>
        <v>-1.3707361279737034</v>
      </c>
      <c r="Z493" s="20">
        <f t="shared" si="79"/>
        <v>-2.3452531365026705</v>
      </c>
      <c r="AA493" s="20">
        <f t="shared" si="49"/>
        <v>-1.5228787452803376</v>
      </c>
      <c r="AB493" s="20">
        <f t="shared" si="86"/>
        <v>-1.1129364151345511</v>
      </c>
      <c r="AC493" s="20">
        <f t="shared" si="80"/>
        <v>-1.4310320298609545</v>
      </c>
      <c r="AD493" s="20">
        <f t="shared" si="80"/>
        <v>-2.4055490383899216</v>
      </c>
      <c r="AE493" s="20">
        <f t="shared" si="51"/>
        <v>-1.5228787452803376</v>
      </c>
      <c r="AF493" s="20">
        <f t="shared" si="87"/>
        <v>-1.1487669324698648</v>
      </c>
      <c r="AG493" s="20">
        <f t="shared" si="81"/>
        <v>-1.5120652807701729</v>
      </c>
      <c r="AH493" s="20">
        <f t="shared" si="81"/>
        <v>-2.48658228929914</v>
      </c>
      <c r="AI493" s="20">
        <f t="shared" si="53"/>
        <v>-1.5228787452803376</v>
      </c>
      <c r="AJ493" s="20">
        <f t="shared" si="88"/>
        <v>-1.1936989348847888</v>
      </c>
      <c r="AK493" s="20">
        <f t="shared" si="82"/>
        <v>-1.5010698964687097</v>
      </c>
      <c r="AL493" s="20">
        <f t="shared" si="82"/>
        <v>-2.4755869049976766</v>
      </c>
      <c r="AM493" s="20">
        <f t="shared" si="55"/>
        <v>-1.5228787452803376</v>
      </c>
      <c r="AN493" s="20">
        <f t="shared" si="89"/>
        <v>-1.1878215590586698</v>
      </c>
      <c r="AO493" s="20">
        <f t="shared" si="83"/>
        <v>-1.387126544161873</v>
      </c>
      <c r="AP493" s="20">
        <f t="shared" si="83"/>
        <v>-2.3616435526908401</v>
      </c>
      <c r="AQ493" s="20">
        <f t="shared" si="57"/>
        <v>-1.5228787452803376</v>
      </c>
      <c r="AR493" s="20">
        <f t="shared" si="90"/>
        <v>-1.1228756529350266</v>
      </c>
    </row>
    <row r="494" spans="1:44">
      <c r="A494" s="20">
        <f t="shared" si="45"/>
        <v>125</v>
      </c>
      <c r="B494" s="36">
        <f t="shared" si="84"/>
        <v>3806</v>
      </c>
      <c r="C494" s="21">
        <f t="shared" si="46"/>
        <v>44419</v>
      </c>
      <c r="U494" s="20">
        <f t="shared" si="78"/>
        <v>-1.1745578565252128</v>
      </c>
      <c r="V494" s="20">
        <f t="shared" si="78"/>
        <v>-2.1606014174424941</v>
      </c>
      <c r="W494" s="20">
        <f t="shared" si="47"/>
        <v>-1.5228787452803376</v>
      </c>
      <c r="X494" s="20">
        <f t="shared" si="85"/>
        <v>-0.9837557700893147</v>
      </c>
      <c r="Y494" s="20">
        <f t="shared" si="79"/>
        <v>-1.3715830224165371</v>
      </c>
      <c r="Z494" s="20">
        <f t="shared" si="79"/>
        <v>-2.3576265833338184</v>
      </c>
      <c r="AA494" s="20">
        <f t="shared" si="49"/>
        <v>-1.5228787452803376</v>
      </c>
      <c r="AB494" s="20">
        <f t="shared" si="86"/>
        <v>-1.1141198367615495</v>
      </c>
      <c r="AC494" s="20">
        <f t="shared" si="80"/>
        <v>-1.4318789243037882</v>
      </c>
      <c r="AD494" s="20">
        <f t="shared" si="80"/>
        <v>-2.4179224852210695</v>
      </c>
      <c r="AE494" s="20">
        <f t="shared" si="51"/>
        <v>-1.5228787452803376</v>
      </c>
      <c r="AF494" s="20">
        <f t="shared" si="87"/>
        <v>-1.1498854471231841</v>
      </c>
      <c r="AG494" s="20">
        <f t="shared" si="81"/>
        <v>-1.5129121752130064</v>
      </c>
      <c r="AH494" s="20">
        <f t="shared" si="81"/>
        <v>-2.4989557361302879</v>
      </c>
      <c r="AI494" s="20">
        <f t="shared" si="53"/>
        <v>-1.5228787452803376</v>
      </c>
      <c r="AJ494" s="20">
        <f t="shared" si="88"/>
        <v>-1.1947281254253284</v>
      </c>
      <c r="AK494" s="20">
        <f t="shared" si="82"/>
        <v>-1.5019167909115432</v>
      </c>
      <c r="AL494" s="20">
        <f t="shared" si="82"/>
        <v>-2.4879603518288245</v>
      </c>
      <c r="AM494" s="20">
        <f t="shared" si="55"/>
        <v>-1.5228787452803376</v>
      </c>
      <c r="AN494" s="20">
        <f t="shared" si="89"/>
        <v>-1.188862964636497</v>
      </c>
      <c r="AO494" s="20">
        <f t="shared" si="83"/>
        <v>-1.3879734386047065</v>
      </c>
      <c r="AP494" s="20">
        <f t="shared" si="83"/>
        <v>-2.374016999521988</v>
      </c>
      <c r="AQ494" s="20">
        <f t="shared" si="57"/>
        <v>-1.5228787452803376</v>
      </c>
      <c r="AR494" s="20">
        <f t="shared" si="90"/>
        <v>-1.1240416020336628</v>
      </c>
    </row>
    <row r="495" spans="1:44">
      <c r="A495" s="20">
        <f t="shared" si="45"/>
        <v>126</v>
      </c>
      <c r="B495" s="36">
        <f t="shared" si="84"/>
        <v>3837</v>
      </c>
      <c r="C495" s="21">
        <f t="shared" si="46"/>
        <v>44450</v>
      </c>
      <c r="U495" s="20">
        <f t="shared" si="78"/>
        <v>-1.1754047509680465</v>
      </c>
      <c r="V495" s="20">
        <f t="shared" si="78"/>
        <v>-2.1729748642736419</v>
      </c>
      <c r="W495" s="20">
        <f t="shared" si="47"/>
        <v>-1.5228787452803376</v>
      </c>
      <c r="X495" s="20">
        <f t="shared" si="85"/>
        <v>-0.98511499991848217</v>
      </c>
      <c r="Y495" s="20">
        <f t="shared" si="79"/>
        <v>-1.3724299168593708</v>
      </c>
      <c r="Z495" s="20">
        <f t="shared" si="79"/>
        <v>-2.3700000301649662</v>
      </c>
      <c r="AA495" s="20">
        <f t="shared" si="49"/>
        <v>-1.5228787452803376</v>
      </c>
      <c r="AB495" s="20">
        <f t="shared" si="86"/>
        <v>-1.1152853977688739</v>
      </c>
      <c r="AC495" s="20">
        <f t="shared" si="80"/>
        <v>-1.4327258187466219</v>
      </c>
      <c r="AD495" s="20">
        <f t="shared" si="80"/>
        <v>-2.4302959320522173</v>
      </c>
      <c r="AE495" s="20">
        <f t="shared" si="51"/>
        <v>-1.5228787452803376</v>
      </c>
      <c r="AF495" s="20">
        <f t="shared" si="87"/>
        <v>-1.1509869171586566</v>
      </c>
      <c r="AG495" s="20">
        <f t="shared" si="81"/>
        <v>-1.5137590696558401</v>
      </c>
      <c r="AH495" s="20">
        <f t="shared" si="81"/>
        <v>-2.5113291829614357</v>
      </c>
      <c r="AI495" s="20">
        <f t="shared" si="53"/>
        <v>-1.5228787452803376</v>
      </c>
      <c r="AJ495" s="20">
        <f t="shared" si="88"/>
        <v>-1.1957414254362122</v>
      </c>
      <c r="AK495" s="20">
        <f t="shared" si="82"/>
        <v>-1.5027636853543769</v>
      </c>
      <c r="AL495" s="20">
        <f t="shared" si="82"/>
        <v>-2.5003337986599723</v>
      </c>
      <c r="AM495" s="20">
        <f t="shared" si="55"/>
        <v>-1.5228787452803376</v>
      </c>
      <c r="AN495" s="20">
        <f t="shared" si="89"/>
        <v>-1.189888319736788</v>
      </c>
      <c r="AO495" s="20">
        <f t="shared" si="83"/>
        <v>-1.3888203330475402</v>
      </c>
      <c r="AP495" s="20">
        <f t="shared" si="83"/>
        <v>-2.3863904463531358</v>
      </c>
      <c r="AQ495" s="20">
        <f t="shared" si="57"/>
        <v>-1.5228787452803376</v>
      </c>
      <c r="AR495" s="20">
        <f t="shared" si="90"/>
        <v>-1.1251899083023151</v>
      </c>
    </row>
    <row r="496" spans="1:44">
      <c r="A496" s="20">
        <f t="shared" si="45"/>
        <v>127</v>
      </c>
      <c r="B496" s="36">
        <f t="shared" si="84"/>
        <v>3867</v>
      </c>
      <c r="C496" s="21">
        <f t="shared" si="46"/>
        <v>44480</v>
      </c>
      <c r="U496" s="20">
        <f t="shared" si="78"/>
        <v>-1.1762243262353047</v>
      </c>
      <c r="V496" s="20">
        <f t="shared" si="78"/>
        <v>-2.1849491676586239</v>
      </c>
      <c r="W496" s="20">
        <f t="shared" si="47"/>
        <v>-1.5228787452803376</v>
      </c>
      <c r="X496" s="20">
        <f t="shared" si="85"/>
        <v>-0.98641157616313979</v>
      </c>
      <c r="Y496" s="20">
        <f t="shared" si="79"/>
        <v>-1.3732494921266292</v>
      </c>
      <c r="Z496" s="20">
        <f t="shared" si="79"/>
        <v>-2.3819743335499481</v>
      </c>
      <c r="AA496" s="20">
        <f t="shared" si="49"/>
        <v>-1.5228787452803376</v>
      </c>
      <c r="AB496" s="20">
        <f t="shared" si="86"/>
        <v>-1.1163967474310725</v>
      </c>
      <c r="AC496" s="20">
        <f t="shared" si="80"/>
        <v>-1.43354539401388</v>
      </c>
      <c r="AD496" s="20">
        <f t="shared" si="80"/>
        <v>-2.4422702354371992</v>
      </c>
      <c r="AE496" s="20">
        <f t="shared" si="51"/>
        <v>-1.5228787452803376</v>
      </c>
      <c r="AF496" s="20">
        <f t="shared" si="87"/>
        <v>-1.1520370052207476</v>
      </c>
      <c r="AG496" s="20">
        <f t="shared" si="81"/>
        <v>-1.5145786449230982</v>
      </c>
      <c r="AH496" s="20">
        <f t="shared" si="81"/>
        <v>-2.5233034863464177</v>
      </c>
      <c r="AI496" s="20">
        <f t="shared" si="53"/>
        <v>-1.5228787452803376</v>
      </c>
      <c r="AJ496" s="20">
        <f t="shared" si="88"/>
        <v>-1.1967072647309893</v>
      </c>
      <c r="AK496" s="20">
        <f t="shared" si="82"/>
        <v>-1.5035832606216351</v>
      </c>
      <c r="AL496" s="20">
        <f t="shared" si="82"/>
        <v>-2.5123081020449542</v>
      </c>
      <c r="AM496" s="20">
        <f t="shared" si="55"/>
        <v>-1.5228787452803376</v>
      </c>
      <c r="AN496" s="20">
        <f t="shared" si="89"/>
        <v>-1.1908656760113772</v>
      </c>
      <c r="AO496" s="20">
        <f t="shared" si="83"/>
        <v>-1.3896399083147983</v>
      </c>
      <c r="AP496" s="20">
        <f t="shared" si="83"/>
        <v>-2.3983647497381178</v>
      </c>
      <c r="AQ496" s="20">
        <f t="shared" si="57"/>
        <v>-1.5228787452803376</v>
      </c>
      <c r="AR496" s="20">
        <f t="shared" si="90"/>
        <v>-1.1262847632172102</v>
      </c>
    </row>
    <row r="497" spans="1:44">
      <c r="A497" s="20">
        <f t="shared" si="45"/>
        <v>128</v>
      </c>
      <c r="B497" s="36">
        <f t="shared" si="84"/>
        <v>3898</v>
      </c>
      <c r="C497" s="21">
        <f t="shared" si="46"/>
        <v>44511</v>
      </c>
      <c r="U497" s="20">
        <f t="shared" si="78"/>
        <v>-1.1770712206781384</v>
      </c>
      <c r="V497" s="20">
        <f t="shared" si="78"/>
        <v>-2.1973226144897717</v>
      </c>
      <c r="W497" s="20">
        <f t="shared" si="47"/>
        <v>-1.5228787452803376</v>
      </c>
      <c r="X497" s="20">
        <f t="shared" si="85"/>
        <v>-0.98773237750917131</v>
      </c>
      <c r="Y497" s="20">
        <f t="shared" si="79"/>
        <v>-1.3740963865694626</v>
      </c>
      <c r="Z497" s="20">
        <f t="shared" si="79"/>
        <v>-2.394347780381096</v>
      </c>
      <c r="AA497" s="20">
        <f t="shared" si="49"/>
        <v>-1.5228787452803376</v>
      </c>
      <c r="AB497" s="20">
        <f t="shared" si="86"/>
        <v>-1.1175283735560515</v>
      </c>
      <c r="AC497" s="20">
        <f t="shared" si="80"/>
        <v>-1.4343922884567137</v>
      </c>
      <c r="AD497" s="20">
        <f t="shared" si="80"/>
        <v>-2.4546436822683471</v>
      </c>
      <c r="AE497" s="20">
        <f t="shared" si="51"/>
        <v>-1.5228787452803376</v>
      </c>
      <c r="AF497" s="20">
        <f t="shared" si="87"/>
        <v>-1.1531060996544675</v>
      </c>
      <c r="AG497" s="20">
        <f t="shared" si="81"/>
        <v>-1.5154255393659319</v>
      </c>
      <c r="AH497" s="20">
        <f t="shared" si="81"/>
        <v>-2.5356769331775655</v>
      </c>
      <c r="AI497" s="20">
        <f t="shared" si="53"/>
        <v>-1.5228787452803376</v>
      </c>
      <c r="AJ497" s="20">
        <f t="shared" si="88"/>
        <v>-1.1976903928340603</v>
      </c>
      <c r="AK497" s="20">
        <f t="shared" si="82"/>
        <v>-1.5044301550644688</v>
      </c>
      <c r="AL497" s="20">
        <f t="shared" si="82"/>
        <v>-2.5246815488761021</v>
      </c>
      <c r="AM497" s="20">
        <f t="shared" si="55"/>
        <v>-1.5228787452803376</v>
      </c>
      <c r="AN497" s="20">
        <f t="shared" si="89"/>
        <v>-1.1918605539006992</v>
      </c>
      <c r="AO497" s="20">
        <f t="shared" si="83"/>
        <v>-1.390486802757632</v>
      </c>
      <c r="AP497" s="20">
        <f t="shared" si="83"/>
        <v>-2.4107381965692656</v>
      </c>
      <c r="AQ497" s="20">
        <f t="shared" si="57"/>
        <v>-1.5228787452803376</v>
      </c>
      <c r="AR497" s="20">
        <f t="shared" si="90"/>
        <v>-1.1273995508679997</v>
      </c>
    </row>
    <row r="498" spans="1:44">
      <c r="A498" s="20">
        <f t="shared" ref="A498:A561" si="91">INDEX(A:A,ROW()-1)+1</f>
        <v>129</v>
      </c>
      <c r="B498" s="36">
        <f t="shared" si="84"/>
        <v>3928</v>
      </c>
      <c r="C498" s="21">
        <f t="shared" ref="C498:C561" si="92">DATE(YEAR(INDEX(C:C,ROW()-1)),MONTH(INDEX(C:C,ROW()-1))+1,DAY(INDEX(C:C,ROW()-1)))</f>
        <v>44541</v>
      </c>
      <c r="U498" s="20">
        <f t="shared" si="78"/>
        <v>-1.1778907959453968</v>
      </c>
      <c r="V498" s="20">
        <f t="shared" si="78"/>
        <v>-2.2092969178747537</v>
      </c>
      <c r="W498" s="20">
        <f t="shared" si="47"/>
        <v>-1.5228787452803376</v>
      </c>
      <c r="X498" s="20">
        <f t="shared" si="85"/>
        <v>-0.98899260421840862</v>
      </c>
      <c r="Y498" s="20">
        <f t="shared" si="79"/>
        <v>-1.3749159618367208</v>
      </c>
      <c r="Z498" s="20">
        <f t="shared" si="79"/>
        <v>-2.4063220837660779</v>
      </c>
      <c r="AA498" s="20">
        <f t="shared" si="49"/>
        <v>-1.5228787452803376</v>
      </c>
      <c r="AB498" s="20">
        <f t="shared" si="86"/>
        <v>-1.1186076409854824</v>
      </c>
      <c r="AC498" s="20">
        <f t="shared" si="80"/>
        <v>-1.4352118637239719</v>
      </c>
      <c r="AD498" s="20">
        <f t="shared" si="80"/>
        <v>-2.466617985653329</v>
      </c>
      <c r="AE498" s="20">
        <f t="shared" si="51"/>
        <v>-1.5228787452803376</v>
      </c>
      <c r="AF498" s="20">
        <f t="shared" si="87"/>
        <v>-1.1541255850674614</v>
      </c>
      <c r="AG498" s="20">
        <f t="shared" si="81"/>
        <v>-1.5162451146331903</v>
      </c>
      <c r="AH498" s="20">
        <f t="shared" si="81"/>
        <v>-2.5476512365625474</v>
      </c>
      <c r="AI498" s="20">
        <f t="shared" si="53"/>
        <v>-1.5228787452803376</v>
      </c>
      <c r="AJ498" s="20">
        <f t="shared" si="88"/>
        <v>-1.1986277195477293</v>
      </c>
      <c r="AK498" s="20">
        <f t="shared" si="82"/>
        <v>-1.5052497303317269</v>
      </c>
      <c r="AL498" s="20">
        <f t="shared" si="82"/>
        <v>-2.536655852261084</v>
      </c>
      <c r="AM498" s="20">
        <f t="shared" si="55"/>
        <v>-1.5228787452803376</v>
      </c>
      <c r="AN498" s="20">
        <f t="shared" si="89"/>
        <v>-1.1928091081012808</v>
      </c>
      <c r="AO498" s="20">
        <f t="shared" si="83"/>
        <v>-1.3913063780248904</v>
      </c>
      <c r="AP498" s="20">
        <f t="shared" si="83"/>
        <v>-2.4227124999542475</v>
      </c>
      <c r="AQ498" s="20">
        <f t="shared" si="57"/>
        <v>-1.5228787452803376</v>
      </c>
      <c r="AR498" s="20">
        <f t="shared" si="90"/>
        <v>-1.1284627185965241</v>
      </c>
    </row>
    <row r="499" spans="1:44">
      <c r="A499" s="20">
        <f t="shared" si="91"/>
        <v>130</v>
      </c>
      <c r="B499" s="36">
        <f t="shared" si="84"/>
        <v>3959</v>
      </c>
      <c r="C499" s="21">
        <f t="shared" si="92"/>
        <v>44572</v>
      </c>
      <c r="U499" s="20">
        <f t="shared" si="78"/>
        <v>-1.1787376903882303</v>
      </c>
      <c r="V499" s="20">
        <f t="shared" si="78"/>
        <v>-2.2216703647059015</v>
      </c>
      <c r="W499" s="20">
        <f t="shared" si="47"/>
        <v>-1.5228787452803376</v>
      </c>
      <c r="X499" s="20">
        <f t="shared" si="85"/>
        <v>-0.99027669466396062</v>
      </c>
      <c r="Y499" s="20">
        <f t="shared" si="79"/>
        <v>-1.3757628562795545</v>
      </c>
      <c r="Z499" s="20">
        <f t="shared" si="79"/>
        <v>-2.4186955305972258</v>
      </c>
      <c r="AA499" s="20">
        <f t="shared" si="49"/>
        <v>-1.5228787452803376</v>
      </c>
      <c r="AB499" s="20">
        <f t="shared" si="86"/>
        <v>-1.1197068824529222</v>
      </c>
      <c r="AC499" s="20">
        <f t="shared" si="80"/>
        <v>-1.4360587581668056</v>
      </c>
      <c r="AD499" s="20">
        <f t="shared" si="80"/>
        <v>-2.4789914324844768</v>
      </c>
      <c r="AE499" s="20">
        <f t="shared" si="51"/>
        <v>-1.5228787452803376</v>
      </c>
      <c r="AF499" s="20">
        <f t="shared" si="87"/>
        <v>-1.1551637937140242</v>
      </c>
      <c r="AG499" s="20">
        <f t="shared" si="81"/>
        <v>-1.5170920090760238</v>
      </c>
      <c r="AH499" s="20">
        <f t="shared" si="81"/>
        <v>-2.5600246833936948</v>
      </c>
      <c r="AI499" s="20">
        <f t="shared" si="53"/>
        <v>-1.5228787452803376</v>
      </c>
      <c r="AJ499" s="20">
        <f t="shared" si="88"/>
        <v>-1.1995820782020223</v>
      </c>
      <c r="AK499" s="20">
        <f t="shared" si="82"/>
        <v>-1.5060966247745606</v>
      </c>
      <c r="AL499" s="20">
        <f t="shared" si="82"/>
        <v>-2.5490292990922319</v>
      </c>
      <c r="AM499" s="20">
        <f t="shared" si="55"/>
        <v>-1.5228787452803376</v>
      </c>
      <c r="AN499" s="20">
        <f t="shared" si="89"/>
        <v>-1.1937749234773634</v>
      </c>
      <c r="AO499" s="20">
        <f t="shared" si="83"/>
        <v>-1.3921532724677239</v>
      </c>
      <c r="AP499" s="20">
        <f t="shared" si="83"/>
        <v>-2.4350859467853949</v>
      </c>
      <c r="AQ499" s="20">
        <f t="shared" si="57"/>
        <v>-1.5228787452803376</v>
      </c>
      <c r="AR499" s="20">
        <f t="shared" si="90"/>
        <v>-1.1295455218423973</v>
      </c>
    </row>
    <row r="500" spans="1:44">
      <c r="A500" s="20">
        <f t="shared" si="91"/>
        <v>131</v>
      </c>
      <c r="B500" s="36">
        <f t="shared" si="84"/>
        <v>3990</v>
      </c>
      <c r="C500" s="21">
        <f t="shared" si="92"/>
        <v>44603</v>
      </c>
      <c r="U500" s="20">
        <f t="shared" si="78"/>
        <v>-1.1795845848310638</v>
      </c>
      <c r="V500" s="20">
        <f t="shared" si="78"/>
        <v>-2.2340438115370493</v>
      </c>
      <c r="W500" s="20">
        <f t="shared" si="47"/>
        <v>-1.5228787452803376</v>
      </c>
      <c r="X500" s="20">
        <f t="shared" si="85"/>
        <v>-0.9915427654725083</v>
      </c>
      <c r="Y500" s="20">
        <f t="shared" si="79"/>
        <v>-1.376609750722388</v>
      </c>
      <c r="Z500" s="20">
        <f t="shared" si="79"/>
        <v>-2.4310689774283736</v>
      </c>
      <c r="AA500" s="20">
        <f t="shared" si="49"/>
        <v>-1.5228787452803376</v>
      </c>
      <c r="AB500" s="20">
        <f t="shared" si="86"/>
        <v>-1.1207902397222964</v>
      </c>
      <c r="AC500" s="20">
        <f t="shared" si="80"/>
        <v>-1.4369056526096391</v>
      </c>
      <c r="AD500" s="20">
        <f t="shared" si="80"/>
        <v>-2.4913648793156247</v>
      </c>
      <c r="AE500" s="20">
        <f t="shared" si="51"/>
        <v>-1.5228787452803376</v>
      </c>
      <c r="AF500" s="20">
        <f t="shared" si="87"/>
        <v>-1.1561868571808438</v>
      </c>
      <c r="AG500" s="20">
        <f t="shared" si="81"/>
        <v>-1.5179389035188575</v>
      </c>
      <c r="AH500" s="20">
        <f t="shared" si="81"/>
        <v>-2.5723981302248431</v>
      </c>
      <c r="AI500" s="20">
        <f t="shared" si="53"/>
        <v>-1.5228787452803376</v>
      </c>
      <c r="AJ500" s="20">
        <f t="shared" si="88"/>
        <v>-1.2005223344371072</v>
      </c>
      <c r="AK500" s="20">
        <f t="shared" si="82"/>
        <v>-1.5069435192173943</v>
      </c>
      <c r="AL500" s="20">
        <f t="shared" si="82"/>
        <v>-2.5614027459233797</v>
      </c>
      <c r="AM500" s="20">
        <f t="shared" si="55"/>
        <v>-1.5228787452803376</v>
      </c>
      <c r="AN500" s="20">
        <f t="shared" si="89"/>
        <v>-1.1947264920840346</v>
      </c>
      <c r="AO500" s="20">
        <f t="shared" si="83"/>
        <v>-1.3930001669105574</v>
      </c>
      <c r="AP500" s="20">
        <f t="shared" si="83"/>
        <v>-2.4474593936165432</v>
      </c>
      <c r="AQ500" s="20">
        <f t="shared" si="57"/>
        <v>-1.5228787452803376</v>
      </c>
      <c r="AR500" s="20">
        <f t="shared" si="90"/>
        <v>-1.130612638275617</v>
      </c>
    </row>
    <row r="501" spans="1:44">
      <c r="A501" s="20">
        <f t="shared" si="91"/>
        <v>132</v>
      </c>
      <c r="B501" s="36">
        <f t="shared" si="84"/>
        <v>4018</v>
      </c>
      <c r="C501" s="21">
        <f t="shared" si="92"/>
        <v>44631</v>
      </c>
      <c r="U501" s="20">
        <f t="shared" si="78"/>
        <v>-1.1803495217471718</v>
      </c>
      <c r="V501" s="20">
        <f t="shared" si="78"/>
        <v>-2.2452198280296991</v>
      </c>
      <c r="W501" s="20">
        <f t="shared" si="47"/>
        <v>-1.5228787452803376</v>
      </c>
      <c r="X501" s="20">
        <f t="shared" si="85"/>
        <v>-0.99267117259877513</v>
      </c>
      <c r="Y501" s="20">
        <f t="shared" si="79"/>
        <v>-1.3773746876384958</v>
      </c>
      <c r="Z501" s="20">
        <f t="shared" si="79"/>
        <v>-2.4422449939210233</v>
      </c>
      <c r="AA501" s="20">
        <f t="shared" si="49"/>
        <v>-1.5228787452803376</v>
      </c>
      <c r="AB501" s="20">
        <f t="shared" si="86"/>
        <v>-1.1217554157924998</v>
      </c>
      <c r="AC501" s="20">
        <f t="shared" si="80"/>
        <v>-1.4376705895257469</v>
      </c>
      <c r="AD501" s="20">
        <f t="shared" si="80"/>
        <v>-2.5025408958082744</v>
      </c>
      <c r="AE501" s="20">
        <f t="shared" si="51"/>
        <v>-1.5228787452803376</v>
      </c>
      <c r="AF501" s="20">
        <f t="shared" si="87"/>
        <v>-1.1570981970139724</v>
      </c>
      <c r="AG501" s="20">
        <f t="shared" si="81"/>
        <v>-1.5187038404349651</v>
      </c>
      <c r="AH501" s="20">
        <f t="shared" si="81"/>
        <v>-2.5835741467174924</v>
      </c>
      <c r="AI501" s="20">
        <f t="shared" si="53"/>
        <v>-1.5228787452803376</v>
      </c>
      <c r="AJ501" s="20">
        <f t="shared" si="88"/>
        <v>-1.2013597588819638</v>
      </c>
      <c r="AK501" s="20">
        <f t="shared" si="82"/>
        <v>-1.5077084561335019</v>
      </c>
      <c r="AL501" s="20">
        <f t="shared" si="82"/>
        <v>-2.5725787624160295</v>
      </c>
      <c r="AM501" s="20">
        <f t="shared" si="55"/>
        <v>-1.5228787452803376</v>
      </c>
      <c r="AN501" s="20">
        <f t="shared" si="89"/>
        <v>-1.195574012604663</v>
      </c>
      <c r="AO501" s="20">
        <f t="shared" si="83"/>
        <v>-1.3937651038266652</v>
      </c>
      <c r="AP501" s="20">
        <f t="shared" si="83"/>
        <v>-2.4586354101091925</v>
      </c>
      <c r="AQ501" s="20">
        <f t="shared" si="57"/>
        <v>-1.5228787452803376</v>
      </c>
      <c r="AR501" s="20">
        <f t="shared" si="90"/>
        <v>-1.1315633115377142</v>
      </c>
    </row>
    <row r="502" spans="1:44">
      <c r="A502" s="20">
        <f t="shared" si="91"/>
        <v>133</v>
      </c>
      <c r="B502" s="36">
        <f t="shared" si="84"/>
        <v>4049</v>
      </c>
      <c r="C502" s="21">
        <f t="shared" si="92"/>
        <v>44662</v>
      </c>
      <c r="U502" s="20">
        <f t="shared" ref="U502:V509" si="93">LOG(U$9*(1/2)^($B502/U$8))</f>
        <v>-1.1811964161900053</v>
      </c>
      <c r="V502" s="20">
        <f t="shared" si="93"/>
        <v>-2.2575932748608469</v>
      </c>
      <c r="W502" s="20">
        <f t="shared" si="47"/>
        <v>-1.5228787452803376</v>
      </c>
      <c r="X502" s="20">
        <f t="shared" si="85"/>
        <v>-0.99390409469737695</v>
      </c>
      <c r="Y502" s="20">
        <f t="shared" ref="Y502:Z509" si="94">LOG(Y$9*(1/2)^($B502/Y$8))</f>
        <v>-1.3782215820813295</v>
      </c>
      <c r="Z502" s="20">
        <f t="shared" si="94"/>
        <v>-2.4546184407521716</v>
      </c>
      <c r="AA502" s="20">
        <f t="shared" si="49"/>
        <v>-1.5228787452803376</v>
      </c>
      <c r="AB502" s="20">
        <f t="shared" si="86"/>
        <v>-1.1228095729719436</v>
      </c>
      <c r="AC502" s="20">
        <f t="shared" ref="AC502:AD509" si="95">LOG(AC$9*(1/2)^($B502/AC$8))</f>
        <v>-1.4385174839685806</v>
      </c>
      <c r="AD502" s="20">
        <f t="shared" si="95"/>
        <v>-2.5149143426394223</v>
      </c>
      <c r="AE502" s="20">
        <f t="shared" si="51"/>
        <v>-1.5228787452803376</v>
      </c>
      <c r="AF502" s="20">
        <f t="shared" si="87"/>
        <v>-1.1580934254984452</v>
      </c>
      <c r="AG502" s="20">
        <f t="shared" ref="AG502:AH509" si="96">LOG(AG$9*(1/2)^($B502/AG$8))</f>
        <v>-1.5195507348777988</v>
      </c>
      <c r="AH502" s="20">
        <f t="shared" si="96"/>
        <v>-2.5959475935486407</v>
      </c>
      <c r="AI502" s="20">
        <f t="shared" si="53"/>
        <v>-1.5228787452803376</v>
      </c>
      <c r="AJ502" s="20">
        <f t="shared" si="88"/>
        <v>-1.2022741051194887</v>
      </c>
      <c r="AK502" s="20">
        <f t="shared" ref="AK502:AL509" si="97">LOG(AK$9*(1/2)^($B502/AK$8))</f>
        <v>-1.5085553505763356</v>
      </c>
      <c r="AL502" s="20">
        <f t="shared" si="97"/>
        <v>-2.5849522092471773</v>
      </c>
      <c r="AM502" s="20">
        <f t="shared" si="55"/>
        <v>-1.5228787452803376</v>
      </c>
      <c r="AN502" s="20">
        <f t="shared" si="89"/>
        <v>-1.1964994048187847</v>
      </c>
      <c r="AO502" s="20">
        <f t="shared" ref="AO502:AP509" si="98">LOG(AO$9*(1/2)^($B502/AO$8))</f>
        <v>-1.3946119982694989</v>
      </c>
      <c r="AP502" s="20">
        <f t="shared" si="98"/>
        <v>-2.4710088569403408</v>
      </c>
      <c r="AQ502" s="20">
        <f t="shared" si="57"/>
        <v>-1.5228787452803376</v>
      </c>
      <c r="AR502" s="20">
        <f t="shared" si="90"/>
        <v>-1.1326015925588748</v>
      </c>
    </row>
    <row r="503" spans="1:44">
      <c r="A503" s="20">
        <f t="shared" si="91"/>
        <v>134</v>
      </c>
      <c r="B503" s="36">
        <f t="shared" si="84"/>
        <v>4079</v>
      </c>
      <c r="C503" s="21">
        <f t="shared" si="92"/>
        <v>44692</v>
      </c>
      <c r="U503" s="20">
        <f t="shared" si="93"/>
        <v>-1.1820159914572637</v>
      </c>
      <c r="V503" s="20">
        <f t="shared" si="93"/>
        <v>-2.2695675782458289</v>
      </c>
      <c r="W503" s="20">
        <f t="shared" si="47"/>
        <v>-1.5228787452803376</v>
      </c>
      <c r="X503" s="20">
        <f t="shared" si="85"/>
        <v>-0.99508121606903222</v>
      </c>
      <c r="Y503" s="20">
        <f t="shared" si="94"/>
        <v>-1.3790411573485879</v>
      </c>
      <c r="Z503" s="20">
        <f t="shared" si="94"/>
        <v>-2.4665927441371531</v>
      </c>
      <c r="AA503" s="20">
        <f t="shared" si="49"/>
        <v>-1.5228787452803376</v>
      </c>
      <c r="AB503" s="20">
        <f t="shared" si="86"/>
        <v>-1.1238156148359848</v>
      </c>
      <c r="AC503" s="20">
        <f t="shared" si="95"/>
        <v>-1.439337059235839</v>
      </c>
      <c r="AD503" s="20">
        <f t="shared" si="95"/>
        <v>-2.5268886460244042</v>
      </c>
      <c r="AE503" s="20">
        <f t="shared" si="51"/>
        <v>-1.5228787452803376</v>
      </c>
      <c r="AF503" s="20">
        <f t="shared" si="87"/>
        <v>-1.1590431023057051</v>
      </c>
      <c r="AG503" s="20">
        <f t="shared" si="96"/>
        <v>-1.5203703101450572</v>
      </c>
      <c r="AH503" s="20">
        <f t="shared" si="96"/>
        <v>-2.6079218969336222</v>
      </c>
      <c r="AI503" s="20">
        <f t="shared" si="53"/>
        <v>-1.5228787452803376</v>
      </c>
      <c r="AJ503" s="20">
        <f t="shared" si="88"/>
        <v>-1.2031464427445249</v>
      </c>
      <c r="AK503" s="20">
        <f t="shared" si="97"/>
        <v>-1.509374925843594</v>
      </c>
      <c r="AL503" s="20">
        <f t="shared" si="97"/>
        <v>-2.5969265126321592</v>
      </c>
      <c r="AM503" s="20">
        <f t="shared" si="55"/>
        <v>-1.5228787452803376</v>
      </c>
      <c r="AN503" s="20">
        <f t="shared" si="89"/>
        <v>-1.1973823028878494</v>
      </c>
      <c r="AO503" s="20">
        <f t="shared" si="98"/>
        <v>-1.3954315735367573</v>
      </c>
      <c r="AP503" s="20">
        <f t="shared" si="98"/>
        <v>-2.4829831603253223</v>
      </c>
      <c r="AQ503" s="20">
        <f t="shared" si="57"/>
        <v>-1.5228787452803376</v>
      </c>
      <c r="AR503" s="20">
        <f t="shared" si="90"/>
        <v>-1.1335924474694972</v>
      </c>
    </row>
    <row r="504" spans="1:44">
      <c r="A504" s="20">
        <f t="shared" si="91"/>
        <v>135</v>
      </c>
      <c r="B504" s="36">
        <f t="shared" si="84"/>
        <v>4110</v>
      </c>
      <c r="C504" s="21">
        <f t="shared" si="92"/>
        <v>44723</v>
      </c>
      <c r="U504" s="20">
        <f t="shared" si="93"/>
        <v>-1.1828628859000971</v>
      </c>
      <c r="V504" s="20">
        <f t="shared" si="93"/>
        <v>-2.2819410250769767</v>
      </c>
      <c r="W504" s="20">
        <f t="shared" si="47"/>
        <v>-1.5228787452803376</v>
      </c>
      <c r="X504" s="20">
        <f t="shared" si="85"/>
        <v>-0.99628139425912321</v>
      </c>
      <c r="Y504" s="20">
        <f t="shared" si="94"/>
        <v>-1.3798880517914214</v>
      </c>
      <c r="Z504" s="20">
        <f t="shared" si="94"/>
        <v>-2.478966190968301</v>
      </c>
      <c r="AA504" s="20">
        <f t="shared" si="49"/>
        <v>-1.5228787452803376</v>
      </c>
      <c r="AB504" s="20">
        <f t="shared" si="86"/>
        <v>-1.1248409540827955</v>
      </c>
      <c r="AC504" s="20">
        <f t="shared" si="95"/>
        <v>-1.4401839536786725</v>
      </c>
      <c r="AD504" s="20">
        <f t="shared" si="95"/>
        <v>-2.539262092855552</v>
      </c>
      <c r="AE504" s="20">
        <f t="shared" si="51"/>
        <v>-1.5228787452803376</v>
      </c>
      <c r="AF504" s="20">
        <f t="shared" si="87"/>
        <v>-1.16001086837464</v>
      </c>
      <c r="AG504" s="20">
        <f t="shared" si="96"/>
        <v>-1.5212172045878907</v>
      </c>
      <c r="AH504" s="20">
        <f t="shared" si="96"/>
        <v>-2.6202953437647705</v>
      </c>
      <c r="AI504" s="20">
        <f t="shared" si="53"/>
        <v>-1.5228787452803376</v>
      </c>
      <c r="AJ504" s="20">
        <f t="shared" si="88"/>
        <v>-1.2040352365285227</v>
      </c>
      <c r="AK504" s="20">
        <f t="shared" si="97"/>
        <v>-1.5102218202864275</v>
      </c>
      <c r="AL504" s="20">
        <f t="shared" si="97"/>
        <v>-2.6092999594633071</v>
      </c>
      <c r="AM504" s="20">
        <f t="shared" si="55"/>
        <v>-1.5228787452803376</v>
      </c>
      <c r="AN504" s="20">
        <f t="shared" si="89"/>
        <v>-1.1982818784358802</v>
      </c>
      <c r="AO504" s="20">
        <f t="shared" si="98"/>
        <v>-1.3962784679795908</v>
      </c>
      <c r="AP504" s="20">
        <f t="shared" si="98"/>
        <v>-2.4953566071564706</v>
      </c>
      <c r="AQ504" s="20">
        <f t="shared" si="57"/>
        <v>-1.5228787452803376</v>
      </c>
      <c r="AR504" s="20">
        <f t="shared" si="90"/>
        <v>-1.13460227276112</v>
      </c>
    </row>
    <row r="505" spans="1:44">
      <c r="A505" s="20">
        <f t="shared" si="91"/>
        <v>136</v>
      </c>
      <c r="B505" s="36">
        <f t="shared" si="84"/>
        <v>4140</v>
      </c>
      <c r="C505" s="21">
        <f t="shared" si="92"/>
        <v>44753</v>
      </c>
      <c r="U505" s="20">
        <f t="shared" si="93"/>
        <v>-1.1836824611673555</v>
      </c>
      <c r="V505" s="20">
        <f t="shared" si="93"/>
        <v>-2.2939153284619582</v>
      </c>
      <c r="W505" s="20">
        <f t="shared" si="47"/>
        <v>-1.5228787452803376</v>
      </c>
      <c r="X505" s="20">
        <f t="shared" si="85"/>
        <v>-0.997427557293602</v>
      </c>
      <c r="Y505" s="20">
        <f t="shared" si="94"/>
        <v>-1.3807076270586798</v>
      </c>
      <c r="Z505" s="20">
        <f t="shared" si="94"/>
        <v>-2.4909404943532825</v>
      </c>
      <c r="AA505" s="20">
        <f t="shared" si="49"/>
        <v>-1.5228787452803376</v>
      </c>
      <c r="AB505" s="20">
        <f t="shared" si="86"/>
        <v>-1.1258197612658774</v>
      </c>
      <c r="AC505" s="20">
        <f t="shared" si="95"/>
        <v>-1.4410035289459309</v>
      </c>
      <c r="AD505" s="20">
        <f t="shared" si="95"/>
        <v>-2.5512363962405336</v>
      </c>
      <c r="AE505" s="20">
        <f t="shared" si="51"/>
        <v>-1.5228787452803376</v>
      </c>
      <c r="AF505" s="20">
        <f t="shared" si="87"/>
        <v>-1.160934595358017</v>
      </c>
      <c r="AG505" s="20">
        <f t="shared" si="96"/>
        <v>-1.5220367798551491</v>
      </c>
      <c r="AH505" s="20">
        <f t="shared" si="96"/>
        <v>-2.632269647149752</v>
      </c>
      <c r="AI505" s="20">
        <f t="shared" si="53"/>
        <v>-1.5228787452803376</v>
      </c>
      <c r="AJ505" s="20">
        <f t="shared" si="88"/>
        <v>-1.2048834340430588</v>
      </c>
      <c r="AK505" s="20">
        <f t="shared" si="97"/>
        <v>-1.5110413955536859</v>
      </c>
      <c r="AL505" s="20">
        <f t="shared" si="97"/>
        <v>-2.6212742628482886</v>
      </c>
      <c r="AM505" s="20">
        <f t="shared" si="55"/>
        <v>-1.5228787452803376</v>
      </c>
      <c r="AN505" s="20">
        <f t="shared" si="89"/>
        <v>-1.1991403860971093</v>
      </c>
      <c r="AO505" s="20">
        <f t="shared" si="98"/>
        <v>-1.3970980432468492</v>
      </c>
      <c r="AP505" s="20">
        <f t="shared" si="98"/>
        <v>-2.5073309105414521</v>
      </c>
      <c r="AQ505" s="20">
        <f t="shared" si="57"/>
        <v>-1.5228787452803376</v>
      </c>
      <c r="AR505" s="20">
        <f t="shared" si="90"/>
        <v>-1.1355662363530128</v>
      </c>
    </row>
    <row r="506" spans="1:44">
      <c r="A506" s="20">
        <f t="shared" si="91"/>
        <v>137</v>
      </c>
      <c r="B506" s="36">
        <f t="shared" si="84"/>
        <v>4171</v>
      </c>
      <c r="C506" s="21">
        <f t="shared" si="92"/>
        <v>44784</v>
      </c>
      <c r="U506" s="20">
        <f t="shared" si="93"/>
        <v>-1.184529355610189</v>
      </c>
      <c r="V506" s="20">
        <f t="shared" si="93"/>
        <v>-2.3062887752931061</v>
      </c>
      <c r="W506" s="20">
        <f t="shared" si="47"/>
        <v>-1.5228787452803376</v>
      </c>
      <c r="X506" s="20">
        <f t="shared" si="85"/>
        <v>-0.99859648318990812</v>
      </c>
      <c r="Y506" s="20">
        <f t="shared" si="94"/>
        <v>-1.3815545215015133</v>
      </c>
      <c r="Z506" s="20">
        <f t="shared" si="94"/>
        <v>-2.5033139411844303</v>
      </c>
      <c r="AA506" s="20">
        <f t="shared" si="49"/>
        <v>-1.5228787452803376</v>
      </c>
      <c r="AB506" s="20">
        <f t="shared" si="86"/>
        <v>-1.1268176187512515</v>
      </c>
      <c r="AC506" s="20">
        <f t="shared" si="95"/>
        <v>-1.4418504233887643</v>
      </c>
      <c r="AD506" s="20">
        <f t="shared" si="95"/>
        <v>-2.5636098430716814</v>
      </c>
      <c r="AE506" s="20">
        <f t="shared" si="51"/>
        <v>-1.5228787452803376</v>
      </c>
      <c r="AF506" s="20">
        <f t="shared" si="87"/>
        <v>-1.1618761799122459</v>
      </c>
      <c r="AG506" s="20">
        <f t="shared" si="96"/>
        <v>-1.5228836742979825</v>
      </c>
      <c r="AH506" s="20">
        <f t="shared" si="96"/>
        <v>-2.6446430939808998</v>
      </c>
      <c r="AI506" s="20">
        <f t="shared" si="53"/>
        <v>-1.5228787452803376</v>
      </c>
      <c r="AJ506" s="20">
        <f t="shared" si="88"/>
        <v>-1.2057478770315404</v>
      </c>
      <c r="AK506" s="20">
        <f t="shared" si="97"/>
        <v>-1.5118882899965194</v>
      </c>
      <c r="AL506" s="20">
        <f t="shared" si="97"/>
        <v>-2.6336477096794364</v>
      </c>
      <c r="AM506" s="20">
        <f t="shared" si="55"/>
        <v>-1.5228787452803376</v>
      </c>
      <c r="AN506" s="20">
        <f t="shared" si="89"/>
        <v>-1.2000153576933721</v>
      </c>
      <c r="AO506" s="20">
        <f t="shared" si="98"/>
        <v>-1.3979449376896826</v>
      </c>
      <c r="AP506" s="20">
        <f t="shared" si="98"/>
        <v>-2.5197043573725999</v>
      </c>
      <c r="AQ506" s="20">
        <f t="shared" si="57"/>
        <v>-1.5228787452803376</v>
      </c>
      <c r="AR506" s="20">
        <f t="shared" si="90"/>
        <v>-1.1365489273971254</v>
      </c>
    </row>
    <row r="507" spans="1:44">
      <c r="A507" s="20">
        <f t="shared" si="91"/>
        <v>138</v>
      </c>
      <c r="B507" s="36">
        <f t="shared" si="84"/>
        <v>4202</v>
      </c>
      <c r="C507" s="21">
        <f t="shared" si="92"/>
        <v>44815</v>
      </c>
      <c r="U507" s="20">
        <f t="shared" si="93"/>
        <v>-1.1853762500530227</v>
      </c>
      <c r="V507" s="20">
        <f t="shared" si="93"/>
        <v>-2.3186622221242543</v>
      </c>
      <c r="W507" s="20">
        <f t="shared" si="47"/>
        <v>-1.5228787452803376</v>
      </c>
      <c r="X507" s="20">
        <f t="shared" si="85"/>
        <v>-0.99975007867638044</v>
      </c>
      <c r="Y507" s="20">
        <f t="shared" si="94"/>
        <v>-1.382401415944347</v>
      </c>
      <c r="Z507" s="20">
        <f t="shared" si="94"/>
        <v>-2.5156873880155786</v>
      </c>
      <c r="AA507" s="20">
        <f t="shared" si="49"/>
        <v>-1.5228787452803376</v>
      </c>
      <c r="AB507" s="20">
        <f t="shared" si="86"/>
        <v>-1.1278020036604308</v>
      </c>
      <c r="AC507" s="20">
        <f t="shared" si="95"/>
        <v>-1.442697317831598</v>
      </c>
      <c r="AD507" s="20">
        <f t="shared" si="95"/>
        <v>-2.5759832899028297</v>
      </c>
      <c r="AE507" s="20">
        <f t="shared" si="51"/>
        <v>-1.5228787452803376</v>
      </c>
      <c r="AF507" s="20">
        <f t="shared" si="87"/>
        <v>-1.162804931994236</v>
      </c>
      <c r="AG507" s="20">
        <f t="shared" si="96"/>
        <v>-1.5237305687408162</v>
      </c>
      <c r="AH507" s="20">
        <f t="shared" si="96"/>
        <v>-2.6570165408120476</v>
      </c>
      <c r="AI507" s="20">
        <f t="shared" si="53"/>
        <v>-1.5228787452803376</v>
      </c>
      <c r="AJ507" s="20">
        <f t="shared" si="88"/>
        <v>-1.2066003883215626</v>
      </c>
      <c r="AK507" s="20">
        <f t="shared" si="97"/>
        <v>-1.5127351844393531</v>
      </c>
      <c r="AL507" s="20">
        <f t="shared" si="97"/>
        <v>-2.6460211565105847</v>
      </c>
      <c r="AM507" s="20">
        <f t="shared" si="55"/>
        <v>-1.5228787452803376</v>
      </c>
      <c r="AN507" s="20">
        <f t="shared" si="89"/>
        <v>-1.2008782730631309</v>
      </c>
      <c r="AO507" s="20">
        <f t="shared" si="98"/>
        <v>-1.3987918321325163</v>
      </c>
      <c r="AP507" s="20">
        <f t="shared" si="98"/>
        <v>-2.5320778042037477</v>
      </c>
      <c r="AQ507" s="20">
        <f t="shared" si="57"/>
        <v>-1.5228787452803376</v>
      </c>
      <c r="AR507" s="20">
        <f t="shared" si="90"/>
        <v>-1.1375183169719789</v>
      </c>
    </row>
    <row r="508" spans="1:44">
      <c r="A508" s="20">
        <f t="shared" si="91"/>
        <v>139</v>
      </c>
      <c r="B508" s="36">
        <f t="shared" si="84"/>
        <v>4232</v>
      </c>
      <c r="C508" s="21">
        <f t="shared" si="92"/>
        <v>44845</v>
      </c>
      <c r="U508" s="20">
        <f t="shared" si="93"/>
        <v>-1.1861958253202811</v>
      </c>
      <c r="V508" s="20">
        <f t="shared" si="93"/>
        <v>-2.3306365255092358</v>
      </c>
      <c r="W508" s="20">
        <f t="shared" si="47"/>
        <v>-1.5228787452803376</v>
      </c>
      <c r="X508" s="20">
        <f t="shared" si="85"/>
        <v>-1.0008522053407827</v>
      </c>
      <c r="Y508" s="20">
        <f t="shared" si="94"/>
        <v>-1.3832209912116054</v>
      </c>
      <c r="Z508" s="20">
        <f t="shared" si="94"/>
        <v>-2.5276616914005601</v>
      </c>
      <c r="AA508" s="20">
        <f t="shared" si="49"/>
        <v>-1.5228787452803376</v>
      </c>
      <c r="AB508" s="20">
        <f t="shared" si="86"/>
        <v>-1.1287421106696012</v>
      </c>
      <c r="AC508" s="20">
        <f t="shared" si="95"/>
        <v>-1.4435168930988562</v>
      </c>
      <c r="AD508" s="20">
        <f t="shared" si="95"/>
        <v>-2.5879575932878112</v>
      </c>
      <c r="AE508" s="20">
        <f t="shared" si="51"/>
        <v>-1.5228787452803376</v>
      </c>
      <c r="AF508" s="20">
        <f t="shared" si="87"/>
        <v>-1.1636917973817669</v>
      </c>
      <c r="AG508" s="20">
        <f t="shared" si="96"/>
        <v>-1.5245501440080746</v>
      </c>
      <c r="AH508" s="20">
        <f t="shared" si="96"/>
        <v>-2.6689908441970296</v>
      </c>
      <c r="AI508" s="20">
        <f t="shared" si="53"/>
        <v>-1.5228787452803376</v>
      </c>
      <c r="AJ508" s="20">
        <f t="shared" si="88"/>
        <v>-1.2074143115667975</v>
      </c>
      <c r="AK508" s="20">
        <f t="shared" si="97"/>
        <v>-1.5135547597066115</v>
      </c>
      <c r="AL508" s="20">
        <f t="shared" si="97"/>
        <v>-2.6579954598955662</v>
      </c>
      <c r="AM508" s="20">
        <f t="shared" si="55"/>
        <v>-1.5228787452803376</v>
      </c>
      <c r="AN508" s="20">
        <f t="shared" si="89"/>
        <v>-1.2017021487668365</v>
      </c>
      <c r="AO508" s="20">
        <f t="shared" si="98"/>
        <v>-1.3996114073997745</v>
      </c>
      <c r="AP508" s="20">
        <f t="shared" si="98"/>
        <v>-2.5440521075887297</v>
      </c>
      <c r="AQ508" s="20">
        <f t="shared" si="57"/>
        <v>-1.5228787452803376</v>
      </c>
      <c r="AR508" s="20">
        <f t="shared" si="90"/>
        <v>-1.1384440718610329</v>
      </c>
    </row>
    <row r="509" spans="1:44">
      <c r="A509" s="20">
        <f t="shared" si="91"/>
        <v>140</v>
      </c>
      <c r="B509" s="36">
        <f t="shared" si="84"/>
        <v>4263</v>
      </c>
      <c r="C509" s="21">
        <f t="shared" si="92"/>
        <v>44876</v>
      </c>
      <c r="U509" s="20">
        <f t="shared" si="93"/>
        <v>-1.1870427197631146</v>
      </c>
      <c r="V509" s="20">
        <f t="shared" si="93"/>
        <v>-2.3430099723403837</v>
      </c>
      <c r="W509" s="20">
        <f t="shared" si="47"/>
        <v>-1.5228787452803376</v>
      </c>
      <c r="X509" s="20">
        <f t="shared" si="85"/>
        <v>-1.001976682673152</v>
      </c>
      <c r="Y509" s="20">
        <f t="shared" si="94"/>
        <v>-1.3840678856544388</v>
      </c>
      <c r="Z509" s="20">
        <f t="shared" si="94"/>
        <v>-2.5400351382317079</v>
      </c>
      <c r="AA509" s="20">
        <f t="shared" si="49"/>
        <v>-1.5228787452803376</v>
      </c>
      <c r="AB509" s="20">
        <f t="shared" si="86"/>
        <v>-1.129700920866691</v>
      </c>
      <c r="AC509" s="20">
        <f t="shared" si="95"/>
        <v>-1.4443637875416899</v>
      </c>
      <c r="AD509" s="20">
        <f t="shared" si="95"/>
        <v>-2.600331040118959</v>
      </c>
      <c r="AE509" s="20">
        <f t="shared" si="51"/>
        <v>-1.5228787452803376</v>
      </c>
      <c r="AF509" s="20">
        <f t="shared" si="87"/>
        <v>-1.1645961946299632</v>
      </c>
      <c r="AG509" s="20">
        <f t="shared" si="96"/>
        <v>-1.5253970384509081</v>
      </c>
      <c r="AH509" s="20">
        <f t="shared" si="96"/>
        <v>-2.6813642910281774</v>
      </c>
      <c r="AI509" s="20">
        <f t="shared" si="53"/>
        <v>-1.5228787452803376</v>
      </c>
      <c r="AJ509" s="20">
        <f t="shared" si="88"/>
        <v>-1.2082441838223799</v>
      </c>
      <c r="AK509" s="20">
        <f t="shared" si="97"/>
        <v>-1.5144016541494449</v>
      </c>
      <c r="AL509" s="20">
        <f t="shared" si="97"/>
        <v>-2.670368906726714</v>
      </c>
      <c r="AM509" s="20">
        <f t="shared" si="55"/>
        <v>-1.5228787452803376</v>
      </c>
      <c r="AN509" s="20">
        <f t="shared" si="89"/>
        <v>-1.2025421879593043</v>
      </c>
      <c r="AO509" s="20">
        <f t="shared" si="98"/>
        <v>-1.4004583018426082</v>
      </c>
      <c r="AP509" s="20">
        <f t="shared" si="98"/>
        <v>-2.5564255544198775</v>
      </c>
      <c r="AQ509" s="20">
        <f t="shared" si="57"/>
        <v>-1.5228787452803376</v>
      </c>
      <c r="AR509" s="20">
        <f t="shared" si="90"/>
        <v>-1.1393882128603019</v>
      </c>
    </row>
    <row r="510" spans="1:44">
      <c r="A510" s="20">
        <f t="shared" si="91"/>
        <v>141</v>
      </c>
      <c r="B510" s="36">
        <f t="shared" ref="B510:B529" si="99">DATEDIF(DATE(2011,3,11),C510,"d")</f>
        <v>4293</v>
      </c>
      <c r="C510" s="21">
        <f t="shared" si="92"/>
        <v>44906</v>
      </c>
      <c r="U510" s="20">
        <f t="shared" ref="U510:V530" si="100">LOG(U$9*(1/2)^($B510/U$8))</f>
        <v>-1.187862295030373</v>
      </c>
      <c r="V510" s="20">
        <f t="shared" si="100"/>
        <v>-2.3549842757253656</v>
      </c>
      <c r="W510" s="20">
        <f t="shared" si="47"/>
        <v>-1.5228787452803376</v>
      </c>
      <c r="X510" s="20">
        <f t="shared" ref="X510:X529" si="101">LOG(10^U510+10^V510+10^W510)</f>
        <v>-1.0030512863826526</v>
      </c>
      <c r="Y510" s="20">
        <f t="shared" ref="Y510:Z530" si="102">LOG(Y$9*(1/2)^($B510/Y$8))</f>
        <v>-1.3848874609216972</v>
      </c>
      <c r="Z510" s="20">
        <f t="shared" si="102"/>
        <v>-2.5520094416166899</v>
      </c>
      <c r="AA510" s="20">
        <f t="shared" si="49"/>
        <v>-1.5228787452803376</v>
      </c>
      <c r="AB510" s="20">
        <f t="shared" ref="AB510:AB529" si="103">LOG(10^Y510+10^Z510+10^AA510)</f>
        <v>-1.1306168631482347</v>
      </c>
      <c r="AC510" s="20">
        <f t="shared" ref="AC510:AD530" si="104">LOG(AC$9*(1/2)^($B510/AC$8))</f>
        <v>-1.4451833628089483</v>
      </c>
      <c r="AD510" s="20">
        <f t="shared" si="104"/>
        <v>-2.6123053435039409</v>
      </c>
      <c r="AE510" s="20">
        <f t="shared" si="51"/>
        <v>-1.5228787452803376</v>
      </c>
      <c r="AF510" s="20">
        <f t="shared" ref="AF510:AF529" si="105">LOG(10^AC510+10^AD510+10^AE510)</f>
        <v>-1.1654600508109372</v>
      </c>
      <c r="AG510" s="20">
        <f t="shared" ref="AG510:AH530" si="106">LOG(AG$9*(1/2)^($B510/AG$8))</f>
        <v>-1.5262166137181665</v>
      </c>
      <c r="AH510" s="20">
        <f t="shared" si="106"/>
        <v>-2.6933385944131589</v>
      </c>
      <c r="AI510" s="20">
        <f t="shared" si="53"/>
        <v>-1.5228787452803376</v>
      </c>
      <c r="AJ510" s="20">
        <f t="shared" ref="AJ510:AJ529" si="107">LOG(10^AG510+10^AH510+10^AI510)</f>
        <v>-1.2090367226277734</v>
      </c>
      <c r="AK510" s="20">
        <f t="shared" ref="AK510:AL530" si="108">LOG(AK$9*(1/2)^($B510/AK$8))</f>
        <v>-1.5152212294167033</v>
      </c>
      <c r="AL510" s="20">
        <f t="shared" si="108"/>
        <v>-2.682343210111696</v>
      </c>
      <c r="AM510" s="20">
        <f t="shared" si="55"/>
        <v>-1.5228787452803376</v>
      </c>
      <c r="AN510" s="20">
        <f t="shared" ref="AN510:AN529" si="109">LOG(10^AK510+10^AL510+10^AM510)</f>
        <v>-1.2033444546975731</v>
      </c>
      <c r="AO510" s="20">
        <f t="shared" ref="AO510:AP530" si="110">LOG(AO$9*(1/2)^($B510/AO$8))</f>
        <v>-1.4012778771098666</v>
      </c>
      <c r="AP510" s="20">
        <f t="shared" si="110"/>
        <v>-2.568399857804859</v>
      </c>
      <c r="AQ510" s="20">
        <f t="shared" si="57"/>
        <v>-1.5228787452803376</v>
      </c>
      <c r="AR510" s="20">
        <f t="shared" ref="AR510:AR529" si="111">LOG(10^AO510+10^AP510+10^AQ510)</f>
        <v>-1.1402901119819504</v>
      </c>
    </row>
    <row r="511" spans="1:44">
      <c r="A511" s="20">
        <f t="shared" si="91"/>
        <v>142</v>
      </c>
      <c r="B511" s="36">
        <f t="shared" si="99"/>
        <v>4324</v>
      </c>
      <c r="C511" s="21">
        <f t="shared" si="92"/>
        <v>44937</v>
      </c>
      <c r="U511" s="20">
        <f t="shared" si="100"/>
        <v>-1.1887091894732065</v>
      </c>
      <c r="V511" s="20">
        <f t="shared" si="100"/>
        <v>-2.3673577225565134</v>
      </c>
      <c r="W511" s="20">
        <f t="shared" si="47"/>
        <v>-1.5228787452803376</v>
      </c>
      <c r="X511" s="20">
        <f t="shared" si="101"/>
        <v>-1.0041479865534282</v>
      </c>
      <c r="Y511" s="20">
        <f t="shared" si="102"/>
        <v>-1.3857343553645307</v>
      </c>
      <c r="Z511" s="20">
        <f t="shared" si="102"/>
        <v>-2.5643828884478377</v>
      </c>
      <c r="AA511" s="20">
        <f t="shared" si="49"/>
        <v>-1.5228787452803376</v>
      </c>
      <c r="AB511" s="20">
        <f t="shared" si="103"/>
        <v>-1.1315512941076626</v>
      </c>
      <c r="AC511" s="20">
        <f t="shared" si="104"/>
        <v>-1.4460302572517818</v>
      </c>
      <c r="AD511" s="20">
        <f t="shared" si="104"/>
        <v>-2.6246787903350888</v>
      </c>
      <c r="AE511" s="20">
        <f t="shared" si="51"/>
        <v>-1.5228787452803376</v>
      </c>
      <c r="AF511" s="20">
        <f t="shared" si="105"/>
        <v>-1.1663412374262596</v>
      </c>
      <c r="AG511" s="20">
        <f t="shared" si="106"/>
        <v>-1.527063508161</v>
      </c>
      <c r="AH511" s="20">
        <f t="shared" si="106"/>
        <v>-2.7057120412443072</v>
      </c>
      <c r="AI511" s="20">
        <f t="shared" si="53"/>
        <v>-1.5228787452803376</v>
      </c>
      <c r="AJ511" s="20">
        <f t="shared" si="107"/>
        <v>-1.2098450269171055</v>
      </c>
      <c r="AK511" s="20">
        <f t="shared" si="108"/>
        <v>-1.5160681238595368</v>
      </c>
      <c r="AL511" s="20">
        <f t="shared" si="108"/>
        <v>-2.6947166569428438</v>
      </c>
      <c r="AM511" s="20">
        <f t="shared" si="55"/>
        <v>-1.5228787452803376</v>
      </c>
      <c r="AN511" s="20">
        <f t="shared" si="109"/>
        <v>-1.2041626989591248</v>
      </c>
      <c r="AO511" s="20">
        <f t="shared" si="110"/>
        <v>-1.4021247715527001</v>
      </c>
      <c r="AP511" s="20">
        <f t="shared" si="110"/>
        <v>-2.5807733046360073</v>
      </c>
      <c r="AQ511" s="20">
        <f t="shared" si="57"/>
        <v>-1.5228787452803376</v>
      </c>
      <c r="AR511" s="20">
        <f t="shared" si="111"/>
        <v>-1.1412101862308985</v>
      </c>
    </row>
    <row r="512" spans="1:44">
      <c r="A512" s="20">
        <f t="shared" si="91"/>
        <v>143</v>
      </c>
      <c r="B512" s="36">
        <f t="shared" si="99"/>
        <v>4355</v>
      </c>
      <c r="C512" s="21">
        <f t="shared" si="92"/>
        <v>44968</v>
      </c>
      <c r="U512" s="20">
        <f t="shared" si="100"/>
        <v>-1.1895560839160402</v>
      </c>
      <c r="V512" s="20">
        <f t="shared" si="100"/>
        <v>-2.3797311693876613</v>
      </c>
      <c r="W512" s="20">
        <f t="shared" si="47"/>
        <v>-1.5228787452803376</v>
      </c>
      <c r="X512" s="20">
        <f t="shared" si="101"/>
        <v>-1.0052310660498256</v>
      </c>
      <c r="Y512" s="20">
        <f t="shared" si="102"/>
        <v>-1.3865812498073644</v>
      </c>
      <c r="Z512" s="20">
        <f t="shared" si="102"/>
        <v>-2.5767563352789855</v>
      </c>
      <c r="AA512" s="20">
        <f t="shared" si="49"/>
        <v>-1.5228787452803376</v>
      </c>
      <c r="AB512" s="20">
        <f t="shared" si="103"/>
        <v>-1.1324737767614306</v>
      </c>
      <c r="AC512" s="20">
        <f t="shared" si="104"/>
        <v>-1.4468771516946155</v>
      </c>
      <c r="AD512" s="20">
        <f t="shared" si="104"/>
        <v>-2.6370522371662366</v>
      </c>
      <c r="AE512" s="20">
        <f t="shared" si="51"/>
        <v>-1.5228787452803376</v>
      </c>
      <c r="AF512" s="20">
        <f t="shared" si="105"/>
        <v>-1.1672110504862578</v>
      </c>
      <c r="AG512" s="20">
        <f t="shared" si="106"/>
        <v>-1.5279104026038337</v>
      </c>
      <c r="AH512" s="20">
        <f t="shared" si="106"/>
        <v>-2.718085488075455</v>
      </c>
      <c r="AI512" s="20">
        <f t="shared" si="53"/>
        <v>-1.5228787452803376</v>
      </c>
      <c r="AJ512" s="20">
        <f t="shared" si="107"/>
        <v>-1.2106427652052882</v>
      </c>
      <c r="AK512" s="20">
        <f t="shared" si="108"/>
        <v>-1.5169150183023705</v>
      </c>
      <c r="AL512" s="20">
        <f t="shared" si="108"/>
        <v>-2.7070901037739916</v>
      </c>
      <c r="AM512" s="20">
        <f t="shared" si="55"/>
        <v>-1.5228787452803376</v>
      </c>
      <c r="AN512" s="20">
        <f t="shared" si="109"/>
        <v>-1.2049702656655188</v>
      </c>
      <c r="AO512" s="20">
        <f t="shared" si="110"/>
        <v>-1.4029716659955338</v>
      </c>
      <c r="AP512" s="20">
        <f t="shared" si="110"/>
        <v>-2.5931467514671551</v>
      </c>
      <c r="AQ512" s="20">
        <f t="shared" si="57"/>
        <v>-1.5228787452803376</v>
      </c>
      <c r="AR512" s="20">
        <f t="shared" si="111"/>
        <v>-1.1421184658840227</v>
      </c>
    </row>
    <row r="513" spans="1:44">
      <c r="A513" s="20">
        <f t="shared" si="91"/>
        <v>144</v>
      </c>
      <c r="B513" s="36">
        <f t="shared" si="99"/>
        <v>4383</v>
      </c>
      <c r="C513" s="21">
        <f t="shared" si="92"/>
        <v>44996</v>
      </c>
      <c r="U513" s="20">
        <f t="shared" si="100"/>
        <v>-1.190321020832148</v>
      </c>
      <c r="V513" s="20">
        <f t="shared" si="100"/>
        <v>-2.390907185880311</v>
      </c>
      <c r="W513" s="20">
        <f t="shared" si="47"/>
        <v>-1.5228787452803376</v>
      </c>
      <c r="X513" s="20">
        <f t="shared" si="101"/>
        <v>-1.0061978940305227</v>
      </c>
      <c r="Y513" s="20">
        <f t="shared" si="102"/>
        <v>-1.3873461867234722</v>
      </c>
      <c r="Z513" s="20">
        <f t="shared" si="102"/>
        <v>-2.5879323517716353</v>
      </c>
      <c r="AA513" s="20">
        <f t="shared" si="49"/>
        <v>-1.5228787452803376</v>
      </c>
      <c r="AB513" s="20">
        <f t="shared" si="103"/>
        <v>-1.1332969570383471</v>
      </c>
      <c r="AC513" s="20">
        <f t="shared" si="104"/>
        <v>-1.4476420886107231</v>
      </c>
      <c r="AD513" s="20">
        <f t="shared" si="104"/>
        <v>-2.6482282536588864</v>
      </c>
      <c r="AE513" s="20">
        <f t="shared" si="51"/>
        <v>-1.5228787452803376</v>
      </c>
      <c r="AF513" s="20">
        <f t="shared" si="105"/>
        <v>-1.167987141743172</v>
      </c>
      <c r="AG513" s="20">
        <f t="shared" si="106"/>
        <v>-1.5286753395199415</v>
      </c>
      <c r="AH513" s="20">
        <f t="shared" si="106"/>
        <v>-2.7292615045681048</v>
      </c>
      <c r="AI513" s="20">
        <f t="shared" si="53"/>
        <v>-1.5228787452803376</v>
      </c>
      <c r="AJ513" s="20">
        <f t="shared" si="107"/>
        <v>-1.2113544358522395</v>
      </c>
      <c r="AK513" s="20">
        <f t="shared" si="108"/>
        <v>-1.5176799552184783</v>
      </c>
      <c r="AL513" s="20">
        <f t="shared" si="108"/>
        <v>-2.7182661202666418</v>
      </c>
      <c r="AM513" s="20">
        <f t="shared" si="55"/>
        <v>-1.5228787452803376</v>
      </c>
      <c r="AN513" s="20">
        <f t="shared" si="109"/>
        <v>-1.2056907197849032</v>
      </c>
      <c r="AO513" s="20">
        <f t="shared" si="110"/>
        <v>-1.4037366029116414</v>
      </c>
      <c r="AP513" s="20">
        <f t="shared" si="110"/>
        <v>-2.6043227679598049</v>
      </c>
      <c r="AQ513" s="20">
        <f t="shared" si="57"/>
        <v>-1.5228787452803376</v>
      </c>
      <c r="AR513" s="20">
        <f t="shared" si="111"/>
        <v>-1.142928946965168</v>
      </c>
    </row>
    <row r="514" spans="1:44">
      <c r="A514" s="20">
        <f t="shared" si="91"/>
        <v>145</v>
      </c>
      <c r="B514" s="36">
        <f t="shared" si="99"/>
        <v>4414</v>
      </c>
      <c r="C514" s="21">
        <f t="shared" si="92"/>
        <v>45027</v>
      </c>
      <c r="U514" s="20">
        <f t="shared" si="100"/>
        <v>-1.1911679152749814</v>
      </c>
      <c r="V514" s="20">
        <f t="shared" si="100"/>
        <v>-2.4032806327114589</v>
      </c>
      <c r="W514" s="20">
        <f t="shared" si="47"/>
        <v>-1.5228787452803376</v>
      </c>
      <c r="X514" s="20">
        <f t="shared" si="101"/>
        <v>-1.0072559402708123</v>
      </c>
      <c r="Y514" s="20">
        <f t="shared" si="102"/>
        <v>-1.3881930811663057</v>
      </c>
      <c r="Z514" s="20">
        <f t="shared" si="102"/>
        <v>-2.6003057986027831</v>
      </c>
      <c r="AA514" s="20">
        <f t="shared" si="49"/>
        <v>-1.5228787452803376</v>
      </c>
      <c r="AB514" s="20">
        <f t="shared" si="103"/>
        <v>-1.1341974904249057</v>
      </c>
      <c r="AC514" s="20">
        <f t="shared" si="104"/>
        <v>-1.4484889830535568</v>
      </c>
      <c r="AD514" s="20">
        <f t="shared" si="104"/>
        <v>-2.6606017004900342</v>
      </c>
      <c r="AE514" s="20">
        <f t="shared" si="51"/>
        <v>-1.5228787452803376</v>
      </c>
      <c r="AF514" s="20">
        <f t="shared" si="105"/>
        <v>-1.1688360647523983</v>
      </c>
      <c r="AG514" s="20">
        <f t="shared" si="106"/>
        <v>-1.529522233962775</v>
      </c>
      <c r="AH514" s="20">
        <f t="shared" si="106"/>
        <v>-2.7416349513992526</v>
      </c>
      <c r="AI514" s="20">
        <f t="shared" si="53"/>
        <v>-1.5228787452803376</v>
      </c>
      <c r="AJ514" s="20">
        <f t="shared" si="107"/>
        <v>-1.2121327717579871</v>
      </c>
      <c r="AK514" s="20">
        <f t="shared" si="108"/>
        <v>-1.5185268496613118</v>
      </c>
      <c r="AL514" s="20">
        <f t="shared" si="108"/>
        <v>-2.7306395670977892</v>
      </c>
      <c r="AM514" s="20">
        <f t="shared" si="55"/>
        <v>-1.5228787452803376</v>
      </c>
      <c r="AN514" s="20">
        <f t="shared" si="109"/>
        <v>-1.2064786786459978</v>
      </c>
      <c r="AO514" s="20">
        <f t="shared" si="110"/>
        <v>-1.4045834973544751</v>
      </c>
      <c r="AP514" s="20">
        <f t="shared" si="110"/>
        <v>-2.6166962147909527</v>
      </c>
      <c r="AQ514" s="20">
        <f t="shared" si="57"/>
        <v>-1.5228787452803376</v>
      </c>
      <c r="AR514" s="20">
        <f t="shared" si="111"/>
        <v>-1.1438155606592475</v>
      </c>
    </row>
    <row r="515" spans="1:44">
      <c r="A515" s="20">
        <f t="shared" si="91"/>
        <v>146</v>
      </c>
      <c r="B515" s="36">
        <f t="shared" si="99"/>
        <v>4444</v>
      </c>
      <c r="C515" s="21">
        <f t="shared" si="92"/>
        <v>45057</v>
      </c>
      <c r="U515" s="20">
        <f t="shared" si="100"/>
        <v>-1.1919874905422398</v>
      </c>
      <c r="V515" s="20">
        <f t="shared" si="100"/>
        <v>-2.4152549360964408</v>
      </c>
      <c r="W515" s="20">
        <f t="shared" si="47"/>
        <v>-1.5228787452803376</v>
      </c>
      <c r="X515" s="20">
        <f t="shared" si="101"/>
        <v>-1.0082677618008111</v>
      </c>
      <c r="Y515" s="20">
        <f t="shared" si="102"/>
        <v>-1.3890126564335641</v>
      </c>
      <c r="Z515" s="20">
        <f t="shared" si="102"/>
        <v>-2.6122801019877651</v>
      </c>
      <c r="AA515" s="20">
        <f t="shared" si="49"/>
        <v>-1.5228787452803376</v>
      </c>
      <c r="AB515" s="20">
        <f t="shared" si="103"/>
        <v>-1.1350583748666154</v>
      </c>
      <c r="AC515" s="20">
        <f t="shared" si="104"/>
        <v>-1.4493085583208152</v>
      </c>
      <c r="AD515" s="20">
        <f t="shared" si="104"/>
        <v>-2.6725760038750161</v>
      </c>
      <c r="AE515" s="20">
        <f t="shared" si="51"/>
        <v>-1.5228787452803376</v>
      </c>
      <c r="AF515" s="20">
        <f t="shared" si="105"/>
        <v>-1.1696475167304614</v>
      </c>
      <c r="AG515" s="20">
        <f t="shared" si="106"/>
        <v>-1.5303418092300334</v>
      </c>
      <c r="AH515" s="20">
        <f t="shared" si="106"/>
        <v>-2.7536092547842346</v>
      </c>
      <c r="AI515" s="20">
        <f t="shared" si="53"/>
        <v>-1.5228787452803376</v>
      </c>
      <c r="AJ515" s="20">
        <f t="shared" si="107"/>
        <v>-1.2128766339654209</v>
      </c>
      <c r="AK515" s="20">
        <f t="shared" si="108"/>
        <v>-1.5193464249285702</v>
      </c>
      <c r="AL515" s="20">
        <f t="shared" si="108"/>
        <v>-2.7426138704827712</v>
      </c>
      <c r="AM515" s="20">
        <f t="shared" si="55"/>
        <v>-1.5228787452803376</v>
      </c>
      <c r="AN515" s="20">
        <f t="shared" si="109"/>
        <v>-1.2072317539242954</v>
      </c>
      <c r="AO515" s="20">
        <f t="shared" si="110"/>
        <v>-1.4054030726217335</v>
      </c>
      <c r="AP515" s="20">
        <f t="shared" si="110"/>
        <v>-2.6286705181759347</v>
      </c>
      <c r="AQ515" s="20">
        <f t="shared" si="57"/>
        <v>-1.5228787452803376</v>
      </c>
      <c r="AR515" s="20">
        <f t="shared" si="111"/>
        <v>-1.1446631116748958</v>
      </c>
    </row>
    <row r="516" spans="1:44">
      <c r="A516" s="20">
        <f t="shared" si="91"/>
        <v>147</v>
      </c>
      <c r="B516" s="36">
        <f t="shared" si="99"/>
        <v>4475</v>
      </c>
      <c r="C516" s="21">
        <f t="shared" si="92"/>
        <v>45088</v>
      </c>
      <c r="U516" s="20">
        <f t="shared" si="100"/>
        <v>-1.1928343849850735</v>
      </c>
      <c r="V516" s="20">
        <f t="shared" si="100"/>
        <v>-2.4276283829275886</v>
      </c>
      <c r="W516" s="20">
        <f t="shared" si="47"/>
        <v>-1.5228787452803376</v>
      </c>
      <c r="X516" s="20">
        <f t="shared" si="101"/>
        <v>-1.00930110916633</v>
      </c>
      <c r="Y516" s="20">
        <f t="shared" si="102"/>
        <v>-1.3898595508763978</v>
      </c>
      <c r="Z516" s="20">
        <f t="shared" si="102"/>
        <v>-2.6246535488189129</v>
      </c>
      <c r="AA516" s="20">
        <f t="shared" si="49"/>
        <v>-1.5228787452803376</v>
      </c>
      <c r="AB516" s="20">
        <f t="shared" si="103"/>
        <v>-1.1359372649888042</v>
      </c>
      <c r="AC516" s="20">
        <f t="shared" si="104"/>
        <v>-1.4501554527636487</v>
      </c>
      <c r="AD516" s="20">
        <f t="shared" si="104"/>
        <v>-2.684949450706164</v>
      </c>
      <c r="AE516" s="20">
        <f t="shared" si="51"/>
        <v>-1.5228787452803376</v>
      </c>
      <c r="AF516" s="20">
        <f t="shared" si="105"/>
        <v>-1.1704758451287027</v>
      </c>
      <c r="AG516" s="20">
        <f t="shared" si="106"/>
        <v>-1.5311887036728671</v>
      </c>
      <c r="AH516" s="20">
        <f t="shared" si="106"/>
        <v>-2.7659827016153824</v>
      </c>
      <c r="AI516" s="20">
        <f t="shared" si="53"/>
        <v>-1.5228787452803376</v>
      </c>
      <c r="AJ516" s="20">
        <f t="shared" si="107"/>
        <v>-1.2136358473750672</v>
      </c>
      <c r="AK516" s="20">
        <f t="shared" si="108"/>
        <v>-1.5201933193714037</v>
      </c>
      <c r="AL516" s="20">
        <f t="shared" si="108"/>
        <v>-2.754987317313919</v>
      </c>
      <c r="AM516" s="20">
        <f t="shared" si="55"/>
        <v>-1.5228787452803376</v>
      </c>
      <c r="AN516" s="20">
        <f t="shared" si="109"/>
        <v>-1.2080003870246618</v>
      </c>
      <c r="AO516" s="20">
        <f t="shared" si="110"/>
        <v>-1.406249967064567</v>
      </c>
      <c r="AP516" s="20">
        <f t="shared" si="110"/>
        <v>-2.6410439650070825</v>
      </c>
      <c r="AQ516" s="20">
        <f t="shared" si="57"/>
        <v>-1.5228787452803376</v>
      </c>
      <c r="AR516" s="20">
        <f t="shared" si="111"/>
        <v>-1.1455283626288817</v>
      </c>
    </row>
    <row r="517" spans="1:44">
      <c r="A517" s="20">
        <f t="shared" si="91"/>
        <v>148</v>
      </c>
      <c r="B517" s="36">
        <f t="shared" si="99"/>
        <v>4505</v>
      </c>
      <c r="C517" s="21">
        <f t="shared" si="92"/>
        <v>45118</v>
      </c>
      <c r="U517" s="20">
        <f t="shared" si="100"/>
        <v>-1.1936539602523317</v>
      </c>
      <c r="V517" s="20">
        <f t="shared" si="100"/>
        <v>-2.4396026863125702</v>
      </c>
      <c r="W517" s="20">
        <f t="shared" si="47"/>
        <v>-1.5228787452803376</v>
      </c>
      <c r="X517" s="20">
        <f t="shared" si="101"/>
        <v>-1.0102895916570063</v>
      </c>
      <c r="Y517" s="20">
        <f t="shared" si="102"/>
        <v>-1.390679126143656</v>
      </c>
      <c r="Z517" s="20">
        <f t="shared" si="102"/>
        <v>-2.6366278522038944</v>
      </c>
      <c r="AA517" s="20">
        <f t="shared" si="49"/>
        <v>-1.5228787452803376</v>
      </c>
      <c r="AB517" s="20">
        <f t="shared" si="103"/>
        <v>-1.1367777035582636</v>
      </c>
      <c r="AC517" s="20">
        <f t="shared" si="104"/>
        <v>-1.4509750280309071</v>
      </c>
      <c r="AD517" s="20">
        <f t="shared" si="104"/>
        <v>-2.6969237540911455</v>
      </c>
      <c r="AE517" s="20">
        <f t="shared" si="51"/>
        <v>-1.5228787452803376</v>
      </c>
      <c r="AF517" s="20">
        <f t="shared" si="105"/>
        <v>-1.1712678437776551</v>
      </c>
      <c r="AG517" s="20">
        <f t="shared" si="106"/>
        <v>-1.5320082789401253</v>
      </c>
      <c r="AH517" s="20">
        <f t="shared" si="106"/>
        <v>-2.7779570050003639</v>
      </c>
      <c r="AI517" s="20">
        <f t="shared" si="53"/>
        <v>-1.5228787452803376</v>
      </c>
      <c r="AJ517" s="20">
        <f t="shared" si="107"/>
        <v>-1.2143616492793865</v>
      </c>
      <c r="AK517" s="20">
        <f t="shared" si="108"/>
        <v>-1.5210128946386621</v>
      </c>
      <c r="AL517" s="20">
        <f t="shared" si="108"/>
        <v>-2.7669616206989005</v>
      </c>
      <c r="AM517" s="20">
        <f t="shared" si="55"/>
        <v>-1.5228787452803376</v>
      </c>
      <c r="AN517" s="20">
        <f t="shared" si="109"/>
        <v>-1.2087352096780031</v>
      </c>
      <c r="AO517" s="20">
        <f t="shared" si="110"/>
        <v>-1.4070695423318254</v>
      </c>
      <c r="AP517" s="20">
        <f t="shared" si="110"/>
        <v>-2.653018268392064</v>
      </c>
      <c r="AQ517" s="20">
        <f t="shared" si="57"/>
        <v>-1.5228787452803376</v>
      </c>
      <c r="AR517" s="20">
        <f t="shared" si="111"/>
        <v>-1.1463557333050003</v>
      </c>
    </row>
    <row r="518" spans="1:44">
      <c r="A518" s="20">
        <f t="shared" si="91"/>
        <v>149</v>
      </c>
      <c r="B518" s="36">
        <f t="shared" si="99"/>
        <v>4536</v>
      </c>
      <c r="C518" s="21">
        <f t="shared" si="92"/>
        <v>45149</v>
      </c>
      <c r="U518" s="20">
        <f t="shared" si="100"/>
        <v>-1.1945008546951654</v>
      </c>
      <c r="V518" s="20">
        <f t="shared" si="100"/>
        <v>-2.4519761331437184</v>
      </c>
      <c r="W518" s="20">
        <f t="shared" si="47"/>
        <v>-1.5228787452803376</v>
      </c>
      <c r="X518" s="20">
        <f t="shared" si="101"/>
        <v>-1.0112993909101489</v>
      </c>
      <c r="Y518" s="20">
        <f t="shared" si="102"/>
        <v>-1.3915260205864897</v>
      </c>
      <c r="Z518" s="20">
        <f t="shared" si="102"/>
        <v>-2.6490012990350427</v>
      </c>
      <c r="AA518" s="20">
        <f t="shared" si="49"/>
        <v>-1.5228787452803376</v>
      </c>
      <c r="AB518" s="20">
        <f t="shared" si="103"/>
        <v>-1.1376359702373708</v>
      </c>
      <c r="AC518" s="20">
        <f t="shared" si="104"/>
        <v>-1.4518219224737408</v>
      </c>
      <c r="AD518" s="20">
        <f t="shared" si="104"/>
        <v>-2.7092972009222938</v>
      </c>
      <c r="AE518" s="20">
        <f t="shared" si="51"/>
        <v>-1.5228787452803376</v>
      </c>
      <c r="AF518" s="20">
        <f t="shared" si="105"/>
        <v>-1.1720765517397038</v>
      </c>
      <c r="AG518" s="20">
        <f t="shared" si="106"/>
        <v>-1.532855173382959</v>
      </c>
      <c r="AH518" s="20">
        <f t="shared" si="106"/>
        <v>-2.7903304518315122</v>
      </c>
      <c r="AI518" s="20">
        <f t="shared" si="53"/>
        <v>-1.5228787452803376</v>
      </c>
      <c r="AJ518" s="20">
        <f t="shared" si="107"/>
        <v>-1.2151026496578596</v>
      </c>
      <c r="AK518" s="20">
        <f t="shared" si="108"/>
        <v>-1.5218597890814958</v>
      </c>
      <c r="AL518" s="20">
        <f t="shared" si="108"/>
        <v>-2.7793350675300488</v>
      </c>
      <c r="AM518" s="20">
        <f t="shared" si="55"/>
        <v>-1.5228787452803376</v>
      </c>
      <c r="AN518" s="20">
        <f t="shared" si="109"/>
        <v>-1.2094854354617257</v>
      </c>
      <c r="AO518" s="20">
        <f t="shared" si="110"/>
        <v>-1.4079164367746591</v>
      </c>
      <c r="AP518" s="20">
        <f t="shared" si="110"/>
        <v>-2.6653917152232123</v>
      </c>
      <c r="AQ518" s="20">
        <f t="shared" si="57"/>
        <v>-1.5228787452803376</v>
      </c>
      <c r="AR518" s="20">
        <f t="shared" si="111"/>
        <v>-1.1472006291655799</v>
      </c>
    </row>
    <row r="519" spans="1:44">
      <c r="A519" s="20">
        <f t="shared" si="91"/>
        <v>150</v>
      </c>
      <c r="B519" s="36">
        <f t="shared" si="99"/>
        <v>4567</v>
      </c>
      <c r="C519" s="21">
        <f t="shared" si="92"/>
        <v>45180</v>
      </c>
      <c r="U519" s="20">
        <f t="shared" si="100"/>
        <v>-1.1953477491379989</v>
      </c>
      <c r="V519" s="20">
        <f t="shared" si="100"/>
        <v>-2.4643495799748663</v>
      </c>
      <c r="W519" s="20">
        <f t="shared" si="47"/>
        <v>-1.5228787452803376</v>
      </c>
      <c r="X519" s="20">
        <f t="shared" si="101"/>
        <v>-1.0122976477782197</v>
      </c>
      <c r="Y519" s="20">
        <f t="shared" si="102"/>
        <v>-1.3923729150293231</v>
      </c>
      <c r="Z519" s="20">
        <f t="shared" si="102"/>
        <v>-2.6613747458661905</v>
      </c>
      <c r="AA519" s="20">
        <f t="shared" si="49"/>
        <v>-1.5228787452803376</v>
      </c>
      <c r="AB519" s="20">
        <f t="shared" si="103"/>
        <v>-1.1384841320193513</v>
      </c>
      <c r="AC519" s="20">
        <f t="shared" si="104"/>
        <v>-1.4526688169165742</v>
      </c>
      <c r="AD519" s="20">
        <f t="shared" si="104"/>
        <v>-2.7216706477534416</v>
      </c>
      <c r="AE519" s="20">
        <f t="shared" si="51"/>
        <v>-1.5228787452803376</v>
      </c>
      <c r="AF519" s="20">
        <f t="shared" si="105"/>
        <v>-1.1728756475501354</v>
      </c>
      <c r="AG519" s="20">
        <f t="shared" si="106"/>
        <v>-1.5337020678257924</v>
      </c>
      <c r="AH519" s="20">
        <f t="shared" si="106"/>
        <v>-2.8027038986626596</v>
      </c>
      <c r="AI519" s="20">
        <f t="shared" si="53"/>
        <v>-1.5228787452803376</v>
      </c>
      <c r="AJ519" s="20">
        <f t="shared" si="107"/>
        <v>-1.2158347290847893</v>
      </c>
      <c r="AK519" s="20">
        <f t="shared" si="108"/>
        <v>-1.5227066835243293</v>
      </c>
      <c r="AL519" s="20">
        <f t="shared" si="108"/>
        <v>-2.7917085143611966</v>
      </c>
      <c r="AM519" s="20">
        <f t="shared" si="55"/>
        <v>-1.5228787452803376</v>
      </c>
      <c r="AN519" s="20">
        <f t="shared" si="109"/>
        <v>-1.2102266448921055</v>
      </c>
      <c r="AO519" s="20">
        <f t="shared" si="110"/>
        <v>-1.4087633312174925</v>
      </c>
      <c r="AP519" s="20">
        <f t="shared" si="110"/>
        <v>-2.6777651620543597</v>
      </c>
      <c r="AQ519" s="20">
        <f t="shared" si="57"/>
        <v>-1.5228787452803376</v>
      </c>
      <c r="AR519" s="20">
        <f t="shared" si="111"/>
        <v>-1.1480355519729446</v>
      </c>
    </row>
    <row r="520" spans="1:44">
      <c r="A520" s="20">
        <f t="shared" si="91"/>
        <v>151</v>
      </c>
      <c r="B520" s="36">
        <f t="shared" si="99"/>
        <v>4597</v>
      </c>
      <c r="C520" s="21">
        <f t="shared" si="92"/>
        <v>45210</v>
      </c>
      <c r="U520" s="20">
        <f t="shared" si="100"/>
        <v>-1.1961673244052573</v>
      </c>
      <c r="V520" s="20">
        <f t="shared" si="100"/>
        <v>-2.4763238833598482</v>
      </c>
      <c r="W520" s="20">
        <f t="shared" si="47"/>
        <v>-1.5228787452803376</v>
      </c>
      <c r="X520" s="20">
        <f t="shared" si="101"/>
        <v>-1.0132529744391707</v>
      </c>
      <c r="Y520" s="20">
        <f t="shared" si="102"/>
        <v>-1.3931924902965815</v>
      </c>
      <c r="Z520" s="20">
        <f t="shared" si="102"/>
        <v>-2.6733490492511724</v>
      </c>
      <c r="AA520" s="20">
        <f t="shared" si="49"/>
        <v>-1.5228787452803376</v>
      </c>
      <c r="AB520" s="20">
        <f t="shared" si="103"/>
        <v>-1.139295543752429</v>
      </c>
      <c r="AC520" s="20">
        <f t="shared" si="104"/>
        <v>-1.4534883921838326</v>
      </c>
      <c r="AD520" s="20">
        <f t="shared" si="104"/>
        <v>-2.7336449511384235</v>
      </c>
      <c r="AE520" s="20">
        <f t="shared" si="51"/>
        <v>-1.5228787452803376</v>
      </c>
      <c r="AF520" s="20">
        <f t="shared" si="105"/>
        <v>-1.1736400347251923</v>
      </c>
      <c r="AG520" s="20">
        <f t="shared" si="106"/>
        <v>-1.5345216430930508</v>
      </c>
      <c r="AH520" s="20">
        <f t="shared" si="106"/>
        <v>-2.8146782020476415</v>
      </c>
      <c r="AI520" s="20">
        <f t="shared" si="53"/>
        <v>-1.5228787452803376</v>
      </c>
      <c r="AJ520" s="20">
        <f t="shared" si="107"/>
        <v>-1.2165349049323926</v>
      </c>
      <c r="AK520" s="20">
        <f t="shared" si="108"/>
        <v>-1.5235262587915877</v>
      </c>
      <c r="AL520" s="20">
        <f t="shared" si="108"/>
        <v>-2.8036828177461786</v>
      </c>
      <c r="AM520" s="20">
        <f t="shared" si="55"/>
        <v>-1.5228787452803376</v>
      </c>
      <c r="AN520" s="20">
        <f t="shared" si="109"/>
        <v>-1.210935567453719</v>
      </c>
      <c r="AO520" s="20">
        <f t="shared" si="110"/>
        <v>-1.4095829064847509</v>
      </c>
      <c r="AP520" s="20">
        <f t="shared" si="110"/>
        <v>-2.6897394654393416</v>
      </c>
      <c r="AQ520" s="20">
        <f t="shared" si="57"/>
        <v>-1.5228787452803376</v>
      </c>
      <c r="AR520" s="20">
        <f t="shared" si="111"/>
        <v>-1.1488342745204043</v>
      </c>
    </row>
    <row r="521" spans="1:44">
      <c r="A521" s="20">
        <f t="shared" si="91"/>
        <v>152</v>
      </c>
      <c r="B521" s="36">
        <f t="shared" si="99"/>
        <v>4628</v>
      </c>
      <c r="C521" s="21">
        <f t="shared" si="92"/>
        <v>45241</v>
      </c>
      <c r="U521" s="20">
        <f t="shared" si="100"/>
        <v>-1.1970142188480908</v>
      </c>
      <c r="V521" s="20">
        <f t="shared" si="100"/>
        <v>-2.488697330190996</v>
      </c>
      <c r="W521" s="20">
        <f t="shared" si="47"/>
        <v>-1.5228787452803376</v>
      </c>
      <c r="X521" s="20">
        <f t="shared" si="101"/>
        <v>-1.0142293234279312</v>
      </c>
      <c r="Y521" s="20">
        <f t="shared" si="102"/>
        <v>-1.394039384739415</v>
      </c>
      <c r="Z521" s="20">
        <f t="shared" si="102"/>
        <v>-2.6857224960823203</v>
      </c>
      <c r="AA521" s="20">
        <f t="shared" si="49"/>
        <v>-1.5228787452803376</v>
      </c>
      <c r="AB521" s="20">
        <f t="shared" si="103"/>
        <v>-1.1401245328706511</v>
      </c>
      <c r="AC521" s="20">
        <f t="shared" si="104"/>
        <v>-1.4543352866266661</v>
      </c>
      <c r="AD521" s="20">
        <f t="shared" si="104"/>
        <v>-2.7460183979695714</v>
      </c>
      <c r="AE521" s="20">
        <f t="shared" si="51"/>
        <v>-1.5228787452803376</v>
      </c>
      <c r="AF521" s="20">
        <f t="shared" si="105"/>
        <v>-1.1744208950587298</v>
      </c>
      <c r="AG521" s="20">
        <f t="shared" si="106"/>
        <v>-1.5353685375358843</v>
      </c>
      <c r="AH521" s="20">
        <f t="shared" si="106"/>
        <v>-2.8270516488787893</v>
      </c>
      <c r="AI521" s="20">
        <f t="shared" si="53"/>
        <v>-1.5228787452803376</v>
      </c>
      <c r="AJ521" s="20">
        <f t="shared" si="107"/>
        <v>-1.2172500631603427</v>
      </c>
      <c r="AK521" s="20">
        <f t="shared" si="108"/>
        <v>-1.5243731532344211</v>
      </c>
      <c r="AL521" s="20">
        <f t="shared" si="108"/>
        <v>-2.8160562645773264</v>
      </c>
      <c r="AM521" s="20">
        <f t="shared" si="55"/>
        <v>-1.5228787452803376</v>
      </c>
      <c r="AN521" s="20">
        <f t="shared" si="109"/>
        <v>-1.2116596743097241</v>
      </c>
      <c r="AO521" s="20">
        <f t="shared" si="110"/>
        <v>-1.4104298009275844</v>
      </c>
      <c r="AP521" s="20">
        <f t="shared" si="110"/>
        <v>-2.7021129122704894</v>
      </c>
      <c r="AQ521" s="20">
        <f t="shared" si="57"/>
        <v>-1.5228787452803376</v>
      </c>
      <c r="AR521" s="20">
        <f t="shared" si="111"/>
        <v>-1.1496502754477858</v>
      </c>
    </row>
    <row r="522" spans="1:44">
      <c r="A522" s="20">
        <f t="shared" si="91"/>
        <v>153</v>
      </c>
      <c r="B522" s="36">
        <f t="shared" si="99"/>
        <v>4658</v>
      </c>
      <c r="C522" s="21">
        <f t="shared" si="92"/>
        <v>45271</v>
      </c>
      <c r="U522" s="20">
        <f t="shared" si="100"/>
        <v>-1.1978337941153492</v>
      </c>
      <c r="V522" s="20">
        <f t="shared" si="100"/>
        <v>-2.500671633575978</v>
      </c>
      <c r="W522" s="20">
        <f t="shared" si="47"/>
        <v>-1.5228787452803376</v>
      </c>
      <c r="X522" s="20">
        <f t="shared" si="101"/>
        <v>-1.0151639515567001</v>
      </c>
      <c r="Y522" s="20">
        <f t="shared" si="102"/>
        <v>-1.3948589600066734</v>
      </c>
      <c r="Z522" s="20">
        <f t="shared" si="102"/>
        <v>-2.6976967994673022</v>
      </c>
      <c r="AA522" s="20">
        <f t="shared" si="49"/>
        <v>-1.5228787452803376</v>
      </c>
      <c r="AB522" s="20">
        <f t="shared" si="103"/>
        <v>-1.1409178343262345</v>
      </c>
      <c r="AC522" s="20">
        <f t="shared" si="104"/>
        <v>-1.4551548618939245</v>
      </c>
      <c r="AD522" s="20">
        <f t="shared" si="104"/>
        <v>-2.7579927013545533</v>
      </c>
      <c r="AE522" s="20">
        <f t="shared" si="51"/>
        <v>-1.5228787452803376</v>
      </c>
      <c r="AF522" s="20">
        <f t="shared" si="105"/>
        <v>-1.1751680585612332</v>
      </c>
      <c r="AG522" s="20">
        <f t="shared" si="106"/>
        <v>-1.5361881128031427</v>
      </c>
      <c r="AH522" s="20">
        <f t="shared" si="106"/>
        <v>-2.8390259522637713</v>
      </c>
      <c r="AI522" s="20">
        <f t="shared" si="53"/>
        <v>-1.5228787452803376</v>
      </c>
      <c r="AJ522" s="20">
        <f t="shared" si="107"/>
        <v>-1.217934258467448</v>
      </c>
      <c r="AK522" s="20">
        <f t="shared" si="108"/>
        <v>-1.5251927285016795</v>
      </c>
      <c r="AL522" s="20">
        <f t="shared" si="108"/>
        <v>-2.8280305679623083</v>
      </c>
      <c r="AM522" s="20">
        <f t="shared" si="55"/>
        <v>-1.5228787452803376</v>
      </c>
      <c r="AN522" s="20">
        <f t="shared" si="109"/>
        <v>-1.2123524447888954</v>
      </c>
      <c r="AO522" s="20">
        <f t="shared" si="110"/>
        <v>-1.4112493761948428</v>
      </c>
      <c r="AP522" s="20">
        <f t="shared" si="110"/>
        <v>-2.7140872156554714</v>
      </c>
      <c r="AQ522" s="20">
        <f t="shared" si="57"/>
        <v>-1.5228787452803376</v>
      </c>
      <c r="AR522" s="20">
        <f t="shared" si="111"/>
        <v>-1.1504311249781944</v>
      </c>
    </row>
    <row r="523" spans="1:44">
      <c r="A523" s="20">
        <f t="shared" si="91"/>
        <v>154</v>
      </c>
      <c r="B523" s="36">
        <f t="shared" si="99"/>
        <v>4689</v>
      </c>
      <c r="C523" s="21">
        <f t="shared" si="92"/>
        <v>45302</v>
      </c>
      <c r="U523" s="20">
        <f t="shared" si="100"/>
        <v>-1.1986806885581827</v>
      </c>
      <c r="V523" s="20">
        <f t="shared" si="100"/>
        <v>-2.5130450804071254</v>
      </c>
      <c r="W523" s="20">
        <f t="shared" si="47"/>
        <v>-1.5228787452803376</v>
      </c>
      <c r="X523" s="20">
        <f t="shared" si="101"/>
        <v>-1.0161194196088836</v>
      </c>
      <c r="Y523" s="20">
        <f t="shared" si="102"/>
        <v>-1.3957058544495071</v>
      </c>
      <c r="Z523" s="20">
        <f t="shared" si="102"/>
        <v>-2.7100702462984501</v>
      </c>
      <c r="AA523" s="20">
        <f t="shared" si="49"/>
        <v>-1.5228787452803376</v>
      </c>
      <c r="AB523" s="20">
        <f t="shared" si="103"/>
        <v>-1.1417285574104514</v>
      </c>
      <c r="AC523" s="20">
        <f t="shared" si="104"/>
        <v>-1.456001756336758</v>
      </c>
      <c r="AD523" s="20">
        <f t="shared" si="104"/>
        <v>-2.7703661481857011</v>
      </c>
      <c r="AE523" s="20">
        <f t="shared" si="51"/>
        <v>-1.5228787452803376</v>
      </c>
      <c r="AF523" s="20">
        <f t="shared" si="105"/>
        <v>-1.1759315483833723</v>
      </c>
      <c r="AG523" s="20">
        <f t="shared" si="106"/>
        <v>-1.5370350072459762</v>
      </c>
      <c r="AH523" s="20">
        <f t="shared" si="106"/>
        <v>-2.8513993990949191</v>
      </c>
      <c r="AI523" s="20">
        <f t="shared" si="53"/>
        <v>-1.5228787452803376</v>
      </c>
      <c r="AJ523" s="20">
        <f t="shared" si="107"/>
        <v>-1.2186333016211712</v>
      </c>
      <c r="AK523" s="20">
        <f t="shared" si="108"/>
        <v>-1.5260396229445132</v>
      </c>
      <c r="AL523" s="20">
        <f t="shared" si="108"/>
        <v>-2.8404040147934562</v>
      </c>
      <c r="AM523" s="20">
        <f t="shared" si="55"/>
        <v>-1.5228787452803376</v>
      </c>
      <c r="AN523" s="20">
        <f t="shared" si="109"/>
        <v>-1.2130602633449168</v>
      </c>
      <c r="AO523" s="20">
        <f t="shared" si="110"/>
        <v>-1.4120962706376763</v>
      </c>
      <c r="AP523" s="20">
        <f t="shared" si="110"/>
        <v>-2.7264606624866192</v>
      </c>
      <c r="AQ523" s="20">
        <f t="shared" si="57"/>
        <v>-1.5228787452803376</v>
      </c>
      <c r="AR523" s="20">
        <f t="shared" si="111"/>
        <v>-1.1512290995296313</v>
      </c>
    </row>
    <row r="524" spans="1:44">
      <c r="A524" s="20">
        <f t="shared" si="91"/>
        <v>155</v>
      </c>
      <c r="B524" s="36">
        <f t="shared" si="99"/>
        <v>4720</v>
      </c>
      <c r="C524" s="21">
        <f t="shared" si="92"/>
        <v>45333</v>
      </c>
      <c r="U524" s="20">
        <f t="shared" si="100"/>
        <v>-1.1995275830010164</v>
      </c>
      <c r="V524" s="20">
        <f t="shared" si="100"/>
        <v>-2.5254185272382732</v>
      </c>
      <c r="W524" s="20">
        <f t="shared" si="47"/>
        <v>-1.5228787452803376</v>
      </c>
      <c r="X524" s="20">
        <f t="shared" si="101"/>
        <v>-1.0170646547009159</v>
      </c>
      <c r="Y524" s="20">
        <f t="shared" si="102"/>
        <v>-1.3965527488923406</v>
      </c>
      <c r="Z524" s="20">
        <f t="shared" si="102"/>
        <v>-2.7224436931295979</v>
      </c>
      <c r="AA524" s="20">
        <f t="shared" si="49"/>
        <v>-1.5228787452803376</v>
      </c>
      <c r="AB524" s="20">
        <f t="shared" si="103"/>
        <v>-1.1425303316564612</v>
      </c>
      <c r="AC524" s="20">
        <f t="shared" si="104"/>
        <v>-1.4568486507795917</v>
      </c>
      <c r="AD524" s="20">
        <f t="shared" si="104"/>
        <v>-2.7827395950168485</v>
      </c>
      <c r="AE524" s="20">
        <f t="shared" si="51"/>
        <v>-1.5228787452803376</v>
      </c>
      <c r="AF524" s="20">
        <f t="shared" si="105"/>
        <v>-1.1766865289993418</v>
      </c>
      <c r="AG524" s="20">
        <f t="shared" si="106"/>
        <v>-1.5378819016888099</v>
      </c>
      <c r="AH524" s="20">
        <f t="shared" si="106"/>
        <v>-2.863772845926067</v>
      </c>
      <c r="AI524" s="20">
        <f t="shared" si="53"/>
        <v>-1.5228787452803376</v>
      </c>
      <c r="AJ524" s="20">
        <f t="shared" si="107"/>
        <v>-1.2193244517562918</v>
      </c>
      <c r="AK524" s="20">
        <f t="shared" si="108"/>
        <v>-1.5268865173873467</v>
      </c>
      <c r="AL524" s="20">
        <f t="shared" si="108"/>
        <v>-2.8527774616246035</v>
      </c>
      <c r="AM524" s="20">
        <f t="shared" si="55"/>
        <v>-1.5228787452803376</v>
      </c>
      <c r="AN524" s="20">
        <f t="shared" si="109"/>
        <v>-1.2137601038701891</v>
      </c>
      <c r="AO524" s="20">
        <f t="shared" si="110"/>
        <v>-1.41294316508051</v>
      </c>
      <c r="AP524" s="20">
        <f t="shared" si="110"/>
        <v>-2.7388341093177671</v>
      </c>
      <c r="AQ524" s="20">
        <f t="shared" si="57"/>
        <v>-1.5228787452803376</v>
      </c>
      <c r="AR524" s="20">
        <f t="shared" si="111"/>
        <v>-1.1520182429038905</v>
      </c>
    </row>
    <row r="525" spans="1:44">
      <c r="A525" s="20">
        <f t="shared" si="91"/>
        <v>156</v>
      </c>
      <c r="B525" s="36">
        <f t="shared" si="99"/>
        <v>4749</v>
      </c>
      <c r="C525" s="21">
        <f t="shared" si="92"/>
        <v>45362</v>
      </c>
      <c r="U525" s="20">
        <f t="shared" si="100"/>
        <v>-1.2003198390926995</v>
      </c>
      <c r="V525" s="20">
        <f t="shared" si="100"/>
        <v>-2.5369936871770893</v>
      </c>
      <c r="W525" s="20">
        <f t="shared" si="47"/>
        <v>-1.5228787452803376</v>
      </c>
      <c r="X525" s="20">
        <f t="shared" si="101"/>
        <v>-1.0179398621049882</v>
      </c>
      <c r="Y525" s="20">
        <f t="shared" si="102"/>
        <v>-1.3973450049840237</v>
      </c>
      <c r="Z525" s="20">
        <f t="shared" si="102"/>
        <v>-2.7340188530684135</v>
      </c>
      <c r="AA525" s="20">
        <f t="shared" si="49"/>
        <v>-1.5228787452803376</v>
      </c>
      <c r="AB525" s="20">
        <f t="shared" si="103"/>
        <v>-1.1432724701875727</v>
      </c>
      <c r="AC525" s="20">
        <f t="shared" si="104"/>
        <v>-1.4576409068712748</v>
      </c>
      <c r="AD525" s="20">
        <f t="shared" si="104"/>
        <v>-2.7943147549556646</v>
      </c>
      <c r="AE525" s="20">
        <f t="shared" si="51"/>
        <v>-1.5228787452803376</v>
      </c>
      <c r="AF525" s="20">
        <f t="shared" si="105"/>
        <v>-1.1773852818439983</v>
      </c>
      <c r="AG525" s="20">
        <f t="shared" si="106"/>
        <v>-1.538674157780493</v>
      </c>
      <c r="AH525" s="20">
        <f t="shared" si="106"/>
        <v>-2.8753480058648826</v>
      </c>
      <c r="AI525" s="20">
        <f t="shared" si="53"/>
        <v>-1.5228787452803376</v>
      </c>
      <c r="AJ525" s="20">
        <f t="shared" si="107"/>
        <v>-1.2199640373673852</v>
      </c>
      <c r="AK525" s="20">
        <f t="shared" si="108"/>
        <v>-1.5276787734790298</v>
      </c>
      <c r="AL525" s="20">
        <f t="shared" si="108"/>
        <v>-2.8643526215634196</v>
      </c>
      <c r="AM525" s="20">
        <f t="shared" si="55"/>
        <v>-1.5228787452803376</v>
      </c>
      <c r="AN525" s="20">
        <f t="shared" si="109"/>
        <v>-1.2144077439944463</v>
      </c>
      <c r="AO525" s="20">
        <f t="shared" si="110"/>
        <v>-1.4137354211721931</v>
      </c>
      <c r="AP525" s="20">
        <f t="shared" si="110"/>
        <v>-2.7504092692565827</v>
      </c>
      <c r="AQ525" s="20">
        <f t="shared" si="57"/>
        <v>-1.5228787452803376</v>
      </c>
      <c r="AR525" s="20">
        <f t="shared" si="111"/>
        <v>-1.1527486695720996</v>
      </c>
    </row>
    <row r="526" spans="1:44">
      <c r="A526" s="20">
        <f t="shared" si="91"/>
        <v>157</v>
      </c>
      <c r="B526" s="36">
        <f t="shared" si="99"/>
        <v>4780</v>
      </c>
      <c r="C526" s="21">
        <f t="shared" si="92"/>
        <v>45393</v>
      </c>
      <c r="U526" s="20">
        <f t="shared" si="100"/>
        <v>-1.2011667335355329</v>
      </c>
      <c r="V526" s="20">
        <f t="shared" si="100"/>
        <v>-2.5493671340082376</v>
      </c>
      <c r="W526" s="20">
        <f t="shared" si="47"/>
        <v>-1.5228787452803376</v>
      </c>
      <c r="X526" s="20">
        <f t="shared" si="101"/>
        <v>-1.0188659889989777</v>
      </c>
      <c r="Y526" s="20">
        <f t="shared" si="102"/>
        <v>-1.3981918994268572</v>
      </c>
      <c r="Z526" s="20">
        <f t="shared" si="102"/>
        <v>-2.7463922998995618</v>
      </c>
      <c r="AA526" s="20">
        <f t="shared" si="49"/>
        <v>-1.5228787452803376</v>
      </c>
      <c r="AB526" s="20">
        <f t="shared" si="103"/>
        <v>-1.1440575384704139</v>
      </c>
      <c r="AC526" s="20">
        <f t="shared" si="104"/>
        <v>-1.4584878013141083</v>
      </c>
      <c r="AD526" s="20">
        <f t="shared" si="104"/>
        <v>-2.8066882017868129</v>
      </c>
      <c r="AE526" s="20">
        <f t="shared" si="51"/>
        <v>-1.5228787452803376</v>
      </c>
      <c r="AF526" s="20">
        <f t="shared" si="105"/>
        <v>-1.1781243787134723</v>
      </c>
      <c r="AG526" s="20">
        <f t="shared" si="106"/>
        <v>-1.5395210522233265</v>
      </c>
      <c r="AH526" s="20">
        <f t="shared" si="106"/>
        <v>-2.8877214526960309</v>
      </c>
      <c r="AI526" s="20">
        <f t="shared" si="53"/>
        <v>-1.5228787452803376</v>
      </c>
      <c r="AJ526" s="20">
        <f t="shared" si="107"/>
        <v>-1.2206404559604556</v>
      </c>
      <c r="AK526" s="20">
        <f t="shared" si="108"/>
        <v>-1.5285256679218633</v>
      </c>
      <c r="AL526" s="20">
        <f t="shared" si="108"/>
        <v>-2.8767260683945675</v>
      </c>
      <c r="AM526" s="20">
        <f t="shared" si="55"/>
        <v>-1.5228787452803376</v>
      </c>
      <c r="AN526" s="20">
        <f t="shared" si="109"/>
        <v>-1.2150926940296098</v>
      </c>
      <c r="AO526" s="20">
        <f t="shared" si="110"/>
        <v>-1.4145823156150266</v>
      </c>
      <c r="AP526" s="20">
        <f t="shared" si="110"/>
        <v>-2.762782716087731</v>
      </c>
      <c r="AQ526" s="20">
        <f t="shared" si="57"/>
        <v>-1.5228787452803376</v>
      </c>
      <c r="AR526" s="20">
        <f t="shared" si="111"/>
        <v>-1.1535213270491407</v>
      </c>
    </row>
    <row r="527" spans="1:44">
      <c r="A527" s="20">
        <f t="shared" si="91"/>
        <v>158</v>
      </c>
      <c r="B527" s="36">
        <f t="shared" si="99"/>
        <v>4810</v>
      </c>
      <c r="C527" s="21">
        <f t="shared" si="92"/>
        <v>45423</v>
      </c>
      <c r="U527" s="20">
        <f t="shared" si="100"/>
        <v>-1.2019863088027913</v>
      </c>
      <c r="V527" s="20">
        <f t="shared" si="100"/>
        <v>-2.5613414373932186</v>
      </c>
      <c r="W527" s="20">
        <f t="shared" si="47"/>
        <v>-1.5228787452803376</v>
      </c>
      <c r="X527" s="20">
        <f t="shared" si="101"/>
        <v>-1.0197531710865786</v>
      </c>
      <c r="Y527" s="20">
        <f t="shared" si="102"/>
        <v>-1.3990114746941156</v>
      </c>
      <c r="Z527" s="20">
        <f t="shared" si="102"/>
        <v>-2.7583666032845433</v>
      </c>
      <c r="AA527" s="20">
        <f t="shared" si="49"/>
        <v>-1.5228787452803376</v>
      </c>
      <c r="AB527" s="20">
        <f t="shared" si="103"/>
        <v>-1.1448093543361466</v>
      </c>
      <c r="AC527" s="20">
        <f t="shared" si="104"/>
        <v>-1.4593073765813667</v>
      </c>
      <c r="AD527" s="20">
        <f t="shared" si="104"/>
        <v>-2.8186625051717944</v>
      </c>
      <c r="AE527" s="20">
        <f t="shared" si="51"/>
        <v>-1.5228787452803376</v>
      </c>
      <c r="AF527" s="20">
        <f t="shared" si="105"/>
        <v>-1.1788320969427002</v>
      </c>
      <c r="AG527" s="20">
        <f t="shared" si="106"/>
        <v>-1.5403406274905849</v>
      </c>
      <c r="AH527" s="20">
        <f t="shared" si="106"/>
        <v>-2.8996957560810124</v>
      </c>
      <c r="AI527" s="20">
        <f t="shared" si="53"/>
        <v>-1.5228787452803376</v>
      </c>
      <c r="AJ527" s="20">
        <f t="shared" si="107"/>
        <v>-1.2212880653874043</v>
      </c>
      <c r="AK527" s="20">
        <f t="shared" si="108"/>
        <v>-1.5293452431891217</v>
      </c>
      <c r="AL527" s="20">
        <f t="shared" si="108"/>
        <v>-2.8887003717795494</v>
      </c>
      <c r="AM527" s="20">
        <f t="shared" si="55"/>
        <v>-1.5228787452803376</v>
      </c>
      <c r="AN527" s="20">
        <f t="shared" si="109"/>
        <v>-1.2157484841560373</v>
      </c>
      <c r="AO527" s="20">
        <f t="shared" si="110"/>
        <v>-1.415401890882285</v>
      </c>
      <c r="AP527" s="20">
        <f t="shared" si="110"/>
        <v>-2.7747570194727125</v>
      </c>
      <c r="AQ527" s="20">
        <f t="shared" si="57"/>
        <v>-1.5228787452803376</v>
      </c>
      <c r="AR527" s="20">
        <f t="shared" si="111"/>
        <v>-1.1542612370674317</v>
      </c>
    </row>
    <row r="528" spans="1:44">
      <c r="A528" s="20">
        <f t="shared" si="91"/>
        <v>159</v>
      </c>
      <c r="B528" s="36">
        <f t="shared" si="99"/>
        <v>4841</v>
      </c>
      <c r="C528" s="21">
        <f t="shared" si="92"/>
        <v>45454</v>
      </c>
      <c r="U528" s="20">
        <f t="shared" si="100"/>
        <v>-1.2028332032456248</v>
      </c>
      <c r="V528" s="20">
        <f t="shared" si="100"/>
        <v>-2.5737148842243669</v>
      </c>
      <c r="W528" s="20">
        <f t="shared" si="47"/>
        <v>-1.5228787452803376</v>
      </c>
      <c r="X528" s="20">
        <f t="shared" si="101"/>
        <v>-1.0206607784499022</v>
      </c>
      <c r="Y528" s="20">
        <f t="shared" si="102"/>
        <v>-1.3998583691369491</v>
      </c>
      <c r="Z528" s="20">
        <f t="shared" si="102"/>
        <v>-2.7707400501156911</v>
      </c>
      <c r="AA528" s="20">
        <f t="shared" si="49"/>
        <v>-1.5228787452803376</v>
      </c>
      <c r="AB528" s="20">
        <f t="shared" si="103"/>
        <v>-1.1455782363249483</v>
      </c>
      <c r="AC528" s="20">
        <f t="shared" si="104"/>
        <v>-1.4601542710242001</v>
      </c>
      <c r="AD528" s="20">
        <f t="shared" si="104"/>
        <v>-2.8310359520029422</v>
      </c>
      <c r="AE528" s="20">
        <f t="shared" si="51"/>
        <v>-1.5228787452803376</v>
      </c>
      <c r="AF528" s="20">
        <f t="shared" si="105"/>
        <v>-1.1795558059006253</v>
      </c>
      <c r="AG528" s="20">
        <f t="shared" si="106"/>
        <v>-1.5411875219334183</v>
      </c>
      <c r="AH528" s="20">
        <f t="shared" si="106"/>
        <v>-2.9120692029121606</v>
      </c>
      <c r="AI528" s="20">
        <f t="shared" si="53"/>
        <v>-1.5228787452803376</v>
      </c>
      <c r="AJ528" s="20">
        <f t="shared" si="107"/>
        <v>-1.2219502146414689</v>
      </c>
      <c r="AK528" s="20">
        <f t="shared" si="108"/>
        <v>-1.5301921376319554</v>
      </c>
      <c r="AL528" s="20">
        <f t="shared" si="108"/>
        <v>-2.9010738186106972</v>
      </c>
      <c r="AM528" s="20">
        <f t="shared" si="55"/>
        <v>-1.5228787452803376</v>
      </c>
      <c r="AN528" s="20">
        <f t="shared" si="109"/>
        <v>-1.2164190105608603</v>
      </c>
      <c r="AO528" s="20">
        <f t="shared" si="110"/>
        <v>-1.4162487853251184</v>
      </c>
      <c r="AP528" s="20">
        <f t="shared" si="110"/>
        <v>-2.7871304663038607</v>
      </c>
      <c r="AQ528" s="20">
        <f t="shared" si="57"/>
        <v>-1.5228787452803376</v>
      </c>
      <c r="AR528" s="20">
        <f t="shared" si="111"/>
        <v>-1.1550179219497767</v>
      </c>
    </row>
    <row r="529" spans="1:44">
      <c r="A529" s="20">
        <f t="shared" si="91"/>
        <v>160</v>
      </c>
      <c r="B529" s="36">
        <f t="shared" si="99"/>
        <v>4871</v>
      </c>
      <c r="C529" s="21">
        <f t="shared" si="92"/>
        <v>45484</v>
      </c>
      <c r="U529" s="20">
        <f t="shared" si="100"/>
        <v>-1.2036527785128832</v>
      </c>
      <c r="V529" s="20">
        <f t="shared" si="100"/>
        <v>-2.5856891876093484</v>
      </c>
      <c r="W529" s="20">
        <f t="shared" si="47"/>
        <v>-1.5228787452803376</v>
      </c>
      <c r="X529" s="20">
        <f t="shared" si="101"/>
        <v>-1.0215304657737618</v>
      </c>
      <c r="Y529" s="20">
        <f t="shared" si="102"/>
        <v>-1.4006779444042075</v>
      </c>
      <c r="Z529" s="20">
        <f t="shared" si="102"/>
        <v>-2.7827143535006726</v>
      </c>
      <c r="AA529" s="20">
        <f t="shared" si="49"/>
        <v>-1.5228787452803376</v>
      </c>
      <c r="AB529" s="20">
        <f t="shared" si="103"/>
        <v>-1.1463147636649758</v>
      </c>
      <c r="AC529" s="20">
        <f t="shared" si="104"/>
        <v>-1.4609738462914585</v>
      </c>
      <c r="AD529" s="20">
        <f t="shared" si="104"/>
        <v>-2.8430102553879237</v>
      </c>
      <c r="AE529" s="20">
        <f t="shared" si="51"/>
        <v>-1.5228787452803376</v>
      </c>
      <c r="AF529" s="20">
        <f t="shared" si="105"/>
        <v>-1.1802489904512663</v>
      </c>
      <c r="AG529" s="20">
        <f t="shared" si="106"/>
        <v>-1.5420070972006767</v>
      </c>
      <c r="AH529" s="20">
        <f t="shared" si="106"/>
        <v>-2.9240435062971422</v>
      </c>
      <c r="AI529" s="20">
        <f t="shared" si="53"/>
        <v>-1.5228787452803376</v>
      </c>
      <c r="AJ529" s="20">
        <f t="shared" si="107"/>
        <v>-1.222584347875431</v>
      </c>
      <c r="AK529" s="20">
        <f t="shared" si="108"/>
        <v>-1.5310117128992136</v>
      </c>
      <c r="AL529" s="20">
        <f t="shared" si="108"/>
        <v>-2.9130481219956788</v>
      </c>
      <c r="AM529" s="20">
        <f t="shared" si="55"/>
        <v>-1.5228787452803376</v>
      </c>
      <c r="AN529" s="20">
        <f t="shared" si="109"/>
        <v>-1.2170611786359768</v>
      </c>
      <c r="AO529" s="20">
        <f t="shared" si="110"/>
        <v>-1.4170683605923768</v>
      </c>
      <c r="AP529" s="20">
        <f t="shared" si="110"/>
        <v>-2.7991047696888423</v>
      </c>
      <c r="AQ529" s="20">
        <f t="shared" si="57"/>
        <v>-1.5228787452803376</v>
      </c>
      <c r="AR529" s="20">
        <f t="shared" si="111"/>
        <v>-1.1557427454936544</v>
      </c>
    </row>
    <row r="530" spans="1:44">
      <c r="A530" s="20">
        <f t="shared" si="91"/>
        <v>161</v>
      </c>
      <c r="B530" s="36">
        <f t="shared" ref="B530:B549" si="112">DATEDIF(DATE(2011,3,11),C530,"d")</f>
        <v>4902</v>
      </c>
      <c r="C530" s="21">
        <f t="shared" si="92"/>
        <v>45515</v>
      </c>
      <c r="U530" s="20">
        <f t="shared" si="100"/>
        <v>-1.2044996729557169</v>
      </c>
      <c r="V530" s="20">
        <f t="shared" si="100"/>
        <v>-2.5980626344404962</v>
      </c>
      <c r="W530" s="20">
        <f t="shared" si="47"/>
        <v>-1.5228787452803376</v>
      </c>
      <c r="X530" s="20">
        <f t="shared" ref="X530:X549" si="113">LOG(10^U530+10^V530+10^W530)</f>
        <v>-1.0224204264739716</v>
      </c>
      <c r="Y530" s="20">
        <f t="shared" si="102"/>
        <v>-1.4015248388470409</v>
      </c>
      <c r="Z530" s="20">
        <f t="shared" si="102"/>
        <v>-2.7950878003318205</v>
      </c>
      <c r="AA530" s="20">
        <f t="shared" si="49"/>
        <v>-1.5228787452803376</v>
      </c>
      <c r="AB530" s="20">
        <f t="shared" ref="AB530:AB549" si="114">LOG(10^Y530+10^Z530+10^AA530)</f>
        <v>-1.1470682263233698</v>
      </c>
      <c r="AC530" s="20">
        <f t="shared" si="104"/>
        <v>-1.461820740734292</v>
      </c>
      <c r="AD530" s="20">
        <f t="shared" si="104"/>
        <v>-2.8553837022190716</v>
      </c>
      <c r="AE530" s="20">
        <f t="shared" si="51"/>
        <v>-1.5228787452803376</v>
      </c>
      <c r="AF530" s="20">
        <f t="shared" ref="AF530:AF549" si="115">LOG(10^AC530+10^AD530+10^AE530)</f>
        <v>-1.1809580420803385</v>
      </c>
      <c r="AG530" s="20">
        <f t="shared" si="106"/>
        <v>-1.5428539916435104</v>
      </c>
      <c r="AH530" s="20">
        <f t="shared" si="106"/>
        <v>-2.93641695312829</v>
      </c>
      <c r="AI530" s="20">
        <f t="shared" si="53"/>
        <v>-1.5228787452803376</v>
      </c>
      <c r="AJ530" s="20">
        <f t="shared" ref="AJ530:AJ549" si="116">LOG(10^AG530+10^AH530+10^AI530)</f>
        <v>-1.2232329072294239</v>
      </c>
      <c r="AK530" s="20">
        <f t="shared" si="108"/>
        <v>-1.5318586073420473</v>
      </c>
      <c r="AL530" s="20">
        <f t="shared" si="108"/>
        <v>-2.9254215688268266</v>
      </c>
      <c r="AM530" s="20">
        <f t="shared" si="55"/>
        <v>-1.5228787452803376</v>
      </c>
      <c r="AN530" s="20">
        <f t="shared" ref="AN530:AN549" si="117">LOG(10^AK530+10^AL530+10^AM530)</f>
        <v>-1.2177179679170784</v>
      </c>
      <c r="AO530" s="20">
        <f t="shared" si="110"/>
        <v>-1.4179152550352103</v>
      </c>
      <c r="AP530" s="20">
        <f t="shared" si="110"/>
        <v>-2.8114782165199901</v>
      </c>
      <c r="AQ530" s="20">
        <f t="shared" si="57"/>
        <v>-1.5228787452803376</v>
      </c>
      <c r="AR530" s="20">
        <f t="shared" ref="AR530:AR549" si="118">LOG(10^AO530+10^AP530+10^AQ530)</f>
        <v>-1.1564842150160404</v>
      </c>
    </row>
    <row r="531" spans="1:44">
      <c r="A531" s="20">
        <f t="shared" si="91"/>
        <v>162</v>
      </c>
      <c r="B531" s="36">
        <f t="shared" si="112"/>
        <v>4933</v>
      </c>
      <c r="C531" s="21">
        <f t="shared" si="92"/>
        <v>45546</v>
      </c>
      <c r="U531" s="20">
        <f t="shared" ref="U531:V551" si="119">LOG(U$9*(1/2)^($B531/U$8))</f>
        <v>-1.2053465673985504</v>
      </c>
      <c r="V531" s="20">
        <f t="shared" si="119"/>
        <v>-2.6104360812716445</v>
      </c>
      <c r="W531" s="20">
        <f t="shared" si="47"/>
        <v>-1.5228787452803376</v>
      </c>
      <c r="X531" s="20">
        <f t="shared" si="113"/>
        <v>-1.0233017407146328</v>
      </c>
      <c r="Y531" s="20">
        <f t="shared" ref="Y531:Z551" si="120">LOG(Y$9*(1/2)^($B531/Y$8))</f>
        <v>-1.4023717332898746</v>
      </c>
      <c r="Z531" s="20">
        <f t="shared" si="120"/>
        <v>-2.8074612471629687</v>
      </c>
      <c r="AA531" s="20">
        <f t="shared" si="49"/>
        <v>-1.5228787452803376</v>
      </c>
      <c r="AB531" s="20">
        <f t="shared" si="114"/>
        <v>-1.1478141351392237</v>
      </c>
      <c r="AC531" s="20">
        <f t="shared" ref="AC531:AD551" si="121">LOG(AC$9*(1/2)^($B531/AC$8))</f>
        <v>-1.4626676351771257</v>
      </c>
      <c r="AD531" s="20">
        <f t="shared" si="121"/>
        <v>-2.8677571490502198</v>
      </c>
      <c r="AE531" s="20">
        <f t="shared" si="51"/>
        <v>-1.5228787452803376</v>
      </c>
      <c r="AF531" s="20">
        <f t="shared" si="115"/>
        <v>-1.1816599136344965</v>
      </c>
      <c r="AG531" s="20">
        <f t="shared" ref="AG531:AH551" si="122">LOG(AG$9*(1/2)^($B531/AG$8))</f>
        <v>-1.5437008860863439</v>
      </c>
      <c r="AH531" s="20">
        <f t="shared" si="122"/>
        <v>-2.9487903999594383</v>
      </c>
      <c r="AI531" s="20">
        <f t="shared" si="53"/>
        <v>-1.5228787452803376</v>
      </c>
      <c r="AJ531" s="20">
        <f t="shared" si="116"/>
        <v>-1.2238748100426462</v>
      </c>
      <c r="AK531" s="20">
        <f t="shared" ref="AK531:AL551" si="123">LOG(AK$9*(1/2)^($B531/AK$8))</f>
        <v>-1.5327055017848807</v>
      </c>
      <c r="AL531" s="20">
        <f t="shared" si="123"/>
        <v>-2.9377950156579749</v>
      </c>
      <c r="AM531" s="20">
        <f t="shared" si="55"/>
        <v>-1.5228787452803376</v>
      </c>
      <c r="AN531" s="20">
        <f t="shared" si="117"/>
        <v>-1.2183680284534872</v>
      </c>
      <c r="AO531" s="20">
        <f t="shared" ref="AO531:AP551" si="124">LOG(AO$9*(1/2)^($B531/AO$8))</f>
        <v>-1.418762149478044</v>
      </c>
      <c r="AP531" s="20">
        <f t="shared" si="124"/>
        <v>-2.8238516633511384</v>
      </c>
      <c r="AQ531" s="20">
        <f t="shared" si="57"/>
        <v>-1.5228787452803376</v>
      </c>
      <c r="AR531" s="20">
        <f t="shared" si="118"/>
        <v>-1.15721823074733</v>
      </c>
    </row>
    <row r="532" spans="1:44">
      <c r="A532" s="20">
        <f t="shared" si="91"/>
        <v>163</v>
      </c>
      <c r="B532" s="36">
        <f t="shared" si="112"/>
        <v>4963</v>
      </c>
      <c r="C532" s="21">
        <f t="shared" si="92"/>
        <v>45576</v>
      </c>
      <c r="U532" s="20">
        <f t="shared" si="119"/>
        <v>-1.2061661426658088</v>
      </c>
      <c r="V532" s="20">
        <f t="shared" si="119"/>
        <v>-2.622410384656626</v>
      </c>
      <c r="W532" s="20">
        <f t="shared" si="47"/>
        <v>-1.5228787452803376</v>
      </c>
      <c r="X532" s="20">
        <f t="shared" si="113"/>
        <v>-1.0241465905760281</v>
      </c>
      <c r="Y532" s="20">
        <f t="shared" si="120"/>
        <v>-1.403191308557133</v>
      </c>
      <c r="Z532" s="20">
        <f t="shared" si="120"/>
        <v>-2.8194355505479503</v>
      </c>
      <c r="AA532" s="20">
        <f t="shared" si="49"/>
        <v>-1.5228787452803376</v>
      </c>
      <c r="AB532" s="20">
        <f t="shared" si="114"/>
        <v>-1.1485289634993661</v>
      </c>
      <c r="AC532" s="20">
        <f t="shared" si="121"/>
        <v>-1.4634872104443839</v>
      </c>
      <c r="AD532" s="20">
        <f t="shared" si="121"/>
        <v>-2.8797314524352013</v>
      </c>
      <c r="AE532" s="20">
        <f t="shared" si="51"/>
        <v>-1.5228787452803376</v>
      </c>
      <c r="AF532" s="20">
        <f t="shared" si="115"/>
        <v>-1.1823324728410558</v>
      </c>
      <c r="AG532" s="20">
        <f t="shared" si="122"/>
        <v>-1.5445204613536023</v>
      </c>
      <c r="AH532" s="20">
        <f t="shared" si="122"/>
        <v>-2.9607647033444198</v>
      </c>
      <c r="AI532" s="20">
        <f t="shared" si="53"/>
        <v>-1.5228787452803376</v>
      </c>
      <c r="AJ532" s="20">
        <f t="shared" si="116"/>
        <v>-1.2244898217752793</v>
      </c>
      <c r="AK532" s="20">
        <f t="shared" si="123"/>
        <v>-1.5335250770521391</v>
      </c>
      <c r="AL532" s="20">
        <f t="shared" si="123"/>
        <v>-2.9497693190429564</v>
      </c>
      <c r="AM532" s="20">
        <f t="shared" si="55"/>
        <v>-1.5228787452803376</v>
      </c>
      <c r="AN532" s="20">
        <f t="shared" si="117"/>
        <v>-1.2189908676222572</v>
      </c>
      <c r="AO532" s="20">
        <f t="shared" si="124"/>
        <v>-1.4195817247453024</v>
      </c>
      <c r="AP532" s="20">
        <f t="shared" si="124"/>
        <v>-2.8358259667361199</v>
      </c>
      <c r="AQ532" s="20">
        <f t="shared" si="57"/>
        <v>-1.5228787452803376</v>
      </c>
      <c r="AR532" s="20">
        <f t="shared" si="118"/>
        <v>-1.1579216427055319</v>
      </c>
    </row>
    <row r="533" spans="1:44">
      <c r="A533" s="20">
        <f t="shared" si="91"/>
        <v>164</v>
      </c>
      <c r="B533" s="36">
        <f t="shared" si="112"/>
        <v>4994</v>
      </c>
      <c r="C533" s="21">
        <f t="shared" si="92"/>
        <v>45607</v>
      </c>
      <c r="U533" s="20">
        <f t="shared" si="119"/>
        <v>-1.2070130371086425</v>
      </c>
      <c r="V533" s="20">
        <f t="shared" si="119"/>
        <v>-2.6347838314877743</v>
      </c>
      <c r="W533" s="20">
        <f t="shared" si="47"/>
        <v>-1.5228787452803376</v>
      </c>
      <c r="X533" s="20">
        <f t="shared" si="113"/>
        <v>-1.025011498809423</v>
      </c>
      <c r="Y533" s="20">
        <f t="shared" si="120"/>
        <v>-1.4040382029999667</v>
      </c>
      <c r="Z533" s="20">
        <f t="shared" si="120"/>
        <v>-2.8318089973790985</v>
      </c>
      <c r="AA533" s="20">
        <f t="shared" si="49"/>
        <v>-1.5228787452803376</v>
      </c>
      <c r="AB533" s="20">
        <f t="shared" si="114"/>
        <v>-1.1492605414264934</v>
      </c>
      <c r="AC533" s="20">
        <f t="shared" si="121"/>
        <v>-1.4643341048872178</v>
      </c>
      <c r="AD533" s="20">
        <f t="shared" si="121"/>
        <v>-2.8921048992663496</v>
      </c>
      <c r="AE533" s="20">
        <f t="shared" si="51"/>
        <v>-1.5228787452803376</v>
      </c>
      <c r="AF533" s="20">
        <f t="shared" si="115"/>
        <v>-1.1830207233532941</v>
      </c>
      <c r="AG533" s="20">
        <f t="shared" si="122"/>
        <v>-1.545367355796436</v>
      </c>
      <c r="AH533" s="20">
        <f t="shared" si="122"/>
        <v>-2.9731381501755676</v>
      </c>
      <c r="AI533" s="20">
        <f t="shared" si="53"/>
        <v>-1.5228787452803376</v>
      </c>
      <c r="AJ533" s="20">
        <f t="shared" si="116"/>
        <v>-1.2251190977651887</v>
      </c>
      <c r="AK533" s="20">
        <f t="shared" si="123"/>
        <v>-1.5343719714949728</v>
      </c>
      <c r="AL533" s="20">
        <f t="shared" si="123"/>
        <v>-2.9621427658741046</v>
      </c>
      <c r="AM533" s="20">
        <f t="shared" si="55"/>
        <v>-1.5228787452803376</v>
      </c>
      <c r="AN533" s="20">
        <f t="shared" si="117"/>
        <v>-1.2196281642214963</v>
      </c>
      <c r="AO533" s="20">
        <f t="shared" si="124"/>
        <v>-1.4204286191881361</v>
      </c>
      <c r="AP533" s="20">
        <f t="shared" si="124"/>
        <v>-2.8481994135672677</v>
      </c>
      <c r="AQ533" s="20">
        <f t="shared" si="57"/>
        <v>-1.5228787452803376</v>
      </c>
      <c r="AR533" s="20">
        <f t="shared" si="118"/>
        <v>-1.1586415175650044</v>
      </c>
    </row>
    <row r="534" spans="1:44">
      <c r="A534" s="20">
        <f t="shared" si="91"/>
        <v>165</v>
      </c>
      <c r="B534" s="36">
        <f t="shared" si="112"/>
        <v>5024</v>
      </c>
      <c r="C534" s="21">
        <f t="shared" si="92"/>
        <v>45637</v>
      </c>
      <c r="U534" s="20">
        <f t="shared" si="119"/>
        <v>-1.2078326123759007</v>
      </c>
      <c r="V534" s="20">
        <f t="shared" si="119"/>
        <v>-2.6467581348727558</v>
      </c>
      <c r="W534" s="20">
        <f t="shared" si="47"/>
        <v>-1.5228787452803376</v>
      </c>
      <c r="X534" s="20">
        <f t="shared" si="113"/>
        <v>-1.0258408512644164</v>
      </c>
      <c r="Y534" s="20">
        <f t="shared" si="120"/>
        <v>-1.4048577782672249</v>
      </c>
      <c r="Z534" s="20">
        <f t="shared" si="120"/>
        <v>-2.84378330076408</v>
      </c>
      <c r="AA534" s="20">
        <f t="shared" si="49"/>
        <v>-1.5228787452803376</v>
      </c>
      <c r="AB534" s="20">
        <f t="shared" si="114"/>
        <v>-1.149961833612609</v>
      </c>
      <c r="AC534" s="20">
        <f t="shared" si="121"/>
        <v>-1.465153680154476</v>
      </c>
      <c r="AD534" s="20">
        <f t="shared" si="121"/>
        <v>-2.9040792026513311</v>
      </c>
      <c r="AE534" s="20">
        <f t="shared" si="51"/>
        <v>-1.5228787452803376</v>
      </c>
      <c r="AF534" s="20">
        <f t="shared" si="115"/>
        <v>-1.1836804172806392</v>
      </c>
      <c r="AG534" s="20">
        <f t="shared" si="122"/>
        <v>-1.5461869310636942</v>
      </c>
      <c r="AH534" s="20">
        <f t="shared" si="122"/>
        <v>-2.9851124535605491</v>
      </c>
      <c r="AI534" s="20">
        <f t="shared" si="53"/>
        <v>-1.5228787452803376</v>
      </c>
      <c r="AJ534" s="20">
        <f t="shared" si="116"/>
        <v>-1.2257221838566237</v>
      </c>
      <c r="AK534" s="20">
        <f t="shared" si="123"/>
        <v>-1.535191546762231</v>
      </c>
      <c r="AL534" s="20">
        <f t="shared" si="123"/>
        <v>-2.9741170692590861</v>
      </c>
      <c r="AM534" s="20">
        <f t="shared" si="55"/>
        <v>-1.5228787452803376</v>
      </c>
      <c r="AN534" s="20">
        <f t="shared" si="117"/>
        <v>-1.2202389481648337</v>
      </c>
      <c r="AO534" s="20">
        <f t="shared" si="124"/>
        <v>-1.4212481944553943</v>
      </c>
      <c r="AP534" s="20">
        <f t="shared" si="124"/>
        <v>-2.8601737169522492</v>
      </c>
      <c r="AQ534" s="20">
        <f t="shared" si="57"/>
        <v>-1.5228787452803376</v>
      </c>
      <c r="AR534" s="20">
        <f t="shared" si="118"/>
        <v>-1.1593315729399458</v>
      </c>
    </row>
    <row r="535" spans="1:44">
      <c r="A535" s="20">
        <f t="shared" si="91"/>
        <v>166</v>
      </c>
      <c r="B535" s="36">
        <f t="shared" si="112"/>
        <v>5055</v>
      </c>
      <c r="C535" s="21">
        <f t="shared" si="92"/>
        <v>45668</v>
      </c>
      <c r="U535" s="20">
        <f t="shared" si="119"/>
        <v>-1.2086795068187344</v>
      </c>
      <c r="V535" s="20">
        <f t="shared" si="119"/>
        <v>-2.6591315817039041</v>
      </c>
      <c r="W535" s="20">
        <f t="shared" si="47"/>
        <v>-1.5228787452803376</v>
      </c>
      <c r="X535" s="20">
        <f t="shared" si="113"/>
        <v>-1.0266901281953471</v>
      </c>
      <c r="Y535" s="20">
        <f t="shared" si="120"/>
        <v>-1.4057046727100586</v>
      </c>
      <c r="Z535" s="20">
        <f t="shared" si="120"/>
        <v>-2.8561567475952283</v>
      </c>
      <c r="AA535" s="20">
        <f t="shared" si="49"/>
        <v>-1.5228787452803376</v>
      </c>
      <c r="AB535" s="20">
        <f t="shared" si="114"/>
        <v>-1.1506797592922795</v>
      </c>
      <c r="AC535" s="20">
        <f t="shared" si="121"/>
        <v>-1.4660005745973095</v>
      </c>
      <c r="AD535" s="20">
        <f t="shared" si="121"/>
        <v>-2.9164526494824794</v>
      </c>
      <c r="AE535" s="20">
        <f t="shared" si="51"/>
        <v>-1.5228787452803376</v>
      </c>
      <c r="AF535" s="20">
        <f t="shared" si="115"/>
        <v>-1.1843556925584904</v>
      </c>
      <c r="AG535" s="20">
        <f t="shared" si="122"/>
        <v>-1.5470338255065279</v>
      </c>
      <c r="AH535" s="20">
        <f t="shared" si="122"/>
        <v>-2.9974859003916974</v>
      </c>
      <c r="AI535" s="20">
        <f t="shared" si="53"/>
        <v>-1.5228787452803376</v>
      </c>
      <c r="AJ535" s="20">
        <f t="shared" si="116"/>
        <v>-1.2263394328068435</v>
      </c>
      <c r="AK535" s="20">
        <f t="shared" si="123"/>
        <v>-1.5360384412050647</v>
      </c>
      <c r="AL535" s="20">
        <f t="shared" si="123"/>
        <v>-2.9864905160902344</v>
      </c>
      <c r="AM535" s="20">
        <f t="shared" si="55"/>
        <v>-1.5228787452803376</v>
      </c>
      <c r="AN535" s="20">
        <f t="shared" si="117"/>
        <v>-1.2208640869616962</v>
      </c>
      <c r="AO535" s="20">
        <f t="shared" si="124"/>
        <v>-1.4220950888982278</v>
      </c>
      <c r="AP535" s="20">
        <f t="shared" si="124"/>
        <v>-2.8725471637833975</v>
      </c>
      <c r="AQ535" s="20">
        <f t="shared" si="57"/>
        <v>-1.5228787452803376</v>
      </c>
      <c r="AR535" s="20">
        <f t="shared" si="118"/>
        <v>-1.1600379767806022</v>
      </c>
    </row>
    <row r="536" spans="1:44">
      <c r="A536" s="20">
        <f t="shared" si="91"/>
        <v>167</v>
      </c>
      <c r="B536" s="36">
        <f t="shared" si="112"/>
        <v>5086</v>
      </c>
      <c r="C536" s="21">
        <f t="shared" si="92"/>
        <v>45699</v>
      </c>
      <c r="U536" s="20">
        <f t="shared" si="119"/>
        <v>-1.2095264012615679</v>
      </c>
      <c r="V536" s="20">
        <f t="shared" si="119"/>
        <v>-2.6715050285350515</v>
      </c>
      <c r="W536" s="20">
        <f t="shared" si="47"/>
        <v>-1.5228787452803376</v>
      </c>
      <c r="X536" s="20">
        <f t="shared" si="113"/>
        <v>-1.0275317465256857</v>
      </c>
      <c r="Y536" s="20">
        <f t="shared" si="120"/>
        <v>-1.4065515671528921</v>
      </c>
      <c r="Z536" s="20">
        <f t="shared" si="120"/>
        <v>-2.8685301944263761</v>
      </c>
      <c r="AA536" s="20">
        <f t="shared" si="49"/>
        <v>-1.5228787452803376</v>
      </c>
      <c r="AB536" s="20">
        <f t="shared" si="114"/>
        <v>-1.1513909965189904</v>
      </c>
      <c r="AC536" s="20">
        <f t="shared" si="121"/>
        <v>-1.4668474690401432</v>
      </c>
      <c r="AD536" s="20">
        <f t="shared" si="121"/>
        <v>-2.9288260963136272</v>
      </c>
      <c r="AE536" s="20">
        <f t="shared" si="51"/>
        <v>-1.5228787452803376</v>
      </c>
      <c r="AF536" s="20">
        <f t="shared" si="115"/>
        <v>-1.1850246112901177</v>
      </c>
      <c r="AG536" s="20">
        <f t="shared" si="122"/>
        <v>-1.5478807199493614</v>
      </c>
      <c r="AH536" s="20">
        <f t="shared" si="122"/>
        <v>-3.0098593472228452</v>
      </c>
      <c r="AI536" s="20">
        <f t="shared" si="53"/>
        <v>-1.5228787452803376</v>
      </c>
      <c r="AJ536" s="20">
        <f t="shared" si="116"/>
        <v>-1.2269507900659464</v>
      </c>
      <c r="AK536" s="20">
        <f t="shared" si="123"/>
        <v>-1.5368853356478982</v>
      </c>
      <c r="AL536" s="20">
        <f t="shared" si="123"/>
        <v>-2.9988639629213822</v>
      </c>
      <c r="AM536" s="20">
        <f t="shared" si="55"/>
        <v>-1.5228787452803376</v>
      </c>
      <c r="AN536" s="20">
        <f t="shared" si="117"/>
        <v>-1.221483269961166</v>
      </c>
      <c r="AO536" s="20">
        <f t="shared" si="124"/>
        <v>-1.4229419833410615</v>
      </c>
      <c r="AP536" s="20">
        <f t="shared" si="124"/>
        <v>-2.8849206106145453</v>
      </c>
      <c r="AQ536" s="20">
        <f t="shared" si="57"/>
        <v>-1.5228787452803376</v>
      </c>
      <c r="AR536" s="20">
        <f t="shared" si="118"/>
        <v>-1.1607377810153592</v>
      </c>
    </row>
    <row r="537" spans="1:44">
      <c r="A537" s="20">
        <f t="shared" si="91"/>
        <v>168</v>
      </c>
      <c r="B537" s="36">
        <f t="shared" si="112"/>
        <v>5114</v>
      </c>
      <c r="C537" s="21">
        <f t="shared" si="92"/>
        <v>45727</v>
      </c>
      <c r="U537" s="20">
        <f t="shared" si="119"/>
        <v>-1.2102913381776756</v>
      </c>
      <c r="V537" s="20">
        <f t="shared" si="119"/>
        <v>-2.6826810450277017</v>
      </c>
      <c r="W537" s="20">
        <f t="shared" si="47"/>
        <v>-1.5228787452803376</v>
      </c>
      <c r="X537" s="20">
        <f t="shared" si="113"/>
        <v>-1.0282854900264149</v>
      </c>
      <c r="Y537" s="20">
        <f t="shared" si="120"/>
        <v>-1.4073165040689999</v>
      </c>
      <c r="Z537" s="20">
        <f t="shared" si="120"/>
        <v>-2.8797062109190259</v>
      </c>
      <c r="AA537" s="20">
        <f t="shared" si="49"/>
        <v>-1.5228787452803376</v>
      </c>
      <c r="AB537" s="20">
        <f t="shared" si="114"/>
        <v>-1.1520277908749788</v>
      </c>
      <c r="AC537" s="20">
        <f t="shared" si="121"/>
        <v>-1.467612405956251</v>
      </c>
      <c r="AD537" s="20">
        <f t="shared" si="121"/>
        <v>-2.940002112806277</v>
      </c>
      <c r="AE537" s="20">
        <f t="shared" si="51"/>
        <v>-1.5228787452803376</v>
      </c>
      <c r="AF537" s="20">
        <f t="shared" si="115"/>
        <v>-1.1856234611477678</v>
      </c>
      <c r="AG537" s="20">
        <f t="shared" si="122"/>
        <v>-1.5486456568654692</v>
      </c>
      <c r="AH537" s="20">
        <f t="shared" si="122"/>
        <v>-3.021035363715495</v>
      </c>
      <c r="AI537" s="20">
        <f t="shared" si="53"/>
        <v>-1.5228787452803376</v>
      </c>
      <c r="AJ537" s="20">
        <f t="shared" si="116"/>
        <v>-1.2274980392010173</v>
      </c>
      <c r="AK537" s="20">
        <f t="shared" si="123"/>
        <v>-1.537650272564006</v>
      </c>
      <c r="AL537" s="20">
        <f t="shared" si="123"/>
        <v>-3.010039979414032</v>
      </c>
      <c r="AM537" s="20">
        <f t="shared" si="55"/>
        <v>-1.5228787452803376</v>
      </c>
      <c r="AN537" s="20">
        <f t="shared" si="117"/>
        <v>-1.222037533684142</v>
      </c>
      <c r="AO537" s="20">
        <f t="shared" si="124"/>
        <v>-1.4237069202571693</v>
      </c>
      <c r="AP537" s="20">
        <f t="shared" si="124"/>
        <v>-2.8960966271071951</v>
      </c>
      <c r="AQ537" s="20">
        <f t="shared" si="57"/>
        <v>-1.5228787452803376</v>
      </c>
      <c r="AR537" s="20">
        <f t="shared" si="118"/>
        <v>-1.1613643233904765</v>
      </c>
    </row>
    <row r="538" spans="1:44">
      <c r="A538" s="20">
        <f t="shared" si="91"/>
        <v>169</v>
      </c>
      <c r="B538" s="36">
        <f t="shared" si="112"/>
        <v>5145</v>
      </c>
      <c r="C538" s="21">
        <f t="shared" si="92"/>
        <v>45758</v>
      </c>
      <c r="U538" s="20">
        <f t="shared" si="119"/>
        <v>-1.2111382326205091</v>
      </c>
      <c r="V538" s="20">
        <f t="shared" si="119"/>
        <v>-2.6950544918588495</v>
      </c>
      <c r="W538" s="20">
        <f t="shared" si="47"/>
        <v>-1.5228787452803376</v>
      </c>
      <c r="X538" s="20">
        <f t="shared" si="113"/>
        <v>-1.0291130425191641</v>
      </c>
      <c r="Y538" s="20">
        <f t="shared" si="120"/>
        <v>-1.4081633985118334</v>
      </c>
      <c r="Z538" s="20">
        <f t="shared" si="120"/>
        <v>-2.8920796577501737</v>
      </c>
      <c r="AA538" s="20">
        <f t="shared" si="49"/>
        <v>-1.5228787452803376</v>
      </c>
      <c r="AB538" s="20">
        <f t="shared" si="114"/>
        <v>-1.1527267445707421</v>
      </c>
      <c r="AC538" s="20">
        <f t="shared" si="121"/>
        <v>-1.4684593003990845</v>
      </c>
      <c r="AD538" s="20">
        <f t="shared" si="121"/>
        <v>-2.9523755596374248</v>
      </c>
      <c r="AE538" s="20">
        <f t="shared" si="51"/>
        <v>-1.5228787452803376</v>
      </c>
      <c r="AF538" s="20">
        <f t="shared" si="115"/>
        <v>-1.1862807061995069</v>
      </c>
      <c r="AG538" s="20">
        <f t="shared" si="122"/>
        <v>-1.5494925513083027</v>
      </c>
      <c r="AH538" s="20">
        <f t="shared" si="122"/>
        <v>-3.0334088105466428</v>
      </c>
      <c r="AI538" s="20">
        <f t="shared" si="53"/>
        <v>-1.5228787452803376</v>
      </c>
      <c r="AJ538" s="20">
        <f t="shared" si="116"/>
        <v>-1.2280985769412254</v>
      </c>
      <c r="AK538" s="20">
        <f t="shared" si="123"/>
        <v>-1.5384971670068395</v>
      </c>
      <c r="AL538" s="20">
        <f t="shared" si="123"/>
        <v>-3.0224134262451798</v>
      </c>
      <c r="AM538" s="20">
        <f t="shared" si="55"/>
        <v>-1.5228787452803376</v>
      </c>
      <c r="AN538" s="20">
        <f t="shared" si="117"/>
        <v>-1.2226457793700092</v>
      </c>
      <c r="AO538" s="20">
        <f t="shared" si="124"/>
        <v>-1.4245538147000028</v>
      </c>
      <c r="AP538" s="20">
        <f t="shared" si="124"/>
        <v>-2.9084700739383429</v>
      </c>
      <c r="AQ538" s="20">
        <f t="shared" si="57"/>
        <v>-1.5228787452803376</v>
      </c>
      <c r="AR538" s="20">
        <f t="shared" si="118"/>
        <v>-1.1620520073407472</v>
      </c>
    </row>
    <row r="539" spans="1:44">
      <c r="A539" s="20">
        <f t="shared" si="91"/>
        <v>170</v>
      </c>
      <c r="B539" s="36">
        <f t="shared" si="112"/>
        <v>5175</v>
      </c>
      <c r="C539" s="21">
        <f t="shared" si="92"/>
        <v>45788</v>
      </c>
      <c r="U539" s="20">
        <f t="shared" si="119"/>
        <v>-1.2119578078877675</v>
      </c>
      <c r="V539" s="20">
        <f t="shared" si="119"/>
        <v>-2.7070287952438314</v>
      </c>
      <c r="W539" s="20">
        <f t="shared" si="47"/>
        <v>-1.5228787452803376</v>
      </c>
      <c r="X539" s="20">
        <f t="shared" si="113"/>
        <v>-1.0299071084106273</v>
      </c>
      <c r="Y539" s="20">
        <f t="shared" si="120"/>
        <v>-1.4089829737790918</v>
      </c>
      <c r="Z539" s="20">
        <f t="shared" si="120"/>
        <v>-2.9040539611351557</v>
      </c>
      <c r="AA539" s="20">
        <f t="shared" si="49"/>
        <v>-1.5228787452803376</v>
      </c>
      <c r="AB539" s="20">
        <f t="shared" si="114"/>
        <v>-1.153397220668847</v>
      </c>
      <c r="AC539" s="20">
        <f t="shared" si="121"/>
        <v>-1.4692788756663429</v>
      </c>
      <c r="AD539" s="20">
        <f t="shared" si="121"/>
        <v>-2.9643498630224068</v>
      </c>
      <c r="AE539" s="20">
        <f t="shared" si="51"/>
        <v>-1.5228787452803376</v>
      </c>
      <c r="AF539" s="20">
        <f t="shared" si="115"/>
        <v>-1.1869111136404435</v>
      </c>
      <c r="AG539" s="20">
        <f t="shared" si="122"/>
        <v>-1.5503121265755611</v>
      </c>
      <c r="AH539" s="20">
        <f t="shared" si="122"/>
        <v>-3.0453831139316248</v>
      </c>
      <c r="AI539" s="20">
        <f t="shared" si="53"/>
        <v>-1.5228787452803376</v>
      </c>
      <c r="AJ539" s="20">
        <f t="shared" si="116"/>
        <v>-1.2286745189065755</v>
      </c>
      <c r="AK539" s="20">
        <f t="shared" si="123"/>
        <v>-1.5393167422740979</v>
      </c>
      <c r="AL539" s="20">
        <f t="shared" si="123"/>
        <v>-3.0343877296301618</v>
      </c>
      <c r="AM539" s="20">
        <f t="shared" si="55"/>
        <v>-1.5228787452803376</v>
      </c>
      <c r="AN539" s="20">
        <f t="shared" si="117"/>
        <v>-1.2232291237405744</v>
      </c>
      <c r="AO539" s="20">
        <f t="shared" si="124"/>
        <v>-1.4253733899672612</v>
      </c>
      <c r="AP539" s="20">
        <f t="shared" si="124"/>
        <v>-2.9204443773233248</v>
      </c>
      <c r="AQ539" s="20">
        <f t="shared" si="57"/>
        <v>-1.5228787452803376</v>
      </c>
      <c r="AR539" s="20">
        <f t="shared" si="118"/>
        <v>-1.1627116560766406</v>
      </c>
    </row>
    <row r="540" spans="1:44">
      <c r="A540" s="20">
        <f t="shared" si="91"/>
        <v>171</v>
      </c>
      <c r="B540" s="36">
        <f t="shared" si="112"/>
        <v>5206</v>
      </c>
      <c r="C540" s="21">
        <f t="shared" si="92"/>
        <v>45819</v>
      </c>
      <c r="U540" s="20">
        <f t="shared" si="119"/>
        <v>-1.2128047023306012</v>
      </c>
      <c r="V540" s="20">
        <f t="shared" si="119"/>
        <v>-2.7194022420749793</v>
      </c>
      <c r="W540" s="20">
        <f t="shared" si="47"/>
        <v>-1.5228787452803376</v>
      </c>
      <c r="X540" s="20">
        <f t="shared" si="113"/>
        <v>-1.0307207940420664</v>
      </c>
      <c r="Y540" s="20">
        <f t="shared" si="120"/>
        <v>-1.4098298682219255</v>
      </c>
      <c r="Z540" s="20">
        <f t="shared" si="120"/>
        <v>-2.9164274079663035</v>
      </c>
      <c r="AA540" s="20">
        <f t="shared" si="49"/>
        <v>-1.5228787452803376</v>
      </c>
      <c r="AB540" s="20">
        <f t="shared" si="114"/>
        <v>-1.1540840647987329</v>
      </c>
      <c r="AC540" s="20">
        <f t="shared" si="121"/>
        <v>-1.4701257701091766</v>
      </c>
      <c r="AD540" s="20">
        <f t="shared" si="121"/>
        <v>-2.9767233098535546</v>
      </c>
      <c r="AE540" s="20">
        <f t="shared" si="51"/>
        <v>-1.5228787452803376</v>
      </c>
      <c r="AF540" s="20">
        <f t="shared" si="115"/>
        <v>-1.1875568505838627</v>
      </c>
      <c r="AG540" s="20">
        <f t="shared" si="122"/>
        <v>-1.5511590210183948</v>
      </c>
      <c r="AH540" s="20">
        <f t="shared" si="122"/>
        <v>-3.0577565607627726</v>
      </c>
      <c r="AI540" s="20">
        <f t="shared" si="53"/>
        <v>-1.5228787452803376</v>
      </c>
      <c r="AJ540" s="20">
        <f t="shared" si="116"/>
        <v>-1.2292643910160621</v>
      </c>
      <c r="AK540" s="20">
        <f t="shared" si="123"/>
        <v>-1.5401636367169316</v>
      </c>
      <c r="AL540" s="20">
        <f t="shared" si="123"/>
        <v>-3.0467611764613096</v>
      </c>
      <c r="AM540" s="20">
        <f t="shared" si="55"/>
        <v>-1.5228787452803376</v>
      </c>
      <c r="AN540" s="20">
        <f t="shared" si="117"/>
        <v>-1.2238265876088157</v>
      </c>
      <c r="AO540" s="20">
        <f t="shared" si="124"/>
        <v>-1.4262202844100949</v>
      </c>
      <c r="AP540" s="20">
        <f t="shared" si="124"/>
        <v>-2.9328178241544727</v>
      </c>
      <c r="AQ540" s="20">
        <f t="shared" si="57"/>
        <v>-1.5228787452803376</v>
      </c>
      <c r="AR540" s="20">
        <f t="shared" si="118"/>
        <v>-1.163387391455061</v>
      </c>
    </row>
    <row r="541" spans="1:44">
      <c r="A541" s="20">
        <f t="shared" si="91"/>
        <v>172</v>
      </c>
      <c r="B541" s="36">
        <f t="shared" si="112"/>
        <v>5236</v>
      </c>
      <c r="C541" s="21">
        <f t="shared" si="92"/>
        <v>45849</v>
      </c>
      <c r="U541" s="20">
        <f t="shared" si="119"/>
        <v>-1.2136242775978594</v>
      </c>
      <c r="V541" s="20">
        <f t="shared" si="119"/>
        <v>-2.7313765454599608</v>
      </c>
      <c r="W541" s="20">
        <f t="shared" si="47"/>
        <v>-1.5228787452803376</v>
      </c>
      <c r="X541" s="20">
        <f t="shared" si="113"/>
        <v>-1.0315017610767649</v>
      </c>
      <c r="Y541" s="20">
        <f t="shared" si="120"/>
        <v>-1.4106494434891836</v>
      </c>
      <c r="Z541" s="20">
        <f t="shared" si="120"/>
        <v>-2.928401711351285</v>
      </c>
      <c r="AA541" s="20">
        <f t="shared" si="49"/>
        <v>-1.5228787452803376</v>
      </c>
      <c r="AB541" s="20">
        <f t="shared" si="114"/>
        <v>-1.1547431018918881</v>
      </c>
      <c r="AC541" s="20">
        <f t="shared" si="121"/>
        <v>-1.4709453453764347</v>
      </c>
      <c r="AD541" s="20">
        <f t="shared" si="121"/>
        <v>-2.9886976132385361</v>
      </c>
      <c r="AE541" s="20">
        <f t="shared" si="51"/>
        <v>-1.5228787452803376</v>
      </c>
      <c r="AF541" s="20">
        <f t="shared" si="115"/>
        <v>-1.1881763872260052</v>
      </c>
      <c r="AG541" s="20">
        <f t="shared" si="122"/>
        <v>-1.5519785962856532</v>
      </c>
      <c r="AH541" s="20">
        <f t="shared" si="122"/>
        <v>-3.0697308641477541</v>
      </c>
      <c r="AI541" s="20">
        <f t="shared" si="53"/>
        <v>-1.5228787452803376</v>
      </c>
      <c r="AJ541" s="20">
        <f t="shared" si="116"/>
        <v>-1.2298302581343328</v>
      </c>
      <c r="AK541" s="20">
        <f t="shared" si="123"/>
        <v>-1.5409832119841897</v>
      </c>
      <c r="AL541" s="20">
        <f t="shared" si="123"/>
        <v>-3.0587354798462911</v>
      </c>
      <c r="AM541" s="20">
        <f t="shared" si="55"/>
        <v>-1.5228787452803376</v>
      </c>
      <c r="AN541" s="20">
        <f t="shared" si="117"/>
        <v>-1.2243997473591792</v>
      </c>
      <c r="AO541" s="20">
        <f t="shared" si="124"/>
        <v>-1.427039859677353</v>
      </c>
      <c r="AP541" s="20">
        <f t="shared" si="124"/>
        <v>-2.9447921275394542</v>
      </c>
      <c r="AQ541" s="20">
        <f t="shared" si="57"/>
        <v>-1.5228787452803376</v>
      </c>
      <c r="AR541" s="20">
        <f t="shared" si="118"/>
        <v>-1.1640357532758667</v>
      </c>
    </row>
    <row r="542" spans="1:44">
      <c r="A542" s="20">
        <f t="shared" si="91"/>
        <v>173</v>
      </c>
      <c r="B542" s="36">
        <f t="shared" si="112"/>
        <v>5267</v>
      </c>
      <c r="C542" s="21">
        <f t="shared" si="92"/>
        <v>45880</v>
      </c>
      <c r="U542" s="20">
        <f t="shared" si="119"/>
        <v>-1.2144711720406931</v>
      </c>
      <c r="V542" s="20">
        <f t="shared" si="119"/>
        <v>-2.7437499922911086</v>
      </c>
      <c r="W542" s="20">
        <f t="shared" si="47"/>
        <v>-1.5228787452803376</v>
      </c>
      <c r="X542" s="20">
        <f t="shared" si="113"/>
        <v>-1.0323022345558608</v>
      </c>
      <c r="Y542" s="20">
        <f t="shared" si="120"/>
        <v>-1.4114963379320173</v>
      </c>
      <c r="Z542" s="20">
        <f t="shared" si="120"/>
        <v>-2.9407751581824328</v>
      </c>
      <c r="AA542" s="20">
        <f t="shared" si="49"/>
        <v>-1.5228787452803376</v>
      </c>
      <c r="AB542" s="20">
        <f t="shared" si="114"/>
        <v>-1.1554184078112475</v>
      </c>
      <c r="AC542" s="20">
        <f t="shared" si="121"/>
        <v>-1.4717922398192684</v>
      </c>
      <c r="AD542" s="20">
        <f t="shared" si="121"/>
        <v>-3.0010710600696839</v>
      </c>
      <c r="AE542" s="20">
        <f t="shared" si="51"/>
        <v>-1.5228787452803376</v>
      </c>
      <c r="AF542" s="20">
        <f t="shared" si="115"/>
        <v>-1.1888111591038282</v>
      </c>
      <c r="AG542" s="20">
        <f t="shared" si="122"/>
        <v>-1.5528254907284866</v>
      </c>
      <c r="AH542" s="20">
        <f t="shared" si="122"/>
        <v>-3.0821043109789024</v>
      </c>
      <c r="AI542" s="20">
        <f t="shared" si="53"/>
        <v>-1.5228787452803376</v>
      </c>
      <c r="AJ542" s="20">
        <f t="shared" si="116"/>
        <v>-1.230409968109625</v>
      </c>
      <c r="AK542" s="20">
        <f t="shared" si="123"/>
        <v>-1.5418301064270235</v>
      </c>
      <c r="AL542" s="20">
        <f t="shared" si="123"/>
        <v>-3.071108926677439</v>
      </c>
      <c r="AM542" s="20">
        <f t="shared" si="55"/>
        <v>-1.5228787452803376</v>
      </c>
      <c r="AN542" s="20">
        <f t="shared" si="117"/>
        <v>-1.2249869383541356</v>
      </c>
      <c r="AO542" s="20">
        <f t="shared" si="124"/>
        <v>-1.4278867541201867</v>
      </c>
      <c r="AP542" s="20">
        <f t="shared" si="124"/>
        <v>-2.9571655743706025</v>
      </c>
      <c r="AQ542" s="20">
        <f t="shared" si="57"/>
        <v>-1.5228787452803376</v>
      </c>
      <c r="AR542" s="20">
        <f t="shared" si="118"/>
        <v>-1.1647001038512175</v>
      </c>
    </row>
    <row r="543" spans="1:44">
      <c r="A543" s="20">
        <f t="shared" si="91"/>
        <v>174</v>
      </c>
      <c r="B543" s="36">
        <f t="shared" si="112"/>
        <v>5298</v>
      </c>
      <c r="C543" s="21">
        <f t="shared" si="92"/>
        <v>45911</v>
      </c>
      <c r="U543" s="20">
        <f t="shared" si="119"/>
        <v>-1.2153180664835266</v>
      </c>
      <c r="V543" s="20">
        <f t="shared" si="119"/>
        <v>-2.756123439122256</v>
      </c>
      <c r="W543" s="20">
        <f t="shared" si="47"/>
        <v>-1.5228787452803376</v>
      </c>
      <c r="X543" s="20">
        <f t="shared" si="113"/>
        <v>-1.0330962344828469</v>
      </c>
      <c r="Y543" s="20">
        <f t="shared" si="120"/>
        <v>-1.4123432323748508</v>
      </c>
      <c r="Z543" s="20">
        <f t="shared" si="120"/>
        <v>-2.9531486050135802</v>
      </c>
      <c r="AA543" s="20">
        <f t="shared" si="49"/>
        <v>-1.5228787452803376</v>
      </c>
      <c r="AB543" s="20">
        <f t="shared" si="114"/>
        <v>-1.1560880600320749</v>
      </c>
      <c r="AC543" s="20">
        <f t="shared" si="121"/>
        <v>-1.4726391342621019</v>
      </c>
      <c r="AD543" s="20">
        <f t="shared" si="121"/>
        <v>-3.0134445069008313</v>
      </c>
      <c r="AE543" s="20">
        <f t="shared" si="51"/>
        <v>-1.5228787452803376</v>
      </c>
      <c r="AF543" s="20">
        <f t="shared" si="115"/>
        <v>-1.1894405580932581</v>
      </c>
      <c r="AG543" s="20">
        <f t="shared" si="122"/>
        <v>-1.5536723851713201</v>
      </c>
      <c r="AH543" s="20">
        <f t="shared" si="122"/>
        <v>-3.0944777578100497</v>
      </c>
      <c r="AI543" s="20">
        <f t="shared" si="53"/>
        <v>-1.5228787452803376</v>
      </c>
      <c r="AJ543" s="20">
        <f t="shared" si="116"/>
        <v>-1.2309846986445847</v>
      </c>
      <c r="AK543" s="20">
        <f t="shared" si="123"/>
        <v>-1.5426770008698569</v>
      </c>
      <c r="AL543" s="20">
        <f t="shared" si="123"/>
        <v>-3.0834823735085863</v>
      </c>
      <c r="AM543" s="20">
        <f t="shared" si="55"/>
        <v>-1.5228787452803376</v>
      </c>
      <c r="AN543" s="20">
        <f t="shared" si="117"/>
        <v>-1.2255690956418817</v>
      </c>
      <c r="AO543" s="20">
        <f t="shared" si="124"/>
        <v>-1.4287336485630202</v>
      </c>
      <c r="AP543" s="20">
        <f t="shared" si="124"/>
        <v>-2.9695390212017498</v>
      </c>
      <c r="AQ543" s="20">
        <f t="shared" si="57"/>
        <v>-1.5228787452803376</v>
      </c>
      <c r="AR543" s="20">
        <f t="shared" si="118"/>
        <v>-1.1653588758856166</v>
      </c>
    </row>
    <row r="544" spans="1:44">
      <c r="A544" s="20">
        <f t="shared" si="91"/>
        <v>175</v>
      </c>
      <c r="B544" s="36">
        <f t="shared" si="112"/>
        <v>5328</v>
      </c>
      <c r="C544" s="21">
        <f t="shared" si="92"/>
        <v>45941</v>
      </c>
      <c r="U544" s="20">
        <f t="shared" si="119"/>
        <v>-1.216137641750785</v>
      </c>
      <c r="V544" s="20">
        <f t="shared" si="119"/>
        <v>-2.7680977425072384</v>
      </c>
      <c r="W544" s="20">
        <f t="shared" si="47"/>
        <v>-1.5228787452803376</v>
      </c>
      <c r="X544" s="20">
        <f t="shared" si="113"/>
        <v>-1.0338586057402315</v>
      </c>
      <c r="Y544" s="20">
        <f t="shared" si="120"/>
        <v>-1.4131628076421092</v>
      </c>
      <c r="Z544" s="20">
        <f t="shared" si="120"/>
        <v>-2.9651229083985626</v>
      </c>
      <c r="AA544" s="20">
        <f t="shared" si="49"/>
        <v>-1.5228787452803376</v>
      </c>
      <c r="AB544" s="20">
        <f t="shared" si="114"/>
        <v>-1.1567308563830072</v>
      </c>
      <c r="AC544" s="20">
        <f t="shared" si="121"/>
        <v>-1.4734587095293603</v>
      </c>
      <c r="AD544" s="20">
        <f t="shared" si="121"/>
        <v>-3.0254188102858137</v>
      </c>
      <c r="AE544" s="20">
        <f t="shared" si="51"/>
        <v>-1.5228787452803376</v>
      </c>
      <c r="AF544" s="20">
        <f t="shared" si="115"/>
        <v>-1.1900446606260251</v>
      </c>
      <c r="AG544" s="20">
        <f t="shared" si="122"/>
        <v>-1.5544919604385785</v>
      </c>
      <c r="AH544" s="20">
        <f t="shared" si="122"/>
        <v>-3.1064520611950321</v>
      </c>
      <c r="AI544" s="20">
        <f t="shared" si="53"/>
        <v>-1.5228787452803376</v>
      </c>
      <c r="AJ544" s="20">
        <f t="shared" si="116"/>
        <v>-1.2315362618443131</v>
      </c>
      <c r="AK544" s="20">
        <f t="shared" si="123"/>
        <v>-1.5434965761371153</v>
      </c>
      <c r="AL544" s="20">
        <f t="shared" si="123"/>
        <v>-3.0954566768935687</v>
      </c>
      <c r="AM544" s="20">
        <f t="shared" si="55"/>
        <v>-1.5228787452803376</v>
      </c>
      <c r="AN544" s="20">
        <f t="shared" si="117"/>
        <v>-1.226127795590314</v>
      </c>
      <c r="AO544" s="20">
        <f t="shared" si="124"/>
        <v>-1.4295532238302786</v>
      </c>
      <c r="AP544" s="20">
        <f t="shared" si="124"/>
        <v>-2.9815133245867322</v>
      </c>
      <c r="AQ544" s="20">
        <f t="shared" si="57"/>
        <v>-1.5228787452803376</v>
      </c>
      <c r="AR544" s="20">
        <f t="shared" si="118"/>
        <v>-1.1659912128556922</v>
      </c>
    </row>
    <row r="545" spans="1:44">
      <c r="A545" s="20">
        <f t="shared" si="91"/>
        <v>176</v>
      </c>
      <c r="B545" s="36">
        <f t="shared" si="112"/>
        <v>5359</v>
      </c>
      <c r="C545" s="21">
        <f t="shared" si="92"/>
        <v>45972</v>
      </c>
      <c r="U545" s="20">
        <f t="shared" si="119"/>
        <v>-1.2169845361936187</v>
      </c>
      <c r="V545" s="20">
        <f t="shared" si="119"/>
        <v>-2.7804711893383858</v>
      </c>
      <c r="W545" s="20">
        <f t="shared" si="47"/>
        <v>-1.5228787452803376</v>
      </c>
      <c r="X545" s="20">
        <f t="shared" si="113"/>
        <v>-1.0346403221733731</v>
      </c>
      <c r="Y545" s="20">
        <f t="shared" si="120"/>
        <v>-1.4140097020849429</v>
      </c>
      <c r="Z545" s="20">
        <f t="shared" si="120"/>
        <v>-2.97749635522971</v>
      </c>
      <c r="AA545" s="20">
        <f t="shared" si="49"/>
        <v>-1.5228787452803376</v>
      </c>
      <c r="AB545" s="20">
        <f t="shared" si="114"/>
        <v>-1.1573897798076802</v>
      </c>
      <c r="AC545" s="20">
        <f t="shared" si="121"/>
        <v>-1.4743056039721938</v>
      </c>
      <c r="AD545" s="20">
        <f t="shared" si="121"/>
        <v>-3.0377922571169611</v>
      </c>
      <c r="AE545" s="20">
        <f t="shared" si="51"/>
        <v>-1.5228787452803376</v>
      </c>
      <c r="AF545" s="20">
        <f t="shared" si="115"/>
        <v>-1.1906638635434985</v>
      </c>
      <c r="AG545" s="20">
        <f t="shared" si="122"/>
        <v>-1.5553388548814122</v>
      </c>
      <c r="AH545" s="20">
        <f t="shared" si="122"/>
        <v>-3.1188255080261795</v>
      </c>
      <c r="AI545" s="20">
        <f t="shared" si="53"/>
        <v>-1.5228787452803376</v>
      </c>
      <c r="AJ545" s="20">
        <f t="shared" si="116"/>
        <v>-1.232101542845659</v>
      </c>
      <c r="AK545" s="20">
        <f t="shared" si="123"/>
        <v>-1.544343470579949</v>
      </c>
      <c r="AL545" s="20">
        <f t="shared" si="123"/>
        <v>-3.1078301237247161</v>
      </c>
      <c r="AM545" s="20">
        <f t="shared" si="55"/>
        <v>-1.5228787452803376</v>
      </c>
      <c r="AN545" s="20">
        <f t="shared" si="117"/>
        <v>-1.2267004003695645</v>
      </c>
      <c r="AO545" s="20">
        <f t="shared" si="124"/>
        <v>-1.4304001182731121</v>
      </c>
      <c r="AP545" s="20">
        <f t="shared" si="124"/>
        <v>-2.9938867714178796</v>
      </c>
      <c r="AQ545" s="20">
        <f t="shared" si="57"/>
        <v>-1.5228787452803376</v>
      </c>
      <c r="AR545" s="20">
        <f t="shared" si="118"/>
        <v>-1.1666393986664341</v>
      </c>
    </row>
    <row r="546" spans="1:44">
      <c r="A546" s="20">
        <f t="shared" si="91"/>
        <v>177</v>
      </c>
      <c r="B546" s="36">
        <f t="shared" si="112"/>
        <v>5389</v>
      </c>
      <c r="C546" s="21">
        <f t="shared" si="92"/>
        <v>46002</v>
      </c>
      <c r="U546" s="20">
        <f t="shared" si="119"/>
        <v>-1.2178041114608769</v>
      </c>
      <c r="V546" s="20">
        <f t="shared" si="119"/>
        <v>-2.7924454927233682</v>
      </c>
      <c r="W546" s="20">
        <f t="shared" si="47"/>
        <v>-1.5228787452803376</v>
      </c>
      <c r="X546" s="20">
        <f t="shared" si="113"/>
        <v>-1.0353910896991776</v>
      </c>
      <c r="Y546" s="20">
        <f t="shared" si="120"/>
        <v>-1.4148292773522013</v>
      </c>
      <c r="Z546" s="20">
        <f t="shared" si="120"/>
        <v>-2.9894706586146924</v>
      </c>
      <c r="AA546" s="20">
        <f t="shared" si="49"/>
        <v>-1.5228787452803376</v>
      </c>
      <c r="AB546" s="20">
        <f t="shared" si="114"/>
        <v>-1.1580224403262855</v>
      </c>
      <c r="AC546" s="20">
        <f t="shared" si="121"/>
        <v>-1.4751251792394522</v>
      </c>
      <c r="AD546" s="20">
        <f t="shared" si="121"/>
        <v>-3.0497665605019435</v>
      </c>
      <c r="AE546" s="20">
        <f t="shared" si="51"/>
        <v>-1.5228787452803376</v>
      </c>
      <c r="AF546" s="20">
        <f t="shared" si="115"/>
        <v>-1.1912583333809239</v>
      </c>
      <c r="AG546" s="20">
        <f t="shared" si="122"/>
        <v>-1.5561584301486706</v>
      </c>
      <c r="AH546" s="20">
        <f t="shared" si="122"/>
        <v>-3.1307998114111619</v>
      </c>
      <c r="AI546" s="20">
        <f t="shared" si="53"/>
        <v>-1.5228787452803376</v>
      </c>
      <c r="AJ546" s="20">
        <f t="shared" si="116"/>
        <v>-1.2326441785186488</v>
      </c>
      <c r="AK546" s="20">
        <f t="shared" si="123"/>
        <v>-1.5451630458472072</v>
      </c>
      <c r="AL546" s="20">
        <f t="shared" si="123"/>
        <v>-3.1198044271096985</v>
      </c>
      <c r="AM546" s="20">
        <f t="shared" si="55"/>
        <v>-1.5228787452803376</v>
      </c>
      <c r="AN546" s="20">
        <f t="shared" si="117"/>
        <v>-1.2272500755172939</v>
      </c>
      <c r="AO546" s="20">
        <f t="shared" si="124"/>
        <v>-1.4312196935403705</v>
      </c>
      <c r="AP546" s="20">
        <f t="shared" si="124"/>
        <v>-3.005861074802862</v>
      </c>
      <c r="AQ546" s="20">
        <f t="shared" si="57"/>
        <v>-1.5228787452803376</v>
      </c>
      <c r="AR546" s="20">
        <f t="shared" si="118"/>
        <v>-1.167261734452063</v>
      </c>
    </row>
    <row r="547" spans="1:44">
      <c r="A547" s="20">
        <f t="shared" si="91"/>
        <v>178</v>
      </c>
      <c r="B547" s="36">
        <f t="shared" si="112"/>
        <v>5420</v>
      </c>
      <c r="C547" s="21">
        <f t="shared" si="92"/>
        <v>46033</v>
      </c>
      <c r="U547" s="20">
        <f t="shared" si="119"/>
        <v>-1.2186510059037106</v>
      </c>
      <c r="V547" s="20">
        <f t="shared" si="119"/>
        <v>-2.8048189395545156</v>
      </c>
      <c r="W547" s="20">
        <f t="shared" si="47"/>
        <v>-1.5228787452803376</v>
      </c>
      <c r="X547" s="20">
        <f t="shared" si="113"/>
        <v>-1.0361611013873404</v>
      </c>
      <c r="Y547" s="20">
        <f t="shared" si="120"/>
        <v>-1.4156761717950348</v>
      </c>
      <c r="Z547" s="20">
        <f t="shared" si="120"/>
        <v>-3.0018441054458398</v>
      </c>
      <c r="AA547" s="20">
        <f t="shared" si="49"/>
        <v>-1.5228787452803376</v>
      </c>
      <c r="AB547" s="20">
        <f t="shared" si="114"/>
        <v>-1.1586711387790758</v>
      </c>
      <c r="AC547" s="20">
        <f t="shared" si="121"/>
        <v>-1.4759720736822857</v>
      </c>
      <c r="AD547" s="20">
        <f t="shared" si="121"/>
        <v>-3.0621400073330909</v>
      </c>
      <c r="AE547" s="20">
        <f t="shared" si="51"/>
        <v>-1.5228787452803376</v>
      </c>
      <c r="AF547" s="20">
        <f t="shared" si="115"/>
        <v>-1.1918678187033425</v>
      </c>
      <c r="AG547" s="20">
        <f t="shared" si="122"/>
        <v>-1.5570053245915041</v>
      </c>
      <c r="AH547" s="20">
        <f t="shared" si="122"/>
        <v>-3.1431732582423093</v>
      </c>
      <c r="AI547" s="20">
        <f t="shared" si="53"/>
        <v>-1.5228787452803376</v>
      </c>
      <c r="AJ547" s="20">
        <f t="shared" si="116"/>
        <v>-1.2332004531393288</v>
      </c>
      <c r="AK547" s="20">
        <f t="shared" si="123"/>
        <v>-1.5460099402900409</v>
      </c>
      <c r="AL547" s="20">
        <f t="shared" si="123"/>
        <v>-3.1321778739408459</v>
      </c>
      <c r="AM547" s="20">
        <f t="shared" si="55"/>
        <v>-1.5228787452803376</v>
      </c>
      <c r="AN547" s="20">
        <f t="shared" si="117"/>
        <v>-1.2278135758017523</v>
      </c>
      <c r="AO547" s="20">
        <f t="shared" si="124"/>
        <v>-1.4320665879832042</v>
      </c>
      <c r="AP547" s="20">
        <f t="shared" si="124"/>
        <v>-3.0182345216340094</v>
      </c>
      <c r="AQ547" s="20">
        <f t="shared" si="57"/>
        <v>-1.5228787452803376</v>
      </c>
      <c r="AR547" s="20">
        <f t="shared" si="118"/>
        <v>-1.1678998310665603</v>
      </c>
    </row>
    <row r="548" spans="1:44">
      <c r="A548" s="20">
        <f t="shared" si="91"/>
        <v>179</v>
      </c>
      <c r="B548" s="36">
        <f t="shared" si="112"/>
        <v>5451</v>
      </c>
      <c r="C548" s="21">
        <f t="shared" si="92"/>
        <v>46064</v>
      </c>
      <c r="U548" s="20">
        <f t="shared" si="119"/>
        <v>-1.219497900346544</v>
      </c>
      <c r="V548" s="20">
        <f t="shared" si="119"/>
        <v>-2.8171923863856638</v>
      </c>
      <c r="W548" s="20">
        <f t="shared" si="47"/>
        <v>-1.5228787452803376</v>
      </c>
      <c r="X548" s="20">
        <f t="shared" si="113"/>
        <v>-1.0369253775417078</v>
      </c>
      <c r="Y548" s="20">
        <f t="shared" si="120"/>
        <v>-1.4165230662378683</v>
      </c>
      <c r="Z548" s="20">
        <f t="shared" si="120"/>
        <v>-3.0142175522769881</v>
      </c>
      <c r="AA548" s="20">
        <f t="shared" si="49"/>
        <v>-1.5228787452803376</v>
      </c>
      <c r="AB548" s="20">
        <f t="shared" si="114"/>
        <v>-1.1593148260234512</v>
      </c>
      <c r="AC548" s="20">
        <f t="shared" si="121"/>
        <v>-1.4768189681251194</v>
      </c>
      <c r="AD548" s="20">
        <f t="shared" si="121"/>
        <v>-3.0745134541642392</v>
      </c>
      <c r="AE548" s="20">
        <f t="shared" si="51"/>
        <v>-1.5228787452803376</v>
      </c>
      <c r="AF548" s="20">
        <f t="shared" si="115"/>
        <v>-1.1924725413086636</v>
      </c>
      <c r="AG548" s="20">
        <f t="shared" si="122"/>
        <v>-1.5578522190343376</v>
      </c>
      <c r="AH548" s="20">
        <f t="shared" si="122"/>
        <v>-3.1555467050734571</v>
      </c>
      <c r="AI548" s="20">
        <f t="shared" si="53"/>
        <v>-1.5228787452803376</v>
      </c>
      <c r="AJ548" s="20">
        <f t="shared" si="116"/>
        <v>-1.2337523134507054</v>
      </c>
      <c r="AK548" s="20">
        <f t="shared" si="123"/>
        <v>-1.5468568347328744</v>
      </c>
      <c r="AL548" s="20">
        <f t="shared" si="123"/>
        <v>-3.1445513207719942</v>
      </c>
      <c r="AM548" s="20">
        <f t="shared" si="55"/>
        <v>-1.5228787452803376</v>
      </c>
      <c r="AN548" s="20">
        <f t="shared" si="117"/>
        <v>-1.2283726137078637</v>
      </c>
      <c r="AO548" s="20">
        <f t="shared" si="124"/>
        <v>-1.4329134824260377</v>
      </c>
      <c r="AP548" s="20">
        <f t="shared" si="124"/>
        <v>-3.0306079684651572</v>
      </c>
      <c r="AQ548" s="20">
        <f t="shared" si="57"/>
        <v>-1.5228787452803376</v>
      </c>
      <c r="AR548" s="20">
        <f t="shared" si="118"/>
        <v>-1.1685329829640347</v>
      </c>
    </row>
    <row r="549" spans="1:44">
      <c r="A549" s="20">
        <f t="shared" si="91"/>
        <v>180</v>
      </c>
      <c r="B549" s="36">
        <f t="shared" si="112"/>
        <v>5479</v>
      </c>
      <c r="C549" s="21">
        <f t="shared" si="92"/>
        <v>46092</v>
      </c>
      <c r="U549" s="20">
        <f t="shared" si="119"/>
        <v>-1.2202628372626518</v>
      </c>
      <c r="V549" s="20">
        <f t="shared" si="119"/>
        <v>-2.8283684028783131</v>
      </c>
      <c r="W549" s="20">
        <f t="shared" si="47"/>
        <v>-1.5228787452803376</v>
      </c>
      <c r="X549" s="20">
        <f t="shared" si="113"/>
        <v>-1.0376108770935726</v>
      </c>
      <c r="Y549" s="20">
        <f t="shared" si="120"/>
        <v>-1.4172880031539761</v>
      </c>
      <c r="Z549" s="20">
        <f t="shared" si="120"/>
        <v>-3.0253935687696374</v>
      </c>
      <c r="AA549" s="20">
        <f t="shared" si="49"/>
        <v>-1.5228787452803376</v>
      </c>
      <c r="AB549" s="20">
        <f t="shared" si="114"/>
        <v>-1.1598920140524585</v>
      </c>
      <c r="AC549" s="20">
        <f t="shared" si="121"/>
        <v>-1.4775839050412272</v>
      </c>
      <c r="AD549" s="20">
        <f t="shared" si="121"/>
        <v>-3.0856894706568885</v>
      </c>
      <c r="AE549" s="20">
        <f t="shared" si="51"/>
        <v>-1.5228787452803376</v>
      </c>
      <c r="AF549" s="20">
        <f t="shared" si="115"/>
        <v>-1.1930147439633814</v>
      </c>
      <c r="AG549" s="20">
        <f t="shared" si="122"/>
        <v>-1.5586171559504454</v>
      </c>
      <c r="AH549" s="20">
        <f t="shared" si="122"/>
        <v>-3.1667227215661069</v>
      </c>
      <c r="AI549" s="20">
        <f t="shared" si="53"/>
        <v>-1.5228787452803376</v>
      </c>
      <c r="AJ549" s="20">
        <f t="shared" si="116"/>
        <v>-1.2342470618963794</v>
      </c>
      <c r="AK549" s="20">
        <f t="shared" si="123"/>
        <v>-1.5476217716489822</v>
      </c>
      <c r="AL549" s="20">
        <f t="shared" si="123"/>
        <v>-3.1557273372646435</v>
      </c>
      <c r="AM549" s="20">
        <f t="shared" si="55"/>
        <v>-1.5228787452803376</v>
      </c>
      <c r="AN549" s="20">
        <f t="shared" si="117"/>
        <v>-1.2288738048002767</v>
      </c>
      <c r="AO549" s="20">
        <f t="shared" si="124"/>
        <v>-1.4336784193421455</v>
      </c>
      <c r="AP549" s="20">
        <f t="shared" si="124"/>
        <v>-3.041783984957807</v>
      </c>
      <c r="AQ549" s="20">
        <f t="shared" si="57"/>
        <v>-1.5228787452803376</v>
      </c>
      <c r="AR549" s="20">
        <f t="shared" si="118"/>
        <v>-1.1691007109810998</v>
      </c>
    </row>
    <row r="550" spans="1:44">
      <c r="A550" s="20">
        <f t="shared" si="91"/>
        <v>181</v>
      </c>
      <c r="B550" s="36">
        <f t="shared" ref="B550:B573" si="125">DATEDIF(DATE(2011,3,11),C550,"d")</f>
        <v>5510</v>
      </c>
      <c r="C550" s="21">
        <f t="shared" si="92"/>
        <v>46123</v>
      </c>
      <c r="U550" s="20">
        <f>LOG(U$9*(1/2)^($B550/U$8))</f>
        <v>-1.2211097317054855</v>
      </c>
      <c r="V550" s="20">
        <f>LOG(V$9*(1/2)^($B550/V$8))</f>
        <v>-2.8407418497094614</v>
      </c>
      <c r="W550" s="20">
        <f t="shared" si="47"/>
        <v>-1.5228787452803376</v>
      </c>
      <c r="X550" s="20">
        <f t="shared" ref="X550:X573" si="126">LOG(10^U550+10^V550+10^W550)</f>
        <v>-1.0383646174720789</v>
      </c>
      <c r="Y550" s="20">
        <f>LOG(Y$9*(1/2)^($B550/Y$8))</f>
        <v>-1.4181348975968098</v>
      </c>
      <c r="Z550" s="20">
        <f>LOG(Z$9*(1/2)^($B550/Z$8))</f>
        <v>-3.0377670156007857</v>
      </c>
      <c r="AA550" s="20">
        <f t="shared" si="49"/>
        <v>-1.5228787452803376</v>
      </c>
      <c r="AB550" s="20">
        <f t="shared" ref="AB550:AB573" si="127">LOG(10^Y550+10^Z550+10^AA550)</f>
        <v>-1.1605264943467739</v>
      </c>
      <c r="AC550" s="20">
        <f>LOG(AC$9*(1/2)^($B550/AC$8))</f>
        <v>-1.4784307994840609</v>
      </c>
      <c r="AD550" s="20">
        <f>LOG(AD$9*(1/2)^($B550/AD$8))</f>
        <v>-3.0980629174880367</v>
      </c>
      <c r="AE550" s="20">
        <f t="shared" si="51"/>
        <v>-1.5228787452803376</v>
      </c>
      <c r="AF550" s="20">
        <f t="shared" ref="AF550:AF573" si="128">LOG(10^AC550+10^AD550+10^AE550)</f>
        <v>-1.1936107157719318</v>
      </c>
      <c r="AG550" s="20">
        <f>LOG(AG$9*(1/2)^($B550/AG$8))</f>
        <v>-1.5594640503932791</v>
      </c>
      <c r="AH550" s="20">
        <f>LOG(AH$9*(1/2)^($B550/AH$8))</f>
        <v>-3.1790961683972552</v>
      </c>
      <c r="AI550" s="20">
        <f t="shared" si="53"/>
        <v>-1.5228787452803376</v>
      </c>
      <c r="AJ550" s="20">
        <f t="shared" ref="AJ550:AJ573" si="129">LOG(10^AG550+10^AH550+10^AI550)</f>
        <v>-1.2347908111553638</v>
      </c>
      <c r="AK550" s="20">
        <f>LOG(AK$9*(1/2)^($B550/AK$8))</f>
        <v>-1.5484686660918159</v>
      </c>
      <c r="AL550" s="20">
        <f>LOG(AL$9*(1/2)^($B550/AL$8))</f>
        <v>-3.1681007840957918</v>
      </c>
      <c r="AM550" s="20">
        <f t="shared" si="55"/>
        <v>-1.5228787452803376</v>
      </c>
      <c r="AN550" s="20">
        <f t="shared" ref="AN550:AN573" si="130">LOG(10^AK550+10^AL550+10^AM550)</f>
        <v>-1.2294246433792306</v>
      </c>
      <c r="AO550" s="20">
        <f>LOG(AO$9*(1/2)^($B550/AO$8))</f>
        <v>-1.4345253137849792</v>
      </c>
      <c r="AP550" s="20">
        <f>LOG(AP$9*(1/2)^($B550/AP$8))</f>
        <v>-3.0541574317889548</v>
      </c>
      <c r="AQ550" s="20">
        <f t="shared" si="57"/>
        <v>-1.5228787452803376</v>
      </c>
      <c r="AR550" s="20">
        <f t="shared" ref="AR550:AR573" si="131">LOG(10^AO550+10^AP550+10^AQ550)</f>
        <v>-1.1697247779746558</v>
      </c>
    </row>
    <row r="551" spans="1:44">
      <c r="A551" s="20">
        <f t="shared" si="91"/>
        <v>182</v>
      </c>
      <c r="B551" s="36">
        <f t="shared" si="125"/>
        <v>5540</v>
      </c>
      <c r="C551" s="21">
        <f t="shared" si="92"/>
        <v>46153</v>
      </c>
      <c r="U551" s="20">
        <f t="shared" si="119"/>
        <v>-1.2219293069727437</v>
      </c>
      <c r="V551" s="20">
        <f t="shared" si="119"/>
        <v>-2.8527161530944429</v>
      </c>
      <c r="W551" s="20">
        <f t="shared" si="47"/>
        <v>-1.5228787452803376</v>
      </c>
      <c r="X551" s="20">
        <f t="shared" si="126"/>
        <v>-1.0390889556043059</v>
      </c>
      <c r="Y551" s="20">
        <f t="shared" si="120"/>
        <v>-1.4189544728640682</v>
      </c>
      <c r="Z551" s="20">
        <f t="shared" si="120"/>
        <v>-3.0497413189857672</v>
      </c>
      <c r="AA551" s="20">
        <f t="shared" si="49"/>
        <v>-1.5228787452803376</v>
      </c>
      <c r="AB551" s="20">
        <f t="shared" si="127"/>
        <v>-1.1611360602812009</v>
      </c>
      <c r="AC551" s="20">
        <f t="shared" si="121"/>
        <v>-1.479250374751319</v>
      </c>
      <c r="AD551" s="20">
        <f t="shared" si="121"/>
        <v>-3.1100372208730183</v>
      </c>
      <c r="AE551" s="20">
        <f t="shared" si="51"/>
        <v>-1.5228787452803376</v>
      </c>
      <c r="AF551" s="20">
        <f t="shared" si="128"/>
        <v>-1.1941832355432467</v>
      </c>
      <c r="AG551" s="20">
        <f t="shared" si="122"/>
        <v>-1.5602836256605372</v>
      </c>
      <c r="AH551" s="20">
        <f t="shared" si="122"/>
        <v>-3.1910704717822367</v>
      </c>
      <c r="AI551" s="20">
        <f t="shared" si="53"/>
        <v>-1.5228787452803376</v>
      </c>
      <c r="AJ551" s="20">
        <f t="shared" si="129"/>
        <v>-1.2353131017730146</v>
      </c>
      <c r="AK551" s="20">
        <f t="shared" si="123"/>
        <v>-1.5492882413590741</v>
      </c>
      <c r="AL551" s="20">
        <f t="shared" si="123"/>
        <v>-3.1800750874807733</v>
      </c>
      <c r="AM551" s="20">
        <f t="shared" si="55"/>
        <v>-1.5228787452803376</v>
      </c>
      <c r="AN551" s="20">
        <f t="shared" si="130"/>
        <v>-1.2299537520141344</v>
      </c>
      <c r="AO551" s="20">
        <f t="shared" si="124"/>
        <v>-1.4353448890522373</v>
      </c>
      <c r="AP551" s="20">
        <f t="shared" si="124"/>
        <v>-3.0661317351739368</v>
      </c>
      <c r="AQ551" s="20">
        <f t="shared" si="57"/>
        <v>-1.5228787452803376</v>
      </c>
      <c r="AR551" s="20">
        <f t="shared" si="131"/>
        <v>-1.1703243254076094</v>
      </c>
    </row>
    <row r="552" spans="1:44">
      <c r="A552" s="20">
        <f t="shared" si="91"/>
        <v>183</v>
      </c>
      <c r="B552" s="36">
        <f t="shared" si="125"/>
        <v>5571</v>
      </c>
      <c r="C552" s="21">
        <f t="shared" si="92"/>
        <v>46184</v>
      </c>
      <c r="U552" s="20">
        <f t="shared" ref="U552:V689" si="132">LOG(U$9*(1/2)^($B552/U$8))</f>
        <v>-1.2227762014155774</v>
      </c>
      <c r="V552" s="20">
        <f t="shared" si="132"/>
        <v>-2.8650895999255908</v>
      </c>
      <c r="W552" s="20">
        <f t="shared" si="47"/>
        <v>-1.5228787452803376</v>
      </c>
      <c r="X552" s="20">
        <f t="shared" si="126"/>
        <v>-1.0398323061404386</v>
      </c>
      <c r="Y552" s="20">
        <f t="shared" ref="Y552:Z689" si="133">LOG(Y$9*(1/2)^($B552/Y$8))</f>
        <v>-1.4198013673069017</v>
      </c>
      <c r="Z552" s="20">
        <f t="shared" si="133"/>
        <v>-3.062114765816915</v>
      </c>
      <c r="AA552" s="20">
        <f t="shared" si="49"/>
        <v>-1.5228787452803376</v>
      </c>
      <c r="AB552" s="20">
        <f t="shared" si="127"/>
        <v>-1.1617614584958469</v>
      </c>
      <c r="AC552" s="20">
        <f t="shared" ref="AC552:AD689" si="134">LOG(AC$9*(1/2)^($B552/AC$8))</f>
        <v>-1.4800972691941527</v>
      </c>
      <c r="AD552" s="20">
        <f t="shared" si="134"/>
        <v>-3.1224106677041661</v>
      </c>
      <c r="AE552" s="20">
        <f t="shared" si="51"/>
        <v>-1.5228787452803376</v>
      </c>
      <c r="AF552" s="20">
        <f t="shared" si="128"/>
        <v>-1.1947705746052812</v>
      </c>
      <c r="AG552" s="20">
        <f t="shared" ref="AG552:AH689" si="135">LOG(AG$9*(1/2)^($B552/AG$8))</f>
        <v>-1.5611305201033709</v>
      </c>
      <c r="AH552" s="20">
        <f t="shared" si="135"/>
        <v>-3.2034439186133845</v>
      </c>
      <c r="AI552" s="20">
        <f t="shared" si="53"/>
        <v>-1.5228787452803376</v>
      </c>
      <c r="AJ552" s="20">
        <f t="shared" si="129"/>
        <v>-1.2358488487265569</v>
      </c>
      <c r="AK552" s="20">
        <f t="shared" ref="AK552:AL689" si="136">LOG(AK$9*(1/2)^($B552/AK$8))</f>
        <v>-1.5501351358019078</v>
      </c>
      <c r="AL552" s="20">
        <f t="shared" si="136"/>
        <v>-3.1924485343119211</v>
      </c>
      <c r="AM552" s="20">
        <f t="shared" si="55"/>
        <v>-1.5228787452803376</v>
      </c>
      <c r="AN552" s="20">
        <f t="shared" si="130"/>
        <v>-1.2304965012805542</v>
      </c>
      <c r="AO552" s="20">
        <f t="shared" ref="AO552:AP689" si="137">LOG(AO$9*(1/2)^($B552/AO$8))</f>
        <v>-1.436191783495071</v>
      </c>
      <c r="AP552" s="20">
        <f t="shared" si="137"/>
        <v>-3.0785051820050846</v>
      </c>
      <c r="AQ552" s="20">
        <f t="shared" si="57"/>
        <v>-1.5228787452803376</v>
      </c>
      <c r="AR552" s="20">
        <f t="shared" si="131"/>
        <v>-1.1709394305257854</v>
      </c>
    </row>
    <row r="553" spans="1:44">
      <c r="A553" s="20">
        <f t="shared" si="91"/>
        <v>184</v>
      </c>
      <c r="B553" s="36">
        <f t="shared" si="125"/>
        <v>5601</v>
      </c>
      <c r="C553" s="21">
        <f t="shared" si="92"/>
        <v>46214</v>
      </c>
      <c r="U553" s="20">
        <f t="shared" si="132"/>
        <v>-1.2235957766828356</v>
      </c>
      <c r="V553" s="20">
        <f t="shared" si="132"/>
        <v>-2.8770639033105727</v>
      </c>
      <c r="W553" s="20">
        <f t="shared" si="47"/>
        <v>-1.5228787452803376</v>
      </c>
      <c r="X553" s="20">
        <f t="shared" si="126"/>
        <v>-1.0405468280865209</v>
      </c>
      <c r="Y553" s="20">
        <f t="shared" si="133"/>
        <v>-1.4206209425741601</v>
      </c>
      <c r="Z553" s="20">
        <f t="shared" si="133"/>
        <v>-3.074089069201897</v>
      </c>
      <c r="AA553" s="20">
        <f t="shared" si="49"/>
        <v>-1.5228787452803376</v>
      </c>
      <c r="AB553" s="20">
        <f t="shared" si="127"/>
        <v>-1.1623624423494707</v>
      </c>
      <c r="AC553" s="20">
        <f t="shared" si="134"/>
        <v>-1.4809168444614109</v>
      </c>
      <c r="AD553" s="20">
        <f t="shared" si="134"/>
        <v>-3.134384971089148</v>
      </c>
      <c r="AE553" s="20">
        <f t="shared" si="51"/>
        <v>-1.5228787452803376</v>
      </c>
      <c r="AF553" s="20">
        <f t="shared" si="128"/>
        <v>-1.1953349365372545</v>
      </c>
      <c r="AG553" s="20">
        <f t="shared" si="135"/>
        <v>-1.5619500953706293</v>
      </c>
      <c r="AH553" s="20">
        <f t="shared" si="135"/>
        <v>-3.2154182219983665</v>
      </c>
      <c r="AI553" s="20">
        <f t="shared" si="53"/>
        <v>-1.5228787452803376</v>
      </c>
      <c r="AJ553" s="20">
        <f t="shared" si="129"/>
        <v>-1.2363635768800116</v>
      </c>
      <c r="AK553" s="20">
        <f t="shared" si="136"/>
        <v>-1.5509547110691659</v>
      </c>
      <c r="AL553" s="20">
        <f t="shared" si="136"/>
        <v>-3.2044228376969031</v>
      </c>
      <c r="AM553" s="20">
        <f t="shared" si="55"/>
        <v>-1.5228787452803376</v>
      </c>
      <c r="AN553" s="20">
        <f t="shared" si="130"/>
        <v>-1.2310179652750446</v>
      </c>
      <c r="AO553" s="20">
        <f t="shared" si="137"/>
        <v>-1.4370113587623292</v>
      </c>
      <c r="AP553" s="20">
        <f t="shared" si="137"/>
        <v>-3.0904794853900666</v>
      </c>
      <c r="AQ553" s="20">
        <f t="shared" si="57"/>
        <v>-1.5228787452803376</v>
      </c>
      <c r="AR553" s="20">
        <f t="shared" si="131"/>
        <v>-1.1715305093607205</v>
      </c>
    </row>
    <row r="554" spans="1:44">
      <c r="A554" s="20">
        <f t="shared" si="91"/>
        <v>185</v>
      </c>
      <c r="B554" s="36">
        <f t="shared" si="125"/>
        <v>5632</v>
      </c>
      <c r="C554" s="21">
        <f t="shared" si="92"/>
        <v>46245</v>
      </c>
      <c r="U554" s="20">
        <f t="shared" si="132"/>
        <v>-1.2244426711256693</v>
      </c>
      <c r="V554" s="20">
        <f t="shared" si="132"/>
        <v>-2.8894373501417205</v>
      </c>
      <c r="W554" s="20">
        <f t="shared" si="47"/>
        <v>-1.5228787452803376</v>
      </c>
      <c r="X554" s="20">
        <f t="shared" si="126"/>
        <v>-1.0412802755460113</v>
      </c>
      <c r="Y554" s="20">
        <f t="shared" si="133"/>
        <v>-1.4214678370169935</v>
      </c>
      <c r="Z554" s="20">
        <f t="shared" si="133"/>
        <v>-3.0864625160330448</v>
      </c>
      <c r="AA554" s="20">
        <f t="shared" si="49"/>
        <v>-1.5228787452803376</v>
      </c>
      <c r="AB554" s="20">
        <f t="shared" si="127"/>
        <v>-1.1629791809311025</v>
      </c>
      <c r="AC554" s="20">
        <f t="shared" si="134"/>
        <v>-1.4817637389042446</v>
      </c>
      <c r="AD554" s="20">
        <f t="shared" si="134"/>
        <v>-3.1467584179202959</v>
      </c>
      <c r="AE554" s="20">
        <f t="shared" si="51"/>
        <v>-1.5228787452803376</v>
      </c>
      <c r="AF554" s="20">
        <f t="shared" si="128"/>
        <v>-1.1959140436492761</v>
      </c>
      <c r="AG554" s="20">
        <f t="shared" si="135"/>
        <v>-1.5627969898134628</v>
      </c>
      <c r="AH554" s="20">
        <f t="shared" si="135"/>
        <v>-3.2277916688295138</v>
      </c>
      <c r="AI554" s="20">
        <f t="shared" si="53"/>
        <v>-1.5228787452803376</v>
      </c>
      <c r="AJ554" s="20">
        <f t="shared" si="129"/>
        <v>-1.2368916922382869</v>
      </c>
      <c r="AK554" s="20">
        <f t="shared" si="136"/>
        <v>-1.5518016055119996</v>
      </c>
      <c r="AL554" s="20">
        <f t="shared" si="136"/>
        <v>-3.2167962845280509</v>
      </c>
      <c r="AM554" s="20">
        <f t="shared" si="55"/>
        <v>-1.5228787452803376</v>
      </c>
      <c r="AN554" s="20">
        <f t="shared" si="130"/>
        <v>-1.2315530000734285</v>
      </c>
      <c r="AO554" s="20">
        <f t="shared" si="137"/>
        <v>-1.4378582532051629</v>
      </c>
      <c r="AP554" s="20">
        <f t="shared" si="137"/>
        <v>-3.1028529322212139</v>
      </c>
      <c r="AQ554" s="20">
        <f t="shared" si="57"/>
        <v>-1.5228787452803376</v>
      </c>
      <c r="AR554" s="20">
        <f t="shared" si="131"/>
        <v>-1.1721370692395503</v>
      </c>
    </row>
    <row r="555" spans="1:44">
      <c r="A555" s="20">
        <f t="shared" si="91"/>
        <v>186</v>
      </c>
      <c r="B555" s="36">
        <f t="shared" si="125"/>
        <v>5663</v>
      </c>
      <c r="C555" s="21">
        <f t="shared" si="92"/>
        <v>46276</v>
      </c>
      <c r="U555" s="20">
        <f t="shared" si="132"/>
        <v>-1.225289565568503</v>
      </c>
      <c r="V555" s="20">
        <f t="shared" si="132"/>
        <v>-2.9018107969728688</v>
      </c>
      <c r="W555" s="20">
        <f t="shared" si="47"/>
        <v>-1.5228787452803376</v>
      </c>
      <c r="X555" s="20">
        <f t="shared" si="126"/>
        <v>-1.0420088691543978</v>
      </c>
      <c r="Y555" s="20">
        <f t="shared" si="133"/>
        <v>-1.4223147314598272</v>
      </c>
      <c r="Z555" s="20">
        <f t="shared" si="133"/>
        <v>-3.098835962864193</v>
      </c>
      <c r="AA555" s="20">
        <f t="shared" si="49"/>
        <v>-1.5228787452803376</v>
      </c>
      <c r="AB555" s="20">
        <f t="shared" si="127"/>
        <v>-1.1635916738344894</v>
      </c>
      <c r="AC555" s="20">
        <f t="shared" si="134"/>
        <v>-1.4826106333470781</v>
      </c>
      <c r="AD555" s="20">
        <f t="shared" si="134"/>
        <v>-3.1591318647514441</v>
      </c>
      <c r="AE555" s="20">
        <f t="shared" si="51"/>
        <v>-1.5228787452803376</v>
      </c>
      <c r="AF555" s="20">
        <f t="shared" si="128"/>
        <v>-1.1964891144478382</v>
      </c>
      <c r="AG555" s="20">
        <f t="shared" si="135"/>
        <v>-1.5636438842562965</v>
      </c>
      <c r="AH555" s="20">
        <f t="shared" si="135"/>
        <v>-3.2401651156606621</v>
      </c>
      <c r="AI555" s="20">
        <f t="shared" si="53"/>
        <v>-1.5228787452803376</v>
      </c>
      <c r="AJ555" s="20">
        <f t="shared" si="129"/>
        <v>-1.2374160652957533</v>
      </c>
      <c r="AK555" s="20">
        <f t="shared" si="136"/>
        <v>-1.5526484999548333</v>
      </c>
      <c r="AL555" s="20">
        <f t="shared" si="136"/>
        <v>-3.2291697313591992</v>
      </c>
      <c r="AM555" s="20">
        <f t="shared" si="55"/>
        <v>-1.5228787452803376</v>
      </c>
      <c r="AN555" s="20">
        <f t="shared" si="130"/>
        <v>-1.2320842519782038</v>
      </c>
      <c r="AO555" s="20">
        <f t="shared" si="137"/>
        <v>-1.4387051476479966</v>
      </c>
      <c r="AP555" s="20">
        <f t="shared" si="137"/>
        <v>-3.1152263790523622</v>
      </c>
      <c r="AQ555" s="20">
        <f t="shared" si="57"/>
        <v>-1.5228787452803376</v>
      </c>
      <c r="AR555" s="20">
        <f t="shared" si="131"/>
        <v>-1.1727394394318451</v>
      </c>
    </row>
    <row r="556" spans="1:44">
      <c r="A556" s="20">
        <f t="shared" si="91"/>
        <v>187</v>
      </c>
      <c r="B556" s="36">
        <f t="shared" si="125"/>
        <v>5693</v>
      </c>
      <c r="C556" s="21">
        <f t="shared" si="92"/>
        <v>46306</v>
      </c>
      <c r="U556" s="20">
        <f t="shared" si="132"/>
        <v>-1.2261091408357612</v>
      </c>
      <c r="V556" s="20">
        <f t="shared" si="132"/>
        <v>-2.9137851003578503</v>
      </c>
      <c r="W556" s="20">
        <f t="shared" si="47"/>
        <v>-1.5228787452803376</v>
      </c>
      <c r="X556" s="20">
        <f t="shared" si="126"/>
        <v>-1.0427094480006756</v>
      </c>
      <c r="Y556" s="20">
        <f t="shared" si="133"/>
        <v>-1.4231343067270854</v>
      </c>
      <c r="Z556" s="20">
        <f t="shared" si="133"/>
        <v>-3.1108102662491746</v>
      </c>
      <c r="AA556" s="20">
        <f t="shared" si="49"/>
        <v>-1.5228787452803376</v>
      </c>
      <c r="AB556" s="20">
        <f t="shared" si="127"/>
        <v>-1.1641804615996283</v>
      </c>
      <c r="AC556" s="20">
        <f t="shared" si="134"/>
        <v>-1.4834302086143365</v>
      </c>
      <c r="AD556" s="20">
        <f t="shared" si="134"/>
        <v>-3.1711061681364257</v>
      </c>
      <c r="AE556" s="20">
        <f t="shared" si="51"/>
        <v>-1.5228787452803376</v>
      </c>
      <c r="AF556" s="20">
        <f t="shared" si="128"/>
        <v>-1.1970418817041812</v>
      </c>
      <c r="AG556" s="20">
        <f t="shared" si="135"/>
        <v>-1.5644634595235547</v>
      </c>
      <c r="AH556" s="20">
        <f t="shared" si="135"/>
        <v>-3.2521394190456436</v>
      </c>
      <c r="AI556" s="20">
        <f t="shared" si="53"/>
        <v>-1.5228787452803376</v>
      </c>
      <c r="AJ556" s="20">
        <f t="shared" si="129"/>
        <v>-1.2379200433431674</v>
      </c>
      <c r="AK556" s="20">
        <f t="shared" si="136"/>
        <v>-1.5534680752220915</v>
      </c>
      <c r="AL556" s="20">
        <f t="shared" si="136"/>
        <v>-3.2411440347441807</v>
      </c>
      <c r="AM556" s="20">
        <f t="shared" si="55"/>
        <v>-1.5228787452803376</v>
      </c>
      <c r="AN556" s="20">
        <f t="shared" si="130"/>
        <v>-1.2325948492612628</v>
      </c>
      <c r="AO556" s="20">
        <f t="shared" si="137"/>
        <v>-1.4395247229152548</v>
      </c>
      <c r="AP556" s="20">
        <f t="shared" si="137"/>
        <v>-3.1272006824373437</v>
      </c>
      <c r="AQ556" s="20">
        <f t="shared" si="57"/>
        <v>-1.5228787452803376</v>
      </c>
      <c r="AR556" s="20">
        <f t="shared" si="131"/>
        <v>-1.173318483017791</v>
      </c>
    </row>
    <row r="557" spans="1:44">
      <c r="A557" s="20">
        <f t="shared" si="91"/>
        <v>188</v>
      </c>
      <c r="B557" s="36">
        <f t="shared" si="125"/>
        <v>5724</v>
      </c>
      <c r="C557" s="21">
        <f t="shared" si="92"/>
        <v>46337</v>
      </c>
      <c r="U557" s="20">
        <f t="shared" si="132"/>
        <v>-1.2269560352785949</v>
      </c>
      <c r="V557" s="20">
        <f t="shared" si="132"/>
        <v>-2.9261585471889986</v>
      </c>
      <c r="W557" s="20">
        <f t="shared" si="47"/>
        <v>-1.5228787452803376</v>
      </c>
      <c r="X557" s="20">
        <f t="shared" si="126"/>
        <v>-1.0434288279225459</v>
      </c>
      <c r="Y557" s="20">
        <f t="shared" si="133"/>
        <v>-1.4239812011699191</v>
      </c>
      <c r="Z557" s="20">
        <f t="shared" si="133"/>
        <v>-3.1231837130803228</v>
      </c>
      <c r="AA557" s="20">
        <f t="shared" si="49"/>
        <v>-1.5228787452803376</v>
      </c>
      <c r="AB557" s="20">
        <f t="shared" si="127"/>
        <v>-1.1647848925577124</v>
      </c>
      <c r="AC557" s="20">
        <f t="shared" si="134"/>
        <v>-1.48427710305717</v>
      </c>
      <c r="AD557" s="20">
        <f t="shared" si="134"/>
        <v>-3.1834796149675735</v>
      </c>
      <c r="AE557" s="20">
        <f t="shared" si="51"/>
        <v>-1.5228787452803376</v>
      </c>
      <c r="AF557" s="20">
        <f t="shared" si="128"/>
        <v>-1.1976092874246316</v>
      </c>
      <c r="AG557" s="20">
        <f t="shared" si="135"/>
        <v>-1.5653103539663884</v>
      </c>
      <c r="AH557" s="20">
        <f t="shared" si="135"/>
        <v>-3.2645128658767919</v>
      </c>
      <c r="AI557" s="20">
        <f t="shared" si="53"/>
        <v>-1.5228787452803376</v>
      </c>
      <c r="AJ557" s="20">
        <f t="shared" si="129"/>
        <v>-1.238437308893805</v>
      </c>
      <c r="AK557" s="20">
        <f t="shared" si="136"/>
        <v>-1.5543149696649252</v>
      </c>
      <c r="AL557" s="20">
        <f t="shared" si="136"/>
        <v>-3.2535174815753289</v>
      </c>
      <c r="AM557" s="20">
        <f t="shared" si="55"/>
        <v>-1.5228787452803376</v>
      </c>
      <c r="AN557" s="20">
        <f t="shared" si="130"/>
        <v>-1.2331189166628691</v>
      </c>
      <c r="AO557" s="20">
        <f t="shared" si="137"/>
        <v>-1.4403716173580883</v>
      </c>
      <c r="AP557" s="20">
        <f t="shared" si="137"/>
        <v>-3.139574129268492</v>
      </c>
      <c r="AQ557" s="20">
        <f t="shared" si="57"/>
        <v>-1.5228787452803376</v>
      </c>
      <c r="AR557" s="20">
        <f t="shared" si="131"/>
        <v>-1.17391289738545</v>
      </c>
    </row>
    <row r="558" spans="1:44">
      <c r="A558" s="20">
        <f t="shared" si="91"/>
        <v>189</v>
      </c>
      <c r="B558" s="36">
        <f t="shared" si="125"/>
        <v>5754</v>
      </c>
      <c r="C558" s="21">
        <f t="shared" si="92"/>
        <v>46367</v>
      </c>
      <c r="U558" s="20">
        <f t="shared" si="132"/>
        <v>-1.227775610545853</v>
      </c>
      <c r="V558" s="20">
        <f t="shared" si="132"/>
        <v>-2.9381328505739801</v>
      </c>
      <c r="W558" s="20">
        <f t="shared" si="47"/>
        <v>-1.5228787452803376</v>
      </c>
      <c r="X558" s="20">
        <f t="shared" si="126"/>
        <v>-1.0441207005224022</v>
      </c>
      <c r="Y558" s="20">
        <f t="shared" si="133"/>
        <v>-1.4248007764371775</v>
      </c>
      <c r="Z558" s="20">
        <f t="shared" si="133"/>
        <v>-3.1351580164653043</v>
      </c>
      <c r="AA558" s="20">
        <f t="shared" si="49"/>
        <v>-1.5228787452803376</v>
      </c>
      <c r="AB558" s="20">
        <f t="shared" si="127"/>
        <v>-1.165366060555348</v>
      </c>
      <c r="AC558" s="20">
        <f t="shared" si="134"/>
        <v>-1.4850966783244286</v>
      </c>
      <c r="AD558" s="20">
        <f t="shared" si="134"/>
        <v>-3.1954539183525554</v>
      </c>
      <c r="AE558" s="20">
        <f t="shared" si="51"/>
        <v>-1.5228787452803376</v>
      </c>
      <c r="AF558" s="20">
        <f t="shared" si="128"/>
        <v>-1.1981548095450132</v>
      </c>
      <c r="AG558" s="20">
        <f t="shared" si="135"/>
        <v>-1.5661299292336468</v>
      </c>
      <c r="AH558" s="20">
        <f t="shared" si="135"/>
        <v>-3.2764871692617734</v>
      </c>
      <c r="AI558" s="20">
        <f t="shared" si="53"/>
        <v>-1.5228787452803376</v>
      </c>
      <c r="AJ558" s="20">
        <f t="shared" si="129"/>
        <v>-1.2389345683028683</v>
      </c>
      <c r="AK558" s="20">
        <f t="shared" si="136"/>
        <v>-1.5551345449321836</v>
      </c>
      <c r="AL558" s="20">
        <f t="shared" si="136"/>
        <v>-3.2654917849603105</v>
      </c>
      <c r="AM558" s="20">
        <f t="shared" si="55"/>
        <v>-1.5228787452803376</v>
      </c>
      <c r="AN558" s="20">
        <f t="shared" si="130"/>
        <v>-1.2336227225919558</v>
      </c>
      <c r="AO558" s="20">
        <f t="shared" si="137"/>
        <v>-1.4411911926253467</v>
      </c>
      <c r="AP558" s="20">
        <f t="shared" si="137"/>
        <v>-3.1515484326534735</v>
      </c>
      <c r="AQ558" s="20">
        <f t="shared" si="57"/>
        <v>-1.5228787452803376</v>
      </c>
      <c r="AR558" s="20">
        <f t="shared" si="131"/>
        <v>-1.174484421368158</v>
      </c>
    </row>
    <row r="559" spans="1:44">
      <c r="A559" s="20">
        <f t="shared" si="91"/>
        <v>190</v>
      </c>
      <c r="B559" s="36">
        <f t="shared" si="125"/>
        <v>5785</v>
      </c>
      <c r="C559" s="21">
        <f t="shared" si="92"/>
        <v>46398</v>
      </c>
      <c r="U559" s="20">
        <f t="shared" si="132"/>
        <v>-1.2286225049886867</v>
      </c>
      <c r="V559" s="20">
        <f t="shared" si="132"/>
        <v>-2.9505062974051284</v>
      </c>
      <c r="W559" s="20">
        <f t="shared" si="47"/>
        <v>-1.5228787452803376</v>
      </c>
      <c r="X559" s="20">
        <f t="shared" si="126"/>
        <v>-1.0448312957689376</v>
      </c>
      <c r="Y559" s="20">
        <f t="shared" si="133"/>
        <v>-1.425647670880011</v>
      </c>
      <c r="Z559" s="20">
        <f t="shared" si="133"/>
        <v>-3.1475314632964522</v>
      </c>
      <c r="AA559" s="20">
        <f t="shared" si="49"/>
        <v>-1.5228787452803376</v>
      </c>
      <c r="AB559" s="20">
        <f t="shared" si="127"/>
        <v>-1.1659628011449865</v>
      </c>
      <c r="AC559" s="20">
        <f t="shared" si="134"/>
        <v>-1.4859435727672621</v>
      </c>
      <c r="AD559" s="20">
        <f t="shared" si="134"/>
        <v>-3.2078273651837033</v>
      </c>
      <c r="AE559" s="20">
        <f t="shared" si="51"/>
        <v>-1.5228787452803376</v>
      </c>
      <c r="AF559" s="20">
        <f t="shared" si="128"/>
        <v>-1.1987149024953729</v>
      </c>
      <c r="AG559" s="20">
        <f t="shared" si="135"/>
        <v>-1.5669768236764803</v>
      </c>
      <c r="AH559" s="20">
        <f t="shared" si="135"/>
        <v>-3.2888606160929217</v>
      </c>
      <c r="AI559" s="20">
        <f t="shared" si="53"/>
        <v>-1.5228787452803376</v>
      </c>
      <c r="AJ559" s="20">
        <f t="shared" si="129"/>
        <v>-1.2394450519268281</v>
      </c>
      <c r="AK559" s="20">
        <f t="shared" si="136"/>
        <v>-1.5559814393750171</v>
      </c>
      <c r="AL559" s="20">
        <f t="shared" si="136"/>
        <v>-3.2778652317914583</v>
      </c>
      <c r="AM559" s="20">
        <f t="shared" si="55"/>
        <v>-1.5228787452803376</v>
      </c>
      <c r="AN559" s="20">
        <f t="shared" si="130"/>
        <v>-1.2341399347400743</v>
      </c>
      <c r="AO559" s="20">
        <f t="shared" si="137"/>
        <v>-1.4420380870681804</v>
      </c>
      <c r="AP559" s="20">
        <f t="shared" si="137"/>
        <v>-3.1639218794846218</v>
      </c>
      <c r="AQ559" s="20">
        <f t="shared" si="57"/>
        <v>-1.5228787452803376</v>
      </c>
      <c r="AR559" s="20">
        <f t="shared" si="131"/>
        <v>-1.1750712463135302</v>
      </c>
    </row>
    <row r="560" spans="1:44">
      <c r="A560" s="20">
        <f t="shared" si="91"/>
        <v>191</v>
      </c>
      <c r="B560" s="36">
        <f t="shared" si="125"/>
        <v>5816</v>
      </c>
      <c r="C560" s="21">
        <f t="shared" si="92"/>
        <v>46429</v>
      </c>
      <c r="U560" s="20">
        <f t="shared" si="132"/>
        <v>-1.2294693994315202</v>
      </c>
      <c r="V560" s="20">
        <f t="shared" si="132"/>
        <v>-2.9628797442362758</v>
      </c>
      <c r="W560" s="20">
        <f t="shared" si="47"/>
        <v>-1.5228787452803376</v>
      </c>
      <c r="X560" s="20">
        <f t="shared" si="126"/>
        <v>-1.0455375842550447</v>
      </c>
      <c r="Y560" s="20">
        <f t="shared" si="133"/>
        <v>-1.4264945653228445</v>
      </c>
      <c r="Z560" s="20">
        <f t="shared" si="133"/>
        <v>-3.1599049101276</v>
      </c>
      <c r="AA560" s="20">
        <f t="shared" si="49"/>
        <v>-1.5228787452803376</v>
      </c>
      <c r="AB560" s="20">
        <f t="shared" si="127"/>
        <v>-1.1665557699140441</v>
      </c>
      <c r="AC560" s="20">
        <f t="shared" si="134"/>
        <v>-1.4867904672100956</v>
      </c>
      <c r="AD560" s="20">
        <f t="shared" si="134"/>
        <v>-3.2202008120148511</v>
      </c>
      <c r="AE560" s="20">
        <f t="shared" si="51"/>
        <v>-1.5228787452803376</v>
      </c>
      <c r="AF560" s="20">
        <f t="shared" si="128"/>
        <v>-1.1992714084200287</v>
      </c>
      <c r="AG560" s="20">
        <f t="shared" si="135"/>
        <v>-1.5678237181193138</v>
      </c>
      <c r="AH560" s="20">
        <f t="shared" si="135"/>
        <v>-3.3012340629240695</v>
      </c>
      <c r="AI560" s="20">
        <f t="shared" si="53"/>
        <v>-1.5228787452803376</v>
      </c>
      <c r="AJ560" s="20">
        <f t="shared" si="129"/>
        <v>-1.2399522084561521</v>
      </c>
      <c r="AK560" s="20">
        <f t="shared" si="136"/>
        <v>-1.5568283338178506</v>
      </c>
      <c r="AL560" s="20">
        <f t="shared" si="136"/>
        <v>-3.2902386786226061</v>
      </c>
      <c r="AM560" s="20">
        <f t="shared" si="55"/>
        <v>-1.5228787452803376</v>
      </c>
      <c r="AN560" s="20">
        <f t="shared" si="130"/>
        <v>-1.2346537838799345</v>
      </c>
      <c r="AO560" s="20">
        <f t="shared" si="137"/>
        <v>-1.4428849815110139</v>
      </c>
      <c r="AP560" s="20">
        <f t="shared" si="137"/>
        <v>-3.1762953263157696</v>
      </c>
      <c r="AQ560" s="20">
        <f t="shared" si="57"/>
        <v>-1.5228787452803376</v>
      </c>
      <c r="AR560" s="20">
        <f t="shared" si="131"/>
        <v>-1.1756543488319913</v>
      </c>
    </row>
    <row r="561" spans="1:44">
      <c r="A561" s="20">
        <f t="shared" si="91"/>
        <v>192</v>
      </c>
      <c r="B561" s="36">
        <f t="shared" si="125"/>
        <v>5844</v>
      </c>
      <c r="C561" s="21">
        <f t="shared" si="92"/>
        <v>46457</v>
      </c>
      <c r="U561" s="20">
        <f t="shared" si="132"/>
        <v>-1.2302343363476282</v>
      </c>
      <c r="V561" s="20">
        <f t="shared" si="132"/>
        <v>-2.974055760728926</v>
      </c>
      <c r="W561" s="20">
        <f t="shared" si="47"/>
        <v>-1.5228787452803376</v>
      </c>
      <c r="X561" s="20">
        <f t="shared" si="126"/>
        <v>-1.046171905909262</v>
      </c>
      <c r="Y561" s="20">
        <f t="shared" si="133"/>
        <v>-1.4272595022389523</v>
      </c>
      <c r="Z561" s="20">
        <f t="shared" si="133"/>
        <v>-3.1710809266202502</v>
      </c>
      <c r="AA561" s="20">
        <f t="shared" si="49"/>
        <v>-1.5228787452803376</v>
      </c>
      <c r="AB561" s="20">
        <f t="shared" si="127"/>
        <v>-1.1670881865488376</v>
      </c>
      <c r="AC561" s="20">
        <f t="shared" si="134"/>
        <v>-1.4875554041262034</v>
      </c>
      <c r="AD561" s="20">
        <f t="shared" si="134"/>
        <v>-3.2313768285075009</v>
      </c>
      <c r="AE561" s="20">
        <f t="shared" si="51"/>
        <v>-1.5228787452803376</v>
      </c>
      <c r="AF561" s="20">
        <f t="shared" si="128"/>
        <v>-1.1997710458506612</v>
      </c>
      <c r="AG561" s="20">
        <f t="shared" si="135"/>
        <v>-1.5685886550354216</v>
      </c>
      <c r="AH561" s="20">
        <f t="shared" si="135"/>
        <v>-3.3124100794167193</v>
      </c>
      <c r="AI561" s="20">
        <f t="shared" si="53"/>
        <v>-1.5228787452803376</v>
      </c>
      <c r="AJ561" s="20">
        <f t="shared" si="129"/>
        <v>-1.2404074903107931</v>
      </c>
      <c r="AK561" s="20">
        <f t="shared" si="136"/>
        <v>-1.5575932707339584</v>
      </c>
      <c r="AL561" s="20">
        <f t="shared" si="136"/>
        <v>-3.3014146951152563</v>
      </c>
      <c r="AM561" s="20">
        <f t="shared" si="55"/>
        <v>-1.5228787452803376</v>
      </c>
      <c r="AN561" s="20">
        <f t="shared" si="130"/>
        <v>-1.2351150805380446</v>
      </c>
      <c r="AO561" s="20">
        <f t="shared" si="137"/>
        <v>-1.4436499184271219</v>
      </c>
      <c r="AP561" s="20">
        <f t="shared" si="137"/>
        <v>-3.1874713428084194</v>
      </c>
      <c r="AQ561" s="20">
        <f t="shared" si="57"/>
        <v>-1.5228787452803376</v>
      </c>
      <c r="AR561" s="20">
        <f t="shared" si="131"/>
        <v>-1.1761778954333688</v>
      </c>
    </row>
    <row r="562" spans="1:44">
      <c r="A562" s="20">
        <f t="shared" ref="A562:A625" si="138">INDEX(A:A,ROW()-1)+1</f>
        <v>193</v>
      </c>
      <c r="B562" s="36">
        <f t="shared" si="125"/>
        <v>5875</v>
      </c>
      <c r="C562" s="21">
        <f t="shared" ref="C562:C625" si="139">DATE(YEAR(INDEX(C:C,ROW()-1)),MONTH(INDEX(C:C,ROW()-1))+1,DAY(INDEX(C:C,ROW()-1)))</f>
        <v>46488</v>
      </c>
      <c r="U562" s="20">
        <f t="shared" si="132"/>
        <v>-1.2310812307904617</v>
      </c>
      <c r="V562" s="20">
        <f t="shared" si="132"/>
        <v>-2.9864292075600734</v>
      </c>
      <c r="W562" s="20">
        <f t="shared" si="47"/>
        <v>-1.5228787452803376</v>
      </c>
      <c r="X562" s="20">
        <f t="shared" si="126"/>
        <v>-1.0468702790172966</v>
      </c>
      <c r="Y562" s="20">
        <f t="shared" si="133"/>
        <v>-1.428106396681786</v>
      </c>
      <c r="Z562" s="20">
        <f t="shared" si="133"/>
        <v>-3.1834543734513976</v>
      </c>
      <c r="AA562" s="20">
        <f t="shared" si="49"/>
        <v>-1.5228787452803376</v>
      </c>
      <c r="AB562" s="20">
        <f t="shared" si="127"/>
        <v>-1.1676742200810899</v>
      </c>
      <c r="AC562" s="20">
        <f t="shared" si="134"/>
        <v>-1.4884022985690371</v>
      </c>
      <c r="AD562" s="20">
        <f t="shared" si="134"/>
        <v>-3.2437502753386487</v>
      </c>
      <c r="AE562" s="20">
        <f t="shared" si="51"/>
        <v>-1.5228787452803376</v>
      </c>
      <c r="AF562" s="20">
        <f t="shared" si="128"/>
        <v>-1.2003209555325143</v>
      </c>
      <c r="AG562" s="20">
        <f t="shared" si="135"/>
        <v>-1.5694355494782553</v>
      </c>
      <c r="AH562" s="20">
        <f t="shared" si="135"/>
        <v>-3.3247835262478671</v>
      </c>
      <c r="AI562" s="20">
        <f t="shared" si="53"/>
        <v>-1.5228787452803376</v>
      </c>
      <c r="AJ562" s="20">
        <f t="shared" si="129"/>
        <v>-1.2409085276915677</v>
      </c>
      <c r="AK562" s="20">
        <f t="shared" si="136"/>
        <v>-1.5584401651767921</v>
      </c>
      <c r="AL562" s="20">
        <f t="shared" si="136"/>
        <v>-3.3137881419464037</v>
      </c>
      <c r="AM562" s="20">
        <f t="shared" si="55"/>
        <v>-1.5228787452803376</v>
      </c>
      <c r="AN562" s="20">
        <f t="shared" si="130"/>
        <v>-1.2356227445944483</v>
      </c>
      <c r="AO562" s="20">
        <f t="shared" si="137"/>
        <v>-1.4444968128699553</v>
      </c>
      <c r="AP562" s="20">
        <f t="shared" si="137"/>
        <v>-3.1998447896395672</v>
      </c>
      <c r="AQ562" s="20">
        <f t="shared" si="57"/>
        <v>-1.5228787452803376</v>
      </c>
      <c r="AR562" s="20">
        <f t="shared" si="131"/>
        <v>-1.1767541533072818</v>
      </c>
    </row>
    <row r="563" spans="1:44">
      <c r="A563" s="20">
        <f t="shared" si="138"/>
        <v>194</v>
      </c>
      <c r="B563" s="36">
        <f t="shared" si="125"/>
        <v>5905</v>
      </c>
      <c r="C563" s="21">
        <f t="shared" si="139"/>
        <v>46518</v>
      </c>
      <c r="U563" s="20">
        <f t="shared" si="132"/>
        <v>-1.2319008060577201</v>
      </c>
      <c r="V563" s="20">
        <f t="shared" si="132"/>
        <v>-2.9984035109450553</v>
      </c>
      <c r="W563" s="20">
        <f t="shared" si="47"/>
        <v>-1.5228787452803376</v>
      </c>
      <c r="X563" s="20">
        <f t="shared" si="126"/>
        <v>-1.0475422992275865</v>
      </c>
      <c r="Y563" s="20">
        <f t="shared" si="133"/>
        <v>-1.4289259719490444</v>
      </c>
      <c r="Z563" s="20">
        <f t="shared" si="133"/>
        <v>-3.1954286768363791</v>
      </c>
      <c r="AA563" s="20">
        <f t="shared" si="49"/>
        <v>-1.5228787452803376</v>
      </c>
      <c r="AB563" s="20">
        <f t="shared" si="127"/>
        <v>-1.1682379966216287</v>
      </c>
      <c r="AC563" s="20">
        <f t="shared" si="134"/>
        <v>-1.4892218738362955</v>
      </c>
      <c r="AD563" s="20">
        <f t="shared" si="134"/>
        <v>-3.2557245787236306</v>
      </c>
      <c r="AE563" s="20">
        <f t="shared" si="51"/>
        <v>-1.5228787452803376</v>
      </c>
      <c r="AF563" s="20">
        <f t="shared" si="128"/>
        <v>-1.2008499369792283</v>
      </c>
      <c r="AG563" s="20">
        <f t="shared" si="135"/>
        <v>-1.5702551247455137</v>
      </c>
      <c r="AH563" s="20">
        <f t="shared" si="135"/>
        <v>-3.3367578296328486</v>
      </c>
      <c r="AI563" s="20">
        <f t="shared" si="53"/>
        <v>-1.5228787452803376</v>
      </c>
      <c r="AJ563" s="20">
        <f t="shared" si="129"/>
        <v>-1.2413904435668319</v>
      </c>
      <c r="AK563" s="20">
        <f t="shared" si="136"/>
        <v>-1.5592597404440505</v>
      </c>
      <c r="AL563" s="20">
        <f t="shared" si="136"/>
        <v>-3.3257624453313857</v>
      </c>
      <c r="AM563" s="20">
        <f t="shared" si="55"/>
        <v>-1.5228787452803376</v>
      </c>
      <c r="AN563" s="20">
        <f t="shared" si="130"/>
        <v>-1.2361110415586265</v>
      </c>
      <c r="AO563" s="20">
        <f t="shared" si="137"/>
        <v>-1.4453163881372137</v>
      </c>
      <c r="AP563" s="20">
        <f t="shared" si="137"/>
        <v>-3.2118190930245487</v>
      </c>
      <c r="AQ563" s="20">
        <f t="shared" si="57"/>
        <v>-1.5228787452803376</v>
      </c>
      <c r="AR563" s="20">
        <f t="shared" si="131"/>
        <v>-1.1773085132102687</v>
      </c>
    </row>
    <row r="564" spans="1:44">
      <c r="A564" s="20">
        <f t="shared" si="138"/>
        <v>195</v>
      </c>
      <c r="B564" s="36">
        <f t="shared" si="125"/>
        <v>5936</v>
      </c>
      <c r="C564" s="21">
        <f t="shared" si="139"/>
        <v>46549</v>
      </c>
      <c r="U564" s="20">
        <f t="shared" si="132"/>
        <v>-1.2327477005005536</v>
      </c>
      <c r="V564" s="20">
        <f t="shared" si="132"/>
        <v>-3.0107769577762031</v>
      </c>
      <c r="W564" s="20">
        <f t="shared" si="47"/>
        <v>-1.5228787452803376</v>
      </c>
      <c r="X564" s="20">
        <f t="shared" si="126"/>
        <v>-1.0482328605865006</v>
      </c>
      <c r="Y564" s="20">
        <f t="shared" si="133"/>
        <v>-1.4297728663918778</v>
      </c>
      <c r="Z564" s="20">
        <f t="shared" si="133"/>
        <v>-3.2078021236675274</v>
      </c>
      <c r="AA564" s="20">
        <f t="shared" si="49"/>
        <v>-1.5228787452803376</v>
      </c>
      <c r="AB564" s="20">
        <f t="shared" si="127"/>
        <v>-1.1688171813872947</v>
      </c>
      <c r="AC564" s="20">
        <f t="shared" si="134"/>
        <v>-1.4900687682791289</v>
      </c>
      <c r="AD564" s="20">
        <f t="shared" si="134"/>
        <v>-3.2680980255547785</v>
      </c>
      <c r="AE564" s="20">
        <f t="shared" si="51"/>
        <v>-1.5228787452803376</v>
      </c>
      <c r="AF564" s="20">
        <f t="shared" si="128"/>
        <v>-1.2013933315279175</v>
      </c>
      <c r="AG564" s="20">
        <f t="shared" si="135"/>
        <v>-1.5711020191883471</v>
      </c>
      <c r="AH564" s="20">
        <f t="shared" si="135"/>
        <v>-3.3491312764639969</v>
      </c>
      <c r="AI564" s="20">
        <f t="shared" si="53"/>
        <v>-1.5228787452803376</v>
      </c>
      <c r="AJ564" s="20">
        <f t="shared" si="129"/>
        <v>-1.2418854357453406</v>
      </c>
      <c r="AK564" s="20">
        <f t="shared" si="136"/>
        <v>-1.5601066348868839</v>
      </c>
      <c r="AL564" s="20">
        <f t="shared" si="136"/>
        <v>-3.3381358921625335</v>
      </c>
      <c r="AM564" s="20">
        <f t="shared" si="55"/>
        <v>-1.5228787452803376</v>
      </c>
      <c r="AN564" s="20">
        <f t="shared" si="130"/>
        <v>-1.2366125954440199</v>
      </c>
      <c r="AO564" s="20">
        <f t="shared" si="137"/>
        <v>-1.4461632825800472</v>
      </c>
      <c r="AP564" s="20">
        <f t="shared" si="137"/>
        <v>-3.224192539855697</v>
      </c>
      <c r="AQ564" s="20">
        <f t="shared" si="57"/>
        <v>-1.5228787452803376</v>
      </c>
      <c r="AR564" s="20">
        <f t="shared" si="131"/>
        <v>-1.1778780114529095</v>
      </c>
    </row>
    <row r="565" spans="1:44">
      <c r="A565" s="20">
        <f t="shared" si="138"/>
        <v>196</v>
      </c>
      <c r="B565" s="36">
        <f t="shared" si="125"/>
        <v>5966</v>
      </c>
      <c r="C565" s="21">
        <f t="shared" si="139"/>
        <v>46579</v>
      </c>
      <c r="U565" s="20">
        <f t="shared" si="132"/>
        <v>-1.233567275767812</v>
      </c>
      <c r="V565" s="20">
        <f t="shared" si="132"/>
        <v>-3.0227512611611846</v>
      </c>
      <c r="W565" s="20">
        <f t="shared" si="47"/>
        <v>-1.5228787452803376</v>
      </c>
      <c r="X565" s="20">
        <f t="shared" si="126"/>
        <v>-1.0488974972458343</v>
      </c>
      <c r="Y565" s="20">
        <f t="shared" si="133"/>
        <v>-1.4305924416591362</v>
      </c>
      <c r="Z565" s="20">
        <f t="shared" si="133"/>
        <v>-3.2197764270525089</v>
      </c>
      <c r="AA565" s="20">
        <f t="shared" si="49"/>
        <v>-1.5228787452803376</v>
      </c>
      <c r="AB565" s="20">
        <f t="shared" si="127"/>
        <v>-1.1693744823478598</v>
      </c>
      <c r="AC565" s="20">
        <f t="shared" si="134"/>
        <v>-1.4908883435463873</v>
      </c>
      <c r="AD565" s="20">
        <f t="shared" si="134"/>
        <v>-3.28007232893976</v>
      </c>
      <c r="AE565" s="20">
        <f t="shared" si="51"/>
        <v>-1.5228787452803376</v>
      </c>
      <c r="AF565" s="20">
        <f t="shared" si="128"/>
        <v>-1.20191615226293</v>
      </c>
      <c r="AG565" s="20">
        <f t="shared" si="135"/>
        <v>-1.5719215944556055</v>
      </c>
      <c r="AH565" s="20">
        <f t="shared" si="135"/>
        <v>-3.3611055798489784</v>
      </c>
      <c r="AI565" s="20">
        <f t="shared" si="53"/>
        <v>-1.5228787452803376</v>
      </c>
      <c r="AJ565" s="20">
        <f t="shared" si="129"/>
        <v>-1.2423616346039947</v>
      </c>
      <c r="AK565" s="20">
        <f t="shared" si="136"/>
        <v>-1.5609262101541423</v>
      </c>
      <c r="AL565" s="20">
        <f t="shared" si="136"/>
        <v>-3.350110195547515</v>
      </c>
      <c r="AM565" s="20">
        <f t="shared" si="55"/>
        <v>-1.5228787452803376</v>
      </c>
      <c r="AN565" s="20">
        <f t="shared" si="130"/>
        <v>-1.2370951140377697</v>
      </c>
      <c r="AO565" s="20">
        <f t="shared" si="137"/>
        <v>-1.4469828578473056</v>
      </c>
      <c r="AP565" s="20">
        <f t="shared" si="137"/>
        <v>-3.2361668432406785</v>
      </c>
      <c r="AQ565" s="20">
        <f t="shared" si="57"/>
        <v>-1.5228787452803376</v>
      </c>
      <c r="AR565" s="20">
        <f t="shared" si="131"/>
        <v>-1.1784259798853449</v>
      </c>
    </row>
    <row r="566" spans="1:44">
      <c r="A566" s="20">
        <f t="shared" si="138"/>
        <v>197</v>
      </c>
      <c r="B566" s="36">
        <f t="shared" si="125"/>
        <v>5997</v>
      </c>
      <c r="C566" s="21">
        <f t="shared" si="139"/>
        <v>46610</v>
      </c>
      <c r="U566" s="20">
        <f t="shared" si="132"/>
        <v>-1.2344141702106455</v>
      </c>
      <c r="V566" s="20">
        <f t="shared" si="132"/>
        <v>-3.0351247079923329</v>
      </c>
      <c r="W566" s="20">
        <f t="shared" si="47"/>
        <v>-1.5228787452803376</v>
      </c>
      <c r="X566" s="20">
        <f t="shared" si="126"/>
        <v>-1.0495806063992317</v>
      </c>
      <c r="Y566" s="20">
        <f t="shared" si="133"/>
        <v>-1.4314393361019697</v>
      </c>
      <c r="Z566" s="20">
        <f t="shared" si="133"/>
        <v>-3.2321498738836572</v>
      </c>
      <c r="AA566" s="20">
        <f t="shared" si="49"/>
        <v>-1.5228787452803376</v>
      </c>
      <c r="AB566" s="20">
        <f t="shared" si="127"/>
        <v>-1.1699471289735712</v>
      </c>
      <c r="AC566" s="20">
        <f t="shared" si="134"/>
        <v>-1.4917352379892208</v>
      </c>
      <c r="AD566" s="20">
        <f t="shared" si="134"/>
        <v>-3.2924457757709082</v>
      </c>
      <c r="AE566" s="20">
        <f t="shared" si="51"/>
        <v>-1.5228787452803376</v>
      </c>
      <c r="AF566" s="20">
        <f t="shared" si="128"/>
        <v>-1.2024533259627685</v>
      </c>
      <c r="AG566" s="20">
        <f t="shared" si="135"/>
        <v>-1.572768488898439</v>
      </c>
      <c r="AH566" s="20">
        <f t="shared" si="135"/>
        <v>-3.3734790266801267</v>
      </c>
      <c r="AI566" s="20">
        <f t="shared" si="53"/>
        <v>-1.5228787452803376</v>
      </c>
      <c r="AJ566" s="20">
        <f t="shared" si="129"/>
        <v>-1.2428508532484919</v>
      </c>
      <c r="AK566" s="20">
        <f t="shared" si="136"/>
        <v>-1.5617731045969758</v>
      </c>
      <c r="AL566" s="20">
        <f t="shared" si="136"/>
        <v>-3.3624836423786633</v>
      </c>
      <c r="AM566" s="20">
        <f t="shared" si="55"/>
        <v>-1.5228787452803376</v>
      </c>
      <c r="AN566" s="20">
        <f t="shared" si="130"/>
        <v>-1.2375908325219334</v>
      </c>
      <c r="AO566" s="20">
        <f t="shared" si="137"/>
        <v>-1.4478297522901391</v>
      </c>
      <c r="AP566" s="20">
        <f t="shared" si="137"/>
        <v>-3.2485402900718268</v>
      </c>
      <c r="AQ566" s="20">
        <f t="shared" si="57"/>
        <v>-1.5228787452803376</v>
      </c>
      <c r="AR566" s="20">
        <f t="shared" si="131"/>
        <v>-1.178989024731514</v>
      </c>
    </row>
    <row r="567" spans="1:44">
      <c r="A567" s="20">
        <f t="shared" si="138"/>
        <v>198</v>
      </c>
      <c r="B567" s="36">
        <f t="shared" si="125"/>
        <v>6028</v>
      </c>
      <c r="C567" s="21">
        <f t="shared" si="139"/>
        <v>46641</v>
      </c>
      <c r="U567" s="20">
        <f t="shared" si="132"/>
        <v>-1.2352610646534792</v>
      </c>
      <c r="V567" s="20">
        <f t="shared" si="132"/>
        <v>-3.0474981548234807</v>
      </c>
      <c r="W567" s="20">
        <f t="shared" si="47"/>
        <v>-1.5228787452803376</v>
      </c>
      <c r="X567" s="20">
        <f t="shared" si="126"/>
        <v>-1.050260060376609</v>
      </c>
      <c r="Y567" s="20">
        <f t="shared" si="133"/>
        <v>-1.4322862305448034</v>
      </c>
      <c r="Z567" s="20">
        <f t="shared" si="133"/>
        <v>-3.244523320714805</v>
      </c>
      <c r="AA567" s="20">
        <f t="shared" si="49"/>
        <v>-1.5228787452803376</v>
      </c>
      <c r="AB567" s="20">
        <f t="shared" si="127"/>
        <v>-1.1705165669234636</v>
      </c>
      <c r="AC567" s="20">
        <f t="shared" si="134"/>
        <v>-1.4925821324320545</v>
      </c>
      <c r="AD567" s="20">
        <f t="shared" si="134"/>
        <v>-3.3048192226020561</v>
      </c>
      <c r="AE567" s="20">
        <f t="shared" si="51"/>
        <v>-1.5228787452803376</v>
      </c>
      <c r="AF567" s="20">
        <f t="shared" si="128"/>
        <v>-1.2029874462170609</v>
      </c>
      <c r="AG567" s="20">
        <f t="shared" si="135"/>
        <v>-1.5736153833412727</v>
      </c>
      <c r="AH567" s="20">
        <f t="shared" si="135"/>
        <v>-3.3858524735112745</v>
      </c>
      <c r="AI567" s="20">
        <f t="shared" si="53"/>
        <v>-1.5228787452803376</v>
      </c>
      <c r="AJ567" s="20">
        <f t="shared" si="129"/>
        <v>-1.2433372374501852</v>
      </c>
      <c r="AK567" s="20">
        <f t="shared" si="136"/>
        <v>-1.5626199990398095</v>
      </c>
      <c r="AL567" s="20">
        <f t="shared" si="136"/>
        <v>-3.3748570892098111</v>
      </c>
      <c r="AM567" s="20">
        <f t="shared" si="55"/>
        <v>-1.5228787452803376</v>
      </c>
      <c r="AN567" s="20">
        <f t="shared" si="130"/>
        <v>-1.2380836862634408</v>
      </c>
      <c r="AO567" s="20">
        <f t="shared" si="137"/>
        <v>-1.4486766467329728</v>
      </c>
      <c r="AP567" s="20">
        <f t="shared" si="137"/>
        <v>-3.2609137369029746</v>
      </c>
      <c r="AQ567" s="20">
        <f t="shared" si="57"/>
        <v>-1.5228787452803376</v>
      </c>
      <c r="AR567" s="20">
        <f t="shared" si="131"/>
        <v>-1.1795489023512091</v>
      </c>
    </row>
    <row r="568" spans="1:44">
      <c r="A568" s="20">
        <f t="shared" si="138"/>
        <v>199</v>
      </c>
      <c r="B568" s="36">
        <f t="shared" si="125"/>
        <v>6058</v>
      </c>
      <c r="C568" s="21">
        <f t="shared" si="139"/>
        <v>46671</v>
      </c>
      <c r="U568" s="20">
        <f t="shared" si="132"/>
        <v>-1.2360806399207374</v>
      </c>
      <c r="V568" s="20">
        <f t="shared" si="132"/>
        <v>-3.0594724582084623</v>
      </c>
      <c r="W568" s="20">
        <f t="shared" si="47"/>
        <v>-1.5228787452803376</v>
      </c>
      <c r="X568" s="20">
        <f t="shared" si="126"/>
        <v>-1.0509141972386116</v>
      </c>
      <c r="Y568" s="20">
        <f t="shared" si="133"/>
        <v>-1.4331058058120618</v>
      </c>
      <c r="Z568" s="20">
        <f t="shared" si="133"/>
        <v>-3.2564976240997865</v>
      </c>
      <c r="AA568" s="20">
        <f t="shared" si="49"/>
        <v>-1.5228787452803376</v>
      </c>
      <c r="AB568" s="20">
        <f t="shared" si="127"/>
        <v>-1.1710646507032629</v>
      </c>
      <c r="AC568" s="20">
        <f t="shared" si="134"/>
        <v>-1.4934017076993127</v>
      </c>
      <c r="AD568" s="20">
        <f t="shared" si="134"/>
        <v>-3.3167935259870376</v>
      </c>
      <c r="AE568" s="20">
        <f t="shared" si="51"/>
        <v>-1.5228787452803376</v>
      </c>
      <c r="AF568" s="20">
        <f t="shared" si="128"/>
        <v>-1.2035014956842063</v>
      </c>
      <c r="AG568" s="20">
        <f t="shared" si="135"/>
        <v>-1.5744349586085311</v>
      </c>
      <c r="AH568" s="20">
        <f t="shared" si="135"/>
        <v>-3.397826776896256</v>
      </c>
      <c r="AI568" s="20">
        <f t="shared" si="53"/>
        <v>-1.5228787452803376</v>
      </c>
      <c r="AJ568" s="20">
        <f t="shared" si="129"/>
        <v>-1.2438052941450568</v>
      </c>
      <c r="AK568" s="20">
        <f t="shared" si="136"/>
        <v>-1.5634395743070677</v>
      </c>
      <c r="AL568" s="20">
        <f t="shared" si="136"/>
        <v>-3.3868313925947926</v>
      </c>
      <c r="AM568" s="20">
        <f t="shared" si="55"/>
        <v>-1.5228787452803376</v>
      </c>
      <c r="AN568" s="20">
        <f t="shared" si="130"/>
        <v>-1.2385579756545499</v>
      </c>
      <c r="AO568" s="20">
        <f t="shared" si="137"/>
        <v>-1.449496222000231</v>
      </c>
      <c r="AP568" s="20">
        <f t="shared" si="137"/>
        <v>-3.2728880402879561</v>
      </c>
      <c r="AQ568" s="20">
        <f t="shared" si="57"/>
        <v>-1.5228787452803376</v>
      </c>
      <c r="AR568" s="20">
        <f t="shared" si="131"/>
        <v>-1.1800877726699104</v>
      </c>
    </row>
    <row r="569" spans="1:44">
      <c r="A569" s="20">
        <f t="shared" si="138"/>
        <v>200</v>
      </c>
      <c r="B569" s="36">
        <f t="shared" si="125"/>
        <v>6089</v>
      </c>
      <c r="C569" s="21">
        <f t="shared" si="139"/>
        <v>46702</v>
      </c>
      <c r="U569" s="20">
        <f t="shared" si="132"/>
        <v>-1.2369275343635711</v>
      </c>
      <c r="V569" s="20">
        <f t="shared" si="132"/>
        <v>-3.0718459050396105</v>
      </c>
      <c r="W569" s="20">
        <f t="shared" si="47"/>
        <v>-1.5228787452803376</v>
      </c>
      <c r="X569" s="20">
        <f t="shared" si="126"/>
        <v>-1.0515867076413701</v>
      </c>
      <c r="Y569" s="20">
        <f t="shared" si="133"/>
        <v>-1.4339527002548953</v>
      </c>
      <c r="Z569" s="20">
        <f t="shared" si="133"/>
        <v>-3.2688710709309348</v>
      </c>
      <c r="AA569" s="20">
        <f t="shared" si="49"/>
        <v>-1.5228787452803376</v>
      </c>
      <c r="AB569" s="20">
        <f t="shared" si="127"/>
        <v>-1.171627989577271</v>
      </c>
      <c r="AC569" s="20">
        <f t="shared" si="134"/>
        <v>-1.4942486021421464</v>
      </c>
      <c r="AD569" s="20">
        <f t="shared" si="134"/>
        <v>-3.3291669728181859</v>
      </c>
      <c r="AE569" s="20">
        <f t="shared" si="51"/>
        <v>-1.5228787452803376</v>
      </c>
      <c r="AF569" s="20">
        <f t="shared" si="128"/>
        <v>-1.2040298109456575</v>
      </c>
      <c r="AG569" s="20">
        <f t="shared" si="135"/>
        <v>-1.5752818530513646</v>
      </c>
      <c r="AH569" s="20">
        <f t="shared" si="135"/>
        <v>-3.4102002237274038</v>
      </c>
      <c r="AI569" s="20">
        <f t="shared" si="53"/>
        <v>-1.5228787452803376</v>
      </c>
      <c r="AJ569" s="20">
        <f t="shared" si="129"/>
        <v>-1.2442862885760109</v>
      </c>
      <c r="AK569" s="20">
        <f t="shared" si="136"/>
        <v>-1.5642864687499014</v>
      </c>
      <c r="AL569" s="20">
        <f t="shared" si="136"/>
        <v>-3.3992048394259409</v>
      </c>
      <c r="AM569" s="20">
        <f t="shared" si="55"/>
        <v>-1.5228787452803376</v>
      </c>
      <c r="AN569" s="20">
        <f t="shared" si="130"/>
        <v>-1.2390453821576006</v>
      </c>
      <c r="AO569" s="20">
        <f t="shared" si="137"/>
        <v>-1.4503431164430647</v>
      </c>
      <c r="AP569" s="20">
        <f t="shared" si="137"/>
        <v>-3.2852614871191039</v>
      </c>
      <c r="AQ569" s="20">
        <f t="shared" si="57"/>
        <v>-1.5228787452803376</v>
      </c>
      <c r="AR569" s="20">
        <f t="shared" si="131"/>
        <v>-1.1806416297187436</v>
      </c>
    </row>
    <row r="570" spans="1:44">
      <c r="A570" s="20">
        <f t="shared" si="138"/>
        <v>201</v>
      </c>
      <c r="B570" s="36">
        <f t="shared" si="125"/>
        <v>6119</v>
      </c>
      <c r="C570" s="21">
        <f t="shared" si="139"/>
        <v>46732</v>
      </c>
      <c r="U570" s="20">
        <f t="shared" si="132"/>
        <v>-1.2377471096308295</v>
      </c>
      <c r="V570" s="20">
        <f t="shared" si="132"/>
        <v>-3.0838202084245925</v>
      </c>
      <c r="W570" s="20">
        <f t="shared" si="47"/>
        <v>-1.5228787452803376</v>
      </c>
      <c r="X570" s="20">
        <f t="shared" si="126"/>
        <v>-1.0522342798821944</v>
      </c>
      <c r="Y570" s="20">
        <f t="shared" si="133"/>
        <v>-1.4347722755221537</v>
      </c>
      <c r="Z570" s="20">
        <f t="shared" si="133"/>
        <v>-3.2808453743159167</v>
      </c>
      <c r="AA570" s="20">
        <f t="shared" si="49"/>
        <v>-1.5228787452803376</v>
      </c>
      <c r="AB570" s="20">
        <f t="shared" si="127"/>
        <v>-1.1721703047101966</v>
      </c>
      <c r="AC570" s="20">
        <f t="shared" si="134"/>
        <v>-1.4950681774094046</v>
      </c>
      <c r="AD570" s="20">
        <f t="shared" si="134"/>
        <v>-3.3411412762031678</v>
      </c>
      <c r="AE570" s="20">
        <f t="shared" si="51"/>
        <v>-1.5228787452803376</v>
      </c>
      <c r="AF570" s="20">
        <f t="shared" si="128"/>
        <v>-1.204538369270362</v>
      </c>
      <c r="AG570" s="20">
        <f t="shared" si="135"/>
        <v>-1.576101428318623</v>
      </c>
      <c r="AH570" s="20">
        <f t="shared" si="135"/>
        <v>-3.4221745271123858</v>
      </c>
      <c r="AI570" s="20">
        <f t="shared" si="53"/>
        <v>-1.5228787452803376</v>
      </c>
      <c r="AJ570" s="20">
        <f t="shared" si="129"/>
        <v>-1.2447492461551339</v>
      </c>
      <c r="AK570" s="20">
        <f t="shared" si="136"/>
        <v>-1.5651060440171598</v>
      </c>
      <c r="AL570" s="20">
        <f t="shared" si="136"/>
        <v>-3.4111791428109228</v>
      </c>
      <c r="AM570" s="20">
        <f t="shared" si="55"/>
        <v>-1.5228787452803376</v>
      </c>
      <c r="AN570" s="20">
        <f t="shared" si="130"/>
        <v>-1.2395145181622593</v>
      </c>
      <c r="AO570" s="20">
        <f t="shared" si="137"/>
        <v>-1.4511626917103231</v>
      </c>
      <c r="AP570" s="20">
        <f t="shared" si="137"/>
        <v>-3.2972357905040859</v>
      </c>
      <c r="AQ570" s="20">
        <f t="shared" si="57"/>
        <v>-1.5228787452803376</v>
      </c>
      <c r="AR570" s="20">
        <f t="shared" si="131"/>
        <v>-1.181174805456418</v>
      </c>
    </row>
    <row r="571" spans="1:44">
      <c r="A571" s="20">
        <f t="shared" si="138"/>
        <v>202</v>
      </c>
      <c r="B571" s="36">
        <f t="shared" si="125"/>
        <v>6150</v>
      </c>
      <c r="C571" s="21">
        <f t="shared" si="139"/>
        <v>46763</v>
      </c>
      <c r="U571" s="20">
        <f t="shared" si="132"/>
        <v>-1.2385940040736629</v>
      </c>
      <c r="V571" s="20">
        <f t="shared" si="132"/>
        <v>-3.0961936552557403</v>
      </c>
      <c r="W571" s="20">
        <f t="shared" si="47"/>
        <v>-1.5228787452803376</v>
      </c>
      <c r="X571" s="20">
        <f t="shared" si="126"/>
        <v>-1.0529001628910297</v>
      </c>
      <c r="Y571" s="20">
        <f t="shared" si="133"/>
        <v>-1.4356191699649872</v>
      </c>
      <c r="Z571" s="20">
        <f t="shared" si="133"/>
        <v>-3.2932188211470645</v>
      </c>
      <c r="AA571" s="20">
        <f t="shared" si="49"/>
        <v>-1.5228787452803376</v>
      </c>
      <c r="AB571" s="20">
        <f t="shared" si="127"/>
        <v>-1.172727817223685</v>
      </c>
      <c r="AC571" s="20">
        <f t="shared" si="134"/>
        <v>-1.4959150718522383</v>
      </c>
      <c r="AD571" s="20">
        <f t="shared" si="134"/>
        <v>-3.3535147230343156</v>
      </c>
      <c r="AE571" s="20">
        <f t="shared" si="51"/>
        <v>-1.5228787452803376</v>
      </c>
      <c r="AF571" s="20">
        <f t="shared" si="128"/>
        <v>-1.2050611377741345</v>
      </c>
      <c r="AG571" s="20">
        <f t="shared" si="135"/>
        <v>-1.5769483227614565</v>
      </c>
      <c r="AH571" s="20">
        <f t="shared" si="135"/>
        <v>-3.4345479739435336</v>
      </c>
      <c r="AI571" s="20">
        <f t="shared" si="53"/>
        <v>-1.5228787452803376</v>
      </c>
      <c r="AJ571" s="20">
        <f t="shared" si="129"/>
        <v>-1.2452250890419416</v>
      </c>
      <c r="AK571" s="20">
        <f t="shared" si="136"/>
        <v>-1.5659529384599933</v>
      </c>
      <c r="AL571" s="20">
        <f t="shared" si="136"/>
        <v>-3.4235525896420707</v>
      </c>
      <c r="AM571" s="20">
        <f t="shared" si="55"/>
        <v>-1.5228787452803376</v>
      </c>
      <c r="AN571" s="20">
        <f t="shared" si="130"/>
        <v>-1.2399967183953688</v>
      </c>
      <c r="AO571" s="20">
        <f t="shared" si="137"/>
        <v>-1.4520095861531566</v>
      </c>
      <c r="AP571" s="20">
        <f t="shared" si="137"/>
        <v>-3.3096092373352337</v>
      </c>
      <c r="AQ571" s="20">
        <f t="shared" si="57"/>
        <v>-1.5228787452803376</v>
      </c>
      <c r="AR571" s="20">
        <f t="shared" si="131"/>
        <v>-1.1817229107564597</v>
      </c>
    </row>
    <row r="572" spans="1:44">
      <c r="A572" s="20">
        <f t="shared" si="138"/>
        <v>203</v>
      </c>
      <c r="B572" s="36">
        <f t="shared" si="125"/>
        <v>6181</v>
      </c>
      <c r="C572" s="21">
        <f t="shared" si="139"/>
        <v>46794</v>
      </c>
      <c r="U572" s="20">
        <f t="shared" si="132"/>
        <v>-1.2394408985164966</v>
      </c>
      <c r="V572" s="20">
        <f t="shared" si="132"/>
        <v>-3.1085671020868877</v>
      </c>
      <c r="W572" s="20">
        <f t="shared" si="47"/>
        <v>-1.5228787452803376</v>
      </c>
      <c r="X572" s="20">
        <f t="shared" si="126"/>
        <v>-1.0535627939385028</v>
      </c>
      <c r="Y572" s="20">
        <f t="shared" si="133"/>
        <v>-1.4364660644078209</v>
      </c>
      <c r="Z572" s="20">
        <f t="shared" si="133"/>
        <v>-3.3055922679782119</v>
      </c>
      <c r="AA572" s="20">
        <f t="shared" si="49"/>
        <v>-1.5228787452803376</v>
      </c>
      <c r="AB572" s="20">
        <f t="shared" si="127"/>
        <v>-1.1732824688518215</v>
      </c>
      <c r="AC572" s="20">
        <f t="shared" si="134"/>
        <v>-1.496761966295072</v>
      </c>
      <c r="AD572" s="20">
        <f t="shared" si="134"/>
        <v>-3.365888169865463</v>
      </c>
      <c r="AE572" s="20">
        <f t="shared" si="51"/>
        <v>-1.5228787452803376</v>
      </c>
      <c r="AF572" s="20">
        <f t="shared" si="128"/>
        <v>-1.2055811821581541</v>
      </c>
      <c r="AG572" s="20">
        <f t="shared" si="135"/>
        <v>-1.5777952172042902</v>
      </c>
      <c r="AH572" s="20">
        <f t="shared" si="135"/>
        <v>-3.446921420774681</v>
      </c>
      <c r="AI572" s="20">
        <f t="shared" si="53"/>
        <v>-1.5228787452803376</v>
      </c>
      <c r="AJ572" s="20">
        <f t="shared" si="129"/>
        <v>-1.2456984012971117</v>
      </c>
      <c r="AK572" s="20">
        <f t="shared" si="136"/>
        <v>-1.566799832902827</v>
      </c>
      <c r="AL572" s="20">
        <f t="shared" si="136"/>
        <v>-3.435926036473218</v>
      </c>
      <c r="AM572" s="20">
        <f t="shared" si="55"/>
        <v>-1.5228787452803376</v>
      </c>
      <c r="AN572" s="20">
        <f t="shared" si="130"/>
        <v>-1.2404763611934724</v>
      </c>
      <c r="AO572" s="20">
        <f t="shared" si="137"/>
        <v>-1.4528564805959903</v>
      </c>
      <c r="AP572" s="20">
        <f t="shared" si="137"/>
        <v>-3.3219826841663811</v>
      </c>
      <c r="AQ572" s="20">
        <f t="shared" si="57"/>
        <v>-1.5228787452803376</v>
      </c>
      <c r="AR572" s="20">
        <f t="shared" si="131"/>
        <v>-1.1822681916559175</v>
      </c>
    </row>
    <row r="573" spans="1:44">
      <c r="A573" s="20">
        <f t="shared" si="138"/>
        <v>204</v>
      </c>
      <c r="B573" s="36">
        <f t="shared" si="125"/>
        <v>6210</v>
      </c>
      <c r="C573" s="21">
        <f t="shared" si="139"/>
        <v>46823</v>
      </c>
      <c r="U573" s="20">
        <f t="shared" si="132"/>
        <v>-1.2402331546081797</v>
      </c>
      <c r="V573" s="20">
        <f t="shared" si="132"/>
        <v>-3.1201422620257042</v>
      </c>
      <c r="W573" s="20">
        <f t="shared" si="47"/>
        <v>-1.5228787452803376</v>
      </c>
      <c r="X573" s="20">
        <f t="shared" si="126"/>
        <v>-1.0541797975213989</v>
      </c>
      <c r="Y573" s="20">
        <f t="shared" si="133"/>
        <v>-1.437258320499504</v>
      </c>
      <c r="Z573" s="20">
        <f t="shared" si="133"/>
        <v>-3.3171674279170285</v>
      </c>
      <c r="AA573" s="20">
        <f t="shared" si="49"/>
        <v>-1.5228787452803376</v>
      </c>
      <c r="AB573" s="20">
        <f t="shared" si="127"/>
        <v>-1.1737988042167267</v>
      </c>
      <c r="AC573" s="20">
        <f t="shared" si="134"/>
        <v>-1.4975542223867551</v>
      </c>
      <c r="AD573" s="20">
        <f t="shared" si="134"/>
        <v>-3.3774633298042795</v>
      </c>
      <c r="AE573" s="20">
        <f t="shared" si="51"/>
        <v>-1.5228787452803376</v>
      </c>
      <c r="AF573" s="20">
        <f t="shared" si="128"/>
        <v>-1.2060652637403997</v>
      </c>
      <c r="AG573" s="20">
        <f t="shared" si="135"/>
        <v>-1.5785874732959733</v>
      </c>
      <c r="AH573" s="20">
        <f t="shared" si="135"/>
        <v>-3.4584965807134975</v>
      </c>
      <c r="AI573" s="20">
        <f t="shared" si="53"/>
        <v>-1.5228787452803376</v>
      </c>
      <c r="AJ573" s="20">
        <f t="shared" si="129"/>
        <v>-1.2461389366420965</v>
      </c>
      <c r="AK573" s="20">
        <f t="shared" si="136"/>
        <v>-1.5675920889945101</v>
      </c>
      <c r="AL573" s="20">
        <f t="shared" si="136"/>
        <v>-3.4475011964120346</v>
      </c>
      <c r="AM573" s="20">
        <f t="shared" si="55"/>
        <v>-1.5228787452803376</v>
      </c>
      <c r="AN573" s="20">
        <f t="shared" si="130"/>
        <v>-1.2409227949762403</v>
      </c>
      <c r="AO573" s="20">
        <f t="shared" si="137"/>
        <v>-1.4536487366876734</v>
      </c>
      <c r="AP573" s="20">
        <f t="shared" si="137"/>
        <v>-3.3335578441051976</v>
      </c>
      <c r="AQ573" s="20">
        <f t="shared" si="57"/>
        <v>-1.5228787452803376</v>
      </c>
      <c r="AR573" s="20">
        <f t="shared" si="131"/>
        <v>-1.1827757930571685</v>
      </c>
    </row>
    <row r="574" spans="1:44">
      <c r="A574" s="20">
        <f t="shared" si="138"/>
        <v>205</v>
      </c>
      <c r="B574" s="36">
        <f t="shared" ref="B574:B597" si="140">DATEDIF(DATE(2011,3,11),C574,"d")</f>
        <v>6241</v>
      </c>
      <c r="C574" s="21">
        <f t="shared" si="139"/>
        <v>46854</v>
      </c>
      <c r="U574" s="20">
        <f>LOG(U$9*(1/2)^($B574/U$8))</f>
        <v>-1.2410800490510132</v>
      </c>
      <c r="V574" s="20">
        <f>LOG(V$9*(1/2)^($B574/V$8))</f>
        <v>-3.132515708856852</v>
      </c>
      <c r="W574" s="20">
        <f t="shared" si="47"/>
        <v>-1.5228787452803376</v>
      </c>
      <c r="X574" s="20">
        <f t="shared" ref="X574:X597" si="141">LOG(10^U574+10^V574+10^W574)</f>
        <v>-1.0548363473253048</v>
      </c>
      <c r="Y574" s="20">
        <f>LOG(Y$9*(1/2)^($B574/Y$8))</f>
        <v>-1.4381052149423375</v>
      </c>
      <c r="Z574" s="20">
        <f>LOG(Z$9*(1/2)^($B574/Z$8))</f>
        <v>-3.3295408747481763</v>
      </c>
      <c r="AA574" s="20">
        <f t="shared" si="49"/>
        <v>-1.5228787452803376</v>
      </c>
      <c r="AB574" s="20">
        <f t="shared" ref="AB574:AB597" si="142">LOG(10^Y574+10^Z574+10^AA574)</f>
        <v>-1.1743481020718316</v>
      </c>
      <c r="AC574" s="20">
        <f>LOG(AC$9*(1/2)^($B574/AC$8))</f>
        <v>-1.4984011168295885</v>
      </c>
      <c r="AD574" s="20">
        <f>LOG(AD$9*(1/2)^($B574/AD$8))</f>
        <v>-3.3898367766354274</v>
      </c>
      <c r="AE574" s="20">
        <f t="shared" si="51"/>
        <v>-1.5228787452803376</v>
      </c>
      <c r="AF574" s="20">
        <f t="shared" ref="AF574:AF597" si="143">LOG(10^AC574+10^AD574+10^AE574)</f>
        <v>-1.2065802092651601</v>
      </c>
      <c r="AG574" s="20">
        <f>LOG(AG$9*(1/2)^($B574/AG$8))</f>
        <v>-1.5794343677388067</v>
      </c>
      <c r="AH574" s="20">
        <f>LOG(AH$9*(1/2)^($B574/AH$8))</f>
        <v>-3.4708700275446454</v>
      </c>
      <c r="AI574" s="20">
        <f t="shared" si="53"/>
        <v>-1.5228787452803376</v>
      </c>
      <c r="AJ574" s="20">
        <f t="shared" ref="AJ574:AJ597" si="144">LOG(10^AG574+10^AH574+10^AI574)</f>
        <v>-1.246607511011036</v>
      </c>
      <c r="AK574" s="20">
        <f>LOG(AK$9*(1/2)^($B574/AK$8))</f>
        <v>-1.5684389834373436</v>
      </c>
      <c r="AL574" s="20">
        <f>LOG(AL$9*(1/2)^($B574/AL$8))</f>
        <v>-3.4598746432431824</v>
      </c>
      <c r="AM574" s="20">
        <f t="shared" si="55"/>
        <v>-1.5228787452803376</v>
      </c>
      <c r="AN574" s="20">
        <f t="shared" ref="AN574:AN597" si="145">LOG(10^AK574+10^AL574+10^AM574)</f>
        <v>-1.2413976498625361</v>
      </c>
      <c r="AO574" s="20">
        <f>LOG(AO$9*(1/2)^($B574/AO$8))</f>
        <v>-1.4544956311305068</v>
      </c>
      <c r="AP574" s="20">
        <f>LOG(AP$9*(1/2)^($B574/AP$8))</f>
        <v>-3.3459312909363454</v>
      </c>
      <c r="AQ574" s="20">
        <f t="shared" si="57"/>
        <v>-1.5228787452803376</v>
      </c>
      <c r="AR574" s="20">
        <f t="shared" ref="AR574:AR597" si="146">LOG(10^AO574+10^AP574+10^AQ574)</f>
        <v>-1.183315788165201</v>
      </c>
    </row>
    <row r="575" spans="1:44">
      <c r="A575" s="20">
        <f t="shared" si="138"/>
        <v>206</v>
      </c>
      <c r="B575" s="36">
        <f t="shared" si="140"/>
        <v>6271</v>
      </c>
      <c r="C575" s="21">
        <f t="shared" si="139"/>
        <v>46884</v>
      </c>
      <c r="U575" s="20">
        <f t="shared" si="132"/>
        <v>-1.2418996243182716</v>
      </c>
      <c r="V575" s="20">
        <f t="shared" si="132"/>
        <v>-3.1444900122418336</v>
      </c>
      <c r="W575" s="20">
        <f t="shared" si="47"/>
        <v>-1.5228787452803376</v>
      </c>
      <c r="X575" s="20">
        <f t="shared" si="141"/>
        <v>-1.055468826980674</v>
      </c>
      <c r="Y575" s="20">
        <f t="shared" si="133"/>
        <v>-1.4389247902095958</v>
      </c>
      <c r="Z575" s="20">
        <f t="shared" si="133"/>
        <v>-3.3415151781331578</v>
      </c>
      <c r="AA575" s="20">
        <f t="shared" si="49"/>
        <v>-1.5228787452803376</v>
      </c>
      <c r="AB575" s="20">
        <f t="shared" si="142"/>
        <v>-1.1748771334557473</v>
      </c>
      <c r="AC575" s="20">
        <f t="shared" si="134"/>
        <v>-1.4992206920968467</v>
      </c>
      <c r="AD575" s="20">
        <f t="shared" si="134"/>
        <v>-3.4018110800204089</v>
      </c>
      <c r="AE575" s="20">
        <f t="shared" si="51"/>
        <v>-1.5228787452803376</v>
      </c>
      <c r="AF575" s="20">
        <f t="shared" si="143"/>
        <v>-1.2070761172298321</v>
      </c>
      <c r="AG575" s="20">
        <f t="shared" si="135"/>
        <v>-1.5802539430060651</v>
      </c>
      <c r="AH575" s="20">
        <f t="shared" si="135"/>
        <v>-3.4828443309296269</v>
      </c>
      <c r="AI575" s="20">
        <f t="shared" si="53"/>
        <v>-1.5228787452803376</v>
      </c>
      <c r="AJ575" s="20">
        <f t="shared" si="144"/>
        <v>-1.2470587148502166</v>
      </c>
      <c r="AK575" s="20">
        <f t="shared" si="136"/>
        <v>-1.569258558704602</v>
      </c>
      <c r="AL575" s="20">
        <f t="shared" si="136"/>
        <v>-3.4718489466281639</v>
      </c>
      <c r="AM575" s="20">
        <f t="shared" si="55"/>
        <v>-1.5228787452803376</v>
      </c>
      <c r="AN575" s="20">
        <f t="shared" si="145"/>
        <v>-1.2418549078873393</v>
      </c>
      <c r="AO575" s="20">
        <f t="shared" si="137"/>
        <v>-1.4553152063977652</v>
      </c>
      <c r="AP575" s="20">
        <f t="shared" si="137"/>
        <v>-3.357905594321327</v>
      </c>
      <c r="AQ575" s="20">
        <f t="shared" si="57"/>
        <v>-1.5228787452803376</v>
      </c>
      <c r="AR575" s="20">
        <f t="shared" si="146"/>
        <v>-1.1838358490879053</v>
      </c>
    </row>
    <row r="576" spans="1:44">
      <c r="A576" s="20">
        <f t="shared" si="138"/>
        <v>207</v>
      </c>
      <c r="B576" s="36">
        <f t="shared" si="140"/>
        <v>6302</v>
      </c>
      <c r="C576" s="21">
        <f t="shared" si="139"/>
        <v>46915</v>
      </c>
      <c r="U576" s="20">
        <f t="shared" si="132"/>
        <v>-1.2427465187611051</v>
      </c>
      <c r="V576" s="20">
        <f t="shared" si="132"/>
        <v>-3.1568634590729809</v>
      </c>
      <c r="W576" s="20">
        <f t="shared" si="47"/>
        <v>-1.5228787452803376</v>
      </c>
      <c r="X576" s="20">
        <f t="shared" si="141"/>
        <v>-1.0561194699007519</v>
      </c>
      <c r="Y576" s="20">
        <f t="shared" si="133"/>
        <v>-1.4397716846524293</v>
      </c>
      <c r="Z576" s="20">
        <f t="shared" si="133"/>
        <v>-3.3538886249643056</v>
      </c>
      <c r="AA576" s="20">
        <f t="shared" si="49"/>
        <v>-1.5228787452803376</v>
      </c>
      <c r="AB576" s="20">
        <f t="shared" si="142"/>
        <v>-1.1754212257633725</v>
      </c>
      <c r="AC576" s="20">
        <f t="shared" si="134"/>
        <v>-1.5000675865396804</v>
      </c>
      <c r="AD576" s="20">
        <f t="shared" si="134"/>
        <v>-3.4141845268515567</v>
      </c>
      <c r="AE576" s="20">
        <f t="shared" si="51"/>
        <v>-1.5228787452803376</v>
      </c>
      <c r="AF576" s="20">
        <f t="shared" si="143"/>
        <v>-1.2075861036574682</v>
      </c>
      <c r="AG576" s="20">
        <f t="shared" si="135"/>
        <v>-1.5811008374488986</v>
      </c>
      <c r="AH576" s="20">
        <f t="shared" si="135"/>
        <v>-3.4952177777607747</v>
      </c>
      <c r="AI576" s="20">
        <f t="shared" si="53"/>
        <v>-1.5228787452803376</v>
      </c>
      <c r="AJ576" s="20">
        <f t="shared" si="144"/>
        <v>-1.2475226795707577</v>
      </c>
      <c r="AK576" s="20">
        <f t="shared" si="136"/>
        <v>-1.5701054531474354</v>
      </c>
      <c r="AL576" s="20">
        <f t="shared" si="136"/>
        <v>-3.4842223934593117</v>
      </c>
      <c r="AM576" s="20">
        <f t="shared" si="55"/>
        <v>-1.5228787452803376</v>
      </c>
      <c r="AN576" s="20">
        <f t="shared" si="145"/>
        <v>-1.2423251046679831</v>
      </c>
      <c r="AO576" s="20">
        <f t="shared" si="137"/>
        <v>-1.4561621008405987</v>
      </c>
      <c r="AP576" s="20">
        <f t="shared" si="137"/>
        <v>-3.3702790411524748</v>
      </c>
      <c r="AQ576" s="20">
        <f t="shared" si="57"/>
        <v>-1.5228787452803376</v>
      </c>
      <c r="AR576" s="20">
        <f t="shared" si="146"/>
        <v>-1.184370704343678</v>
      </c>
    </row>
    <row r="577" spans="1:44">
      <c r="A577" s="20">
        <f t="shared" si="138"/>
        <v>208</v>
      </c>
      <c r="B577" s="36">
        <f t="shared" si="140"/>
        <v>6332</v>
      </c>
      <c r="C577" s="21">
        <f t="shared" si="139"/>
        <v>46945</v>
      </c>
      <c r="U577" s="20">
        <f t="shared" si="132"/>
        <v>-1.2435660940283635</v>
      </c>
      <c r="V577" s="20">
        <f t="shared" si="132"/>
        <v>-3.1688377624579629</v>
      </c>
      <c r="W577" s="20">
        <f t="shared" si="47"/>
        <v>-1.5228787452803376</v>
      </c>
      <c r="X577" s="20">
        <f t="shared" si="141"/>
        <v>-1.0567463626469977</v>
      </c>
      <c r="Y577" s="20">
        <f t="shared" si="133"/>
        <v>-1.4405912599196877</v>
      </c>
      <c r="Z577" s="20">
        <f t="shared" si="133"/>
        <v>-3.3658629283492871</v>
      </c>
      <c r="AA577" s="20">
        <f t="shared" si="49"/>
        <v>-1.5228787452803376</v>
      </c>
      <c r="AB577" s="20">
        <f t="shared" si="142"/>
        <v>-1.1759453309435197</v>
      </c>
      <c r="AC577" s="20">
        <f t="shared" si="134"/>
        <v>-1.5008871618069388</v>
      </c>
      <c r="AD577" s="20">
        <f t="shared" si="134"/>
        <v>-3.4261588302365382</v>
      </c>
      <c r="AE577" s="20">
        <f t="shared" si="51"/>
        <v>-1.5228787452803376</v>
      </c>
      <c r="AF577" s="20">
        <f t="shared" si="143"/>
        <v>-1.2080773179401272</v>
      </c>
      <c r="AG577" s="20">
        <f t="shared" si="135"/>
        <v>-1.581920412716157</v>
      </c>
      <c r="AH577" s="20">
        <f t="shared" si="135"/>
        <v>-3.5071920811457562</v>
      </c>
      <c r="AI577" s="20">
        <f t="shared" si="53"/>
        <v>-1.5228787452803376</v>
      </c>
      <c r="AJ577" s="20">
        <f t="shared" si="144"/>
        <v>-1.247969519657927</v>
      </c>
      <c r="AK577" s="20">
        <f t="shared" si="136"/>
        <v>-1.5709250284146938</v>
      </c>
      <c r="AL577" s="20">
        <f t="shared" si="136"/>
        <v>-3.4961966968442932</v>
      </c>
      <c r="AM577" s="20">
        <f t="shared" si="55"/>
        <v>-1.5228787452803376</v>
      </c>
      <c r="AN577" s="20">
        <f t="shared" si="145"/>
        <v>-1.2427779531757137</v>
      </c>
      <c r="AO577" s="20">
        <f t="shared" si="137"/>
        <v>-1.4569816761078571</v>
      </c>
      <c r="AP577" s="20">
        <f t="shared" si="137"/>
        <v>-3.3822533445374563</v>
      </c>
      <c r="AQ577" s="20">
        <f t="shared" si="57"/>
        <v>-1.5228787452803376</v>
      </c>
      <c r="AR577" s="20">
        <f t="shared" si="146"/>
        <v>-1.1848859010302357</v>
      </c>
    </row>
    <row r="578" spans="1:44">
      <c r="A578" s="20">
        <f t="shared" si="138"/>
        <v>209</v>
      </c>
      <c r="B578" s="36">
        <f t="shared" si="140"/>
        <v>6363</v>
      </c>
      <c r="C578" s="21">
        <f t="shared" si="139"/>
        <v>46976</v>
      </c>
      <c r="U578" s="20">
        <f t="shared" si="132"/>
        <v>-1.244412988471197</v>
      </c>
      <c r="V578" s="20">
        <f t="shared" si="132"/>
        <v>-3.1812112092891112</v>
      </c>
      <c r="W578" s="20">
        <f t="shared" si="47"/>
        <v>-1.5228787452803376</v>
      </c>
      <c r="X578" s="20">
        <f t="shared" si="141"/>
        <v>-1.0573913627349001</v>
      </c>
      <c r="Y578" s="20">
        <f t="shared" si="133"/>
        <v>-1.4414381543625214</v>
      </c>
      <c r="Z578" s="20">
        <f t="shared" si="133"/>
        <v>-3.3782363751804354</v>
      </c>
      <c r="AA578" s="20">
        <f t="shared" si="49"/>
        <v>-1.5228787452803376</v>
      </c>
      <c r="AB578" s="20">
        <f t="shared" si="142"/>
        <v>-1.1764844449873006</v>
      </c>
      <c r="AC578" s="20">
        <f t="shared" si="134"/>
        <v>-1.5017340562497723</v>
      </c>
      <c r="AD578" s="20">
        <f t="shared" si="134"/>
        <v>-3.4385322770676865</v>
      </c>
      <c r="AE578" s="20">
        <f t="shared" si="51"/>
        <v>-1.5228787452803376</v>
      </c>
      <c r="AF578" s="20">
        <f t="shared" si="143"/>
        <v>-1.2085825603499756</v>
      </c>
      <c r="AG578" s="20">
        <f t="shared" si="135"/>
        <v>-1.5827673071589907</v>
      </c>
      <c r="AH578" s="20">
        <f t="shared" si="135"/>
        <v>-3.5195655279769049</v>
      </c>
      <c r="AI578" s="20">
        <f t="shared" si="53"/>
        <v>-1.5228787452803376</v>
      </c>
      <c r="AJ578" s="20">
        <f t="shared" si="144"/>
        <v>-1.2484290729783958</v>
      </c>
      <c r="AK578" s="20">
        <f t="shared" si="136"/>
        <v>-1.5717719228575275</v>
      </c>
      <c r="AL578" s="20">
        <f t="shared" si="136"/>
        <v>-3.5085701436754415</v>
      </c>
      <c r="AM578" s="20">
        <f t="shared" si="55"/>
        <v>-1.5228787452803376</v>
      </c>
      <c r="AN578" s="20">
        <f t="shared" si="145"/>
        <v>-1.2432436924033632</v>
      </c>
      <c r="AO578" s="20">
        <f t="shared" si="137"/>
        <v>-1.4578285705506908</v>
      </c>
      <c r="AP578" s="20">
        <f t="shared" si="137"/>
        <v>-3.394626791368605</v>
      </c>
      <c r="AQ578" s="20">
        <f t="shared" si="57"/>
        <v>-1.5228787452803376</v>
      </c>
      <c r="AR578" s="20">
        <f t="shared" si="146"/>
        <v>-1.1854158404339692</v>
      </c>
    </row>
    <row r="579" spans="1:44">
      <c r="A579" s="20">
        <f t="shared" si="138"/>
        <v>210</v>
      </c>
      <c r="B579" s="36">
        <f t="shared" si="140"/>
        <v>6394</v>
      </c>
      <c r="C579" s="21">
        <f t="shared" si="139"/>
        <v>47007</v>
      </c>
      <c r="U579" s="20">
        <f t="shared" si="132"/>
        <v>-1.2452598829140307</v>
      </c>
      <c r="V579" s="20">
        <f t="shared" si="132"/>
        <v>-3.1935846561202585</v>
      </c>
      <c r="W579" s="20">
        <f t="shared" si="47"/>
        <v>-1.5228787452803376</v>
      </c>
      <c r="X579" s="20">
        <f t="shared" si="141"/>
        <v>-1.0580335920466581</v>
      </c>
      <c r="Y579" s="20">
        <f t="shared" si="133"/>
        <v>-1.4422850488053549</v>
      </c>
      <c r="Z579" s="20">
        <f t="shared" si="133"/>
        <v>-3.3906098220115828</v>
      </c>
      <c r="AA579" s="20">
        <f t="shared" si="49"/>
        <v>-1.5228787452803376</v>
      </c>
      <c r="AB579" s="20">
        <f t="shared" si="142"/>
        <v>-1.1770211124562333</v>
      </c>
      <c r="AC579" s="20">
        <f t="shared" si="134"/>
        <v>-1.502580950692606</v>
      </c>
      <c r="AD579" s="20">
        <f t="shared" si="134"/>
        <v>-3.4509057238988339</v>
      </c>
      <c r="AE579" s="20">
        <f t="shared" si="51"/>
        <v>-1.5228787452803376</v>
      </c>
      <c r="AF579" s="20">
        <f t="shared" si="143"/>
        <v>-1.2090854707408067</v>
      </c>
      <c r="AG579" s="20">
        <f t="shared" si="135"/>
        <v>-1.5836142016018242</v>
      </c>
      <c r="AH579" s="20">
        <f t="shared" si="135"/>
        <v>-3.5319389748080523</v>
      </c>
      <c r="AI579" s="20">
        <f t="shared" si="53"/>
        <v>-1.5228787452803376</v>
      </c>
      <c r="AJ579" s="20">
        <f t="shared" si="144"/>
        <v>-1.2488864571294138</v>
      </c>
      <c r="AK579" s="20">
        <f t="shared" si="136"/>
        <v>-1.572618817300361</v>
      </c>
      <c r="AL579" s="20">
        <f t="shared" si="136"/>
        <v>-3.5209435905065889</v>
      </c>
      <c r="AM579" s="20">
        <f t="shared" si="55"/>
        <v>-1.5228787452803376</v>
      </c>
      <c r="AN579" s="20">
        <f t="shared" si="145"/>
        <v>-1.2437072398535001</v>
      </c>
      <c r="AO579" s="20">
        <f t="shared" si="137"/>
        <v>-1.4586754649935243</v>
      </c>
      <c r="AP579" s="20">
        <f t="shared" si="137"/>
        <v>-3.4070002381997524</v>
      </c>
      <c r="AQ579" s="20">
        <f t="shared" si="57"/>
        <v>-1.5228787452803376</v>
      </c>
      <c r="AR579" s="20">
        <f t="shared" si="146"/>
        <v>-1.1859433637729202</v>
      </c>
    </row>
    <row r="580" spans="1:44">
      <c r="A580" s="20">
        <f t="shared" si="138"/>
        <v>211</v>
      </c>
      <c r="B580" s="36">
        <f t="shared" si="140"/>
        <v>6424</v>
      </c>
      <c r="C580" s="21">
        <f t="shared" si="139"/>
        <v>47037</v>
      </c>
      <c r="U580" s="20">
        <f t="shared" si="132"/>
        <v>-1.2460794581812891</v>
      </c>
      <c r="V580" s="20">
        <f t="shared" si="132"/>
        <v>-3.2055589595052405</v>
      </c>
      <c r="W580" s="20">
        <f t="shared" si="47"/>
        <v>-1.5228787452803376</v>
      </c>
      <c r="X580" s="20">
        <f t="shared" si="141"/>
        <v>-1.0586525255386519</v>
      </c>
      <c r="Y580" s="20">
        <f t="shared" si="133"/>
        <v>-1.4431046240726133</v>
      </c>
      <c r="Z580" s="20">
        <f t="shared" si="133"/>
        <v>-3.4025841253965647</v>
      </c>
      <c r="AA580" s="20">
        <f t="shared" si="49"/>
        <v>-1.5228787452803376</v>
      </c>
      <c r="AB580" s="20">
        <f t="shared" si="142"/>
        <v>-1.1775381896956849</v>
      </c>
      <c r="AC580" s="20">
        <f t="shared" si="134"/>
        <v>-1.5034005259598644</v>
      </c>
      <c r="AD580" s="20">
        <f t="shared" si="134"/>
        <v>-3.4628800272838158</v>
      </c>
      <c r="AE580" s="20">
        <f t="shared" si="51"/>
        <v>-1.5228787452803376</v>
      </c>
      <c r="AF580" s="20">
        <f t="shared" si="143"/>
        <v>-1.2095699861573157</v>
      </c>
      <c r="AG580" s="20">
        <f t="shared" si="135"/>
        <v>-1.5844337768690826</v>
      </c>
      <c r="AH580" s="20">
        <f t="shared" si="135"/>
        <v>-3.5439132781930343</v>
      </c>
      <c r="AI580" s="20">
        <f t="shared" si="53"/>
        <v>-1.5228787452803376</v>
      </c>
      <c r="AJ580" s="20">
        <f t="shared" si="144"/>
        <v>-1.2493270661521616</v>
      </c>
      <c r="AK580" s="20">
        <f t="shared" si="136"/>
        <v>-1.5734383925676194</v>
      </c>
      <c r="AL580" s="20">
        <f t="shared" si="136"/>
        <v>-3.5329178938915708</v>
      </c>
      <c r="AM580" s="20">
        <f t="shared" si="55"/>
        <v>-1.5228787452803376</v>
      </c>
      <c r="AN580" s="20">
        <f t="shared" si="145"/>
        <v>-1.2441537923530062</v>
      </c>
      <c r="AO580" s="20">
        <f t="shared" si="137"/>
        <v>-1.4594950402607825</v>
      </c>
      <c r="AP580" s="20">
        <f t="shared" si="137"/>
        <v>-3.4189745415847344</v>
      </c>
      <c r="AQ580" s="20">
        <f t="shared" si="57"/>
        <v>-1.5228787452803376</v>
      </c>
      <c r="AR580" s="20">
        <f t="shared" si="146"/>
        <v>-1.1864516201625173</v>
      </c>
    </row>
    <row r="581" spans="1:44">
      <c r="A581" s="20">
        <f t="shared" si="138"/>
        <v>212</v>
      </c>
      <c r="B581" s="36">
        <f t="shared" si="140"/>
        <v>6455</v>
      </c>
      <c r="C581" s="21">
        <f t="shared" si="139"/>
        <v>47068</v>
      </c>
      <c r="U581" s="20">
        <f t="shared" si="132"/>
        <v>-1.2469263526241225</v>
      </c>
      <c r="V581" s="20">
        <f t="shared" si="132"/>
        <v>-3.2179324063363883</v>
      </c>
      <c r="W581" s="20">
        <f t="shared" si="47"/>
        <v>-1.5228787452803376</v>
      </c>
      <c r="X581" s="20">
        <f t="shared" si="141"/>
        <v>-1.0592894852394945</v>
      </c>
      <c r="Y581" s="20">
        <f t="shared" si="133"/>
        <v>-1.4439515185154468</v>
      </c>
      <c r="Z581" s="20">
        <f t="shared" si="133"/>
        <v>-3.4149575722277126</v>
      </c>
      <c r="AA581" s="20">
        <f t="shared" si="49"/>
        <v>-1.5228787452803376</v>
      </c>
      <c r="AB581" s="20">
        <f t="shared" si="142"/>
        <v>-1.1780701999356922</v>
      </c>
      <c r="AC581" s="20">
        <f t="shared" si="134"/>
        <v>-1.5042474204026979</v>
      </c>
      <c r="AD581" s="20">
        <f t="shared" si="134"/>
        <v>-3.4752534741149637</v>
      </c>
      <c r="AE581" s="20">
        <f t="shared" si="51"/>
        <v>-1.5228787452803376</v>
      </c>
      <c r="AF581" s="20">
        <f t="shared" si="143"/>
        <v>-1.2100684562647619</v>
      </c>
      <c r="AG581" s="20">
        <f t="shared" si="135"/>
        <v>-1.5852806713119161</v>
      </c>
      <c r="AH581" s="20">
        <f t="shared" si="135"/>
        <v>-3.5562867250241821</v>
      </c>
      <c r="AI581" s="20">
        <f t="shared" si="53"/>
        <v>-1.5228787452803376</v>
      </c>
      <c r="AJ581" s="20">
        <f t="shared" si="144"/>
        <v>-1.2497803187937548</v>
      </c>
      <c r="AK581" s="20">
        <f t="shared" si="136"/>
        <v>-1.5742852870104529</v>
      </c>
      <c r="AL581" s="20">
        <f t="shared" si="136"/>
        <v>-3.5452913407227187</v>
      </c>
      <c r="AM581" s="20">
        <f t="shared" si="55"/>
        <v>-1.5228787452803376</v>
      </c>
      <c r="AN581" s="20">
        <f t="shared" si="145"/>
        <v>-1.2446131654042343</v>
      </c>
      <c r="AO581" s="20">
        <f t="shared" si="137"/>
        <v>-1.4603419347036162</v>
      </c>
      <c r="AP581" s="20">
        <f t="shared" si="137"/>
        <v>-3.4313479884158822</v>
      </c>
      <c r="AQ581" s="20">
        <f t="shared" si="57"/>
        <v>-1.5228787452803376</v>
      </c>
      <c r="AR581" s="20">
        <f t="shared" si="146"/>
        <v>-1.1869745440288859</v>
      </c>
    </row>
    <row r="582" spans="1:44">
      <c r="A582" s="20">
        <f t="shared" si="138"/>
        <v>213</v>
      </c>
      <c r="B582" s="36">
        <f t="shared" si="140"/>
        <v>6485</v>
      </c>
      <c r="C582" s="21">
        <f t="shared" si="139"/>
        <v>47098</v>
      </c>
      <c r="U582" s="20">
        <f t="shared" si="132"/>
        <v>-1.2477459278913809</v>
      </c>
      <c r="V582" s="20">
        <f t="shared" si="132"/>
        <v>-3.2299067097213707</v>
      </c>
      <c r="W582" s="20">
        <f t="shared" si="47"/>
        <v>-1.5228787452803376</v>
      </c>
      <c r="X582" s="20">
        <f t="shared" si="141"/>
        <v>-1.0599034327435288</v>
      </c>
      <c r="Y582" s="20">
        <f t="shared" si="133"/>
        <v>-1.4447710937827052</v>
      </c>
      <c r="Z582" s="20">
        <f t="shared" si="133"/>
        <v>-3.426931875612695</v>
      </c>
      <c r="AA582" s="20">
        <f t="shared" si="49"/>
        <v>-1.5228787452803376</v>
      </c>
      <c r="AB582" s="20">
        <f t="shared" si="142"/>
        <v>-1.1785828678741046</v>
      </c>
      <c r="AC582" s="20">
        <f t="shared" si="134"/>
        <v>-1.5050669956699563</v>
      </c>
      <c r="AD582" s="20">
        <f t="shared" si="134"/>
        <v>-3.4872277774999461</v>
      </c>
      <c r="AE582" s="20">
        <f t="shared" si="51"/>
        <v>-1.5228787452803376</v>
      </c>
      <c r="AF582" s="20">
        <f t="shared" si="143"/>
        <v>-1.2105487670481412</v>
      </c>
      <c r="AG582" s="20">
        <f t="shared" si="135"/>
        <v>-1.5861002465791745</v>
      </c>
      <c r="AH582" s="20">
        <f t="shared" si="135"/>
        <v>-3.568261028409164</v>
      </c>
      <c r="AI582" s="20">
        <f t="shared" si="53"/>
        <v>-1.5228787452803376</v>
      </c>
      <c r="AJ582" s="20">
        <f t="shared" si="144"/>
        <v>-1.2502170147244909</v>
      </c>
      <c r="AK582" s="20">
        <f t="shared" si="136"/>
        <v>-1.5751048622777113</v>
      </c>
      <c r="AL582" s="20">
        <f t="shared" si="136"/>
        <v>-3.5572656441077011</v>
      </c>
      <c r="AM582" s="20">
        <f t="shared" si="55"/>
        <v>-1.5228787452803376</v>
      </c>
      <c r="AN582" s="20">
        <f t="shared" si="145"/>
        <v>-1.2450557643008906</v>
      </c>
      <c r="AO582" s="20">
        <f t="shared" si="137"/>
        <v>-1.4611615099708746</v>
      </c>
      <c r="AP582" s="20">
        <f t="shared" si="137"/>
        <v>-3.4433222918008641</v>
      </c>
      <c r="AQ582" s="20">
        <f t="shared" si="57"/>
        <v>-1.5228787452803376</v>
      </c>
      <c r="AR582" s="20">
        <f t="shared" si="146"/>
        <v>-1.1874784455897933</v>
      </c>
    </row>
    <row r="583" spans="1:44">
      <c r="A583" s="20">
        <f t="shared" si="138"/>
        <v>214</v>
      </c>
      <c r="B583" s="36">
        <f t="shared" si="140"/>
        <v>6516</v>
      </c>
      <c r="C583" s="21">
        <f t="shared" si="139"/>
        <v>47129</v>
      </c>
      <c r="U583" s="20">
        <f t="shared" si="132"/>
        <v>-1.2485928223342144</v>
      </c>
      <c r="V583" s="20">
        <f t="shared" si="132"/>
        <v>-3.2422801565525181</v>
      </c>
      <c r="W583" s="20">
        <f t="shared" si="47"/>
        <v>-1.5228787452803376</v>
      </c>
      <c r="X583" s="20">
        <f t="shared" si="141"/>
        <v>-1.0605353546483816</v>
      </c>
      <c r="Y583" s="20">
        <f t="shared" si="133"/>
        <v>-1.4456179882255387</v>
      </c>
      <c r="Z583" s="20">
        <f t="shared" si="133"/>
        <v>-3.4393053224438423</v>
      </c>
      <c r="AA583" s="20">
        <f t="shared" si="49"/>
        <v>-1.5228787452803376</v>
      </c>
      <c r="AB583" s="20">
        <f t="shared" si="142"/>
        <v>-1.1791104201561156</v>
      </c>
      <c r="AC583" s="20">
        <f t="shared" si="134"/>
        <v>-1.5059138901127898</v>
      </c>
      <c r="AD583" s="20">
        <f t="shared" si="134"/>
        <v>-3.4996012243310934</v>
      </c>
      <c r="AE583" s="20">
        <f t="shared" si="51"/>
        <v>-1.5228787452803376</v>
      </c>
      <c r="AF583" s="20">
        <f t="shared" si="143"/>
        <v>-1.2110429853675611</v>
      </c>
      <c r="AG583" s="20">
        <f t="shared" si="135"/>
        <v>-1.586947141022008</v>
      </c>
      <c r="AH583" s="20">
        <f t="shared" si="135"/>
        <v>-3.5806344752403114</v>
      </c>
      <c r="AI583" s="20">
        <f t="shared" si="53"/>
        <v>-1.5228787452803376</v>
      </c>
      <c r="AJ583" s="20">
        <f t="shared" si="144"/>
        <v>-1.2506663095104162</v>
      </c>
      <c r="AK583" s="20">
        <f t="shared" si="136"/>
        <v>-1.5759517567205448</v>
      </c>
      <c r="AL583" s="20">
        <f t="shared" si="136"/>
        <v>-3.5696390909388485</v>
      </c>
      <c r="AM583" s="20">
        <f t="shared" si="55"/>
        <v>-1.5228787452803376</v>
      </c>
      <c r="AN583" s="20">
        <f t="shared" si="145"/>
        <v>-1.245511138637692</v>
      </c>
      <c r="AO583" s="20">
        <f t="shared" si="137"/>
        <v>-1.4620084044137081</v>
      </c>
      <c r="AP583" s="20">
        <f t="shared" si="137"/>
        <v>-3.4556957386320115</v>
      </c>
      <c r="AQ583" s="20">
        <f t="shared" si="57"/>
        <v>-1.5228787452803376</v>
      </c>
      <c r="AR583" s="20">
        <f t="shared" si="146"/>
        <v>-1.1879969663542747</v>
      </c>
    </row>
    <row r="584" spans="1:44">
      <c r="A584" s="20">
        <f t="shared" si="138"/>
        <v>215</v>
      </c>
      <c r="B584" s="36">
        <f t="shared" si="140"/>
        <v>6547</v>
      </c>
      <c r="C584" s="21">
        <f t="shared" si="139"/>
        <v>47160</v>
      </c>
      <c r="U584" s="20">
        <f t="shared" si="132"/>
        <v>-1.2494397167770481</v>
      </c>
      <c r="V584" s="20">
        <f t="shared" si="132"/>
        <v>-3.2546536033836659</v>
      </c>
      <c r="W584" s="20">
        <f t="shared" si="47"/>
        <v>-1.5228787452803376</v>
      </c>
      <c r="X584" s="20">
        <f t="shared" si="141"/>
        <v>-1.0611648014081545</v>
      </c>
      <c r="Y584" s="20">
        <f t="shared" si="133"/>
        <v>-1.4464648826683724</v>
      </c>
      <c r="Z584" s="20">
        <f t="shared" si="133"/>
        <v>-3.4516787692749902</v>
      </c>
      <c r="AA584" s="20">
        <f t="shared" si="49"/>
        <v>-1.5228787452803376</v>
      </c>
      <c r="AB584" s="20">
        <f t="shared" si="142"/>
        <v>-1.1796357799948169</v>
      </c>
      <c r="AC584" s="20">
        <f t="shared" si="134"/>
        <v>-1.5067607845556235</v>
      </c>
      <c r="AD584" s="20">
        <f t="shared" si="134"/>
        <v>-3.5119746711622413</v>
      </c>
      <c r="AE584" s="20">
        <f t="shared" si="51"/>
        <v>-1.5228787452803376</v>
      </c>
      <c r="AF584" s="20">
        <f t="shared" si="143"/>
        <v>-1.2115351120583928</v>
      </c>
      <c r="AG584" s="20">
        <f t="shared" si="135"/>
        <v>-1.5877940354648417</v>
      </c>
      <c r="AH584" s="20">
        <f t="shared" si="135"/>
        <v>-3.5930079220714592</v>
      </c>
      <c r="AI584" s="20">
        <f t="shared" si="53"/>
        <v>-1.5228787452803376</v>
      </c>
      <c r="AJ584" s="20">
        <f t="shared" si="144"/>
        <v>-1.2511136565909435</v>
      </c>
      <c r="AK584" s="20">
        <f t="shared" si="136"/>
        <v>-1.5767986511633785</v>
      </c>
      <c r="AL584" s="20">
        <f t="shared" si="136"/>
        <v>-3.5820125377699963</v>
      </c>
      <c r="AM584" s="20">
        <f t="shared" si="55"/>
        <v>-1.5228787452803376</v>
      </c>
      <c r="AN584" s="20">
        <f t="shared" si="145"/>
        <v>-1.2459645452506785</v>
      </c>
      <c r="AO584" s="20">
        <f t="shared" si="137"/>
        <v>-1.4628552988565418</v>
      </c>
      <c r="AP584" s="20">
        <f t="shared" si="137"/>
        <v>-3.4680691854631593</v>
      </c>
      <c r="AQ584" s="20">
        <f t="shared" si="57"/>
        <v>-1.5228787452803376</v>
      </c>
      <c r="AR584" s="20">
        <f t="shared" si="146"/>
        <v>-1.1885133214871204</v>
      </c>
    </row>
    <row r="585" spans="1:44">
      <c r="A585" s="20">
        <f t="shared" si="138"/>
        <v>216</v>
      </c>
      <c r="B585" s="36">
        <f t="shared" si="140"/>
        <v>6575</v>
      </c>
      <c r="C585" s="21">
        <f t="shared" si="139"/>
        <v>47188</v>
      </c>
      <c r="U585" s="20">
        <f t="shared" si="132"/>
        <v>-1.2502046536931559</v>
      </c>
      <c r="V585" s="20">
        <f t="shared" si="132"/>
        <v>-3.2658296198763157</v>
      </c>
      <c r="W585" s="20">
        <f t="shared" si="47"/>
        <v>-1.5228787452803376</v>
      </c>
      <c r="X585" s="20">
        <f t="shared" si="141"/>
        <v>-1.061731252582957</v>
      </c>
      <c r="Y585" s="20">
        <f t="shared" si="133"/>
        <v>-1.4472298195844802</v>
      </c>
      <c r="Z585" s="20">
        <f t="shared" si="133"/>
        <v>-3.4628547857676399</v>
      </c>
      <c r="AA585" s="20">
        <f t="shared" si="49"/>
        <v>-1.5228787452803376</v>
      </c>
      <c r="AB585" s="20">
        <f t="shared" si="142"/>
        <v>-1.1801084536694699</v>
      </c>
      <c r="AC585" s="20">
        <f t="shared" si="134"/>
        <v>-1.5075257214717313</v>
      </c>
      <c r="AD585" s="20">
        <f t="shared" si="134"/>
        <v>-3.523150687654891</v>
      </c>
      <c r="AE585" s="20">
        <f t="shared" si="51"/>
        <v>-1.5228787452803376</v>
      </c>
      <c r="AF585" s="20">
        <f t="shared" si="143"/>
        <v>-1.2119778532011447</v>
      </c>
      <c r="AG585" s="20">
        <f t="shared" si="135"/>
        <v>-1.5885589723809495</v>
      </c>
      <c r="AH585" s="20">
        <f t="shared" si="135"/>
        <v>-3.6041839385641095</v>
      </c>
      <c r="AI585" s="20">
        <f t="shared" si="53"/>
        <v>-1.5228787452803376</v>
      </c>
      <c r="AJ585" s="20">
        <f t="shared" si="144"/>
        <v>-1.2515160723834078</v>
      </c>
      <c r="AK585" s="20">
        <f t="shared" si="136"/>
        <v>-1.5775635880794863</v>
      </c>
      <c r="AL585" s="20">
        <f t="shared" si="136"/>
        <v>-3.5931885542626461</v>
      </c>
      <c r="AM585" s="20">
        <f t="shared" si="55"/>
        <v>-1.5228787452803376</v>
      </c>
      <c r="AN585" s="20">
        <f t="shared" si="145"/>
        <v>-1.2463724173672601</v>
      </c>
      <c r="AO585" s="20">
        <f t="shared" si="137"/>
        <v>-1.4636202357726493</v>
      </c>
      <c r="AP585" s="20">
        <f t="shared" si="137"/>
        <v>-3.4792452019558096</v>
      </c>
      <c r="AQ585" s="20">
        <f t="shared" si="57"/>
        <v>-1.5228787452803376</v>
      </c>
      <c r="AR585" s="20">
        <f t="shared" si="146"/>
        <v>-1.1889778843461312</v>
      </c>
    </row>
    <row r="586" spans="1:44">
      <c r="A586" s="20">
        <f t="shared" si="138"/>
        <v>217</v>
      </c>
      <c r="B586" s="36">
        <f t="shared" si="140"/>
        <v>6606</v>
      </c>
      <c r="C586" s="21">
        <f t="shared" si="139"/>
        <v>47219</v>
      </c>
      <c r="U586" s="20">
        <f t="shared" si="132"/>
        <v>-1.2510515481359894</v>
      </c>
      <c r="V586" s="20">
        <f t="shared" si="132"/>
        <v>-3.2782030667074635</v>
      </c>
      <c r="W586" s="20">
        <f t="shared" si="47"/>
        <v>-1.5228787452803376</v>
      </c>
      <c r="X586" s="20">
        <f t="shared" si="141"/>
        <v>-1.0623561402568618</v>
      </c>
      <c r="Y586" s="20">
        <f t="shared" si="133"/>
        <v>-1.4480767140273136</v>
      </c>
      <c r="Z586" s="20">
        <f t="shared" si="133"/>
        <v>-3.4752282325987878</v>
      </c>
      <c r="AA586" s="20">
        <f t="shared" si="49"/>
        <v>-1.5228787452803376</v>
      </c>
      <c r="AB586" s="20">
        <f t="shared" si="142"/>
        <v>-1.1806297710682749</v>
      </c>
      <c r="AC586" s="20">
        <f t="shared" si="134"/>
        <v>-1.5083726159145647</v>
      </c>
      <c r="AD586" s="20">
        <f t="shared" si="134"/>
        <v>-3.5355241344860389</v>
      </c>
      <c r="AE586" s="20">
        <f t="shared" si="51"/>
        <v>-1.5228787452803376</v>
      </c>
      <c r="AF586" s="20">
        <f t="shared" si="143"/>
        <v>-1.2124661222509534</v>
      </c>
      <c r="AG586" s="20">
        <f t="shared" si="135"/>
        <v>-1.5894058668237829</v>
      </c>
      <c r="AH586" s="20">
        <f t="shared" si="135"/>
        <v>-3.6165573853952573</v>
      </c>
      <c r="AI586" s="20">
        <f t="shared" si="53"/>
        <v>-1.5228787452803376</v>
      </c>
      <c r="AJ586" s="20">
        <f t="shared" si="144"/>
        <v>-1.2519598260053582</v>
      </c>
      <c r="AK586" s="20">
        <f t="shared" si="136"/>
        <v>-1.5784104825223197</v>
      </c>
      <c r="AL586" s="20">
        <f t="shared" si="136"/>
        <v>-3.6055620010937939</v>
      </c>
      <c r="AM586" s="20">
        <f t="shared" si="55"/>
        <v>-1.5228787452803376</v>
      </c>
      <c r="AN586" s="20">
        <f t="shared" si="145"/>
        <v>-1.2468221937537256</v>
      </c>
      <c r="AO586" s="20">
        <f t="shared" si="137"/>
        <v>-1.464467130215483</v>
      </c>
      <c r="AP586" s="20">
        <f t="shared" si="137"/>
        <v>-3.4916186487869569</v>
      </c>
      <c r="AQ586" s="20">
        <f t="shared" si="57"/>
        <v>-1.5228787452803376</v>
      </c>
      <c r="AR586" s="20">
        <f t="shared" si="146"/>
        <v>-1.18949024616321</v>
      </c>
    </row>
    <row r="587" spans="1:44">
      <c r="A587" s="20">
        <f t="shared" si="138"/>
        <v>218</v>
      </c>
      <c r="B587" s="36">
        <f t="shared" si="140"/>
        <v>6636</v>
      </c>
      <c r="C587" s="21">
        <f t="shared" si="139"/>
        <v>47249</v>
      </c>
      <c r="U587" s="20">
        <f t="shared" si="132"/>
        <v>-1.2518711234032478</v>
      </c>
      <c r="V587" s="20">
        <f t="shared" si="132"/>
        <v>-3.2901773700924455</v>
      </c>
      <c r="W587" s="20">
        <f t="shared" si="47"/>
        <v>-1.5228787452803376</v>
      </c>
      <c r="X587" s="20">
        <f t="shared" si="141"/>
        <v>-1.0629586622503415</v>
      </c>
      <c r="Y587" s="20">
        <f t="shared" si="133"/>
        <v>-1.448896289294572</v>
      </c>
      <c r="Z587" s="20">
        <f t="shared" si="133"/>
        <v>-3.4872025359837697</v>
      </c>
      <c r="AA587" s="20">
        <f t="shared" si="49"/>
        <v>-1.5228787452803376</v>
      </c>
      <c r="AB587" s="20">
        <f t="shared" si="142"/>
        <v>-1.1811323119405877</v>
      </c>
      <c r="AC587" s="20">
        <f t="shared" si="134"/>
        <v>-1.5091921911818231</v>
      </c>
      <c r="AD587" s="20">
        <f t="shared" si="134"/>
        <v>-3.5474984378710208</v>
      </c>
      <c r="AE587" s="20">
        <f t="shared" si="51"/>
        <v>-1.5228787452803376</v>
      </c>
      <c r="AF587" s="20">
        <f t="shared" si="143"/>
        <v>-1.212936769901376</v>
      </c>
      <c r="AG587" s="20">
        <f t="shared" si="135"/>
        <v>-1.5902254420910413</v>
      </c>
      <c r="AH587" s="20">
        <f t="shared" si="135"/>
        <v>-3.6285316887802392</v>
      </c>
      <c r="AI587" s="20">
        <f t="shared" si="53"/>
        <v>-1.5228787452803376</v>
      </c>
      <c r="AJ587" s="20">
        <f t="shared" si="144"/>
        <v>-1.2523875216970537</v>
      </c>
      <c r="AK587" s="20">
        <f t="shared" si="136"/>
        <v>-1.5792300577895781</v>
      </c>
      <c r="AL587" s="20">
        <f t="shared" si="136"/>
        <v>-3.6175363044787758</v>
      </c>
      <c r="AM587" s="20">
        <f t="shared" si="55"/>
        <v>-1.5228787452803376</v>
      </c>
      <c r="AN587" s="20">
        <f t="shared" si="145"/>
        <v>-1.2472557001726332</v>
      </c>
      <c r="AO587" s="20">
        <f t="shared" si="137"/>
        <v>-1.4652867054827414</v>
      </c>
      <c r="AP587" s="20">
        <f t="shared" si="137"/>
        <v>-3.5035929521719389</v>
      </c>
      <c r="AQ587" s="20">
        <f t="shared" si="57"/>
        <v>-1.5228787452803376</v>
      </c>
      <c r="AR587" s="20">
        <f t="shared" si="146"/>
        <v>-1.1899841440039565</v>
      </c>
    </row>
    <row r="588" spans="1:44">
      <c r="A588" s="20">
        <f t="shared" si="138"/>
        <v>219</v>
      </c>
      <c r="B588" s="36">
        <f t="shared" si="140"/>
        <v>6667</v>
      </c>
      <c r="C588" s="21">
        <f t="shared" si="139"/>
        <v>47280</v>
      </c>
      <c r="U588" s="20">
        <f t="shared" si="132"/>
        <v>-1.2527180178460813</v>
      </c>
      <c r="V588" s="20">
        <f t="shared" si="132"/>
        <v>-3.3025508169235933</v>
      </c>
      <c r="W588" s="20">
        <f t="shared" si="47"/>
        <v>-1.5228787452803376</v>
      </c>
      <c r="X588" s="20">
        <f t="shared" si="141"/>
        <v>-1.0635790365811768</v>
      </c>
      <c r="Y588" s="20">
        <f t="shared" si="133"/>
        <v>-1.4497431837374055</v>
      </c>
      <c r="Z588" s="20">
        <f t="shared" si="133"/>
        <v>-3.4995759828149176</v>
      </c>
      <c r="AA588" s="20">
        <f t="shared" si="49"/>
        <v>-1.5228787452803376</v>
      </c>
      <c r="AB588" s="20">
        <f t="shared" si="142"/>
        <v>-1.1816496218320116</v>
      </c>
      <c r="AC588" s="20">
        <f t="shared" si="134"/>
        <v>-1.5100390856246566</v>
      </c>
      <c r="AD588" s="20">
        <f t="shared" si="134"/>
        <v>-3.5598718847021686</v>
      </c>
      <c r="AE588" s="20">
        <f t="shared" si="51"/>
        <v>-1.5228787452803376</v>
      </c>
      <c r="AF588" s="20">
        <f t="shared" si="143"/>
        <v>-1.2134212131507762</v>
      </c>
      <c r="AG588" s="20">
        <f t="shared" si="135"/>
        <v>-1.5910723365338748</v>
      </c>
      <c r="AH588" s="20">
        <f t="shared" si="135"/>
        <v>-3.6409051356113866</v>
      </c>
      <c r="AI588" s="20">
        <f t="shared" si="53"/>
        <v>-1.5228787452803376</v>
      </c>
      <c r="AJ588" s="20">
        <f t="shared" si="144"/>
        <v>-1.2528277097849148</v>
      </c>
      <c r="AK588" s="20">
        <f t="shared" si="136"/>
        <v>-1.5800769522324116</v>
      </c>
      <c r="AL588" s="20">
        <f t="shared" si="136"/>
        <v>-3.6299097513099237</v>
      </c>
      <c r="AM588" s="20">
        <f t="shared" si="55"/>
        <v>-1.5228787452803376</v>
      </c>
      <c r="AN588" s="20">
        <f t="shared" si="145"/>
        <v>-1.247701874770869</v>
      </c>
      <c r="AO588" s="20">
        <f t="shared" si="137"/>
        <v>-1.4661335999255749</v>
      </c>
      <c r="AP588" s="20">
        <f t="shared" si="137"/>
        <v>-3.5159663990030867</v>
      </c>
      <c r="AQ588" s="20">
        <f t="shared" si="57"/>
        <v>-1.5228787452803376</v>
      </c>
      <c r="AR588" s="20">
        <f t="shared" si="146"/>
        <v>-1.1904925465838048</v>
      </c>
    </row>
    <row r="589" spans="1:44">
      <c r="A589" s="20">
        <f t="shared" si="138"/>
        <v>220</v>
      </c>
      <c r="B589" s="36">
        <f t="shared" si="140"/>
        <v>6697</v>
      </c>
      <c r="C589" s="21">
        <f t="shared" si="139"/>
        <v>47310</v>
      </c>
      <c r="U589" s="20">
        <f t="shared" si="132"/>
        <v>-1.2535375931133397</v>
      </c>
      <c r="V589" s="20">
        <f t="shared" si="132"/>
        <v>-3.3145251203085753</v>
      </c>
      <c r="W589" s="20">
        <f t="shared" si="47"/>
        <v>-1.5228787452803376</v>
      </c>
      <c r="X589" s="20">
        <f t="shared" si="141"/>
        <v>-1.0641772856171068</v>
      </c>
      <c r="Y589" s="20">
        <f t="shared" si="133"/>
        <v>-1.4505627590046639</v>
      </c>
      <c r="Z589" s="20">
        <f t="shared" si="133"/>
        <v>-3.5115502861998995</v>
      </c>
      <c r="AA589" s="20">
        <f t="shared" si="49"/>
        <v>-1.5228787452803376</v>
      </c>
      <c r="AB589" s="20">
        <f t="shared" si="142"/>
        <v>-1.1821483658327845</v>
      </c>
      <c r="AC589" s="20">
        <f t="shared" si="134"/>
        <v>-1.510858660891915</v>
      </c>
      <c r="AD589" s="20">
        <f t="shared" si="134"/>
        <v>-3.5718461880871506</v>
      </c>
      <c r="AE589" s="20">
        <f t="shared" si="51"/>
        <v>-1.5228787452803376</v>
      </c>
      <c r="AF589" s="20">
        <f t="shared" si="143"/>
        <v>-1.2138882353409568</v>
      </c>
      <c r="AG589" s="20">
        <f t="shared" si="135"/>
        <v>-1.5918919118011332</v>
      </c>
      <c r="AH589" s="20">
        <f t="shared" si="135"/>
        <v>-3.6528794389963686</v>
      </c>
      <c r="AI589" s="20">
        <f t="shared" si="53"/>
        <v>-1.5228787452803376</v>
      </c>
      <c r="AJ589" s="20">
        <f t="shared" si="144"/>
        <v>-1.2532520257889683</v>
      </c>
      <c r="AK589" s="20">
        <f t="shared" si="136"/>
        <v>-1.58089652749967</v>
      </c>
      <c r="AL589" s="20">
        <f t="shared" si="136"/>
        <v>-3.6418840546949056</v>
      </c>
      <c r="AM589" s="20">
        <f t="shared" si="55"/>
        <v>-1.5228787452803376</v>
      </c>
      <c r="AN589" s="20">
        <f t="shared" si="145"/>
        <v>-1.2481319672512574</v>
      </c>
      <c r="AO589" s="20">
        <f t="shared" si="137"/>
        <v>-1.4669531751928333</v>
      </c>
      <c r="AP589" s="20">
        <f t="shared" si="137"/>
        <v>-3.5279407023880687</v>
      </c>
      <c r="AQ589" s="20">
        <f t="shared" si="57"/>
        <v>-1.5228787452803376</v>
      </c>
      <c r="AR589" s="20">
        <f t="shared" si="146"/>
        <v>-1.1909826930720169</v>
      </c>
    </row>
    <row r="590" spans="1:44">
      <c r="A590" s="20">
        <f t="shared" si="138"/>
        <v>221</v>
      </c>
      <c r="B590" s="36">
        <f t="shared" si="140"/>
        <v>6728</v>
      </c>
      <c r="C590" s="21">
        <f t="shared" si="139"/>
        <v>47341</v>
      </c>
      <c r="U590" s="20">
        <f t="shared" si="132"/>
        <v>-1.2543844875561734</v>
      </c>
      <c r="V590" s="20">
        <f t="shared" si="132"/>
        <v>-3.3268985671397231</v>
      </c>
      <c r="W590" s="20">
        <f t="shared" si="47"/>
        <v>-1.5228787452803376</v>
      </c>
      <c r="X590" s="20">
        <f t="shared" si="141"/>
        <v>-1.0647933399686065</v>
      </c>
      <c r="Y590" s="20">
        <f t="shared" si="133"/>
        <v>-1.4514096534474976</v>
      </c>
      <c r="Z590" s="20">
        <f t="shared" si="133"/>
        <v>-3.5239237330310473</v>
      </c>
      <c r="AA590" s="20">
        <f t="shared" si="49"/>
        <v>-1.5228787452803376</v>
      </c>
      <c r="AB590" s="20">
        <f t="shared" si="142"/>
        <v>-1.1826618341626656</v>
      </c>
      <c r="AC590" s="20">
        <f t="shared" si="134"/>
        <v>-1.5117055553347487</v>
      </c>
      <c r="AD590" s="20">
        <f t="shared" si="134"/>
        <v>-3.5842196349182984</v>
      </c>
      <c r="AE590" s="20">
        <f t="shared" si="51"/>
        <v>-1.5228787452803376</v>
      </c>
      <c r="AF590" s="20">
        <f t="shared" si="143"/>
        <v>-1.214369009686924</v>
      </c>
      <c r="AG590" s="20">
        <f t="shared" si="135"/>
        <v>-1.5927388062439669</v>
      </c>
      <c r="AH590" s="20">
        <f t="shared" si="135"/>
        <v>-3.6652528858275164</v>
      </c>
      <c r="AI590" s="20">
        <f t="shared" si="53"/>
        <v>-1.5228787452803376</v>
      </c>
      <c r="AJ590" s="20">
        <f t="shared" si="144"/>
        <v>-1.2536887927967457</v>
      </c>
      <c r="AK590" s="20">
        <f t="shared" si="136"/>
        <v>-1.5817434219425037</v>
      </c>
      <c r="AL590" s="20">
        <f t="shared" si="136"/>
        <v>-3.6542575015260534</v>
      </c>
      <c r="AM590" s="20">
        <f t="shared" si="55"/>
        <v>-1.5228787452803376</v>
      </c>
      <c r="AN590" s="20">
        <f t="shared" si="145"/>
        <v>-1.2485746862164901</v>
      </c>
      <c r="AO590" s="20">
        <f t="shared" si="137"/>
        <v>-1.467800069635667</v>
      </c>
      <c r="AP590" s="20">
        <f t="shared" si="137"/>
        <v>-3.5403141492192165</v>
      </c>
      <c r="AQ590" s="20">
        <f t="shared" si="57"/>
        <v>-1.5228787452803376</v>
      </c>
      <c r="AR590" s="20">
        <f t="shared" si="146"/>
        <v>-1.1914872999236792</v>
      </c>
    </row>
    <row r="591" spans="1:44">
      <c r="A591" s="20">
        <f t="shared" si="138"/>
        <v>222</v>
      </c>
      <c r="B591" s="36">
        <f t="shared" si="140"/>
        <v>6759</v>
      </c>
      <c r="C591" s="21">
        <f t="shared" si="139"/>
        <v>47372</v>
      </c>
      <c r="U591" s="20">
        <f t="shared" si="132"/>
        <v>-1.2552313819990069</v>
      </c>
      <c r="V591" s="20">
        <f t="shared" si="132"/>
        <v>-3.3392720139708709</v>
      </c>
      <c r="W591" s="20">
        <f t="shared" si="47"/>
        <v>-1.5228787452803376</v>
      </c>
      <c r="X591" s="20">
        <f t="shared" si="141"/>
        <v>-1.0654072698428609</v>
      </c>
      <c r="Y591" s="20">
        <f t="shared" si="133"/>
        <v>-1.4522565478903311</v>
      </c>
      <c r="Z591" s="20">
        <f t="shared" si="133"/>
        <v>-3.5362971798621952</v>
      </c>
      <c r="AA591" s="20">
        <f t="shared" si="49"/>
        <v>-1.5228787452803376</v>
      </c>
      <c r="AB591" s="20">
        <f t="shared" si="142"/>
        <v>-1.1831734110673038</v>
      </c>
      <c r="AC591" s="20">
        <f t="shared" si="134"/>
        <v>-1.5125524497775822</v>
      </c>
      <c r="AD591" s="20">
        <f t="shared" si="134"/>
        <v>-3.5965930817494467</v>
      </c>
      <c r="AE591" s="20">
        <f t="shared" si="51"/>
        <v>-1.5228787452803376</v>
      </c>
      <c r="AF591" s="20">
        <f t="shared" si="143"/>
        <v>-1.2148479770282443</v>
      </c>
      <c r="AG591" s="20">
        <f t="shared" si="135"/>
        <v>-1.5935857006868004</v>
      </c>
      <c r="AH591" s="20">
        <f t="shared" si="135"/>
        <v>-3.6776263326586647</v>
      </c>
      <c r="AI591" s="20">
        <f t="shared" si="53"/>
        <v>-1.5228787452803376</v>
      </c>
      <c r="AJ591" s="20">
        <f t="shared" si="144"/>
        <v>-1.2541238741742318</v>
      </c>
      <c r="AK591" s="20">
        <f t="shared" si="136"/>
        <v>-1.5825903163853372</v>
      </c>
      <c r="AL591" s="20">
        <f t="shared" si="136"/>
        <v>-3.6666309483572013</v>
      </c>
      <c r="AM591" s="20">
        <f t="shared" si="55"/>
        <v>-1.5228787452803376</v>
      </c>
      <c r="AN591" s="20">
        <f t="shared" si="145"/>
        <v>-1.2490157026162767</v>
      </c>
      <c r="AO591" s="20">
        <f t="shared" si="137"/>
        <v>-1.4686469640785005</v>
      </c>
      <c r="AP591" s="20">
        <f t="shared" si="137"/>
        <v>-3.5526875960503648</v>
      </c>
      <c r="AQ591" s="20">
        <f t="shared" si="57"/>
        <v>-1.5228787452803376</v>
      </c>
      <c r="AR591" s="20">
        <f t="shared" si="146"/>
        <v>-1.1919900377473052</v>
      </c>
    </row>
    <row r="592" spans="1:44">
      <c r="A592" s="20">
        <f t="shared" si="138"/>
        <v>223</v>
      </c>
      <c r="B592" s="36">
        <f t="shared" si="140"/>
        <v>6789</v>
      </c>
      <c r="C592" s="21">
        <f t="shared" si="139"/>
        <v>47402</v>
      </c>
      <c r="U592" s="20">
        <f t="shared" si="132"/>
        <v>-1.2560509572662653</v>
      </c>
      <c r="V592" s="20">
        <f t="shared" si="132"/>
        <v>-3.3512463173558529</v>
      </c>
      <c r="W592" s="20">
        <f t="shared" si="47"/>
        <v>-1.5228787452803376</v>
      </c>
      <c r="X592" s="20">
        <f t="shared" si="141"/>
        <v>-1.0659994162079152</v>
      </c>
      <c r="Y592" s="20">
        <f t="shared" si="133"/>
        <v>-1.4530761231575895</v>
      </c>
      <c r="Z592" s="20">
        <f t="shared" si="133"/>
        <v>-3.5482714832471771</v>
      </c>
      <c r="AA592" s="20">
        <f t="shared" si="49"/>
        <v>-1.5228787452803376</v>
      </c>
      <c r="AB592" s="20">
        <f t="shared" si="142"/>
        <v>-1.1836667218809216</v>
      </c>
      <c r="AC592" s="20">
        <f t="shared" si="134"/>
        <v>-1.5133720250448406</v>
      </c>
      <c r="AD592" s="20">
        <f t="shared" si="134"/>
        <v>-3.6085673851344282</v>
      </c>
      <c r="AE592" s="20">
        <f t="shared" si="51"/>
        <v>-1.5228787452803376</v>
      </c>
      <c r="AF592" s="20">
        <f t="shared" si="143"/>
        <v>-1.2153098085404119</v>
      </c>
      <c r="AG592" s="20">
        <f t="shared" si="135"/>
        <v>-1.5944052759540588</v>
      </c>
      <c r="AH592" s="20">
        <f t="shared" si="135"/>
        <v>-3.6896006360436462</v>
      </c>
      <c r="AI592" s="20">
        <f t="shared" si="53"/>
        <v>-1.5228787452803376</v>
      </c>
      <c r="AJ592" s="20">
        <f t="shared" si="144"/>
        <v>-1.254543348161183</v>
      </c>
      <c r="AK592" s="20">
        <f t="shared" si="136"/>
        <v>-1.5834098916525956</v>
      </c>
      <c r="AL592" s="20">
        <f t="shared" si="136"/>
        <v>-3.6786052517421832</v>
      </c>
      <c r="AM592" s="20">
        <f t="shared" si="55"/>
        <v>-1.5228787452803376</v>
      </c>
      <c r="AN592" s="20">
        <f t="shared" si="145"/>
        <v>-1.2494409044316741</v>
      </c>
      <c r="AO592" s="20">
        <f t="shared" si="137"/>
        <v>-1.4694665393457589</v>
      </c>
      <c r="AP592" s="20">
        <f t="shared" si="137"/>
        <v>-3.5646618994353463</v>
      </c>
      <c r="AQ592" s="20">
        <f t="shared" si="57"/>
        <v>-1.5228787452803376</v>
      </c>
      <c r="AR592" s="20">
        <f t="shared" si="146"/>
        <v>-1.1924748153874227</v>
      </c>
    </row>
    <row r="593" spans="1:44">
      <c r="A593" s="20">
        <f t="shared" si="138"/>
        <v>224</v>
      </c>
      <c r="B593" s="36">
        <f t="shared" si="140"/>
        <v>6820</v>
      </c>
      <c r="C593" s="21">
        <f t="shared" si="139"/>
        <v>47433</v>
      </c>
      <c r="U593" s="20">
        <f t="shared" si="132"/>
        <v>-1.2568978517090987</v>
      </c>
      <c r="V593" s="20">
        <f t="shared" si="132"/>
        <v>-3.3636197641870003</v>
      </c>
      <c r="W593" s="20">
        <f t="shared" si="47"/>
        <v>-1.5228787452803376</v>
      </c>
      <c r="X593" s="20">
        <f t="shared" si="141"/>
        <v>-1.0666092992301326</v>
      </c>
      <c r="Y593" s="20">
        <f t="shared" si="133"/>
        <v>-1.453923017600423</v>
      </c>
      <c r="Z593" s="20">
        <f t="shared" si="133"/>
        <v>-3.5606449300783245</v>
      </c>
      <c r="AA593" s="20">
        <f t="shared" si="49"/>
        <v>-1.5228787452803376</v>
      </c>
      <c r="AB593" s="20">
        <f t="shared" si="142"/>
        <v>-1.1841746914990698</v>
      </c>
      <c r="AC593" s="20">
        <f t="shared" si="134"/>
        <v>-1.5142189194876741</v>
      </c>
      <c r="AD593" s="20">
        <f t="shared" si="134"/>
        <v>-3.6209408319655756</v>
      </c>
      <c r="AE593" s="20">
        <f t="shared" si="51"/>
        <v>-1.5228787452803376</v>
      </c>
      <c r="AF593" s="20">
        <f t="shared" si="143"/>
        <v>-1.2157853284451308</v>
      </c>
      <c r="AG593" s="20">
        <f t="shared" si="135"/>
        <v>-1.5952521703968925</v>
      </c>
      <c r="AH593" s="20">
        <f t="shared" si="135"/>
        <v>-3.701974082874794</v>
      </c>
      <c r="AI593" s="20">
        <f t="shared" si="53"/>
        <v>-1.5228787452803376</v>
      </c>
      <c r="AJ593" s="20">
        <f t="shared" si="144"/>
        <v>-1.2549752123226858</v>
      </c>
      <c r="AK593" s="20">
        <f t="shared" si="136"/>
        <v>-1.5842567860954291</v>
      </c>
      <c r="AL593" s="20">
        <f t="shared" si="136"/>
        <v>-3.6909786985733306</v>
      </c>
      <c r="AM593" s="20">
        <f t="shared" si="55"/>
        <v>-1.5228787452803376</v>
      </c>
      <c r="AN593" s="20">
        <f t="shared" si="145"/>
        <v>-1.2498786714686152</v>
      </c>
      <c r="AO593" s="20">
        <f t="shared" si="137"/>
        <v>-1.4703134337885924</v>
      </c>
      <c r="AP593" s="20">
        <f t="shared" si="137"/>
        <v>-3.5770353462664941</v>
      </c>
      <c r="AQ593" s="20">
        <f t="shared" si="57"/>
        <v>-1.5228787452803376</v>
      </c>
      <c r="AR593" s="20">
        <f t="shared" si="146"/>
        <v>-1.1929739883081287</v>
      </c>
    </row>
    <row r="594" spans="1:44">
      <c r="A594" s="20">
        <f t="shared" si="138"/>
        <v>225</v>
      </c>
      <c r="B594" s="36">
        <f t="shared" si="140"/>
        <v>6850</v>
      </c>
      <c r="C594" s="21">
        <f t="shared" si="139"/>
        <v>47463</v>
      </c>
      <c r="U594" s="20">
        <f t="shared" si="132"/>
        <v>-1.2577174269763571</v>
      </c>
      <c r="V594" s="20">
        <f t="shared" si="132"/>
        <v>-3.3755940675719818</v>
      </c>
      <c r="W594" s="20">
        <f t="shared" si="47"/>
        <v>-1.5228787452803376</v>
      </c>
      <c r="X594" s="20">
        <f t="shared" si="141"/>
        <v>-1.0671976124036393</v>
      </c>
      <c r="Y594" s="20">
        <f t="shared" si="133"/>
        <v>-1.4547425928676814</v>
      </c>
      <c r="Z594" s="20">
        <f t="shared" si="133"/>
        <v>-3.5726192334633065</v>
      </c>
      <c r="AA594" s="20">
        <f t="shared" si="49"/>
        <v>-1.5228787452803376</v>
      </c>
      <c r="AB594" s="20">
        <f t="shared" si="142"/>
        <v>-1.1846645826545663</v>
      </c>
      <c r="AC594" s="20">
        <f t="shared" si="134"/>
        <v>-1.5150384947549325</v>
      </c>
      <c r="AD594" s="20">
        <f t="shared" si="134"/>
        <v>-3.6329151353505571</v>
      </c>
      <c r="AE594" s="20">
        <f t="shared" si="51"/>
        <v>-1.5228787452803376</v>
      </c>
      <c r="AF594" s="20">
        <f t="shared" si="143"/>
        <v>-1.2162438910887319</v>
      </c>
      <c r="AG594" s="20">
        <f t="shared" si="135"/>
        <v>-1.5960717456641507</v>
      </c>
      <c r="AH594" s="20">
        <f t="shared" si="135"/>
        <v>-3.7139483862597755</v>
      </c>
      <c r="AI594" s="20">
        <f t="shared" si="53"/>
        <v>-1.5228787452803376</v>
      </c>
      <c r="AJ594" s="20">
        <f t="shared" si="144"/>
        <v>-1.2553916348723098</v>
      </c>
      <c r="AK594" s="20">
        <f t="shared" si="136"/>
        <v>-1.5850763613626875</v>
      </c>
      <c r="AL594" s="20">
        <f t="shared" si="136"/>
        <v>-3.7029530019583126</v>
      </c>
      <c r="AM594" s="20">
        <f t="shared" si="55"/>
        <v>-1.5228787452803376</v>
      </c>
      <c r="AN594" s="20">
        <f t="shared" si="145"/>
        <v>-1.2503007914697102</v>
      </c>
      <c r="AO594" s="20">
        <f t="shared" si="137"/>
        <v>-1.4711330090558508</v>
      </c>
      <c r="AP594" s="20">
        <f t="shared" si="137"/>
        <v>-3.5890096496514756</v>
      </c>
      <c r="AQ594" s="20">
        <f t="shared" si="57"/>
        <v>-1.5228787452803376</v>
      </c>
      <c r="AR594" s="20">
        <f t="shared" si="146"/>
        <v>-1.1934553862548529</v>
      </c>
    </row>
    <row r="595" spans="1:44">
      <c r="A595" s="20">
        <f t="shared" si="138"/>
        <v>226</v>
      </c>
      <c r="B595" s="36">
        <f t="shared" si="140"/>
        <v>6881</v>
      </c>
      <c r="C595" s="21">
        <f t="shared" si="139"/>
        <v>47494</v>
      </c>
      <c r="U595" s="20">
        <f t="shared" si="132"/>
        <v>-1.2585643214191906</v>
      </c>
      <c r="V595" s="20">
        <f t="shared" si="132"/>
        <v>-3.3879675144031305</v>
      </c>
      <c r="W595" s="20">
        <f t="shared" si="47"/>
        <v>-1.5228787452803376</v>
      </c>
      <c r="X595" s="20">
        <f t="shared" si="141"/>
        <v>-1.0678036181104387</v>
      </c>
      <c r="Y595" s="20">
        <f t="shared" si="133"/>
        <v>-1.4555894873105151</v>
      </c>
      <c r="Z595" s="20">
        <f t="shared" si="133"/>
        <v>-3.5849926802944547</v>
      </c>
      <c r="AA595" s="20">
        <f t="shared" si="49"/>
        <v>-1.5228787452803376</v>
      </c>
      <c r="AB595" s="20">
        <f t="shared" si="142"/>
        <v>-1.1851690903326411</v>
      </c>
      <c r="AC595" s="20">
        <f t="shared" si="134"/>
        <v>-1.5158853891977659</v>
      </c>
      <c r="AD595" s="20">
        <f t="shared" si="134"/>
        <v>-3.6452885821817058</v>
      </c>
      <c r="AE595" s="20">
        <f t="shared" si="51"/>
        <v>-1.5228787452803376</v>
      </c>
      <c r="AF595" s="20">
        <f t="shared" si="143"/>
        <v>-1.2167161009374701</v>
      </c>
      <c r="AG595" s="20">
        <f t="shared" si="135"/>
        <v>-1.5969186401069844</v>
      </c>
      <c r="AH595" s="20">
        <f t="shared" si="135"/>
        <v>-3.7263218330909242</v>
      </c>
      <c r="AI595" s="20">
        <f t="shared" si="53"/>
        <v>-1.5228787452803376</v>
      </c>
      <c r="AJ595" s="20">
        <f t="shared" si="144"/>
        <v>-1.2558204082566873</v>
      </c>
      <c r="AK595" s="20">
        <f t="shared" si="136"/>
        <v>-1.5859232558055212</v>
      </c>
      <c r="AL595" s="20">
        <f t="shared" si="136"/>
        <v>-3.7153264487894608</v>
      </c>
      <c r="AM595" s="20">
        <f t="shared" si="55"/>
        <v>-1.5228787452803376</v>
      </c>
      <c r="AN595" s="20">
        <f t="shared" si="145"/>
        <v>-1.2507354370778863</v>
      </c>
      <c r="AO595" s="20">
        <f t="shared" si="137"/>
        <v>-1.4719799034986845</v>
      </c>
      <c r="AP595" s="20">
        <f t="shared" si="137"/>
        <v>-3.6013830964826243</v>
      </c>
      <c r="AQ595" s="20">
        <f t="shared" si="57"/>
        <v>-1.5228787452803376</v>
      </c>
      <c r="AR595" s="20">
        <f t="shared" si="146"/>
        <v>-1.1939511374731531</v>
      </c>
    </row>
    <row r="596" spans="1:44">
      <c r="A596" s="20">
        <f t="shared" si="138"/>
        <v>227</v>
      </c>
      <c r="B596" s="36">
        <f t="shared" si="140"/>
        <v>6912</v>
      </c>
      <c r="C596" s="21">
        <f t="shared" si="139"/>
        <v>47525</v>
      </c>
      <c r="U596" s="20">
        <f t="shared" si="132"/>
        <v>-1.2594112158620243</v>
      </c>
      <c r="V596" s="20">
        <f t="shared" si="132"/>
        <v>-3.4003409612342783</v>
      </c>
      <c r="W596" s="20">
        <f t="shared" si="47"/>
        <v>-1.5228787452803376</v>
      </c>
      <c r="X596" s="20">
        <f t="shared" si="141"/>
        <v>-1.0684077155511023</v>
      </c>
      <c r="Y596" s="20">
        <f t="shared" si="133"/>
        <v>-1.4564363817533486</v>
      </c>
      <c r="Z596" s="20">
        <f t="shared" si="133"/>
        <v>-3.5973661271256026</v>
      </c>
      <c r="AA596" s="20">
        <f t="shared" si="49"/>
        <v>-1.5228787452803376</v>
      </c>
      <c r="AB596" s="20">
        <f t="shared" si="142"/>
        <v>-1.1856718919487914</v>
      </c>
      <c r="AC596" s="20">
        <f t="shared" si="134"/>
        <v>-1.5167322836405996</v>
      </c>
      <c r="AD596" s="20">
        <f t="shared" si="134"/>
        <v>-3.6576620290128536</v>
      </c>
      <c r="AE596" s="20">
        <f t="shared" si="51"/>
        <v>-1.5228787452803376</v>
      </c>
      <c r="AF596" s="20">
        <f t="shared" si="143"/>
        <v>-1.2171866789865571</v>
      </c>
      <c r="AG596" s="20">
        <f t="shared" si="135"/>
        <v>-1.5977655345498178</v>
      </c>
      <c r="AH596" s="20">
        <f t="shared" si="135"/>
        <v>-3.7386952799220721</v>
      </c>
      <c r="AI596" s="20">
        <f t="shared" si="53"/>
        <v>-1.5228787452803376</v>
      </c>
      <c r="AJ596" s="20">
        <f t="shared" si="144"/>
        <v>-1.256247657262221</v>
      </c>
      <c r="AK596" s="20">
        <f t="shared" si="136"/>
        <v>-1.5867701502483547</v>
      </c>
      <c r="AL596" s="20">
        <f t="shared" si="136"/>
        <v>-3.7276998956206087</v>
      </c>
      <c r="AM596" s="20">
        <f t="shared" si="55"/>
        <v>-1.5228787452803376</v>
      </c>
      <c r="AN596" s="20">
        <f t="shared" si="145"/>
        <v>-1.2511685432788642</v>
      </c>
      <c r="AO596" s="20">
        <f t="shared" si="137"/>
        <v>-1.4728267979415179</v>
      </c>
      <c r="AP596" s="20">
        <f t="shared" si="137"/>
        <v>-3.6137565433137722</v>
      </c>
      <c r="AQ596" s="20">
        <f t="shared" si="57"/>
        <v>-1.5228787452803376</v>
      </c>
      <c r="AR596" s="20">
        <f t="shared" si="146"/>
        <v>-1.1944452022901975</v>
      </c>
    </row>
    <row r="597" spans="1:44">
      <c r="A597" s="20">
        <f t="shared" si="138"/>
        <v>228</v>
      </c>
      <c r="B597" s="36">
        <f t="shared" si="140"/>
        <v>6940</v>
      </c>
      <c r="C597" s="21">
        <f t="shared" si="139"/>
        <v>47553</v>
      </c>
      <c r="U597" s="20">
        <f t="shared" si="132"/>
        <v>-1.2601761527781321</v>
      </c>
      <c r="V597" s="20">
        <f t="shared" si="132"/>
        <v>-3.4115169777269281</v>
      </c>
      <c r="W597" s="20">
        <f t="shared" si="47"/>
        <v>-1.5228787452803376</v>
      </c>
      <c r="X597" s="20">
        <f t="shared" si="141"/>
        <v>-1.0689517454133981</v>
      </c>
      <c r="Y597" s="20">
        <f t="shared" si="133"/>
        <v>-1.4572013186694563</v>
      </c>
      <c r="Z597" s="20">
        <f t="shared" si="133"/>
        <v>-3.6085421436182523</v>
      </c>
      <c r="AA597" s="20">
        <f t="shared" si="49"/>
        <v>-1.5228787452803376</v>
      </c>
      <c r="AB597" s="20">
        <f t="shared" si="142"/>
        <v>-1.1861245977881454</v>
      </c>
      <c r="AC597" s="20">
        <f t="shared" si="134"/>
        <v>-1.5174972205567074</v>
      </c>
      <c r="AD597" s="20">
        <f t="shared" si="134"/>
        <v>-3.6688380455055034</v>
      </c>
      <c r="AE597" s="20">
        <f t="shared" si="51"/>
        <v>-1.5228787452803376</v>
      </c>
      <c r="AF597" s="20">
        <f t="shared" si="143"/>
        <v>-1.2176103419137498</v>
      </c>
      <c r="AG597" s="20">
        <f t="shared" si="135"/>
        <v>-1.5985304714659256</v>
      </c>
      <c r="AH597" s="20">
        <f t="shared" si="135"/>
        <v>-3.7498712964147214</v>
      </c>
      <c r="AI597" s="20">
        <f t="shared" si="53"/>
        <v>-1.5228787452803376</v>
      </c>
      <c r="AJ597" s="20">
        <f t="shared" si="144"/>
        <v>-1.256632274434023</v>
      </c>
      <c r="AK597" s="20">
        <f t="shared" si="136"/>
        <v>-1.5875350871644625</v>
      </c>
      <c r="AL597" s="20">
        <f t="shared" si="136"/>
        <v>-3.738875912113258</v>
      </c>
      <c r="AM597" s="20">
        <f t="shared" si="55"/>
        <v>-1.5228787452803376</v>
      </c>
      <c r="AN597" s="20">
        <f t="shared" si="145"/>
        <v>-1.2515584382007665</v>
      </c>
      <c r="AO597" s="20">
        <f t="shared" si="137"/>
        <v>-1.4735917348576257</v>
      </c>
      <c r="AP597" s="20">
        <f t="shared" si="137"/>
        <v>-3.6249325598064215</v>
      </c>
      <c r="AQ597" s="20">
        <f t="shared" si="57"/>
        <v>-1.5228787452803376</v>
      </c>
      <c r="AR597" s="20">
        <f t="shared" si="146"/>
        <v>-1.1948900332988752</v>
      </c>
    </row>
    <row r="598" spans="1:44">
      <c r="A598" s="20">
        <f t="shared" si="138"/>
        <v>229</v>
      </c>
      <c r="B598" s="36">
        <f t="shared" ref="B598:B621" si="147">DATEDIF(DATE(2011,3,11),C598,"d")</f>
        <v>6971</v>
      </c>
      <c r="C598" s="21">
        <f t="shared" si="139"/>
        <v>47584</v>
      </c>
      <c r="U598" s="20">
        <f>LOG(U$9*(1/2)^($B598/U$8))</f>
        <v>-1.2610230472209656</v>
      </c>
      <c r="V598" s="20">
        <f>LOG(V$9*(1/2)^($B598/V$8))</f>
        <v>-3.4238904245580755</v>
      </c>
      <c r="W598" s="20">
        <f t="shared" si="47"/>
        <v>-1.5228787452803376</v>
      </c>
      <c r="X598" s="20">
        <f t="shared" ref="X598:X621" si="148">LOG(10^U598+10^V598+10^W598)</f>
        <v>-1.0695523218306446</v>
      </c>
      <c r="Y598" s="20">
        <f>LOG(Y$9*(1/2)^($B598/Y$8))</f>
        <v>-1.4580482131122898</v>
      </c>
      <c r="Z598" s="20">
        <f>LOG(Z$9*(1/2)^($B598/Z$8))</f>
        <v>-3.6209155904493997</v>
      </c>
      <c r="AA598" s="20">
        <f t="shared" si="49"/>
        <v>-1.5228787452803376</v>
      </c>
      <c r="AB598" s="20">
        <f t="shared" ref="AB598:AB621" si="149">LOG(10^Y598+10^Z598+10^AA598)</f>
        <v>-1.186624247347251</v>
      </c>
      <c r="AC598" s="20">
        <f>LOG(AC$9*(1/2)^($B598/AC$8))</f>
        <v>-1.5183441149995409</v>
      </c>
      <c r="AD598" s="20">
        <f>LOG(AD$9*(1/2)^($B598/AD$8))</f>
        <v>-3.6812114923366508</v>
      </c>
      <c r="AE598" s="20">
        <f t="shared" si="51"/>
        <v>-1.5228787452803376</v>
      </c>
      <c r="AF598" s="20">
        <f t="shared" ref="AF598:AF621" si="150">LOG(10^AC598+10^AD598+10^AE598)</f>
        <v>-1.2180779040239407</v>
      </c>
      <c r="AG598" s="20">
        <f>LOG(AG$9*(1/2)^($B598/AG$8))</f>
        <v>-1.5993773659087591</v>
      </c>
      <c r="AH598" s="20">
        <f>LOG(AH$9*(1/2)^($B598/AH$8))</f>
        <v>-3.7622447432458692</v>
      </c>
      <c r="AI598" s="20">
        <f t="shared" si="53"/>
        <v>-1.5228787452803376</v>
      </c>
      <c r="AJ598" s="20">
        <f t="shared" ref="AJ598:AJ621" si="151">LOG(10^AG598+10^AH598+10^AI598)</f>
        <v>-1.2570567047818093</v>
      </c>
      <c r="AK598" s="20">
        <f>LOG(AK$9*(1/2)^($B598/AK$8))</f>
        <v>-1.5883819816072959</v>
      </c>
      <c r="AL598" s="20">
        <f>LOG(AL$9*(1/2)^($B598/AL$8))</f>
        <v>-3.7512493589444058</v>
      </c>
      <c r="AM598" s="20">
        <f t="shared" si="55"/>
        <v>-1.5228787452803376</v>
      </c>
      <c r="AN598" s="20">
        <f t="shared" ref="AN598:AN621" si="152">LOG(10^AK598+10^AL598+10^AM598)</f>
        <v>-1.2519886981204456</v>
      </c>
      <c r="AO598" s="20">
        <f>LOG(AO$9*(1/2)^($B598/AO$8))</f>
        <v>-1.4744386293004594</v>
      </c>
      <c r="AP598" s="20">
        <f>LOG(AP$9*(1/2)^($B598/AP$8))</f>
        <v>-3.6373060066375693</v>
      </c>
      <c r="AQ598" s="20">
        <f t="shared" si="57"/>
        <v>-1.5228787452803376</v>
      </c>
      <c r="AR598" s="20">
        <f t="shared" ref="AR598:AR621" si="153">LOG(10^AO598+10^AP598+10^AQ598)</f>
        <v>-1.1953809820711074</v>
      </c>
    </row>
    <row r="599" spans="1:44">
      <c r="A599" s="20">
        <f t="shared" si="138"/>
        <v>230</v>
      </c>
      <c r="B599" s="36">
        <f t="shared" si="147"/>
        <v>7001</v>
      </c>
      <c r="C599" s="21">
        <f t="shared" si="139"/>
        <v>47614</v>
      </c>
      <c r="U599" s="20">
        <f t="shared" si="132"/>
        <v>-1.261842622488224</v>
      </c>
      <c r="V599" s="20">
        <f t="shared" si="132"/>
        <v>-3.435864727943057</v>
      </c>
      <c r="W599" s="20">
        <f t="shared" si="47"/>
        <v>-1.5228787452803376</v>
      </c>
      <c r="X599" s="20">
        <f t="shared" si="148"/>
        <v>-1.070131816506724</v>
      </c>
      <c r="Y599" s="20">
        <f t="shared" si="133"/>
        <v>-1.4588677883795482</v>
      </c>
      <c r="Z599" s="20">
        <f t="shared" si="133"/>
        <v>-3.6328898938343812</v>
      </c>
      <c r="AA599" s="20">
        <f t="shared" si="49"/>
        <v>-1.5228787452803376</v>
      </c>
      <c r="AB599" s="20">
        <f t="shared" si="149"/>
        <v>-1.1871062478295857</v>
      </c>
      <c r="AC599" s="20">
        <f t="shared" si="134"/>
        <v>-1.5191636902667993</v>
      </c>
      <c r="AD599" s="20">
        <f t="shared" si="134"/>
        <v>-3.6931857957216323</v>
      </c>
      <c r="AE599" s="20">
        <f t="shared" si="51"/>
        <v>-1.5228787452803376</v>
      </c>
      <c r="AF599" s="20">
        <f t="shared" si="150"/>
        <v>-1.2185289177268412</v>
      </c>
      <c r="AG599" s="20">
        <f t="shared" si="135"/>
        <v>-1.6001969411760175</v>
      </c>
      <c r="AH599" s="20">
        <f t="shared" si="135"/>
        <v>-3.7742190466308507</v>
      </c>
      <c r="AI599" s="20">
        <f t="shared" si="53"/>
        <v>-1.5228787452803376</v>
      </c>
      <c r="AJ599" s="20">
        <f t="shared" si="151"/>
        <v>-1.2574660733252647</v>
      </c>
      <c r="AK599" s="20">
        <f t="shared" si="136"/>
        <v>-1.5892015568745543</v>
      </c>
      <c r="AL599" s="20">
        <f t="shared" si="136"/>
        <v>-3.7632236623293873</v>
      </c>
      <c r="AM599" s="20">
        <f t="shared" si="55"/>
        <v>-1.5228787452803376</v>
      </c>
      <c r="AN599" s="20">
        <f t="shared" si="152"/>
        <v>-1.2524036948354698</v>
      </c>
      <c r="AO599" s="20">
        <f t="shared" si="137"/>
        <v>-1.4752582045677176</v>
      </c>
      <c r="AP599" s="20">
        <f t="shared" si="137"/>
        <v>-3.6492803100225508</v>
      </c>
      <c r="AQ599" s="20">
        <f t="shared" si="57"/>
        <v>-1.5228787452803376</v>
      </c>
      <c r="AR599" s="20">
        <f t="shared" si="153"/>
        <v>-1.1958545797778237</v>
      </c>
    </row>
    <row r="600" spans="1:44">
      <c r="A600" s="20">
        <f t="shared" si="138"/>
        <v>231</v>
      </c>
      <c r="B600" s="36">
        <f t="shared" si="147"/>
        <v>7032</v>
      </c>
      <c r="C600" s="21">
        <f t="shared" si="139"/>
        <v>47645</v>
      </c>
      <c r="U600" s="20">
        <f t="shared" si="132"/>
        <v>-1.2626895169310577</v>
      </c>
      <c r="V600" s="20">
        <f t="shared" si="132"/>
        <v>-3.4482381747742057</v>
      </c>
      <c r="W600" s="20">
        <f t="shared" si="47"/>
        <v>-1.5228787452803376</v>
      </c>
      <c r="X600" s="20">
        <f t="shared" si="148"/>
        <v>-1.0707288988524317</v>
      </c>
      <c r="Y600" s="20">
        <f t="shared" si="133"/>
        <v>-1.4597146828223819</v>
      </c>
      <c r="Z600" s="20">
        <f t="shared" si="133"/>
        <v>-3.6452633406655299</v>
      </c>
      <c r="AA600" s="20">
        <f t="shared" si="49"/>
        <v>-1.5228787452803376</v>
      </c>
      <c r="AB600" s="20">
        <f t="shared" si="149"/>
        <v>-1.1876027638011468</v>
      </c>
      <c r="AC600" s="20">
        <f t="shared" si="134"/>
        <v>-1.5200105847096328</v>
      </c>
      <c r="AD600" s="20">
        <f t="shared" si="134"/>
        <v>-3.705559242552781</v>
      </c>
      <c r="AE600" s="20">
        <f t="shared" si="51"/>
        <v>-1.5228787452803376</v>
      </c>
      <c r="AF600" s="20">
        <f t="shared" si="150"/>
        <v>-1.2189934800847049</v>
      </c>
      <c r="AG600" s="20">
        <f t="shared" si="135"/>
        <v>-1.6010438356188512</v>
      </c>
      <c r="AH600" s="20">
        <f t="shared" si="135"/>
        <v>-3.786592493461999</v>
      </c>
      <c r="AI600" s="20">
        <f t="shared" si="53"/>
        <v>-1.5228787452803376</v>
      </c>
      <c r="AJ600" s="20">
        <f t="shared" si="151"/>
        <v>-1.2578876984250513</v>
      </c>
      <c r="AK600" s="20">
        <f t="shared" si="136"/>
        <v>-1.590048451317388</v>
      </c>
      <c r="AL600" s="20">
        <f t="shared" si="136"/>
        <v>-3.775597109160536</v>
      </c>
      <c r="AM600" s="20">
        <f t="shared" si="55"/>
        <v>-1.5228787452803376</v>
      </c>
      <c r="AN600" s="20">
        <f t="shared" si="152"/>
        <v>-1.2528311222399406</v>
      </c>
      <c r="AO600" s="20">
        <f t="shared" si="137"/>
        <v>-1.4761050990105513</v>
      </c>
      <c r="AP600" s="20">
        <f t="shared" si="137"/>
        <v>-3.6616537568536995</v>
      </c>
      <c r="AQ600" s="20">
        <f t="shared" si="57"/>
        <v>-1.5228787452803376</v>
      </c>
      <c r="AR600" s="20">
        <f t="shared" si="153"/>
        <v>-1.1963424303368628</v>
      </c>
    </row>
    <row r="601" spans="1:44">
      <c r="A601" s="20">
        <f t="shared" si="138"/>
        <v>232</v>
      </c>
      <c r="B601" s="36">
        <f t="shared" si="147"/>
        <v>7062</v>
      </c>
      <c r="C601" s="21">
        <f t="shared" si="139"/>
        <v>47675</v>
      </c>
      <c r="U601" s="20">
        <f t="shared" si="132"/>
        <v>-1.2635090921983159</v>
      </c>
      <c r="V601" s="20">
        <f t="shared" si="132"/>
        <v>-3.4602124781591872</v>
      </c>
      <c r="W601" s="20">
        <f t="shared" si="47"/>
        <v>-1.5228787452803376</v>
      </c>
      <c r="X601" s="20">
        <f t="shared" si="148"/>
        <v>-1.071305081392232</v>
      </c>
      <c r="Y601" s="20">
        <f t="shared" si="133"/>
        <v>-1.4605342580896401</v>
      </c>
      <c r="Z601" s="20">
        <f t="shared" si="133"/>
        <v>-3.6572376440505114</v>
      </c>
      <c r="AA601" s="20">
        <f t="shared" si="49"/>
        <v>-1.5228787452803376</v>
      </c>
      <c r="AB601" s="20">
        <f t="shared" si="149"/>
        <v>-1.1880817910571249</v>
      </c>
      <c r="AC601" s="20">
        <f t="shared" si="134"/>
        <v>-1.5208301599768912</v>
      </c>
      <c r="AD601" s="20">
        <f t="shared" si="134"/>
        <v>-3.7175335459377625</v>
      </c>
      <c r="AE601" s="20">
        <f t="shared" si="51"/>
        <v>-1.5228787452803376</v>
      </c>
      <c r="AF601" s="20">
        <f t="shared" si="150"/>
        <v>-1.2194416468131868</v>
      </c>
      <c r="AG601" s="20">
        <f t="shared" si="135"/>
        <v>-1.6018634108861096</v>
      </c>
      <c r="AH601" s="20">
        <f t="shared" si="135"/>
        <v>-3.798566796846981</v>
      </c>
      <c r="AI601" s="20">
        <f t="shared" si="53"/>
        <v>-1.5228787452803376</v>
      </c>
      <c r="AJ601" s="20">
        <f t="shared" si="151"/>
        <v>-1.2582944037436843</v>
      </c>
      <c r="AK601" s="20">
        <f t="shared" si="136"/>
        <v>-1.5908680265846462</v>
      </c>
      <c r="AL601" s="20">
        <f t="shared" si="136"/>
        <v>-3.7875714125455175</v>
      </c>
      <c r="AM601" s="20">
        <f t="shared" si="55"/>
        <v>-1.5228787452803376</v>
      </c>
      <c r="AN601" s="20">
        <f t="shared" si="152"/>
        <v>-1.253243429954422</v>
      </c>
      <c r="AO601" s="20">
        <f t="shared" si="137"/>
        <v>-1.4769246742778095</v>
      </c>
      <c r="AP601" s="20">
        <f t="shared" si="137"/>
        <v>-3.673628060238681</v>
      </c>
      <c r="AQ601" s="20">
        <f t="shared" si="57"/>
        <v>-1.5228787452803376</v>
      </c>
      <c r="AR601" s="20">
        <f t="shared" si="153"/>
        <v>-1.1968130881702541</v>
      </c>
    </row>
    <row r="602" spans="1:44">
      <c r="A602" s="20">
        <f t="shared" si="138"/>
        <v>233</v>
      </c>
      <c r="B602" s="36">
        <f t="shared" si="147"/>
        <v>7093</v>
      </c>
      <c r="C602" s="21">
        <f t="shared" si="139"/>
        <v>47706</v>
      </c>
      <c r="U602" s="20">
        <f t="shared" si="132"/>
        <v>-1.2643559866411496</v>
      </c>
      <c r="V602" s="20">
        <f t="shared" si="132"/>
        <v>-3.472585924990335</v>
      </c>
      <c r="W602" s="20">
        <f t="shared" si="47"/>
        <v>-1.5228787452803376</v>
      </c>
      <c r="X602" s="20">
        <f t="shared" si="148"/>
        <v>-1.0718988108552969</v>
      </c>
      <c r="Y602" s="20">
        <f t="shared" si="133"/>
        <v>-1.4613811525324738</v>
      </c>
      <c r="Z602" s="20">
        <f t="shared" si="133"/>
        <v>-3.6696110908816593</v>
      </c>
      <c r="AA602" s="20">
        <f t="shared" si="49"/>
        <v>-1.5228787452803376</v>
      </c>
      <c r="AB602" s="20">
        <f t="shared" si="149"/>
        <v>-1.1885752943353205</v>
      </c>
      <c r="AC602" s="20">
        <f t="shared" si="134"/>
        <v>-1.5216770544197249</v>
      </c>
      <c r="AD602" s="20">
        <f t="shared" si="134"/>
        <v>-3.7299069927689104</v>
      </c>
      <c r="AE602" s="20">
        <f t="shared" si="51"/>
        <v>-1.5228787452803376</v>
      </c>
      <c r="AF602" s="20">
        <f t="shared" si="150"/>
        <v>-1.2199033236497177</v>
      </c>
      <c r="AG602" s="20">
        <f t="shared" si="135"/>
        <v>-1.6027103053289431</v>
      </c>
      <c r="AH602" s="20">
        <f t="shared" si="135"/>
        <v>-3.8109402436781288</v>
      </c>
      <c r="AI602" s="20">
        <f t="shared" si="53"/>
        <v>-1.5228787452803376</v>
      </c>
      <c r="AJ602" s="20">
        <f t="shared" si="151"/>
        <v>-1.2587133286866017</v>
      </c>
      <c r="AK602" s="20">
        <f t="shared" si="136"/>
        <v>-1.5917149210274799</v>
      </c>
      <c r="AL602" s="20">
        <f t="shared" si="136"/>
        <v>-3.7999448593766654</v>
      </c>
      <c r="AM602" s="20">
        <f t="shared" si="55"/>
        <v>-1.5228787452803376</v>
      </c>
      <c r="AN602" s="20">
        <f t="shared" si="152"/>
        <v>-1.2536681311830209</v>
      </c>
      <c r="AO602" s="20">
        <f t="shared" si="137"/>
        <v>-1.4777715687206432</v>
      </c>
      <c r="AP602" s="20">
        <f t="shared" si="137"/>
        <v>-3.6860015070698289</v>
      </c>
      <c r="AQ602" s="20">
        <f t="shared" si="57"/>
        <v>-1.5228787452803376</v>
      </c>
      <c r="AR602" s="20">
        <f t="shared" si="153"/>
        <v>-1.1972979596144513</v>
      </c>
    </row>
    <row r="603" spans="1:44">
      <c r="A603" s="20">
        <f t="shared" si="138"/>
        <v>234</v>
      </c>
      <c r="B603" s="36">
        <f t="shared" si="147"/>
        <v>7124</v>
      </c>
      <c r="C603" s="21">
        <f t="shared" si="139"/>
        <v>47737</v>
      </c>
      <c r="U603" s="20">
        <f t="shared" si="132"/>
        <v>-1.265202881083983</v>
      </c>
      <c r="V603" s="20">
        <f t="shared" si="132"/>
        <v>-3.4849593718214829</v>
      </c>
      <c r="W603" s="20">
        <f t="shared" si="47"/>
        <v>-1.5228787452803376</v>
      </c>
      <c r="X603" s="20">
        <f t="shared" si="148"/>
        <v>-1.0724908881611739</v>
      </c>
      <c r="Y603" s="20">
        <f t="shared" si="133"/>
        <v>-1.4622280469753073</v>
      </c>
      <c r="Z603" s="20">
        <f t="shared" si="133"/>
        <v>-3.6819845377128071</v>
      </c>
      <c r="AA603" s="20">
        <f t="shared" si="49"/>
        <v>-1.5228787452803376</v>
      </c>
      <c r="AB603" s="20">
        <f t="shared" si="149"/>
        <v>-1.189067310886734</v>
      </c>
      <c r="AC603" s="20">
        <f t="shared" si="134"/>
        <v>-1.5225239488625584</v>
      </c>
      <c r="AD603" s="20">
        <f t="shared" si="134"/>
        <v>-3.7422804396000582</v>
      </c>
      <c r="AE603" s="20">
        <f t="shared" si="51"/>
        <v>-1.5228787452803376</v>
      </c>
      <c r="AF603" s="20">
        <f t="shared" si="150"/>
        <v>-1.2203635759427185</v>
      </c>
      <c r="AG603" s="20">
        <f t="shared" si="135"/>
        <v>-1.6035571997717766</v>
      </c>
      <c r="AH603" s="20">
        <f t="shared" si="135"/>
        <v>-3.8233136905092762</v>
      </c>
      <c r="AI603" s="20">
        <f t="shared" si="53"/>
        <v>-1.5228787452803376</v>
      </c>
      <c r="AJ603" s="20">
        <f t="shared" si="151"/>
        <v>-1.2591309199346392</v>
      </c>
      <c r="AK603" s="20">
        <f t="shared" si="136"/>
        <v>-1.5925618154703134</v>
      </c>
      <c r="AL603" s="20">
        <f t="shared" si="136"/>
        <v>-3.8123183062078132</v>
      </c>
      <c r="AM603" s="20">
        <f t="shared" si="55"/>
        <v>-1.5228787452803376</v>
      </c>
      <c r="AN603" s="20">
        <f t="shared" si="152"/>
        <v>-1.254091485951808</v>
      </c>
      <c r="AO603" s="20">
        <f t="shared" si="137"/>
        <v>-1.4786184631634767</v>
      </c>
      <c r="AP603" s="20">
        <f t="shared" si="137"/>
        <v>-3.6983749539009763</v>
      </c>
      <c r="AQ603" s="20">
        <f t="shared" si="57"/>
        <v>-1.5228787452803376</v>
      </c>
      <c r="AR603" s="20">
        <f t="shared" si="153"/>
        <v>-1.197781360737284</v>
      </c>
    </row>
    <row r="604" spans="1:44">
      <c r="A604" s="20">
        <f t="shared" si="138"/>
        <v>235</v>
      </c>
      <c r="B604" s="36">
        <f t="shared" si="147"/>
        <v>7154</v>
      </c>
      <c r="C604" s="21">
        <f t="shared" si="139"/>
        <v>47767</v>
      </c>
      <c r="U604" s="20">
        <f t="shared" si="132"/>
        <v>-1.2660224563512414</v>
      </c>
      <c r="V604" s="20">
        <f t="shared" si="132"/>
        <v>-3.4969336752064653</v>
      </c>
      <c r="W604" s="20">
        <f t="shared" si="47"/>
        <v>-1.5228787452803376</v>
      </c>
      <c r="X604" s="20">
        <f t="shared" si="148"/>
        <v>-1.0730623248425426</v>
      </c>
      <c r="Y604" s="20">
        <f t="shared" si="133"/>
        <v>-1.4630476222425657</v>
      </c>
      <c r="Z604" s="20">
        <f t="shared" si="133"/>
        <v>-3.6939588410977895</v>
      </c>
      <c r="AA604" s="20">
        <f t="shared" si="49"/>
        <v>-1.5228787452803376</v>
      </c>
      <c r="AB604" s="20">
        <f t="shared" si="149"/>
        <v>-1.1895420675200876</v>
      </c>
      <c r="AC604" s="20">
        <f t="shared" si="134"/>
        <v>-1.5233435241298168</v>
      </c>
      <c r="AD604" s="20">
        <f t="shared" si="134"/>
        <v>-3.7542547429850406</v>
      </c>
      <c r="AE604" s="20">
        <f t="shared" si="51"/>
        <v>-1.5228787452803376</v>
      </c>
      <c r="AF604" s="20">
        <f t="shared" si="150"/>
        <v>-1.2208076506788206</v>
      </c>
      <c r="AG604" s="20">
        <f t="shared" si="135"/>
        <v>-1.604376775039035</v>
      </c>
      <c r="AH604" s="20">
        <f t="shared" si="135"/>
        <v>-3.8352879938942586</v>
      </c>
      <c r="AI604" s="20">
        <f t="shared" si="53"/>
        <v>-1.5228787452803376</v>
      </c>
      <c r="AJ604" s="20">
        <f t="shared" si="151"/>
        <v>-1.2595337942334071</v>
      </c>
      <c r="AK604" s="20">
        <f t="shared" si="136"/>
        <v>-1.5933813907375718</v>
      </c>
      <c r="AL604" s="20">
        <f t="shared" si="136"/>
        <v>-3.8242926095927956</v>
      </c>
      <c r="AM604" s="20">
        <f t="shared" si="55"/>
        <v>-1.5228787452803376</v>
      </c>
      <c r="AN604" s="20">
        <f t="shared" si="152"/>
        <v>-1.2544999259779801</v>
      </c>
      <c r="AO604" s="20">
        <f t="shared" si="137"/>
        <v>-1.4794380384307351</v>
      </c>
      <c r="AP604" s="20">
        <f t="shared" si="137"/>
        <v>-3.7103492572859587</v>
      </c>
      <c r="AQ604" s="20">
        <f t="shared" si="57"/>
        <v>-1.5228787452803376</v>
      </c>
      <c r="AR604" s="20">
        <f t="shared" si="153"/>
        <v>-1.1982477950751509</v>
      </c>
    </row>
    <row r="605" spans="1:44">
      <c r="A605" s="20">
        <f t="shared" si="138"/>
        <v>236</v>
      </c>
      <c r="B605" s="36">
        <f t="shared" si="147"/>
        <v>7185</v>
      </c>
      <c r="C605" s="21">
        <f t="shared" si="139"/>
        <v>47798</v>
      </c>
      <c r="U605" s="20">
        <f t="shared" si="132"/>
        <v>-1.2668693507940751</v>
      </c>
      <c r="V605" s="20">
        <f t="shared" si="132"/>
        <v>-3.5093071220376131</v>
      </c>
      <c r="W605" s="20">
        <f t="shared" si="47"/>
        <v>-1.5228787452803376</v>
      </c>
      <c r="X605" s="20">
        <f t="shared" si="148"/>
        <v>-1.073651248590427</v>
      </c>
      <c r="Y605" s="20">
        <f t="shared" si="133"/>
        <v>-1.4638945166853994</v>
      </c>
      <c r="Z605" s="20">
        <f t="shared" si="133"/>
        <v>-3.7063322879289373</v>
      </c>
      <c r="AA605" s="20">
        <f t="shared" si="49"/>
        <v>-1.5228787452803376</v>
      </c>
      <c r="AB605" s="20">
        <f t="shared" si="149"/>
        <v>-1.1900312419862318</v>
      </c>
      <c r="AC605" s="20">
        <f t="shared" si="134"/>
        <v>-1.5241904185726505</v>
      </c>
      <c r="AD605" s="20">
        <f t="shared" si="134"/>
        <v>-3.7666281898161884</v>
      </c>
      <c r="AE605" s="20">
        <f t="shared" si="51"/>
        <v>-1.5228787452803376</v>
      </c>
      <c r="AF605" s="20">
        <f t="shared" si="150"/>
        <v>-1.2212651786401045</v>
      </c>
      <c r="AG605" s="20">
        <f t="shared" si="135"/>
        <v>-1.6052236694818687</v>
      </c>
      <c r="AH605" s="20">
        <f t="shared" si="135"/>
        <v>-3.8476614407254064</v>
      </c>
      <c r="AI605" s="20">
        <f t="shared" si="53"/>
        <v>-1.5228787452803376</v>
      </c>
      <c r="AJ605" s="20">
        <f t="shared" si="151"/>
        <v>-1.2599488336008644</v>
      </c>
      <c r="AK605" s="20">
        <f t="shared" si="136"/>
        <v>-1.5942282851804055</v>
      </c>
      <c r="AL605" s="20">
        <f t="shared" si="136"/>
        <v>-3.8366660564239434</v>
      </c>
      <c r="AM605" s="20">
        <f t="shared" si="55"/>
        <v>-1.5228787452803376</v>
      </c>
      <c r="AN605" s="20">
        <f t="shared" si="152"/>
        <v>-1.254920704610359</v>
      </c>
      <c r="AO605" s="20">
        <f t="shared" si="137"/>
        <v>-1.4802849328735688</v>
      </c>
      <c r="AP605" s="20">
        <f t="shared" si="137"/>
        <v>-3.7227227041171065</v>
      </c>
      <c r="AQ605" s="20">
        <f t="shared" si="57"/>
        <v>-1.5228787452803376</v>
      </c>
      <c r="AR605" s="20">
        <f t="shared" si="153"/>
        <v>-1.1987283851524142</v>
      </c>
    </row>
    <row r="606" spans="1:44">
      <c r="A606" s="20">
        <f t="shared" si="138"/>
        <v>237</v>
      </c>
      <c r="B606" s="36">
        <f t="shared" si="147"/>
        <v>7215</v>
      </c>
      <c r="C606" s="21">
        <f t="shared" si="139"/>
        <v>47828</v>
      </c>
      <c r="U606" s="20">
        <f t="shared" si="132"/>
        <v>-1.2676889260613333</v>
      </c>
      <c r="V606" s="20">
        <f t="shared" si="132"/>
        <v>-3.5212814254225946</v>
      </c>
      <c r="W606" s="20">
        <f t="shared" si="47"/>
        <v>-1.5228787452803376</v>
      </c>
      <c r="X606" s="20">
        <f t="shared" si="148"/>
        <v>-1.0742196940739313</v>
      </c>
      <c r="Y606" s="20">
        <f t="shared" si="133"/>
        <v>-1.4647140919526576</v>
      </c>
      <c r="Z606" s="20">
        <f t="shared" si="133"/>
        <v>-3.7183065913139188</v>
      </c>
      <c r="AA606" s="20">
        <f t="shared" si="49"/>
        <v>-1.5228787452803376</v>
      </c>
      <c r="AB606" s="20">
        <f t="shared" si="149"/>
        <v>-1.1905033000966698</v>
      </c>
      <c r="AC606" s="20">
        <f t="shared" si="134"/>
        <v>-1.5250099938399087</v>
      </c>
      <c r="AD606" s="20">
        <f t="shared" si="134"/>
        <v>-3.7786024932011699</v>
      </c>
      <c r="AE606" s="20">
        <f t="shared" si="51"/>
        <v>-1.5228787452803376</v>
      </c>
      <c r="AF606" s="20">
        <f t="shared" si="150"/>
        <v>-1.221706665940806</v>
      </c>
      <c r="AG606" s="20">
        <f t="shared" si="135"/>
        <v>-1.6060432447491269</v>
      </c>
      <c r="AH606" s="20">
        <f t="shared" si="135"/>
        <v>-3.8596357441103879</v>
      </c>
      <c r="AI606" s="20">
        <f t="shared" si="53"/>
        <v>-1.5228787452803376</v>
      </c>
      <c r="AJ606" s="20">
        <f t="shared" si="151"/>
        <v>-1.2603492834222803</v>
      </c>
      <c r="AK606" s="20">
        <f t="shared" si="136"/>
        <v>-1.5950478604476637</v>
      </c>
      <c r="AL606" s="20">
        <f t="shared" si="136"/>
        <v>-3.8486403598089249</v>
      </c>
      <c r="AM606" s="20">
        <f t="shared" si="55"/>
        <v>-1.5228787452803376</v>
      </c>
      <c r="AN606" s="20">
        <f t="shared" si="152"/>
        <v>-1.2553266972223307</v>
      </c>
      <c r="AO606" s="20">
        <f t="shared" si="137"/>
        <v>-1.4811045081408269</v>
      </c>
      <c r="AP606" s="20">
        <f t="shared" si="137"/>
        <v>-3.734697007502088</v>
      </c>
      <c r="AQ606" s="20">
        <f t="shared" si="57"/>
        <v>-1.5228787452803376</v>
      </c>
      <c r="AR606" s="20">
        <f t="shared" si="153"/>
        <v>-1.1991921502327219</v>
      </c>
    </row>
    <row r="607" spans="1:44">
      <c r="A607" s="20">
        <f t="shared" si="138"/>
        <v>238</v>
      </c>
      <c r="B607" s="36">
        <f t="shared" si="147"/>
        <v>7246</v>
      </c>
      <c r="C607" s="21">
        <f t="shared" si="139"/>
        <v>47859</v>
      </c>
      <c r="U607" s="20">
        <f t="shared" si="132"/>
        <v>-1.268535820504167</v>
      </c>
      <c r="V607" s="20">
        <f t="shared" si="132"/>
        <v>-3.5336548722537424</v>
      </c>
      <c r="W607" s="20">
        <f t="shared" si="47"/>
        <v>-1.5228787452803376</v>
      </c>
      <c r="X607" s="20">
        <f t="shared" si="148"/>
        <v>-1.0748055879258813</v>
      </c>
      <c r="Y607" s="20">
        <f t="shared" si="133"/>
        <v>-1.4655609863954913</v>
      </c>
      <c r="Z607" s="20">
        <f t="shared" si="133"/>
        <v>-3.7306800381450667</v>
      </c>
      <c r="AA607" s="20">
        <f t="shared" si="49"/>
        <v>-1.5228787452803376</v>
      </c>
      <c r="AB607" s="20">
        <f t="shared" si="149"/>
        <v>-1.1909897382860941</v>
      </c>
      <c r="AC607" s="20">
        <f t="shared" si="134"/>
        <v>-1.5258568882827424</v>
      </c>
      <c r="AD607" s="20">
        <f t="shared" si="134"/>
        <v>-3.7909759400323177</v>
      </c>
      <c r="AE607" s="20">
        <f t="shared" si="51"/>
        <v>-1.5228787452803376</v>
      </c>
      <c r="AF607" s="20">
        <f t="shared" si="150"/>
        <v>-1.2221615695293584</v>
      </c>
      <c r="AG607" s="20">
        <f t="shared" si="135"/>
        <v>-1.6068901391919606</v>
      </c>
      <c r="AH607" s="20">
        <f t="shared" si="135"/>
        <v>-3.8720091909415357</v>
      </c>
      <c r="AI607" s="20">
        <f t="shared" si="53"/>
        <v>-1.5228787452803376</v>
      </c>
      <c r="AJ607" s="20">
        <f t="shared" si="151"/>
        <v>-1.2607618628516211</v>
      </c>
      <c r="AK607" s="20">
        <f t="shared" si="136"/>
        <v>-1.5958947548904974</v>
      </c>
      <c r="AL607" s="20">
        <f t="shared" si="136"/>
        <v>-3.8610138066400728</v>
      </c>
      <c r="AM607" s="20">
        <f t="shared" si="55"/>
        <v>-1.5228787452803376</v>
      </c>
      <c r="AN607" s="20">
        <f t="shared" si="152"/>
        <v>-1.2557449927551187</v>
      </c>
      <c r="AO607" s="20">
        <f t="shared" si="137"/>
        <v>-1.4819514025836606</v>
      </c>
      <c r="AP607" s="20">
        <f t="shared" si="137"/>
        <v>-3.7470704543332358</v>
      </c>
      <c r="AQ607" s="20">
        <f t="shared" si="57"/>
        <v>-1.5228787452803376</v>
      </c>
      <c r="AR607" s="20">
        <f t="shared" si="153"/>
        <v>-1.1996700334959256</v>
      </c>
    </row>
    <row r="608" spans="1:44">
      <c r="A608" s="20">
        <f t="shared" si="138"/>
        <v>239</v>
      </c>
      <c r="B608" s="36">
        <f t="shared" si="147"/>
        <v>7277</v>
      </c>
      <c r="C608" s="21">
        <f t="shared" si="139"/>
        <v>47890</v>
      </c>
      <c r="U608" s="20">
        <f t="shared" si="132"/>
        <v>-1.2693827149470005</v>
      </c>
      <c r="V608" s="20">
        <f t="shared" si="132"/>
        <v>-3.5460283190848902</v>
      </c>
      <c r="W608" s="20">
        <f t="shared" si="47"/>
        <v>-1.5228787452803376</v>
      </c>
      <c r="X608" s="20">
        <f t="shared" si="148"/>
        <v>-1.0753899873292638</v>
      </c>
      <c r="Y608" s="20">
        <f t="shared" si="133"/>
        <v>-1.4664078808383247</v>
      </c>
      <c r="Z608" s="20">
        <f t="shared" si="133"/>
        <v>-3.7430534849762145</v>
      </c>
      <c r="AA608" s="20">
        <f t="shared" si="49"/>
        <v>-1.5228787452803376</v>
      </c>
      <c r="AB608" s="20">
        <f t="shared" si="149"/>
        <v>-1.1914748246897087</v>
      </c>
      <c r="AC608" s="20">
        <f t="shared" si="134"/>
        <v>-1.5267037827255758</v>
      </c>
      <c r="AD608" s="20">
        <f t="shared" si="134"/>
        <v>-3.8033493868634656</v>
      </c>
      <c r="AE608" s="20">
        <f t="shared" si="51"/>
        <v>-1.5228787452803376</v>
      </c>
      <c r="AF608" s="20">
        <f t="shared" si="150"/>
        <v>-1.2226151760555788</v>
      </c>
      <c r="AG608" s="20">
        <f t="shared" si="135"/>
        <v>-1.607737033634794</v>
      </c>
      <c r="AH608" s="20">
        <f t="shared" si="135"/>
        <v>-3.884382637772684</v>
      </c>
      <c r="AI608" s="20">
        <f t="shared" si="53"/>
        <v>-1.5228787452803376</v>
      </c>
      <c r="AJ608" s="20">
        <f t="shared" si="151"/>
        <v>-1.2611732258439541</v>
      </c>
      <c r="AK608" s="20">
        <f t="shared" si="136"/>
        <v>-1.5967416493333308</v>
      </c>
      <c r="AL608" s="20">
        <f t="shared" si="136"/>
        <v>-3.8733872534712206</v>
      </c>
      <c r="AM608" s="20">
        <f t="shared" si="55"/>
        <v>-1.5228787452803376</v>
      </c>
      <c r="AN608" s="20">
        <f t="shared" si="152"/>
        <v>-1.2561620604815835</v>
      </c>
      <c r="AO608" s="20">
        <f t="shared" si="137"/>
        <v>-1.4827982970264941</v>
      </c>
      <c r="AP608" s="20">
        <f t="shared" si="137"/>
        <v>-3.7594439011643841</v>
      </c>
      <c r="AQ608" s="20">
        <f t="shared" si="57"/>
        <v>-1.5228787452803376</v>
      </c>
      <c r="AR608" s="20">
        <f t="shared" si="153"/>
        <v>-1.2001465793675923</v>
      </c>
    </row>
    <row r="609" spans="1:44">
      <c r="A609" s="20">
        <f t="shared" si="138"/>
        <v>240</v>
      </c>
      <c r="B609" s="36">
        <f t="shared" si="147"/>
        <v>7305</v>
      </c>
      <c r="C609" s="21">
        <f t="shared" si="139"/>
        <v>47918</v>
      </c>
      <c r="U609" s="20">
        <f t="shared" si="132"/>
        <v>-1.2701476518631083</v>
      </c>
      <c r="V609" s="20">
        <f t="shared" si="132"/>
        <v>-3.55720433557754</v>
      </c>
      <c r="W609" s="20">
        <f t="shared" si="47"/>
        <v>-1.5228787452803376</v>
      </c>
      <c r="X609" s="20">
        <f t="shared" si="148"/>
        <v>-1.0759165719786608</v>
      </c>
      <c r="Y609" s="20">
        <f t="shared" si="133"/>
        <v>-1.4671728177544325</v>
      </c>
      <c r="Z609" s="20">
        <f t="shared" si="133"/>
        <v>-3.7542295014688642</v>
      </c>
      <c r="AA609" s="20">
        <f t="shared" si="49"/>
        <v>-1.5228787452803376</v>
      </c>
      <c r="AB609" s="20">
        <f t="shared" si="149"/>
        <v>-1.1919118263459754</v>
      </c>
      <c r="AC609" s="20">
        <f t="shared" si="134"/>
        <v>-1.5274687196416836</v>
      </c>
      <c r="AD609" s="20">
        <f t="shared" si="134"/>
        <v>-3.8145254033561153</v>
      </c>
      <c r="AE609" s="20">
        <f t="shared" si="51"/>
        <v>-1.5228787452803376</v>
      </c>
      <c r="AF609" s="20">
        <f t="shared" si="150"/>
        <v>-1.2230237901483105</v>
      </c>
      <c r="AG609" s="20">
        <f t="shared" si="135"/>
        <v>-1.6085019705509018</v>
      </c>
      <c r="AH609" s="20">
        <f t="shared" si="135"/>
        <v>-3.8955586542653333</v>
      </c>
      <c r="AI609" s="20">
        <f t="shared" si="53"/>
        <v>-1.5228787452803376</v>
      </c>
      <c r="AJ609" s="20">
        <f t="shared" si="151"/>
        <v>-1.2615437521944213</v>
      </c>
      <c r="AK609" s="20">
        <f t="shared" si="136"/>
        <v>-1.5975065862494386</v>
      </c>
      <c r="AL609" s="20">
        <f t="shared" si="136"/>
        <v>-3.8845632699638704</v>
      </c>
      <c r="AM609" s="20">
        <f t="shared" si="55"/>
        <v>-1.5228787452803376</v>
      </c>
      <c r="AN609" s="20">
        <f t="shared" si="152"/>
        <v>-1.2565377299401781</v>
      </c>
      <c r="AO609" s="20">
        <f t="shared" si="137"/>
        <v>-1.4835632339426019</v>
      </c>
      <c r="AP609" s="20">
        <f t="shared" si="137"/>
        <v>-3.7706199176570334</v>
      </c>
      <c r="AQ609" s="20">
        <f t="shared" si="57"/>
        <v>-1.5228787452803376</v>
      </c>
      <c r="AR609" s="20">
        <f t="shared" si="153"/>
        <v>-1.2005758790538874</v>
      </c>
    </row>
    <row r="610" spans="1:44">
      <c r="A610" s="20">
        <f t="shared" si="138"/>
        <v>241</v>
      </c>
      <c r="B610" s="36">
        <f t="shared" si="147"/>
        <v>7336</v>
      </c>
      <c r="C610" s="21">
        <f t="shared" si="139"/>
        <v>47949</v>
      </c>
      <c r="U610" s="20">
        <f t="shared" si="132"/>
        <v>-1.270994546305942</v>
      </c>
      <c r="V610" s="20">
        <f t="shared" si="132"/>
        <v>-3.5695777824086878</v>
      </c>
      <c r="W610" s="20">
        <f t="shared" si="47"/>
        <v>-1.5228787452803376</v>
      </c>
      <c r="X610" s="20">
        <f t="shared" si="148"/>
        <v>-1.0764982079030976</v>
      </c>
      <c r="Y610" s="20">
        <f t="shared" si="133"/>
        <v>-1.4680197121972662</v>
      </c>
      <c r="Z610" s="20">
        <f t="shared" si="133"/>
        <v>-3.7666029483000121</v>
      </c>
      <c r="AA610" s="20">
        <f t="shared" si="49"/>
        <v>-1.5228787452803376</v>
      </c>
      <c r="AB610" s="20">
        <f t="shared" si="149"/>
        <v>-1.1923944090967864</v>
      </c>
      <c r="AC610" s="20">
        <f t="shared" si="134"/>
        <v>-1.5283156140845173</v>
      </c>
      <c r="AD610" s="20">
        <f t="shared" si="134"/>
        <v>-3.8268988501872632</v>
      </c>
      <c r="AE610" s="20">
        <f t="shared" si="51"/>
        <v>-1.5228787452803376</v>
      </c>
      <c r="AF610" s="20">
        <f t="shared" si="150"/>
        <v>-1.2234749933467888</v>
      </c>
      <c r="AG610" s="20">
        <f t="shared" si="135"/>
        <v>-1.6093488649937355</v>
      </c>
      <c r="AH610" s="20">
        <f t="shared" si="135"/>
        <v>-3.9079321010964811</v>
      </c>
      <c r="AI610" s="20">
        <f t="shared" si="53"/>
        <v>-1.5228787452803376</v>
      </c>
      <c r="AJ610" s="20">
        <f t="shared" si="151"/>
        <v>-1.2619528600667365</v>
      </c>
      <c r="AK610" s="20">
        <f t="shared" si="136"/>
        <v>-1.5983534806922723</v>
      </c>
      <c r="AL610" s="20">
        <f t="shared" si="136"/>
        <v>-3.8969367167950182</v>
      </c>
      <c r="AM610" s="20">
        <f t="shared" si="55"/>
        <v>-1.5228787452803376</v>
      </c>
      <c r="AN610" s="20">
        <f t="shared" si="152"/>
        <v>-1.2569525216234656</v>
      </c>
      <c r="AO610" s="20">
        <f t="shared" si="137"/>
        <v>-1.4844101283854356</v>
      </c>
      <c r="AP610" s="20">
        <f t="shared" si="137"/>
        <v>-3.7829933644881812</v>
      </c>
      <c r="AQ610" s="20">
        <f t="shared" si="57"/>
        <v>-1.5228787452803376</v>
      </c>
      <c r="AR610" s="20">
        <f t="shared" si="153"/>
        <v>-1.2010499476365899</v>
      </c>
    </row>
    <row r="611" spans="1:44">
      <c r="A611" s="20">
        <f t="shared" si="138"/>
        <v>242</v>
      </c>
      <c r="B611" s="36">
        <f t="shared" si="147"/>
        <v>7366</v>
      </c>
      <c r="C611" s="21">
        <f t="shared" si="139"/>
        <v>47979</v>
      </c>
      <c r="U611" s="20">
        <f t="shared" si="132"/>
        <v>-1.2718141215732002</v>
      </c>
      <c r="V611" s="20">
        <f t="shared" si="132"/>
        <v>-3.5815520857936698</v>
      </c>
      <c r="W611" s="20">
        <f t="shared" si="47"/>
        <v>-1.5228787452803376</v>
      </c>
      <c r="X611" s="20">
        <f t="shared" si="148"/>
        <v>-1.0770597376285627</v>
      </c>
      <c r="Y611" s="20">
        <f t="shared" si="133"/>
        <v>-1.4688392874645244</v>
      </c>
      <c r="Z611" s="20">
        <f t="shared" si="133"/>
        <v>-3.778577251684994</v>
      </c>
      <c r="AA611" s="20">
        <f t="shared" si="49"/>
        <v>-1.5228787452803376</v>
      </c>
      <c r="AB611" s="20">
        <f t="shared" si="149"/>
        <v>-1.192860205283953</v>
      </c>
      <c r="AC611" s="20">
        <f t="shared" si="134"/>
        <v>-1.5291351893517755</v>
      </c>
      <c r="AD611" s="20">
        <f t="shared" si="134"/>
        <v>-3.8388731535722451</v>
      </c>
      <c r="AE611" s="20">
        <f t="shared" si="51"/>
        <v>-1.5228787452803376</v>
      </c>
      <c r="AF611" s="20">
        <f t="shared" si="150"/>
        <v>-1.2239104705797648</v>
      </c>
      <c r="AG611" s="20">
        <f t="shared" si="135"/>
        <v>-1.6101684402609937</v>
      </c>
      <c r="AH611" s="20">
        <f t="shared" si="135"/>
        <v>-3.9199064044814631</v>
      </c>
      <c r="AI611" s="20">
        <f t="shared" si="53"/>
        <v>-1.5228787452803376</v>
      </c>
      <c r="AJ611" s="20">
        <f t="shared" si="151"/>
        <v>-1.2623476715182571</v>
      </c>
      <c r="AK611" s="20">
        <f t="shared" si="136"/>
        <v>-1.5991730559595305</v>
      </c>
      <c r="AL611" s="20">
        <f t="shared" si="136"/>
        <v>-3.9089110201800001</v>
      </c>
      <c r="AM611" s="20">
        <f t="shared" si="55"/>
        <v>-1.5228787452803376</v>
      </c>
      <c r="AN611" s="20">
        <f t="shared" si="152"/>
        <v>-1.2573528234129161</v>
      </c>
      <c r="AO611" s="20">
        <f t="shared" si="137"/>
        <v>-1.4852297036526938</v>
      </c>
      <c r="AP611" s="20">
        <f t="shared" si="137"/>
        <v>-3.7949676678731632</v>
      </c>
      <c r="AQ611" s="20">
        <f t="shared" si="57"/>
        <v>-1.5228787452803376</v>
      </c>
      <c r="AR611" s="20">
        <f t="shared" si="153"/>
        <v>-1.2015075170003895</v>
      </c>
    </row>
    <row r="612" spans="1:44">
      <c r="A612" s="20">
        <f t="shared" si="138"/>
        <v>243</v>
      </c>
      <c r="B612" s="36">
        <f t="shared" si="147"/>
        <v>7397</v>
      </c>
      <c r="C612" s="21">
        <f t="shared" si="139"/>
        <v>48010</v>
      </c>
      <c r="U612" s="20">
        <f t="shared" si="132"/>
        <v>-1.2726610160160339</v>
      </c>
      <c r="V612" s="20">
        <f t="shared" si="132"/>
        <v>-3.5939255326248176</v>
      </c>
      <c r="W612" s="20">
        <f t="shared" si="47"/>
        <v>-1.5228787452803376</v>
      </c>
      <c r="X612" s="20">
        <f t="shared" si="148"/>
        <v>-1.0776386230140407</v>
      </c>
      <c r="Y612" s="20">
        <f t="shared" si="133"/>
        <v>-1.4696861819073581</v>
      </c>
      <c r="Z612" s="20">
        <f t="shared" si="133"/>
        <v>-3.7909506985161419</v>
      </c>
      <c r="AA612" s="20">
        <f t="shared" si="49"/>
        <v>-1.5228787452803376</v>
      </c>
      <c r="AB612" s="20">
        <f t="shared" si="149"/>
        <v>-1.1933402906824051</v>
      </c>
      <c r="AC612" s="20">
        <f t="shared" si="134"/>
        <v>-1.5299820837946092</v>
      </c>
      <c r="AD612" s="20">
        <f t="shared" si="134"/>
        <v>-3.851246600403393</v>
      </c>
      <c r="AE612" s="20">
        <f t="shared" si="51"/>
        <v>-1.5228787452803376</v>
      </c>
      <c r="AF612" s="20">
        <f t="shared" si="150"/>
        <v>-1.2243592751007466</v>
      </c>
      <c r="AG612" s="20">
        <f t="shared" si="135"/>
        <v>-1.6110153347038274</v>
      </c>
      <c r="AH612" s="20">
        <f t="shared" si="135"/>
        <v>-3.9322798513126109</v>
      </c>
      <c r="AI612" s="20">
        <f t="shared" si="53"/>
        <v>-1.5228787452803376</v>
      </c>
      <c r="AJ612" s="20">
        <f t="shared" si="151"/>
        <v>-1.2627545270283318</v>
      </c>
      <c r="AK612" s="20">
        <f t="shared" si="136"/>
        <v>-1.6000199504023642</v>
      </c>
      <c r="AL612" s="20">
        <f t="shared" si="136"/>
        <v>-3.921284467011148</v>
      </c>
      <c r="AM612" s="20">
        <f t="shared" si="55"/>
        <v>-1.5228787452803376</v>
      </c>
      <c r="AN612" s="20">
        <f t="shared" si="152"/>
        <v>-1.2577653420453909</v>
      </c>
      <c r="AO612" s="20">
        <f t="shared" si="137"/>
        <v>-1.4860765980955275</v>
      </c>
      <c r="AP612" s="20">
        <f t="shared" si="137"/>
        <v>-3.807341114704311</v>
      </c>
      <c r="AQ612" s="20">
        <f t="shared" si="57"/>
        <v>-1.5228787452803376</v>
      </c>
      <c r="AR612" s="20">
        <f t="shared" si="153"/>
        <v>-1.2019791141261025</v>
      </c>
    </row>
    <row r="613" spans="1:44">
      <c r="A613" s="20">
        <f t="shared" si="138"/>
        <v>244</v>
      </c>
      <c r="B613" s="36">
        <f t="shared" si="147"/>
        <v>7427</v>
      </c>
      <c r="C613" s="21">
        <f t="shared" si="139"/>
        <v>48040</v>
      </c>
      <c r="U613" s="20">
        <f t="shared" si="132"/>
        <v>-1.2734805912832923</v>
      </c>
      <c r="V613" s="20">
        <f t="shared" si="132"/>
        <v>-3.6058998360097996</v>
      </c>
      <c r="W613" s="20">
        <f t="shared" si="47"/>
        <v>-1.5228787452803376</v>
      </c>
      <c r="X613" s="20">
        <f t="shared" si="148"/>
        <v>-1.0781975413578788</v>
      </c>
      <c r="Y613" s="20">
        <f t="shared" si="133"/>
        <v>-1.4705057571746165</v>
      </c>
      <c r="Z613" s="20">
        <f t="shared" si="133"/>
        <v>-3.8029250019011238</v>
      </c>
      <c r="AA613" s="20">
        <f t="shared" si="49"/>
        <v>-1.5228787452803376</v>
      </c>
      <c r="AB613" s="20">
        <f t="shared" si="149"/>
        <v>-1.1938037131941235</v>
      </c>
      <c r="AC613" s="20">
        <f t="shared" si="134"/>
        <v>-1.5308016590618674</v>
      </c>
      <c r="AD613" s="20">
        <f t="shared" si="134"/>
        <v>-3.8632209037883745</v>
      </c>
      <c r="AE613" s="20">
        <f t="shared" si="51"/>
        <v>-1.5228787452803376</v>
      </c>
      <c r="AF613" s="20">
        <f t="shared" si="150"/>
        <v>-1.2247924717601806</v>
      </c>
      <c r="AG613" s="20">
        <f t="shared" si="135"/>
        <v>-1.6118349099710858</v>
      </c>
      <c r="AH613" s="20">
        <f t="shared" si="135"/>
        <v>-3.9442541546975929</v>
      </c>
      <c r="AI613" s="20">
        <f t="shared" si="53"/>
        <v>-1.5228787452803376</v>
      </c>
      <c r="AJ613" s="20">
        <f t="shared" si="151"/>
        <v>-1.263147196229971</v>
      </c>
      <c r="AK613" s="20">
        <f t="shared" si="136"/>
        <v>-1.6008395256696226</v>
      </c>
      <c r="AL613" s="20">
        <f t="shared" si="136"/>
        <v>-3.9332587703961295</v>
      </c>
      <c r="AM613" s="20">
        <f t="shared" si="55"/>
        <v>-1.5228787452803376</v>
      </c>
      <c r="AN613" s="20">
        <f t="shared" si="152"/>
        <v>-1.2581634820101928</v>
      </c>
      <c r="AO613" s="20">
        <f t="shared" si="137"/>
        <v>-1.4868961733627857</v>
      </c>
      <c r="AP613" s="20">
        <f t="shared" si="137"/>
        <v>-3.819315418089293</v>
      </c>
      <c r="AQ613" s="20">
        <f t="shared" si="57"/>
        <v>-1.5228787452803376</v>
      </c>
      <c r="AR613" s="20">
        <f t="shared" si="153"/>
        <v>-1.2024343342299315</v>
      </c>
    </row>
    <row r="614" spans="1:44">
      <c r="A614" s="20">
        <f t="shared" si="138"/>
        <v>245</v>
      </c>
      <c r="B614" s="36">
        <f t="shared" si="147"/>
        <v>7458</v>
      </c>
      <c r="C614" s="21">
        <f t="shared" si="139"/>
        <v>48071</v>
      </c>
      <c r="U614" s="20">
        <f t="shared" si="132"/>
        <v>-1.2743274857261258</v>
      </c>
      <c r="V614" s="20">
        <f t="shared" si="132"/>
        <v>-3.618273282840947</v>
      </c>
      <c r="W614" s="20">
        <f t="shared" si="47"/>
        <v>-1.5228787452803376</v>
      </c>
      <c r="X614" s="20">
        <f t="shared" si="148"/>
        <v>-1.078773779053545</v>
      </c>
      <c r="Y614" s="20">
        <f t="shared" si="133"/>
        <v>-1.47135265161745</v>
      </c>
      <c r="Z614" s="20">
        <f t="shared" si="133"/>
        <v>-3.8152984487322712</v>
      </c>
      <c r="AA614" s="20">
        <f t="shared" si="49"/>
        <v>-1.5228787452803376</v>
      </c>
      <c r="AB614" s="20">
        <f t="shared" si="149"/>
        <v>-1.1942813891706408</v>
      </c>
      <c r="AC614" s="20">
        <f t="shared" si="134"/>
        <v>-1.5316485535047011</v>
      </c>
      <c r="AD614" s="20">
        <f t="shared" si="134"/>
        <v>-3.8755943506195223</v>
      </c>
      <c r="AE614" s="20">
        <f t="shared" si="51"/>
        <v>-1.5228787452803376</v>
      </c>
      <c r="AF614" s="20">
        <f t="shared" si="150"/>
        <v>-1.2252389606596628</v>
      </c>
      <c r="AG614" s="20">
        <f t="shared" si="135"/>
        <v>-1.6126818044139193</v>
      </c>
      <c r="AH614" s="20">
        <f t="shared" si="135"/>
        <v>-3.9566276015287407</v>
      </c>
      <c r="AI614" s="20">
        <f t="shared" si="53"/>
        <v>-1.5228787452803376</v>
      </c>
      <c r="AJ614" s="20">
        <f t="shared" si="151"/>
        <v>-1.2635518757612565</v>
      </c>
      <c r="AK614" s="20">
        <f t="shared" si="136"/>
        <v>-1.6016864201124561</v>
      </c>
      <c r="AL614" s="20">
        <f t="shared" si="136"/>
        <v>-3.9456322172272773</v>
      </c>
      <c r="AM614" s="20">
        <f t="shared" si="55"/>
        <v>-1.5228787452803376</v>
      </c>
      <c r="AN614" s="20">
        <f t="shared" si="152"/>
        <v>-1.2585738048857498</v>
      </c>
      <c r="AO614" s="20">
        <f t="shared" si="137"/>
        <v>-1.4877430678056194</v>
      </c>
      <c r="AP614" s="20">
        <f t="shared" si="137"/>
        <v>-3.8316888649204408</v>
      </c>
      <c r="AQ614" s="20">
        <f t="shared" si="57"/>
        <v>-1.5228787452803376</v>
      </c>
      <c r="AR614" s="20">
        <f t="shared" si="153"/>
        <v>-1.2029035465144053</v>
      </c>
    </row>
    <row r="615" spans="1:44">
      <c r="A615" s="20">
        <f t="shared" si="138"/>
        <v>246</v>
      </c>
      <c r="B615" s="36">
        <f t="shared" si="147"/>
        <v>7489</v>
      </c>
      <c r="C615" s="21">
        <f t="shared" si="139"/>
        <v>48102</v>
      </c>
      <c r="U615" s="20">
        <f t="shared" si="132"/>
        <v>-1.2751743801689595</v>
      </c>
      <c r="V615" s="20">
        <f t="shared" si="132"/>
        <v>-3.6306467296720948</v>
      </c>
      <c r="W615" s="20">
        <f t="shared" si="47"/>
        <v>-1.5228787452803376</v>
      </c>
      <c r="X615" s="20">
        <f t="shared" si="148"/>
        <v>-1.079348708900119</v>
      </c>
      <c r="Y615" s="20">
        <f t="shared" si="133"/>
        <v>-1.4721995460602837</v>
      </c>
      <c r="Z615" s="20">
        <f t="shared" si="133"/>
        <v>-3.827671895563419</v>
      </c>
      <c r="AA615" s="20">
        <f t="shared" si="49"/>
        <v>-1.5228787452803376</v>
      </c>
      <c r="AB615" s="20">
        <f t="shared" si="149"/>
        <v>-1.1947578729118602</v>
      </c>
      <c r="AC615" s="20">
        <f t="shared" si="134"/>
        <v>-1.5324954479475346</v>
      </c>
      <c r="AD615" s="20">
        <f t="shared" si="134"/>
        <v>-3.8879677974506701</v>
      </c>
      <c r="AE615" s="20">
        <f t="shared" si="51"/>
        <v>-1.5228787452803376</v>
      </c>
      <c r="AF615" s="20">
        <f t="shared" si="150"/>
        <v>-1.2256843032058404</v>
      </c>
      <c r="AG615" s="20">
        <f t="shared" si="135"/>
        <v>-1.613528698856753</v>
      </c>
      <c r="AH615" s="20">
        <f t="shared" si="135"/>
        <v>-3.9690010483598885</v>
      </c>
      <c r="AI615" s="20">
        <f t="shared" si="53"/>
        <v>-1.5228787452803376</v>
      </c>
      <c r="AJ615" s="20">
        <f t="shared" si="151"/>
        <v>-1.2639554774595132</v>
      </c>
      <c r="AK615" s="20">
        <f t="shared" si="136"/>
        <v>-1.6025333145552898</v>
      </c>
      <c r="AL615" s="20">
        <f t="shared" si="136"/>
        <v>-3.9580056640584251</v>
      </c>
      <c r="AM615" s="20">
        <f t="shared" si="55"/>
        <v>-1.5228787452803376</v>
      </c>
      <c r="AN615" s="20">
        <f t="shared" si="152"/>
        <v>-1.2589830402107689</v>
      </c>
      <c r="AO615" s="20">
        <f t="shared" si="137"/>
        <v>-1.4885899622484529</v>
      </c>
      <c r="AP615" s="20">
        <f t="shared" si="137"/>
        <v>-3.8440623117515886</v>
      </c>
      <c r="AQ615" s="20">
        <f t="shared" si="57"/>
        <v>-1.5228787452803376</v>
      </c>
      <c r="AR615" s="20">
        <f t="shared" si="153"/>
        <v>-1.2033715785733745</v>
      </c>
    </row>
    <row r="616" spans="1:44">
      <c r="A616" s="20">
        <f t="shared" si="138"/>
        <v>247</v>
      </c>
      <c r="B616" s="36">
        <f t="shared" si="147"/>
        <v>7519</v>
      </c>
      <c r="C616" s="21">
        <f t="shared" si="139"/>
        <v>48132</v>
      </c>
      <c r="U616" s="20">
        <f t="shared" si="132"/>
        <v>-1.2759939554362176</v>
      </c>
      <c r="V616" s="20">
        <f t="shared" si="132"/>
        <v>-3.6426210330570767</v>
      </c>
      <c r="W616" s="20">
        <f t="shared" si="47"/>
        <v>-1.5228787452803376</v>
      </c>
      <c r="X616" s="20">
        <f t="shared" si="148"/>
        <v>-1.0799038704680184</v>
      </c>
      <c r="Y616" s="20">
        <f t="shared" si="133"/>
        <v>-1.4730191213275419</v>
      </c>
      <c r="Z616" s="20">
        <f t="shared" si="133"/>
        <v>-3.839646198948401</v>
      </c>
      <c r="AA616" s="20">
        <f t="shared" si="49"/>
        <v>-1.5228787452803376</v>
      </c>
      <c r="AB616" s="20">
        <f t="shared" si="149"/>
        <v>-1.1952178707802417</v>
      </c>
      <c r="AC616" s="20">
        <f t="shared" si="134"/>
        <v>-1.533315023214793</v>
      </c>
      <c r="AD616" s="20">
        <f t="shared" si="134"/>
        <v>-3.8999421008356521</v>
      </c>
      <c r="AE616" s="20">
        <f t="shared" si="51"/>
        <v>-1.5228787452803376</v>
      </c>
      <c r="AF616" s="20">
        <f t="shared" si="150"/>
        <v>-1.2261142070248305</v>
      </c>
      <c r="AG616" s="20">
        <f t="shared" si="135"/>
        <v>-1.6143482741240112</v>
      </c>
      <c r="AH616" s="20">
        <f t="shared" si="135"/>
        <v>-3.9809753517448705</v>
      </c>
      <c r="AI616" s="20">
        <f t="shared" si="53"/>
        <v>-1.5228787452803376</v>
      </c>
      <c r="AJ616" s="20">
        <f t="shared" si="151"/>
        <v>-1.2643450506519938</v>
      </c>
      <c r="AK616" s="20">
        <f t="shared" si="136"/>
        <v>-1.603352889822548</v>
      </c>
      <c r="AL616" s="20">
        <f t="shared" si="136"/>
        <v>-3.9699799674434071</v>
      </c>
      <c r="AM616" s="20">
        <f t="shared" si="55"/>
        <v>-1.5228787452803376</v>
      </c>
      <c r="AN616" s="20">
        <f t="shared" si="152"/>
        <v>-1.25937805625211</v>
      </c>
      <c r="AO616" s="20">
        <f t="shared" si="137"/>
        <v>-1.4894095375157113</v>
      </c>
      <c r="AP616" s="20">
        <f t="shared" si="137"/>
        <v>-3.8560366151365706</v>
      </c>
      <c r="AQ616" s="20">
        <f t="shared" si="57"/>
        <v>-1.5228787452803376</v>
      </c>
      <c r="AR616" s="20">
        <f t="shared" si="153"/>
        <v>-1.2038234085340158</v>
      </c>
    </row>
    <row r="617" spans="1:44">
      <c r="A617" s="20">
        <f t="shared" si="138"/>
        <v>248</v>
      </c>
      <c r="B617" s="36">
        <f t="shared" si="147"/>
        <v>7550</v>
      </c>
      <c r="C617" s="21">
        <f t="shared" si="139"/>
        <v>48163</v>
      </c>
      <c r="U617" s="20">
        <f t="shared" si="132"/>
        <v>-1.2768408498790513</v>
      </c>
      <c r="V617" s="20">
        <f t="shared" si="132"/>
        <v>-3.654994479888225</v>
      </c>
      <c r="W617" s="20">
        <f t="shared" si="47"/>
        <v>-1.5228787452803376</v>
      </c>
      <c r="X617" s="20">
        <f t="shared" si="148"/>
        <v>-1.0804762977583837</v>
      </c>
      <c r="Y617" s="20">
        <f t="shared" si="133"/>
        <v>-1.4738660157703753</v>
      </c>
      <c r="Z617" s="20">
        <f t="shared" si="133"/>
        <v>-3.8520196457795493</v>
      </c>
      <c r="AA617" s="20">
        <f t="shared" si="49"/>
        <v>-1.5228787452803376</v>
      </c>
      <c r="AB617" s="20">
        <f t="shared" si="149"/>
        <v>-1.1956920691540709</v>
      </c>
      <c r="AC617" s="20">
        <f t="shared" si="134"/>
        <v>-1.5341619176576264</v>
      </c>
      <c r="AD617" s="20">
        <f t="shared" si="134"/>
        <v>-3.9123155476668003</v>
      </c>
      <c r="AE617" s="20">
        <f t="shared" si="51"/>
        <v>-1.5228787452803376</v>
      </c>
      <c r="AF617" s="20">
        <f t="shared" si="150"/>
        <v>-1.2265573511235726</v>
      </c>
      <c r="AG617" s="20">
        <f t="shared" si="135"/>
        <v>-1.6151951685668449</v>
      </c>
      <c r="AH617" s="20">
        <f t="shared" si="135"/>
        <v>-3.9933487985760188</v>
      </c>
      <c r="AI617" s="20">
        <f t="shared" si="53"/>
        <v>-1.5228787452803376</v>
      </c>
      <c r="AJ617" s="20">
        <f t="shared" si="151"/>
        <v>-1.2647465841304233</v>
      </c>
      <c r="AK617" s="20">
        <f t="shared" si="136"/>
        <v>-1.6041997842653815</v>
      </c>
      <c r="AL617" s="20">
        <f t="shared" si="136"/>
        <v>-3.9823534142745554</v>
      </c>
      <c r="AM617" s="20">
        <f t="shared" si="55"/>
        <v>-1.5228787452803376</v>
      </c>
      <c r="AN617" s="20">
        <f t="shared" si="152"/>
        <v>-1.2597852048636344</v>
      </c>
      <c r="AO617" s="20">
        <f t="shared" si="137"/>
        <v>-1.490256431958545</v>
      </c>
      <c r="AP617" s="20">
        <f t="shared" si="137"/>
        <v>-3.8684100619677189</v>
      </c>
      <c r="AQ617" s="20">
        <f t="shared" si="57"/>
        <v>-1.5228787452803376</v>
      </c>
      <c r="AR617" s="20">
        <f t="shared" si="153"/>
        <v>-1.2042891779503138</v>
      </c>
    </row>
    <row r="618" spans="1:44">
      <c r="A618" s="20">
        <f t="shared" si="138"/>
        <v>249</v>
      </c>
      <c r="B618" s="36">
        <f t="shared" si="147"/>
        <v>7580</v>
      </c>
      <c r="C618" s="21">
        <f t="shared" si="139"/>
        <v>48193</v>
      </c>
      <c r="U618" s="20">
        <f t="shared" si="132"/>
        <v>-1.2776604251463095</v>
      </c>
      <c r="V618" s="20">
        <f t="shared" si="132"/>
        <v>-3.6669687832732065</v>
      </c>
      <c r="W618" s="20">
        <f t="shared" si="47"/>
        <v>-1.5228787452803376</v>
      </c>
      <c r="X618" s="20">
        <f t="shared" si="148"/>
        <v>-1.0810290816302479</v>
      </c>
      <c r="Y618" s="20">
        <f t="shared" si="133"/>
        <v>-1.474685591037634</v>
      </c>
      <c r="Z618" s="20">
        <f t="shared" si="133"/>
        <v>-3.8639939491645308</v>
      </c>
      <c r="AA618" s="20">
        <f t="shared" si="49"/>
        <v>-1.5228787452803376</v>
      </c>
      <c r="AB618" s="20">
        <f t="shared" si="149"/>
        <v>-1.196149893093728</v>
      </c>
      <c r="AC618" s="20">
        <f t="shared" si="134"/>
        <v>-1.5349814929248848</v>
      </c>
      <c r="AD618" s="20">
        <f t="shared" si="134"/>
        <v>-3.9242898510517819</v>
      </c>
      <c r="AE618" s="20">
        <f t="shared" si="51"/>
        <v>-1.5228787452803376</v>
      </c>
      <c r="AF618" s="20">
        <f t="shared" si="150"/>
        <v>-1.2269851630374899</v>
      </c>
      <c r="AG618" s="20">
        <f t="shared" si="135"/>
        <v>-1.6160147438341033</v>
      </c>
      <c r="AH618" s="20">
        <f t="shared" si="135"/>
        <v>-4.0053231019610003</v>
      </c>
      <c r="AI618" s="20">
        <f t="shared" si="53"/>
        <v>-1.5228787452803376</v>
      </c>
      <c r="AJ618" s="20">
        <f t="shared" si="151"/>
        <v>-1.265134188582135</v>
      </c>
      <c r="AK618" s="20">
        <f t="shared" si="136"/>
        <v>-1.6050193595326399</v>
      </c>
      <c r="AL618" s="20">
        <f t="shared" si="136"/>
        <v>-3.9943277176595369</v>
      </c>
      <c r="AM618" s="20">
        <f t="shared" si="55"/>
        <v>-1.5228787452803376</v>
      </c>
      <c r="AN618" s="20">
        <f t="shared" si="152"/>
        <v>-1.2601782346575712</v>
      </c>
      <c r="AO618" s="20">
        <f t="shared" si="137"/>
        <v>-1.4910760072258031</v>
      </c>
      <c r="AP618" s="20">
        <f t="shared" si="137"/>
        <v>-3.8803843653526999</v>
      </c>
      <c r="AQ618" s="20">
        <f t="shared" si="57"/>
        <v>-1.5228787452803376</v>
      </c>
      <c r="AR618" s="20">
        <f t="shared" si="153"/>
        <v>-1.2047388554094089</v>
      </c>
    </row>
    <row r="619" spans="1:44">
      <c r="A619" s="20">
        <f t="shared" si="138"/>
        <v>250</v>
      </c>
      <c r="B619" s="36">
        <f t="shared" si="147"/>
        <v>7611</v>
      </c>
      <c r="C619" s="21">
        <f t="shared" si="139"/>
        <v>48224</v>
      </c>
      <c r="U619" s="20">
        <f t="shared" si="132"/>
        <v>-1.2785073195891432</v>
      </c>
      <c r="V619" s="20">
        <f t="shared" si="132"/>
        <v>-3.6793422301043543</v>
      </c>
      <c r="W619" s="20">
        <f t="shared" si="47"/>
        <v>-1.5228787452803376</v>
      </c>
      <c r="X619" s="20">
        <f t="shared" si="148"/>
        <v>-1.0815990963666922</v>
      </c>
      <c r="Y619" s="20">
        <f t="shared" si="133"/>
        <v>-1.4755324854804674</v>
      </c>
      <c r="Z619" s="20">
        <f t="shared" si="133"/>
        <v>-3.8763673959956786</v>
      </c>
      <c r="AA619" s="20">
        <f t="shared" si="49"/>
        <v>-1.5228787452803376</v>
      </c>
      <c r="AB619" s="20">
        <f t="shared" si="149"/>
        <v>-1.1966218830166779</v>
      </c>
      <c r="AC619" s="20">
        <f t="shared" si="134"/>
        <v>-1.5358283873677185</v>
      </c>
      <c r="AD619" s="20">
        <f t="shared" si="134"/>
        <v>-3.9366632978829297</v>
      </c>
      <c r="AE619" s="20">
        <f t="shared" si="51"/>
        <v>-1.5228787452803376</v>
      </c>
      <c r="AF619" s="20">
        <f t="shared" si="150"/>
        <v>-1.227426181338106</v>
      </c>
      <c r="AG619" s="20">
        <f t="shared" si="135"/>
        <v>-1.6168616382769367</v>
      </c>
      <c r="AH619" s="20">
        <f t="shared" si="135"/>
        <v>-4.0176965487921477</v>
      </c>
      <c r="AI619" s="20">
        <f t="shared" si="53"/>
        <v>-1.5228787452803376</v>
      </c>
      <c r="AJ619" s="20">
        <f t="shared" si="151"/>
        <v>-1.265533720652982</v>
      </c>
      <c r="AK619" s="20">
        <f t="shared" si="136"/>
        <v>-1.6058662539754736</v>
      </c>
      <c r="AL619" s="20">
        <f t="shared" si="136"/>
        <v>-4.0067011644906847</v>
      </c>
      <c r="AM619" s="20">
        <f t="shared" si="55"/>
        <v>-1.5228787452803376</v>
      </c>
      <c r="AN619" s="20">
        <f t="shared" si="152"/>
        <v>-1.2605833641640583</v>
      </c>
      <c r="AO619" s="20">
        <f t="shared" si="137"/>
        <v>-1.4919229016686368</v>
      </c>
      <c r="AP619" s="20">
        <f t="shared" si="137"/>
        <v>-3.8927578121838478</v>
      </c>
      <c r="AQ619" s="20">
        <f t="shared" si="57"/>
        <v>-1.5228787452803376</v>
      </c>
      <c r="AR619" s="20">
        <f t="shared" si="153"/>
        <v>-1.2052024379483359</v>
      </c>
    </row>
    <row r="620" spans="1:44">
      <c r="A620" s="20">
        <f t="shared" si="138"/>
        <v>251</v>
      </c>
      <c r="B620" s="36">
        <f t="shared" si="147"/>
        <v>7642</v>
      </c>
      <c r="C620" s="21">
        <f t="shared" si="139"/>
        <v>48255</v>
      </c>
      <c r="U620" s="20">
        <f t="shared" si="132"/>
        <v>-1.2793542140319767</v>
      </c>
      <c r="V620" s="20">
        <f t="shared" si="132"/>
        <v>-3.6917156769355022</v>
      </c>
      <c r="W620" s="20">
        <f t="shared" si="47"/>
        <v>-1.5228787452803376</v>
      </c>
      <c r="X620" s="20">
        <f t="shared" si="148"/>
        <v>-1.082167918036645</v>
      </c>
      <c r="Y620" s="20">
        <f t="shared" si="133"/>
        <v>-1.4763793799233011</v>
      </c>
      <c r="Z620" s="20">
        <f t="shared" si="133"/>
        <v>-3.8887408428268264</v>
      </c>
      <c r="AA620" s="20">
        <f t="shared" si="49"/>
        <v>-1.5228787452803376</v>
      </c>
      <c r="AB620" s="20">
        <f t="shared" si="149"/>
        <v>-1.1970927787989856</v>
      </c>
      <c r="AC620" s="20">
        <f t="shared" si="134"/>
        <v>-1.536675281810552</v>
      </c>
      <c r="AD620" s="20">
        <f t="shared" si="134"/>
        <v>-3.9490367447140775</v>
      </c>
      <c r="AE620" s="20">
        <f t="shared" si="51"/>
        <v>-1.5228787452803376</v>
      </c>
      <c r="AF620" s="20">
        <f t="shared" si="150"/>
        <v>-1.2278661459381333</v>
      </c>
      <c r="AG620" s="20">
        <f t="shared" si="135"/>
        <v>-1.6177085327197704</v>
      </c>
      <c r="AH620" s="20">
        <f t="shared" si="135"/>
        <v>-4.0300699956232959</v>
      </c>
      <c r="AI620" s="20">
        <f t="shared" si="53"/>
        <v>-1.5228787452803376</v>
      </c>
      <c r="AJ620" s="20">
        <f t="shared" si="151"/>
        <v>-1.2659322600994769</v>
      </c>
      <c r="AK620" s="20">
        <f t="shared" si="136"/>
        <v>-1.6067131484183073</v>
      </c>
      <c r="AL620" s="20">
        <f t="shared" si="136"/>
        <v>-4.0190746113218321</v>
      </c>
      <c r="AM620" s="20">
        <f t="shared" si="55"/>
        <v>-1.5228787452803376</v>
      </c>
      <c r="AN620" s="20">
        <f t="shared" si="152"/>
        <v>-1.2609874923441025</v>
      </c>
      <c r="AO620" s="20">
        <f t="shared" si="137"/>
        <v>-1.4927697961114705</v>
      </c>
      <c r="AP620" s="20">
        <f t="shared" si="137"/>
        <v>-3.9051312590149956</v>
      </c>
      <c r="AQ620" s="20">
        <f t="shared" si="57"/>
        <v>-1.5228787452803376</v>
      </c>
      <c r="AR620" s="20">
        <f t="shared" si="153"/>
        <v>-1.2056649368882852</v>
      </c>
    </row>
    <row r="621" spans="1:44">
      <c r="A621" s="20">
        <f t="shared" si="138"/>
        <v>252</v>
      </c>
      <c r="B621" s="36">
        <f t="shared" si="147"/>
        <v>7671</v>
      </c>
      <c r="C621" s="21">
        <f t="shared" si="139"/>
        <v>48284</v>
      </c>
      <c r="U621" s="20">
        <f t="shared" si="132"/>
        <v>-1.2801464701236598</v>
      </c>
      <c r="V621" s="20">
        <f t="shared" si="132"/>
        <v>-3.7032908368743178</v>
      </c>
      <c r="W621" s="20">
        <f t="shared" si="47"/>
        <v>-1.5228787452803376</v>
      </c>
      <c r="X621" s="20">
        <f t="shared" si="148"/>
        <v>-1.0826989804479927</v>
      </c>
      <c r="Y621" s="20">
        <f t="shared" si="133"/>
        <v>-1.477171636014984</v>
      </c>
      <c r="Z621" s="20">
        <f t="shared" si="133"/>
        <v>-3.9003160027656421</v>
      </c>
      <c r="AA621" s="20">
        <f t="shared" si="49"/>
        <v>-1.5228787452803376</v>
      </c>
      <c r="AB621" s="20">
        <f t="shared" si="149"/>
        <v>-1.1975323199142975</v>
      </c>
      <c r="AC621" s="20">
        <f t="shared" si="134"/>
        <v>-1.5374675379022351</v>
      </c>
      <c r="AD621" s="20">
        <f t="shared" si="134"/>
        <v>-3.9606119046528931</v>
      </c>
      <c r="AE621" s="20">
        <f t="shared" si="51"/>
        <v>-1.5228787452803376</v>
      </c>
      <c r="AF621" s="20">
        <f t="shared" si="150"/>
        <v>-1.2282767871410849</v>
      </c>
      <c r="AG621" s="20">
        <f t="shared" si="135"/>
        <v>-1.6185007888114533</v>
      </c>
      <c r="AH621" s="20">
        <f t="shared" si="135"/>
        <v>-4.0416451555621116</v>
      </c>
      <c r="AI621" s="20">
        <f t="shared" si="53"/>
        <v>-1.5228787452803376</v>
      </c>
      <c r="AJ621" s="20">
        <f t="shared" si="151"/>
        <v>-1.2663042028003626</v>
      </c>
      <c r="AK621" s="20">
        <f t="shared" si="136"/>
        <v>-1.6075054045099901</v>
      </c>
      <c r="AL621" s="20">
        <f t="shared" si="136"/>
        <v>-4.0306497712606486</v>
      </c>
      <c r="AM621" s="20">
        <f t="shared" si="55"/>
        <v>-1.5228787452803376</v>
      </c>
      <c r="AN621" s="20">
        <f t="shared" si="152"/>
        <v>-1.261364655505022</v>
      </c>
      <c r="AO621" s="20">
        <f t="shared" si="137"/>
        <v>-1.4935620522031534</v>
      </c>
      <c r="AP621" s="20">
        <f t="shared" si="137"/>
        <v>-3.9167064189538117</v>
      </c>
      <c r="AQ621" s="20">
        <f t="shared" si="57"/>
        <v>-1.5228787452803376</v>
      </c>
      <c r="AR621" s="20">
        <f t="shared" si="153"/>
        <v>-1.2060966321933668</v>
      </c>
    </row>
    <row r="622" spans="1:44">
      <c r="A622" s="20">
        <f t="shared" si="138"/>
        <v>253</v>
      </c>
      <c r="B622" s="36">
        <f t="shared" ref="B622:B645" si="154">DATEDIF(DATE(2011,3,11),C622,"d")</f>
        <v>7702</v>
      </c>
      <c r="C622" s="21">
        <f t="shared" si="139"/>
        <v>48315</v>
      </c>
      <c r="U622" s="20">
        <f>LOG(U$9*(1/2)^($B622/U$8))</f>
        <v>-1.2809933645664935</v>
      </c>
      <c r="V622" s="20">
        <f>LOG(V$9*(1/2)^($B622/V$8))</f>
        <v>-3.7156642837054661</v>
      </c>
      <c r="W622" s="20">
        <f t="shared" si="47"/>
        <v>-1.5228787452803376</v>
      </c>
      <c r="X622" s="20">
        <f t="shared" ref="X622:X645" si="155">LOG(10^U622+10^V622+10^W622)</f>
        <v>-1.0832655533693829</v>
      </c>
      <c r="Y622" s="20">
        <f>LOG(Y$9*(1/2)^($B622/Y$8))</f>
        <v>-1.4780185304578177</v>
      </c>
      <c r="Z622" s="20">
        <f>LOG(Z$9*(1/2)^($B622/Z$8))</f>
        <v>-3.9126894495967903</v>
      </c>
      <c r="AA622" s="20">
        <f t="shared" si="49"/>
        <v>-1.5228787452803376</v>
      </c>
      <c r="AB622" s="20">
        <f t="shared" ref="AB622:AB645" si="156">LOG(10^Y622+10^Z622+10^AA622)</f>
        <v>-1.1980011496247929</v>
      </c>
      <c r="AC622" s="20">
        <f>LOG(AC$9*(1/2)^($B622/AC$8))</f>
        <v>-1.5383144323450688</v>
      </c>
      <c r="AD622" s="20">
        <f>LOG(AD$9*(1/2)^($B622/AD$8))</f>
        <v>-3.9729853514840414</v>
      </c>
      <c r="AE622" s="20">
        <f t="shared" si="51"/>
        <v>-1.5228787452803376</v>
      </c>
      <c r="AF622" s="20">
        <f t="shared" ref="AF622:AF645" si="157">LOG(10^AC622+10^AD622+10^AE622)</f>
        <v>-1.2287147610768046</v>
      </c>
      <c r="AG622" s="20">
        <f>LOG(AG$9*(1/2)^($B622/AG$8))</f>
        <v>-1.619347683254287</v>
      </c>
      <c r="AH622" s="20">
        <f>LOG(AH$9*(1/2)^($B622/AH$8))</f>
        <v>-4.0540186023932598</v>
      </c>
      <c r="AI622" s="20">
        <f t="shared" si="53"/>
        <v>-1.5228787452803376</v>
      </c>
      <c r="AJ622" s="20">
        <f t="shared" ref="AJ622:AJ645" si="158">LOG(10^AG622+10^AH622+10^AI622)</f>
        <v>-1.2667008658792971</v>
      </c>
      <c r="AK622" s="20">
        <f>LOG(AK$9*(1/2)^($B622/AK$8))</f>
        <v>-1.6083522989528238</v>
      </c>
      <c r="AL622" s="20">
        <f>LOG(AL$9*(1/2)^($B622/AL$8))</f>
        <v>-4.043023218091796</v>
      </c>
      <c r="AM622" s="20">
        <f t="shared" si="55"/>
        <v>-1.5228787452803376</v>
      </c>
      <c r="AN622" s="20">
        <f t="shared" ref="AN622:AN645" si="159">LOG(10^AK622+10^AL622+10^AM622)</f>
        <v>-1.2617668910087343</v>
      </c>
      <c r="AO622" s="20">
        <f>LOG(AO$9*(1/2)^($B622/AO$8))</f>
        <v>-1.4944089466459871</v>
      </c>
      <c r="AP622" s="20">
        <f>LOG(AP$9*(1/2)^($B622/AP$8))</f>
        <v>-3.9290798657849595</v>
      </c>
      <c r="AQ622" s="20">
        <f t="shared" si="57"/>
        <v>-1.5228787452803376</v>
      </c>
      <c r="AR622" s="20">
        <f t="shared" ref="AR622:AR645" si="160">LOG(10^AO622+10^AP622+10^AQ622)</f>
        <v>-1.2065570846920599</v>
      </c>
    </row>
    <row r="623" spans="1:44">
      <c r="A623" s="20">
        <f t="shared" si="138"/>
        <v>254</v>
      </c>
      <c r="B623" s="36">
        <f t="shared" si="154"/>
        <v>7732</v>
      </c>
      <c r="C623" s="21">
        <f t="shared" si="139"/>
        <v>48345</v>
      </c>
      <c r="U623" s="20">
        <f t="shared" si="132"/>
        <v>-1.2818129398337517</v>
      </c>
      <c r="V623" s="20">
        <f t="shared" si="132"/>
        <v>-3.727638587090448</v>
      </c>
      <c r="W623" s="20">
        <f t="shared" si="47"/>
        <v>-1.5228787452803376</v>
      </c>
      <c r="X623" s="20">
        <f t="shared" si="155"/>
        <v>-1.0838127719816841</v>
      </c>
      <c r="Y623" s="20">
        <f t="shared" si="133"/>
        <v>-1.4788381057250759</v>
      </c>
      <c r="Z623" s="20">
        <f t="shared" si="133"/>
        <v>-3.9246637529817723</v>
      </c>
      <c r="AA623" s="20">
        <f t="shared" si="49"/>
        <v>-1.5228787452803376</v>
      </c>
      <c r="AB623" s="20">
        <f t="shared" si="156"/>
        <v>-1.1984538637525177</v>
      </c>
      <c r="AC623" s="20">
        <f t="shared" si="134"/>
        <v>-1.539134007612327</v>
      </c>
      <c r="AD623" s="20">
        <f t="shared" si="134"/>
        <v>-3.9849596548690234</v>
      </c>
      <c r="AE623" s="20">
        <f t="shared" si="51"/>
        <v>-1.5228787452803376</v>
      </c>
      <c r="AF623" s="20">
        <f t="shared" si="157"/>
        <v>-1.2291376505234828</v>
      </c>
      <c r="AG623" s="20">
        <f t="shared" si="135"/>
        <v>-1.6201672585215452</v>
      </c>
      <c r="AH623" s="20">
        <f t="shared" si="135"/>
        <v>-4.0659929057782414</v>
      </c>
      <c r="AI623" s="20">
        <f t="shared" si="53"/>
        <v>-1.5228787452803376</v>
      </c>
      <c r="AJ623" s="20">
        <f t="shared" si="158"/>
        <v>-1.2670838314592825</v>
      </c>
      <c r="AK623" s="20">
        <f t="shared" si="136"/>
        <v>-1.6091718742200822</v>
      </c>
      <c r="AL623" s="20">
        <f t="shared" si="136"/>
        <v>-4.0549975214767784</v>
      </c>
      <c r="AM623" s="20">
        <f t="shared" si="55"/>
        <v>-1.5228787452803376</v>
      </c>
      <c r="AN623" s="20">
        <f t="shared" si="159"/>
        <v>-1.2621552414865835</v>
      </c>
      <c r="AO623" s="20">
        <f t="shared" si="137"/>
        <v>-1.4952285219132453</v>
      </c>
      <c r="AP623" s="20">
        <f t="shared" si="137"/>
        <v>-3.9410541691699414</v>
      </c>
      <c r="AQ623" s="20">
        <f t="shared" si="57"/>
        <v>-1.5228787452803376</v>
      </c>
      <c r="AR623" s="20">
        <f t="shared" si="160"/>
        <v>-1.2070017011334415</v>
      </c>
    </row>
    <row r="624" spans="1:44">
      <c r="A624" s="20">
        <f t="shared" si="138"/>
        <v>255</v>
      </c>
      <c r="B624" s="36">
        <f t="shared" si="154"/>
        <v>7763</v>
      </c>
      <c r="C624" s="21">
        <f t="shared" si="139"/>
        <v>48376</v>
      </c>
      <c r="U624" s="20">
        <f t="shared" si="132"/>
        <v>-1.2826598342765854</v>
      </c>
      <c r="V624" s="20">
        <f t="shared" si="132"/>
        <v>-3.7400120339215959</v>
      </c>
      <c r="W624" s="20">
        <f t="shared" si="47"/>
        <v>-1.5228787452803376</v>
      </c>
      <c r="X624" s="20">
        <f t="shared" si="155"/>
        <v>-1.0843771368085358</v>
      </c>
      <c r="Y624" s="20">
        <f t="shared" si="133"/>
        <v>-1.4796850001679096</v>
      </c>
      <c r="Z624" s="20">
        <f t="shared" si="133"/>
        <v>-3.9370371998129201</v>
      </c>
      <c r="AA624" s="20">
        <f t="shared" si="49"/>
        <v>-1.5228787452803376</v>
      </c>
      <c r="AB624" s="20">
        <f t="shared" si="156"/>
        <v>-1.1989206597142636</v>
      </c>
      <c r="AC624" s="20">
        <f t="shared" si="134"/>
        <v>-1.5399809020551607</v>
      </c>
      <c r="AD624" s="20">
        <f t="shared" si="134"/>
        <v>-3.9973331017001712</v>
      </c>
      <c r="AE624" s="20">
        <f t="shared" si="51"/>
        <v>-1.5228787452803376</v>
      </c>
      <c r="AF624" s="20">
        <f t="shared" si="157"/>
        <v>-1.2295736636722958</v>
      </c>
      <c r="AG624" s="20">
        <f t="shared" si="135"/>
        <v>-1.6210141529643789</v>
      </c>
      <c r="AH624" s="20">
        <f t="shared" si="135"/>
        <v>-4.0783663526093896</v>
      </c>
      <c r="AI624" s="20">
        <f t="shared" si="53"/>
        <v>-1.5228787452803376</v>
      </c>
      <c r="AJ624" s="20">
        <f t="shared" si="158"/>
        <v>-1.2674786448917035</v>
      </c>
      <c r="AK624" s="20">
        <f t="shared" si="136"/>
        <v>-1.6100187686629157</v>
      </c>
      <c r="AL624" s="20">
        <f t="shared" si="136"/>
        <v>-4.0673709683079258</v>
      </c>
      <c r="AM624" s="20">
        <f t="shared" si="55"/>
        <v>-1.5228787452803376</v>
      </c>
      <c r="AN624" s="20">
        <f t="shared" si="159"/>
        <v>-1.2625556114534255</v>
      </c>
      <c r="AO624" s="20">
        <f t="shared" si="137"/>
        <v>-1.496075416356079</v>
      </c>
      <c r="AP624" s="20">
        <f t="shared" si="137"/>
        <v>-3.9534276160010893</v>
      </c>
      <c r="AQ624" s="20">
        <f t="shared" si="57"/>
        <v>-1.5228787452803376</v>
      </c>
      <c r="AR624" s="20">
        <f t="shared" si="160"/>
        <v>-1.2074601388420168</v>
      </c>
    </row>
    <row r="625" spans="1:44">
      <c r="A625" s="20">
        <f t="shared" si="138"/>
        <v>256</v>
      </c>
      <c r="B625" s="36">
        <f t="shared" si="154"/>
        <v>7793</v>
      </c>
      <c r="C625" s="21">
        <f t="shared" si="139"/>
        <v>48406</v>
      </c>
      <c r="U625" s="20">
        <f t="shared" si="132"/>
        <v>-1.2834794095438435</v>
      </c>
      <c r="V625" s="20">
        <f t="shared" si="132"/>
        <v>-3.7519863373065774</v>
      </c>
      <c r="W625" s="20">
        <f t="shared" si="47"/>
        <v>-1.5228787452803376</v>
      </c>
      <c r="X625" s="20">
        <f t="shared" si="155"/>
        <v>-1.0849222551872291</v>
      </c>
      <c r="Y625" s="20">
        <f t="shared" si="133"/>
        <v>-1.480504575435168</v>
      </c>
      <c r="Z625" s="20">
        <f t="shared" si="133"/>
        <v>-3.9490115031979016</v>
      </c>
      <c r="AA625" s="20">
        <f t="shared" si="49"/>
        <v>-1.5228787452803376</v>
      </c>
      <c r="AB625" s="20">
        <f t="shared" si="156"/>
        <v>-1.1993714369956396</v>
      </c>
      <c r="AC625" s="20">
        <f t="shared" si="134"/>
        <v>-1.5408004773224189</v>
      </c>
      <c r="AD625" s="20">
        <f t="shared" si="134"/>
        <v>-4.0093074050851527</v>
      </c>
      <c r="AE625" s="20">
        <f t="shared" si="51"/>
        <v>-1.5228787452803376</v>
      </c>
      <c r="AF625" s="20">
        <f t="shared" si="157"/>
        <v>-1.2299946851456036</v>
      </c>
      <c r="AG625" s="20">
        <f t="shared" si="135"/>
        <v>-1.6218337282316373</v>
      </c>
      <c r="AH625" s="20">
        <f t="shared" si="135"/>
        <v>-4.0903406559943711</v>
      </c>
      <c r="AI625" s="20">
        <f t="shared" si="53"/>
        <v>-1.5228787452803376</v>
      </c>
      <c r="AJ625" s="20">
        <f t="shared" si="158"/>
        <v>-1.2678598476818357</v>
      </c>
      <c r="AK625" s="20">
        <f t="shared" si="136"/>
        <v>-1.6108383439301741</v>
      </c>
      <c r="AL625" s="20">
        <f t="shared" si="136"/>
        <v>-4.0793452716929073</v>
      </c>
      <c r="AM625" s="20">
        <f t="shared" si="55"/>
        <v>-1.5228787452803376</v>
      </c>
      <c r="AN625" s="20">
        <f t="shared" si="159"/>
        <v>-1.2629421840870749</v>
      </c>
      <c r="AO625" s="20">
        <f t="shared" si="137"/>
        <v>-1.4968949916233374</v>
      </c>
      <c r="AP625" s="20">
        <f t="shared" si="137"/>
        <v>-3.9654019193860708</v>
      </c>
      <c r="AQ625" s="20">
        <f t="shared" si="57"/>
        <v>-1.5228787452803376</v>
      </c>
      <c r="AR625" s="20">
        <f t="shared" si="160"/>
        <v>-1.2079028363158231</v>
      </c>
    </row>
    <row r="626" spans="1:44">
      <c r="A626" s="20">
        <f t="shared" ref="A626:A689" si="161">INDEX(A:A,ROW()-1)+1</f>
        <v>257</v>
      </c>
      <c r="B626" s="36">
        <f t="shared" si="154"/>
        <v>7824</v>
      </c>
      <c r="C626" s="21">
        <f t="shared" ref="C626:C689" si="162">DATE(YEAR(INDEX(C:C,ROW()-1)),MONTH(INDEX(C:C,ROW()-1))+1,DAY(INDEX(C:C,ROW()-1)))</f>
        <v>48437</v>
      </c>
      <c r="U626" s="20">
        <f t="shared" si="132"/>
        <v>-1.2843263039866772</v>
      </c>
      <c r="V626" s="20">
        <f t="shared" si="132"/>
        <v>-3.7643597841377257</v>
      </c>
      <c r="W626" s="20">
        <f t="shared" si="47"/>
        <v>-1.5228787452803376</v>
      </c>
      <c r="X626" s="20">
        <f t="shared" si="155"/>
        <v>-1.0854844866221889</v>
      </c>
      <c r="Y626" s="20">
        <f t="shared" si="133"/>
        <v>-1.4813514698780015</v>
      </c>
      <c r="Z626" s="20">
        <f t="shared" si="133"/>
        <v>-3.9613849500290499</v>
      </c>
      <c r="AA626" s="20">
        <f t="shared" si="49"/>
        <v>-1.5228787452803376</v>
      </c>
      <c r="AB626" s="20">
        <f t="shared" si="156"/>
        <v>-1.1998362630324049</v>
      </c>
      <c r="AC626" s="20">
        <f t="shared" si="134"/>
        <v>-1.5416473717652526</v>
      </c>
      <c r="AD626" s="20">
        <f t="shared" si="134"/>
        <v>-4.021680851916301</v>
      </c>
      <c r="AE626" s="20">
        <f t="shared" si="51"/>
        <v>-1.5228787452803376</v>
      </c>
      <c r="AF626" s="20">
        <f t="shared" si="157"/>
        <v>-1.2304287977931345</v>
      </c>
      <c r="AG626" s="20">
        <f t="shared" si="135"/>
        <v>-1.6226806226744708</v>
      </c>
      <c r="AH626" s="20">
        <f t="shared" si="135"/>
        <v>-4.1027141028255194</v>
      </c>
      <c r="AI626" s="20">
        <f t="shared" si="53"/>
        <v>-1.5228787452803376</v>
      </c>
      <c r="AJ626" s="20">
        <f t="shared" si="158"/>
        <v>-1.2682528669177953</v>
      </c>
      <c r="AK626" s="20">
        <f t="shared" si="136"/>
        <v>-1.6116852383730076</v>
      </c>
      <c r="AL626" s="20">
        <f t="shared" si="136"/>
        <v>-4.0917187185240556</v>
      </c>
      <c r="AM626" s="20">
        <f t="shared" si="55"/>
        <v>-1.5228787452803376</v>
      </c>
      <c r="AN626" s="20">
        <f t="shared" si="159"/>
        <v>-1.2633407446264908</v>
      </c>
      <c r="AO626" s="20">
        <f t="shared" si="137"/>
        <v>-1.4977418860661709</v>
      </c>
      <c r="AP626" s="20">
        <f t="shared" si="137"/>
        <v>-3.9777753662172191</v>
      </c>
      <c r="AQ626" s="20">
        <f t="shared" si="57"/>
        <v>-1.5228787452803376</v>
      </c>
      <c r="AR626" s="20">
        <f t="shared" si="160"/>
        <v>-1.2083593221031979</v>
      </c>
    </row>
    <row r="627" spans="1:44">
      <c r="A627" s="20">
        <f t="shared" si="161"/>
        <v>258</v>
      </c>
      <c r="B627" s="36">
        <f t="shared" si="154"/>
        <v>7855</v>
      </c>
      <c r="C627" s="21">
        <f t="shared" si="162"/>
        <v>48468</v>
      </c>
      <c r="U627" s="20">
        <f t="shared" si="132"/>
        <v>-1.2851731984295109</v>
      </c>
      <c r="V627" s="20">
        <f t="shared" si="132"/>
        <v>-3.776733230968873</v>
      </c>
      <c r="W627" s="20">
        <f t="shared" si="47"/>
        <v>-1.5228787452803376</v>
      </c>
      <c r="X627" s="20">
        <f t="shared" si="155"/>
        <v>-1.0860456612483687</v>
      </c>
      <c r="Y627" s="20">
        <f t="shared" si="133"/>
        <v>-1.4821983643208352</v>
      </c>
      <c r="Z627" s="20">
        <f t="shared" si="133"/>
        <v>-3.9737583968601973</v>
      </c>
      <c r="AA627" s="20">
        <f t="shared" si="49"/>
        <v>-1.5228787452803376</v>
      </c>
      <c r="AB627" s="20">
        <f t="shared" si="156"/>
        <v>-1.2003001113469507</v>
      </c>
      <c r="AC627" s="20">
        <f t="shared" si="134"/>
        <v>-1.5424942662080861</v>
      </c>
      <c r="AD627" s="20">
        <f t="shared" si="134"/>
        <v>-4.0340542987474484</v>
      </c>
      <c r="AE627" s="20">
        <f t="shared" si="51"/>
        <v>-1.5228787452803376</v>
      </c>
      <c r="AF627" s="20">
        <f t="shared" si="157"/>
        <v>-1.2308619667035292</v>
      </c>
      <c r="AG627" s="20">
        <f t="shared" si="135"/>
        <v>-1.6235275171173045</v>
      </c>
      <c r="AH627" s="20">
        <f t="shared" si="135"/>
        <v>-4.1150875496566668</v>
      </c>
      <c r="AI627" s="20">
        <f t="shared" si="53"/>
        <v>-1.5228787452803376</v>
      </c>
      <c r="AJ627" s="20">
        <f t="shared" si="158"/>
        <v>-1.2686449946697227</v>
      </c>
      <c r="AK627" s="20">
        <f t="shared" si="136"/>
        <v>-1.6125321328158413</v>
      </c>
      <c r="AL627" s="20">
        <f t="shared" si="136"/>
        <v>-4.1040921653552038</v>
      </c>
      <c r="AM627" s="20">
        <f t="shared" si="55"/>
        <v>-1.5228787452803376</v>
      </c>
      <c r="AN627" s="20">
        <f t="shared" si="159"/>
        <v>-1.2637384061829848</v>
      </c>
      <c r="AO627" s="20">
        <f t="shared" si="137"/>
        <v>-1.4985887805090043</v>
      </c>
      <c r="AP627" s="20">
        <f t="shared" si="137"/>
        <v>-3.9901488130483669</v>
      </c>
      <c r="AQ627" s="20">
        <f t="shared" si="57"/>
        <v>-1.5228787452803376</v>
      </c>
      <c r="AR627" s="20">
        <f t="shared" si="160"/>
        <v>-1.2088148389680833</v>
      </c>
    </row>
    <row r="628" spans="1:44">
      <c r="A628" s="20">
        <f t="shared" si="161"/>
        <v>259</v>
      </c>
      <c r="B628" s="36">
        <f t="shared" si="154"/>
        <v>7885</v>
      </c>
      <c r="C628" s="21">
        <f t="shared" si="162"/>
        <v>48498</v>
      </c>
      <c r="U628" s="20">
        <f t="shared" si="132"/>
        <v>-1.2859927736967693</v>
      </c>
      <c r="V628" s="20">
        <f t="shared" si="132"/>
        <v>-3.7887075343538545</v>
      </c>
      <c r="W628" s="20">
        <f t="shared" si="47"/>
        <v>-1.5228787452803376</v>
      </c>
      <c r="X628" s="20">
        <f t="shared" si="155"/>
        <v>-1.0865877440088016</v>
      </c>
      <c r="Y628" s="20">
        <f t="shared" si="133"/>
        <v>-1.4830179395880936</v>
      </c>
      <c r="Z628" s="20">
        <f t="shared" si="133"/>
        <v>-3.9857327002451788</v>
      </c>
      <c r="AA628" s="20">
        <f t="shared" si="49"/>
        <v>-1.5228787452803376</v>
      </c>
      <c r="AB628" s="20">
        <f t="shared" si="156"/>
        <v>-1.2007480802136155</v>
      </c>
      <c r="AC628" s="20">
        <f t="shared" si="134"/>
        <v>-1.5433138414753445</v>
      </c>
      <c r="AD628" s="20">
        <f t="shared" si="134"/>
        <v>-4.0460286021324299</v>
      </c>
      <c r="AE628" s="20">
        <f t="shared" si="51"/>
        <v>-1.5228787452803376</v>
      </c>
      <c r="AF628" s="20">
        <f t="shared" si="157"/>
        <v>-1.2312802773894058</v>
      </c>
      <c r="AG628" s="20">
        <f t="shared" si="135"/>
        <v>-1.6243470923845629</v>
      </c>
      <c r="AH628" s="20">
        <f t="shared" si="135"/>
        <v>-4.1270618530416483</v>
      </c>
      <c r="AI628" s="20">
        <f t="shared" si="53"/>
        <v>-1.5228787452803376</v>
      </c>
      <c r="AJ628" s="20">
        <f t="shared" si="158"/>
        <v>-1.269023636773722</v>
      </c>
      <c r="AK628" s="20">
        <f t="shared" si="136"/>
        <v>-1.6133517080830997</v>
      </c>
      <c r="AL628" s="20">
        <f t="shared" si="136"/>
        <v>-4.1160664687401853</v>
      </c>
      <c r="AM628" s="20">
        <f t="shared" si="55"/>
        <v>-1.5228787452803376</v>
      </c>
      <c r="AN628" s="20">
        <f t="shared" si="159"/>
        <v>-1.2641223965895403</v>
      </c>
      <c r="AO628" s="20">
        <f t="shared" si="137"/>
        <v>-1.499408355776263</v>
      </c>
      <c r="AP628" s="20">
        <f t="shared" si="137"/>
        <v>-4.0021231164333484</v>
      </c>
      <c r="AQ628" s="20">
        <f t="shared" si="57"/>
        <v>-1.5228787452803376</v>
      </c>
      <c r="AR628" s="20">
        <f t="shared" si="160"/>
        <v>-1.2092547533059614</v>
      </c>
    </row>
    <row r="629" spans="1:44">
      <c r="A629" s="20">
        <f t="shared" si="161"/>
        <v>260</v>
      </c>
      <c r="B629" s="36">
        <f t="shared" si="154"/>
        <v>7916</v>
      </c>
      <c r="C629" s="21">
        <f t="shared" si="162"/>
        <v>48529</v>
      </c>
      <c r="U629" s="20">
        <f t="shared" si="132"/>
        <v>-1.2868396681396028</v>
      </c>
      <c r="V629" s="20">
        <f t="shared" si="132"/>
        <v>-3.8010809811850024</v>
      </c>
      <c r="W629" s="20">
        <f t="shared" si="47"/>
        <v>-1.5228787452803376</v>
      </c>
      <c r="X629" s="20">
        <f t="shared" si="155"/>
        <v>-1.0871468906159345</v>
      </c>
      <c r="Y629" s="20">
        <f t="shared" si="133"/>
        <v>-1.4838648340309271</v>
      </c>
      <c r="Z629" s="20">
        <f t="shared" si="133"/>
        <v>-3.9981061470763266</v>
      </c>
      <c r="AA629" s="20">
        <f t="shared" si="49"/>
        <v>-1.5228787452803376</v>
      </c>
      <c r="AB629" s="20">
        <f t="shared" si="156"/>
        <v>-1.2012100486297401</v>
      </c>
      <c r="AC629" s="20">
        <f t="shared" si="134"/>
        <v>-1.5441607359181782</v>
      </c>
      <c r="AD629" s="20">
        <f t="shared" si="134"/>
        <v>-4.0584020489635781</v>
      </c>
      <c r="AE629" s="20">
        <f t="shared" si="51"/>
        <v>-1.5228787452803376</v>
      </c>
      <c r="AF629" s="20">
        <f t="shared" si="157"/>
        <v>-1.2317116308386382</v>
      </c>
      <c r="AG629" s="20">
        <f t="shared" si="135"/>
        <v>-1.6251939868273964</v>
      </c>
      <c r="AH629" s="20">
        <f t="shared" si="135"/>
        <v>-4.1394352998727957</v>
      </c>
      <c r="AI629" s="20">
        <f t="shared" si="53"/>
        <v>-1.5228787452803376</v>
      </c>
      <c r="AJ629" s="20">
        <f t="shared" si="158"/>
        <v>-1.269414048556176</v>
      </c>
      <c r="AK629" s="20">
        <f t="shared" si="136"/>
        <v>-1.6141986025259332</v>
      </c>
      <c r="AL629" s="20">
        <f t="shared" si="136"/>
        <v>-4.1284399155713327</v>
      </c>
      <c r="AM629" s="20">
        <f t="shared" si="55"/>
        <v>-1.5228787452803376</v>
      </c>
      <c r="AN629" s="20">
        <f t="shared" si="159"/>
        <v>-1.2645183278745729</v>
      </c>
      <c r="AO629" s="20">
        <f t="shared" si="137"/>
        <v>-1.5002552502190964</v>
      </c>
      <c r="AP629" s="20">
        <f t="shared" si="137"/>
        <v>-4.0144965632644958</v>
      </c>
      <c r="AQ629" s="20">
        <f t="shared" si="57"/>
        <v>-1.5228787452803376</v>
      </c>
      <c r="AR629" s="20">
        <f t="shared" si="160"/>
        <v>-1.2097084069303479</v>
      </c>
    </row>
    <row r="630" spans="1:44">
      <c r="A630" s="20">
        <f t="shared" si="161"/>
        <v>261</v>
      </c>
      <c r="B630" s="36">
        <f t="shared" si="154"/>
        <v>7946</v>
      </c>
      <c r="C630" s="21">
        <f t="shared" si="162"/>
        <v>48559</v>
      </c>
      <c r="U630" s="20">
        <f t="shared" si="132"/>
        <v>-1.287659243406861</v>
      </c>
      <c r="V630" s="20">
        <f t="shared" si="132"/>
        <v>-3.8130552845699848</v>
      </c>
      <c r="W630" s="20">
        <f t="shared" si="47"/>
        <v>-1.5228787452803376</v>
      </c>
      <c r="X630" s="20">
        <f t="shared" si="155"/>
        <v>-1.0876870428089684</v>
      </c>
      <c r="Y630" s="20">
        <f t="shared" si="133"/>
        <v>-1.4846844092981852</v>
      </c>
      <c r="Z630" s="20">
        <f t="shared" si="133"/>
        <v>-4.0100804504613095</v>
      </c>
      <c r="AA630" s="20">
        <f t="shared" si="49"/>
        <v>-1.5228787452803376</v>
      </c>
      <c r="AB630" s="20">
        <f t="shared" si="156"/>
        <v>-1.2016562256071683</v>
      </c>
      <c r="AC630" s="20">
        <f t="shared" si="134"/>
        <v>-1.5449803111854363</v>
      </c>
      <c r="AD630" s="20">
        <f t="shared" si="134"/>
        <v>-4.0703763523485605</v>
      </c>
      <c r="AE630" s="20">
        <f t="shared" si="51"/>
        <v>-1.5228787452803376</v>
      </c>
      <c r="AF630" s="20">
        <f t="shared" si="157"/>
        <v>-1.2321282104794615</v>
      </c>
      <c r="AG630" s="20">
        <f t="shared" si="135"/>
        <v>-1.6260135620946548</v>
      </c>
      <c r="AH630" s="20">
        <f t="shared" si="135"/>
        <v>-4.1514096032577781</v>
      </c>
      <c r="AI630" s="20">
        <f t="shared" si="53"/>
        <v>-1.5228787452803376</v>
      </c>
      <c r="AJ630" s="20">
        <f t="shared" si="158"/>
        <v>-1.2697910538285693</v>
      </c>
      <c r="AK630" s="20">
        <f t="shared" si="136"/>
        <v>-1.6150181777931913</v>
      </c>
      <c r="AL630" s="20">
        <f t="shared" si="136"/>
        <v>-4.1404142189563151</v>
      </c>
      <c r="AM630" s="20">
        <f t="shared" si="55"/>
        <v>-1.5228787452803376</v>
      </c>
      <c r="AN630" s="20">
        <f t="shared" si="159"/>
        <v>-1.2649006678909585</v>
      </c>
      <c r="AO630" s="20">
        <f t="shared" si="137"/>
        <v>-1.5010748254863548</v>
      </c>
      <c r="AP630" s="20">
        <f t="shared" si="137"/>
        <v>-4.0264708666494782</v>
      </c>
      <c r="AQ630" s="20">
        <f t="shared" si="57"/>
        <v>-1.5228787452803376</v>
      </c>
      <c r="AR630" s="20">
        <f t="shared" si="160"/>
        <v>-1.2101465450907669</v>
      </c>
    </row>
    <row r="631" spans="1:44">
      <c r="A631" s="20">
        <f t="shared" si="161"/>
        <v>262</v>
      </c>
      <c r="B631" s="36">
        <f t="shared" si="154"/>
        <v>7977</v>
      </c>
      <c r="C631" s="21">
        <f t="shared" si="162"/>
        <v>48590</v>
      </c>
      <c r="U631" s="20">
        <f t="shared" si="132"/>
        <v>-1.2885061378496947</v>
      </c>
      <c r="V631" s="20">
        <f t="shared" si="132"/>
        <v>-3.8254287314011326</v>
      </c>
      <c r="W631" s="20">
        <f t="shared" si="47"/>
        <v>-1.5228787452803376</v>
      </c>
      <c r="X631" s="20">
        <f t="shared" si="155"/>
        <v>-1.0882442267161361</v>
      </c>
      <c r="Y631" s="20">
        <f t="shared" si="133"/>
        <v>-1.4855313037410192</v>
      </c>
      <c r="Z631" s="20">
        <f t="shared" si="133"/>
        <v>-4.0224538972924568</v>
      </c>
      <c r="AA631" s="20">
        <f t="shared" si="49"/>
        <v>-1.5228787452803376</v>
      </c>
      <c r="AB631" s="20">
        <f t="shared" si="156"/>
        <v>-1.202116369933049</v>
      </c>
      <c r="AC631" s="20">
        <f t="shared" si="134"/>
        <v>-1.54582720562827</v>
      </c>
      <c r="AD631" s="20">
        <f t="shared" si="134"/>
        <v>-4.0827497991797079</v>
      </c>
      <c r="AE631" s="20">
        <f t="shared" si="51"/>
        <v>-1.5228787452803376</v>
      </c>
      <c r="AF631" s="20">
        <f t="shared" si="157"/>
        <v>-1.2325578011882221</v>
      </c>
      <c r="AG631" s="20">
        <f t="shared" si="135"/>
        <v>-1.6268604565374882</v>
      </c>
      <c r="AH631" s="20">
        <f t="shared" si="135"/>
        <v>-4.1637830500889264</v>
      </c>
      <c r="AI631" s="20">
        <f t="shared" si="53"/>
        <v>-1.5228787452803376</v>
      </c>
      <c r="AJ631" s="20">
        <f t="shared" si="158"/>
        <v>-1.2701797981447462</v>
      </c>
      <c r="AK631" s="20">
        <f t="shared" si="136"/>
        <v>-1.615865072236025</v>
      </c>
      <c r="AL631" s="20">
        <f t="shared" si="136"/>
        <v>-4.1527876657874634</v>
      </c>
      <c r="AM631" s="20">
        <f t="shared" si="55"/>
        <v>-1.5228787452803376</v>
      </c>
      <c r="AN631" s="20">
        <f t="shared" si="159"/>
        <v>-1.2652949179827431</v>
      </c>
      <c r="AO631" s="20">
        <f t="shared" si="137"/>
        <v>-1.5019217199291883</v>
      </c>
      <c r="AP631" s="20">
        <f t="shared" si="137"/>
        <v>-4.0388443134806264</v>
      </c>
      <c r="AQ631" s="20">
        <f t="shared" si="57"/>
        <v>-1.5228787452803376</v>
      </c>
      <c r="AR631" s="20">
        <f t="shared" si="160"/>
        <v>-1.210598390449418</v>
      </c>
    </row>
    <row r="632" spans="1:44">
      <c r="A632" s="20">
        <f t="shared" si="161"/>
        <v>263</v>
      </c>
      <c r="B632" s="36">
        <f t="shared" si="154"/>
        <v>8008</v>
      </c>
      <c r="C632" s="21">
        <f t="shared" si="162"/>
        <v>48621</v>
      </c>
      <c r="U632" s="20">
        <f t="shared" si="132"/>
        <v>-1.2893530322925284</v>
      </c>
      <c r="V632" s="20">
        <f t="shared" si="132"/>
        <v>-3.8378021782322804</v>
      </c>
      <c r="W632" s="20">
        <f t="shared" si="47"/>
        <v>-1.5228787452803376</v>
      </c>
      <c r="X632" s="20">
        <f t="shared" si="155"/>
        <v>-1.0888004371184636</v>
      </c>
      <c r="Y632" s="20">
        <f t="shared" si="133"/>
        <v>-1.4863781981838526</v>
      </c>
      <c r="Z632" s="20">
        <f t="shared" si="133"/>
        <v>-4.0348273441236042</v>
      </c>
      <c r="AA632" s="20">
        <f t="shared" si="49"/>
        <v>-1.5228787452803376</v>
      </c>
      <c r="AB632" s="20">
        <f t="shared" si="156"/>
        <v>-1.2025756077114076</v>
      </c>
      <c r="AC632" s="20">
        <f t="shared" si="134"/>
        <v>-1.5466741000711037</v>
      </c>
      <c r="AD632" s="20">
        <f t="shared" si="134"/>
        <v>-4.0951232460108562</v>
      </c>
      <c r="AE632" s="20">
        <f t="shared" si="51"/>
        <v>-1.5228787452803376</v>
      </c>
      <c r="AF632" s="20">
        <f t="shared" si="157"/>
        <v>-1.2329865153970136</v>
      </c>
      <c r="AG632" s="20">
        <f t="shared" si="135"/>
        <v>-1.6277073509803219</v>
      </c>
      <c r="AH632" s="20">
        <f t="shared" si="135"/>
        <v>-4.1761564969200737</v>
      </c>
      <c r="AI632" s="20">
        <f t="shared" si="53"/>
        <v>-1.5228787452803376</v>
      </c>
      <c r="AJ632" s="20">
        <f t="shared" si="158"/>
        <v>-1.2705677128353685</v>
      </c>
      <c r="AK632" s="20">
        <f t="shared" si="136"/>
        <v>-1.6167119666788587</v>
      </c>
      <c r="AL632" s="20">
        <f t="shared" si="136"/>
        <v>-4.1651611126186108</v>
      </c>
      <c r="AM632" s="20">
        <f t="shared" si="55"/>
        <v>-1.5228787452803376</v>
      </c>
      <c r="AN632" s="20">
        <f t="shared" si="159"/>
        <v>-1.2656883316834222</v>
      </c>
      <c r="AO632" s="20">
        <f t="shared" si="137"/>
        <v>-1.502768614372022</v>
      </c>
      <c r="AP632" s="20">
        <f t="shared" si="137"/>
        <v>-4.0512177603117738</v>
      </c>
      <c r="AQ632" s="20">
        <f t="shared" si="57"/>
        <v>-1.5228787452803376</v>
      </c>
      <c r="AR632" s="20">
        <f t="shared" si="160"/>
        <v>-1.211049336997412</v>
      </c>
    </row>
    <row r="633" spans="1:44">
      <c r="A633" s="20">
        <f t="shared" si="161"/>
        <v>264</v>
      </c>
      <c r="B633" s="36">
        <f t="shared" si="154"/>
        <v>8036</v>
      </c>
      <c r="C633" s="21">
        <f t="shared" si="162"/>
        <v>48649</v>
      </c>
      <c r="U633" s="20">
        <f t="shared" si="132"/>
        <v>-1.290117969208636</v>
      </c>
      <c r="V633" s="20">
        <f t="shared" si="132"/>
        <v>-3.8489781947249297</v>
      </c>
      <c r="W633" s="20">
        <f t="shared" si="47"/>
        <v>-1.5228787452803376</v>
      </c>
      <c r="X633" s="20">
        <f t="shared" si="155"/>
        <v>-1.0893019969075859</v>
      </c>
      <c r="Y633" s="20">
        <f t="shared" si="133"/>
        <v>-1.4871431350999602</v>
      </c>
      <c r="Z633" s="20">
        <f t="shared" si="133"/>
        <v>-4.046003360616254</v>
      </c>
      <c r="AA633" s="20">
        <f t="shared" si="49"/>
        <v>-1.5228787452803376</v>
      </c>
      <c r="AB633" s="20">
        <f t="shared" si="156"/>
        <v>-1.2029896349912079</v>
      </c>
      <c r="AC633" s="20">
        <f t="shared" si="134"/>
        <v>-1.5474390369872113</v>
      </c>
      <c r="AD633" s="20">
        <f t="shared" si="134"/>
        <v>-4.1062992625035051</v>
      </c>
      <c r="AE633" s="20">
        <f t="shared" si="51"/>
        <v>-1.5228787452803376</v>
      </c>
      <c r="AF633" s="20">
        <f t="shared" si="157"/>
        <v>-1.2333729982166397</v>
      </c>
      <c r="AG633" s="20">
        <f t="shared" si="135"/>
        <v>-1.6284722878964295</v>
      </c>
      <c r="AH633" s="20">
        <f t="shared" si="135"/>
        <v>-4.1873325134127235</v>
      </c>
      <c r="AI633" s="20">
        <f t="shared" si="53"/>
        <v>-1.5228787452803376</v>
      </c>
      <c r="AJ633" s="20">
        <f t="shared" si="158"/>
        <v>-1.2709173839325123</v>
      </c>
      <c r="AK633" s="20">
        <f t="shared" si="136"/>
        <v>-1.6174769035949663</v>
      </c>
      <c r="AL633" s="20">
        <f t="shared" si="136"/>
        <v>-4.1763371291112605</v>
      </c>
      <c r="AM633" s="20">
        <f t="shared" si="55"/>
        <v>-1.5228787452803376</v>
      </c>
      <c r="AN633" s="20">
        <f t="shared" si="159"/>
        <v>-1.2660429639269712</v>
      </c>
      <c r="AO633" s="20">
        <f t="shared" si="137"/>
        <v>-1.5035335512881296</v>
      </c>
      <c r="AP633" s="20">
        <f t="shared" si="137"/>
        <v>-4.0623937768044236</v>
      </c>
      <c r="AQ633" s="20">
        <f t="shared" si="57"/>
        <v>-1.5228787452803376</v>
      </c>
      <c r="AR633" s="20">
        <f t="shared" si="160"/>
        <v>-1.2114558819090449</v>
      </c>
    </row>
    <row r="634" spans="1:44">
      <c r="A634" s="20">
        <f t="shared" si="161"/>
        <v>265</v>
      </c>
      <c r="B634" s="36">
        <f t="shared" si="154"/>
        <v>8067</v>
      </c>
      <c r="C634" s="21">
        <f t="shared" si="162"/>
        <v>48680</v>
      </c>
      <c r="U634" s="20">
        <f t="shared" si="132"/>
        <v>-1.2909648636514697</v>
      </c>
      <c r="V634" s="20">
        <f t="shared" si="132"/>
        <v>-3.8613516415560776</v>
      </c>
      <c r="W634" s="20">
        <f t="shared" si="47"/>
        <v>-1.5228787452803376</v>
      </c>
      <c r="X634" s="20">
        <f t="shared" si="155"/>
        <v>-1.089856397140013</v>
      </c>
      <c r="Y634" s="20">
        <f t="shared" si="133"/>
        <v>-1.4879900295427939</v>
      </c>
      <c r="Z634" s="20">
        <f t="shared" si="133"/>
        <v>-4.0583768074474023</v>
      </c>
      <c r="AA634" s="20">
        <f t="shared" si="49"/>
        <v>-1.5228787452803376</v>
      </c>
      <c r="AB634" s="20">
        <f t="shared" si="156"/>
        <v>-1.2034471838321914</v>
      </c>
      <c r="AC634" s="20">
        <f t="shared" si="134"/>
        <v>-1.548285931430045</v>
      </c>
      <c r="AD634" s="20">
        <f t="shared" si="134"/>
        <v>-4.1186727093346533</v>
      </c>
      <c r="AE634" s="20">
        <f t="shared" si="51"/>
        <v>-1.5228787452803376</v>
      </c>
      <c r="AF634" s="20">
        <f t="shared" si="157"/>
        <v>-1.2338000786643308</v>
      </c>
      <c r="AG634" s="20">
        <f t="shared" si="135"/>
        <v>-1.6293191823392632</v>
      </c>
      <c r="AH634" s="20">
        <f t="shared" si="135"/>
        <v>-4.1997059602438709</v>
      </c>
      <c r="AI634" s="20">
        <f t="shared" si="53"/>
        <v>-1.5228787452803376</v>
      </c>
      <c r="AJ634" s="20">
        <f t="shared" si="158"/>
        <v>-1.2713037513283776</v>
      </c>
      <c r="AK634" s="20">
        <f t="shared" si="136"/>
        <v>-1.6183237980378</v>
      </c>
      <c r="AL634" s="20">
        <f t="shared" si="136"/>
        <v>-4.1887105759424079</v>
      </c>
      <c r="AM634" s="20">
        <f t="shared" si="55"/>
        <v>-1.5228787452803376</v>
      </c>
      <c r="AN634" s="20">
        <f t="shared" si="159"/>
        <v>-1.2664348178309233</v>
      </c>
      <c r="AO634" s="20">
        <f t="shared" si="137"/>
        <v>-1.5043804457309633</v>
      </c>
      <c r="AP634" s="20">
        <f t="shared" si="137"/>
        <v>-4.074767223635571</v>
      </c>
      <c r="AQ634" s="20">
        <f t="shared" si="57"/>
        <v>-1.5228787452803376</v>
      </c>
      <c r="AR634" s="20">
        <f t="shared" si="160"/>
        <v>-1.2119051537017564</v>
      </c>
    </row>
    <row r="635" spans="1:44">
      <c r="A635" s="20">
        <f t="shared" si="161"/>
        <v>266</v>
      </c>
      <c r="B635" s="36">
        <f t="shared" si="154"/>
        <v>8097</v>
      </c>
      <c r="C635" s="21">
        <f t="shared" si="162"/>
        <v>48710</v>
      </c>
      <c r="U635" s="20">
        <f t="shared" si="132"/>
        <v>-1.2917844389187281</v>
      </c>
      <c r="V635" s="20">
        <f t="shared" si="132"/>
        <v>-3.87332594494106</v>
      </c>
      <c r="W635" s="20">
        <f t="shared" si="47"/>
        <v>-1.5228787452803376</v>
      </c>
      <c r="X635" s="20">
        <f t="shared" si="155"/>
        <v>-1.0903920283487212</v>
      </c>
      <c r="Y635" s="20">
        <f t="shared" si="133"/>
        <v>-1.4888096048100523</v>
      </c>
      <c r="Z635" s="20">
        <f t="shared" si="133"/>
        <v>-4.0703511108323847</v>
      </c>
      <c r="AA635" s="20">
        <f t="shared" si="49"/>
        <v>-1.5228787452803376</v>
      </c>
      <c r="AB635" s="20">
        <f t="shared" si="156"/>
        <v>-1.2038891455655769</v>
      </c>
      <c r="AC635" s="20">
        <f t="shared" si="134"/>
        <v>-1.5491055066973032</v>
      </c>
      <c r="AD635" s="20">
        <f t="shared" si="134"/>
        <v>-4.1306470127196357</v>
      </c>
      <c r="AE635" s="20">
        <f t="shared" si="51"/>
        <v>-1.5228787452803376</v>
      </c>
      <c r="AF635" s="20">
        <f t="shared" si="157"/>
        <v>-1.2342125814959741</v>
      </c>
      <c r="AG635" s="20">
        <f t="shared" si="135"/>
        <v>-1.6301387576065216</v>
      </c>
      <c r="AH635" s="20">
        <f t="shared" si="135"/>
        <v>-4.2116802636288533</v>
      </c>
      <c r="AI635" s="20">
        <f t="shared" si="53"/>
        <v>-1.5228787452803376</v>
      </c>
      <c r="AJ635" s="20">
        <f t="shared" si="158"/>
        <v>-1.2716768963742087</v>
      </c>
      <c r="AK635" s="20">
        <f t="shared" si="136"/>
        <v>-1.6191433733050584</v>
      </c>
      <c r="AL635" s="20">
        <f t="shared" si="136"/>
        <v>-4.2006848793273903</v>
      </c>
      <c r="AM635" s="20">
        <f t="shared" si="55"/>
        <v>-1.5228787452803376</v>
      </c>
      <c r="AN635" s="20">
        <f t="shared" si="159"/>
        <v>-1.2668132663255862</v>
      </c>
      <c r="AO635" s="20">
        <f t="shared" si="137"/>
        <v>-1.5052000209982215</v>
      </c>
      <c r="AP635" s="20">
        <f t="shared" si="137"/>
        <v>-4.0867415270205534</v>
      </c>
      <c r="AQ635" s="20">
        <f t="shared" si="57"/>
        <v>-1.5228787452803376</v>
      </c>
      <c r="AR635" s="20">
        <f t="shared" si="160"/>
        <v>-1.21233911222334</v>
      </c>
    </row>
    <row r="636" spans="1:44">
      <c r="A636" s="20">
        <f t="shared" si="161"/>
        <v>267</v>
      </c>
      <c r="B636" s="36">
        <f t="shared" si="154"/>
        <v>8128</v>
      </c>
      <c r="C636" s="21">
        <f t="shared" si="162"/>
        <v>48741</v>
      </c>
      <c r="U636" s="20">
        <f t="shared" si="132"/>
        <v>-1.2926313333615616</v>
      </c>
      <c r="V636" s="20">
        <f t="shared" si="132"/>
        <v>-3.8856993917722078</v>
      </c>
      <c r="W636" s="20">
        <f t="shared" si="47"/>
        <v>-1.5228787452803376</v>
      </c>
      <c r="X636" s="20">
        <f t="shared" si="155"/>
        <v>-1.0909446132745693</v>
      </c>
      <c r="Y636" s="20">
        <f t="shared" si="133"/>
        <v>-1.4896564992528858</v>
      </c>
      <c r="Z636" s="20">
        <f t="shared" si="133"/>
        <v>-4.082724557663532</v>
      </c>
      <c r="AA636" s="20">
        <f t="shared" si="49"/>
        <v>-1.5228787452803376</v>
      </c>
      <c r="AB636" s="20">
        <f t="shared" si="156"/>
        <v>-1.2043449962666402</v>
      </c>
      <c r="AC636" s="20">
        <f t="shared" si="134"/>
        <v>-1.5499524011401369</v>
      </c>
      <c r="AD636" s="20">
        <f t="shared" si="134"/>
        <v>-4.1430204595507831</v>
      </c>
      <c r="AE636" s="20">
        <f t="shared" si="51"/>
        <v>-1.5228787452803376</v>
      </c>
      <c r="AF636" s="20">
        <f t="shared" si="157"/>
        <v>-1.2346380182012358</v>
      </c>
      <c r="AG636" s="20">
        <f t="shared" si="135"/>
        <v>-1.6309856520493551</v>
      </c>
      <c r="AH636" s="20">
        <f t="shared" si="135"/>
        <v>-4.2240537104600016</v>
      </c>
      <c r="AI636" s="20">
        <f t="shared" si="53"/>
        <v>-1.5228787452803376</v>
      </c>
      <c r="AJ636" s="20">
        <f t="shared" si="158"/>
        <v>-1.2720617058077501</v>
      </c>
      <c r="AK636" s="20">
        <f t="shared" si="136"/>
        <v>-1.6199902677478919</v>
      </c>
      <c r="AL636" s="20">
        <f t="shared" si="136"/>
        <v>-4.2130583261585377</v>
      </c>
      <c r="AM636" s="20">
        <f t="shared" si="55"/>
        <v>-1.5228787452803376</v>
      </c>
      <c r="AN636" s="20">
        <f t="shared" si="159"/>
        <v>-1.267203549834591</v>
      </c>
      <c r="AO636" s="20">
        <f t="shared" si="137"/>
        <v>-1.5060469154410552</v>
      </c>
      <c r="AP636" s="20">
        <f t="shared" si="137"/>
        <v>-4.0991149738517016</v>
      </c>
      <c r="AQ636" s="20">
        <f t="shared" si="57"/>
        <v>-1.5228787452803376</v>
      </c>
      <c r="AR636" s="20">
        <f t="shared" si="160"/>
        <v>-1.2127866998237384</v>
      </c>
    </row>
    <row r="637" spans="1:44">
      <c r="A637" s="20">
        <f t="shared" si="161"/>
        <v>268</v>
      </c>
      <c r="B637" s="36">
        <f t="shared" si="154"/>
        <v>8158</v>
      </c>
      <c r="C637" s="21">
        <f t="shared" si="162"/>
        <v>48771</v>
      </c>
      <c r="U637" s="20">
        <f t="shared" si="132"/>
        <v>-1.29345090862882</v>
      </c>
      <c r="V637" s="20">
        <f t="shared" si="132"/>
        <v>-3.8976736951571893</v>
      </c>
      <c r="W637" s="20">
        <f t="shared" si="47"/>
        <v>-1.5228787452803376</v>
      </c>
      <c r="X637" s="20">
        <f t="shared" si="155"/>
        <v>-1.0914785143169639</v>
      </c>
      <c r="Y637" s="20">
        <f t="shared" si="133"/>
        <v>-1.4904760745201442</v>
      </c>
      <c r="Z637" s="20">
        <f t="shared" si="133"/>
        <v>-4.0946988610485135</v>
      </c>
      <c r="AA637" s="20">
        <f t="shared" si="49"/>
        <v>-1.5228787452803376</v>
      </c>
      <c r="AB637" s="20">
        <f t="shared" si="156"/>
        <v>-1.2047853373581952</v>
      </c>
      <c r="AC637" s="20">
        <f t="shared" si="134"/>
        <v>-1.5507719764073953</v>
      </c>
      <c r="AD637" s="20">
        <f t="shared" si="134"/>
        <v>-4.1549947629357646</v>
      </c>
      <c r="AE637" s="20">
        <f t="shared" si="51"/>
        <v>-1.5228787452803376</v>
      </c>
      <c r="AF637" s="20">
        <f t="shared" si="157"/>
        <v>-1.2350489517828112</v>
      </c>
      <c r="AG637" s="20">
        <f t="shared" si="135"/>
        <v>-1.6318052273166135</v>
      </c>
      <c r="AH637" s="20">
        <f t="shared" si="135"/>
        <v>-4.2360280138449831</v>
      </c>
      <c r="AI637" s="20">
        <f t="shared" si="53"/>
        <v>-1.5228787452803376</v>
      </c>
      <c r="AJ637" s="20">
        <f t="shared" si="158"/>
        <v>-1.2724333629085471</v>
      </c>
      <c r="AK637" s="20">
        <f t="shared" si="136"/>
        <v>-1.6208098430151503</v>
      </c>
      <c r="AL637" s="20">
        <f t="shared" si="136"/>
        <v>-4.2250326295435201</v>
      </c>
      <c r="AM637" s="20">
        <f t="shared" si="55"/>
        <v>-1.5228787452803376</v>
      </c>
      <c r="AN637" s="20">
        <f t="shared" si="159"/>
        <v>-1.2675804985854919</v>
      </c>
      <c r="AO637" s="20">
        <f t="shared" si="137"/>
        <v>-1.5068664907083136</v>
      </c>
      <c r="AP637" s="20">
        <f t="shared" si="137"/>
        <v>-4.1110892772366832</v>
      </c>
      <c r="AQ637" s="20">
        <f t="shared" si="57"/>
        <v>-1.5228787452803376</v>
      </c>
      <c r="AR637" s="20">
        <f t="shared" si="160"/>
        <v>-1.2132190508634149</v>
      </c>
    </row>
    <row r="638" spans="1:44">
      <c r="A638" s="20">
        <f t="shared" si="161"/>
        <v>269</v>
      </c>
      <c r="B638" s="36">
        <f t="shared" si="154"/>
        <v>8189</v>
      </c>
      <c r="C638" s="21">
        <f t="shared" si="162"/>
        <v>48802</v>
      </c>
      <c r="U638" s="20">
        <f t="shared" si="132"/>
        <v>-1.2942978030716534</v>
      </c>
      <c r="V638" s="20">
        <f t="shared" si="132"/>
        <v>-3.9100471419883371</v>
      </c>
      <c r="W638" s="20">
        <f t="shared" si="47"/>
        <v>-1.5228787452803376</v>
      </c>
      <c r="X638" s="20">
        <f t="shared" si="155"/>
        <v>-1.0920293381398465</v>
      </c>
      <c r="Y638" s="20">
        <f t="shared" si="133"/>
        <v>-1.4913229689629777</v>
      </c>
      <c r="Z638" s="20">
        <f t="shared" si="133"/>
        <v>-4.1070723078796618</v>
      </c>
      <c r="AA638" s="20">
        <f t="shared" si="49"/>
        <v>-1.5228787452803376</v>
      </c>
      <c r="AB638" s="20">
        <f t="shared" si="156"/>
        <v>-1.205239536248722</v>
      </c>
      <c r="AC638" s="20">
        <f t="shared" si="134"/>
        <v>-1.5516188708502288</v>
      </c>
      <c r="AD638" s="20">
        <f t="shared" si="134"/>
        <v>-4.1673682097669129</v>
      </c>
      <c r="AE638" s="20">
        <f t="shared" si="51"/>
        <v>-1.5228787452803376</v>
      </c>
      <c r="AF638" s="20">
        <f t="shared" si="157"/>
        <v>-1.235472788525275</v>
      </c>
      <c r="AG638" s="20">
        <f t="shared" si="135"/>
        <v>-1.632652121759447</v>
      </c>
      <c r="AH638" s="20">
        <f t="shared" si="135"/>
        <v>-4.2484014606761304</v>
      </c>
      <c r="AI638" s="20">
        <f t="shared" si="53"/>
        <v>-1.5228787452803376</v>
      </c>
      <c r="AJ638" s="20">
        <f t="shared" si="158"/>
        <v>-1.2728166546782766</v>
      </c>
      <c r="AK638" s="20">
        <f t="shared" si="136"/>
        <v>-1.6216567374579838</v>
      </c>
      <c r="AL638" s="20">
        <f t="shared" si="136"/>
        <v>-4.2374060763746675</v>
      </c>
      <c r="AM638" s="20">
        <f t="shared" si="55"/>
        <v>-1.5228787452803376</v>
      </c>
      <c r="AN638" s="20">
        <f t="shared" si="159"/>
        <v>-1.2679692524726318</v>
      </c>
      <c r="AO638" s="20">
        <f t="shared" si="137"/>
        <v>-1.5077133851511471</v>
      </c>
      <c r="AP638" s="20">
        <f t="shared" si="137"/>
        <v>-4.1234627240678305</v>
      </c>
      <c r="AQ638" s="20">
        <f t="shared" si="57"/>
        <v>-1.5228787452803376</v>
      </c>
      <c r="AR638" s="20">
        <f t="shared" si="160"/>
        <v>-1.2136649999124416</v>
      </c>
    </row>
    <row r="639" spans="1:44">
      <c r="A639" s="20">
        <f t="shared" si="161"/>
        <v>270</v>
      </c>
      <c r="B639" s="36">
        <f t="shared" si="154"/>
        <v>8220</v>
      </c>
      <c r="C639" s="21">
        <f t="shared" si="162"/>
        <v>48833</v>
      </c>
      <c r="U639" s="20">
        <f t="shared" si="132"/>
        <v>-1.2951446975144871</v>
      </c>
      <c r="V639" s="20">
        <f t="shared" si="132"/>
        <v>-3.9224205888194859</v>
      </c>
      <c r="W639" s="20">
        <f t="shared" si="47"/>
        <v>-1.5228787452803376</v>
      </c>
      <c r="X639" s="20">
        <f t="shared" si="155"/>
        <v>-1.0925792868330855</v>
      </c>
      <c r="Y639" s="20">
        <f t="shared" si="133"/>
        <v>-1.4921698634058114</v>
      </c>
      <c r="Z639" s="20">
        <f t="shared" si="133"/>
        <v>-4.1194457547108101</v>
      </c>
      <c r="AA639" s="20">
        <f t="shared" si="49"/>
        <v>-1.5228787452803376</v>
      </c>
      <c r="AB639" s="20">
        <f t="shared" si="156"/>
        <v>-1.2056929126697531</v>
      </c>
      <c r="AC639" s="20">
        <f t="shared" si="134"/>
        <v>-1.5524657652930625</v>
      </c>
      <c r="AD639" s="20">
        <f t="shared" si="134"/>
        <v>-4.1797416565980612</v>
      </c>
      <c r="AE639" s="20">
        <f t="shared" si="51"/>
        <v>-1.5228787452803376</v>
      </c>
      <c r="AF639" s="20">
        <f t="shared" si="157"/>
        <v>-1.2358958282144612</v>
      </c>
      <c r="AG639" s="20">
        <f t="shared" si="135"/>
        <v>-1.6334990162022807</v>
      </c>
      <c r="AH639" s="20">
        <f t="shared" si="135"/>
        <v>-4.2607749075072796</v>
      </c>
      <c r="AI639" s="20">
        <f t="shared" si="53"/>
        <v>-1.5228787452803376</v>
      </c>
      <c r="AJ639" s="20">
        <f t="shared" si="158"/>
        <v>-1.2731991899456179</v>
      </c>
      <c r="AK639" s="20">
        <f t="shared" si="136"/>
        <v>-1.6225036319008175</v>
      </c>
      <c r="AL639" s="20">
        <f t="shared" si="136"/>
        <v>-4.2497795232058158</v>
      </c>
      <c r="AM639" s="20">
        <f t="shared" si="55"/>
        <v>-1.5228787452803376</v>
      </c>
      <c r="AN639" s="20">
        <f t="shared" si="159"/>
        <v>-1.268357243953909</v>
      </c>
      <c r="AO639" s="20">
        <f t="shared" si="137"/>
        <v>-1.5085602795939808</v>
      </c>
      <c r="AP639" s="20">
        <f t="shared" si="137"/>
        <v>-4.1358361708989797</v>
      </c>
      <c r="AQ639" s="20">
        <f t="shared" si="57"/>
        <v>-1.5228787452803376</v>
      </c>
      <c r="AR639" s="20">
        <f t="shared" si="160"/>
        <v>-1.2141101329784081</v>
      </c>
    </row>
    <row r="640" spans="1:44">
      <c r="A640" s="20">
        <f t="shared" si="161"/>
        <v>271</v>
      </c>
      <c r="B640" s="36">
        <f t="shared" si="154"/>
        <v>8250</v>
      </c>
      <c r="C640" s="21">
        <f t="shared" si="162"/>
        <v>48863</v>
      </c>
      <c r="U640" s="20">
        <f t="shared" si="132"/>
        <v>-1.2959642727817455</v>
      </c>
      <c r="V640" s="20">
        <f t="shared" si="132"/>
        <v>-3.9343948922044674</v>
      </c>
      <c r="W640" s="20">
        <f t="shared" si="47"/>
        <v>-1.5228787452803376</v>
      </c>
      <c r="X640" s="20">
        <f t="shared" si="155"/>
        <v>-1.0931106741641667</v>
      </c>
      <c r="Y640" s="20">
        <f t="shared" si="133"/>
        <v>-1.4929894386730698</v>
      </c>
      <c r="Z640" s="20">
        <f t="shared" si="133"/>
        <v>-4.1314200580957916</v>
      </c>
      <c r="AA640" s="20">
        <f t="shared" si="49"/>
        <v>-1.5228787452803376</v>
      </c>
      <c r="AB640" s="20">
        <f t="shared" si="156"/>
        <v>-1.2061308913397022</v>
      </c>
      <c r="AC640" s="20">
        <f t="shared" si="134"/>
        <v>-1.5532853405603209</v>
      </c>
      <c r="AD640" s="20">
        <f t="shared" si="134"/>
        <v>-4.1917159599830427</v>
      </c>
      <c r="AE640" s="20">
        <f t="shared" si="51"/>
        <v>-1.5228787452803376</v>
      </c>
      <c r="AF640" s="20">
        <f t="shared" si="157"/>
        <v>-1.2363044723861825</v>
      </c>
      <c r="AG640" s="20">
        <f t="shared" si="135"/>
        <v>-1.6343185914695391</v>
      </c>
      <c r="AH640" s="20">
        <f t="shared" si="135"/>
        <v>-4.2727492108922611</v>
      </c>
      <c r="AI640" s="20">
        <f t="shared" si="53"/>
        <v>-1.5228787452803376</v>
      </c>
      <c r="AJ640" s="20">
        <f t="shared" si="158"/>
        <v>-1.2735686741211503</v>
      </c>
      <c r="AK640" s="20">
        <f t="shared" si="136"/>
        <v>-1.6233232071680759</v>
      </c>
      <c r="AL640" s="20">
        <f t="shared" si="136"/>
        <v>-4.2617538265907973</v>
      </c>
      <c r="AM640" s="20">
        <f t="shared" si="55"/>
        <v>-1.5228787452803376</v>
      </c>
      <c r="AN640" s="20">
        <f t="shared" si="159"/>
        <v>-1.2687320028217055</v>
      </c>
      <c r="AO640" s="20">
        <f t="shared" si="137"/>
        <v>-1.5093798548612392</v>
      </c>
      <c r="AP640" s="20">
        <f t="shared" si="137"/>
        <v>-4.1478104742839603</v>
      </c>
      <c r="AQ640" s="20">
        <f t="shared" si="57"/>
        <v>-1.5228787452803376</v>
      </c>
      <c r="AR640" s="20">
        <f t="shared" si="160"/>
        <v>-1.2145401402299354</v>
      </c>
    </row>
    <row r="641" spans="1:44">
      <c r="A641" s="20">
        <f t="shared" si="161"/>
        <v>272</v>
      </c>
      <c r="B641" s="36">
        <f t="shared" si="154"/>
        <v>8281</v>
      </c>
      <c r="C641" s="21">
        <f t="shared" si="162"/>
        <v>48894</v>
      </c>
      <c r="U641" s="20">
        <f t="shared" si="132"/>
        <v>-1.296811167224579</v>
      </c>
      <c r="V641" s="20">
        <f t="shared" si="132"/>
        <v>-3.9467683390356152</v>
      </c>
      <c r="W641" s="20">
        <f t="shared" si="47"/>
        <v>-1.5228787452803376</v>
      </c>
      <c r="X641" s="20">
        <f t="shared" si="155"/>
        <v>-1.0936589381821717</v>
      </c>
      <c r="Y641" s="20">
        <f t="shared" si="133"/>
        <v>-1.4938363331159032</v>
      </c>
      <c r="Z641" s="20">
        <f t="shared" si="133"/>
        <v>-4.143793504926939</v>
      </c>
      <c r="AA641" s="20">
        <f t="shared" si="49"/>
        <v>-1.5228787452803376</v>
      </c>
      <c r="AB641" s="20">
        <f t="shared" si="156"/>
        <v>-1.2065826812919462</v>
      </c>
      <c r="AC641" s="20">
        <f t="shared" si="134"/>
        <v>-1.5541322350031543</v>
      </c>
      <c r="AD641" s="20">
        <f t="shared" si="134"/>
        <v>-4.2040894068141901</v>
      </c>
      <c r="AE641" s="20">
        <f t="shared" si="51"/>
        <v>-1.5228787452803376</v>
      </c>
      <c r="AF641" s="20">
        <f t="shared" si="157"/>
        <v>-1.236725973867747</v>
      </c>
      <c r="AG641" s="20">
        <f t="shared" si="135"/>
        <v>-1.6351654859123725</v>
      </c>
      <c r="AH641" s="20">
        <f t="shared" si="135"/>
        <v>-4.2851226577234085</v>
      </c>
      <c r="AI641" s="20">
        <f t="shared" si="53"/>
        <v>-1.5228787452803376</v>
      </c>
      <c r="AJ641" s="20">
        <f t="shared" si="158"/>
        <v>-1.2739497485838149</v>
      </c>
      <c r="AK641" s="20">
        <f t="shared" si="136"/>
        <v>-1.6241701016109094</v>
      </c>
      <c r="AL641" s="20">
        <f t="shared" si="136"/>
        <v>-4.2741272734219455</v>
      </c>
      <c r="AM641" s="20">
        <f t="shared" si="55"/>
        <v>-1.5228787452803376</v>
      </c>
      <c r="AN641" s="20">
        <f t="shared" si="159"/>
        <v>-1.2691185222077153</v>
      </c>
      <c r="AO641" s="20">
        <f t="shared" si="137"/>
        <v>-1.5102267493040726</v>
      </c>
      <c r="AP641" s="20">
        <f t="shared" si="137"/>
        <v>-4.1601839211151086</v>
      </c>
      <c r="AQ641" s="20">
        <f t="shared" si="57"/>
        <v>-1.5228787452803376</v>
      </c>
      <c r="AR641" s="20">
        <f t="shared" si="160"/>
        <v>-1.2149836991178133</v>
      </c>
    </row>
    <row r="642" spans="1:44">
      <c r="A642" s="20">
        <f t="shared" si="161"/>
        <v>273</v>
      </c>
      <c r="B642" s="36">
        <f t="shared" si="154"/>
        <v>8311</v>
      </c>
      <c r="C642" s="21">
        <f t="shared" si="162"/>
        <v>48924</v>
      </c>
      <c r="U642" s="20">
        <f t="shared" si="132"/>
        <v>-1.2976307424918374</v>
      </c>
      <c r="V642" s="20">
        <f t="shared" si="132"/>
        <v>-3.9587426424205967</v>
      </c>
      <c r="W642" s="20">
        <f t="shared" si="47"/>
        <v>-1.5228787452803376</v>
      </c>
      <c r="X642" s="20">
        <f t="shared" si="155"/>
        <v>-1.0941887184078056</v>
      </c>
      <c r="Y642" s="20">
        <f t="shared" si="133"/>
        <v>-1.4946559083831616</v>
      </c>
      <c r="Z642" s="20">
        <f t="shared" si="133"/>
        <v>-4.1557678083119205</v>
      </c>
      <c r="AA642" s="20">
        <f t="shared" si="49"/>
        <v>-1.5228787452803376</v>
      </c>
      <c r="AB642" s="20">
        <f t="shared" si="156"/>
        <v>-1.2070191445310383</v>
      </c>
      <c r="AC642" s="20">
        <f t="shared" si="134"/>
        <v>-1.5549518102704127</v>
      </c>
      <c r="AD642" s="20">
        <f t="shared" si="134"/>
        <v>-4.2160637101991716</v>
      </c>
      <c r="AE642" s="20">
        <f t="shared" si="51"/>
        <v>-1.5228787452803376</v>
      </c>
      <c r="AF642" s="20">
        <f t="shared" si="157"/>
        <v>-1.2371331482254355</v>
      </c>
      <c r="AG642" s="20">
        <f t="shared" si="135"/>
        <v>-1.6359850611796309</v>
      </c>
      <c r="AH642" s="20">
        <f t="shared" si="135"/>
        <v>-4.29709696110839</v>
      </c>
      <c r="AI642" s="20">
        <f t="shared" si="53"/>
        <v>-1.5228787452803376</v>
      </c>
      <c r="AJ642" s="20">
        <f t="shared" si="158"/>
        <v>-1.2743178363669216</v>
      </c>
      <c r="AK642" s="20">
        <f t="shared" si="136"/>
        <v>-1.6249896768781678</v>
      </c>
      <c r="AL642" s="20">
        <f t="shared" si="136"/>
        <v>-4.286101576806927</v>
      </c>
      <c r="AM642" s="20">
        <f t="shared" si="55"/>
        <v>-1.5228787452803376</v>
      </c>
      <c r="AN642" s="20">
        <f t="shared" si="159"/>
        <v>-1.2694918739590846</v>
      </c>
      <c r="AO642" s="20">
        <f t="shared" si="137"/>
        <v>-1.511046324571331</v>
      </c>
      <c r="AP642" s="20">
        <f t="shared" si="137"/>
        <v>-4.1721582245000901</v>
      </c>
      <c r="AQ642" s="20">
        <f t="shared" si="57"/>
        <v>-1.5228787452803376</v>
      </c>
      <c r="AR642" s="20">
        <f t="shared" si="160"/>
        <v>-1.2154122025390295</v>
      </c>
    </row>
    <row r="643" spans="1:44">
      <c r="A643" s="20">
        <f t="shared" si="161"/>
        <v>274</v>
      </c>
      <c r="B643" s="36">
        <f t="shared" si="154"/>
        <v>8342</v>
      </c>
      <c r="C643" s="21">
        <f t="shared" si="162"/>
        <v>48955</v>
      </c>
      <c r="U643" s="20">
        <f t="shared" si="132"/>
        <v>-1.2984776369346709</v>
      </c>
      <c r="V643" s="20">
        <f t="shared" si="132"/>
        <v>-3.9711160892517445</v>
      </c>
      <c r="W643" s="20">
        <f t="shared" si="47"/>
        <v>-1.5228787452803376</v>
      </c>
      <c r="X643" s="20">
        <f t="shared" si="155"/>
        <v>-1.0947353451082067</v>
      </c>
      <c r="Y643" s="20">
        <f t="shared" si="133"/>
        <v>-1.4955028028259951</v>
      </c>
      <c r="Z643" s="20">
        <f t="shared" si="133"/>
        <v>-4.1681412551430688</v>
      </c>
      <c r="AA643" s="20">
        <f t="shared" si="49"/>
        <v>-1.5228787452803376</v>
      </c>
      <c r="AB643" s="20">
        <f t="shared" si="156"/>
        <v>-1.2074693885158392</v>
      </c>
      <c r="AC643" s="20">
        <f t="shared" si="134"/>
        <v>-1.5557987047132462</v>
      </c>
      <c r="AD643" s="20">
        <f t="shared" si="134"/>
        <v>-4.2284371570303199</v>
      </c>
      <c r="AE643" s="20">
        <f t="shared" si="51"/>
        <v>-1.5228787452803376</v>
      </c>
      <c r="AF643" s="20">
        <f t="shared" si="157"/>
        <v>-1.237553149784512</v>
      </c>
      <c r="AG643" s="20">
        <f t="shared" si="135"/>
        <v>-1.6368319556224646</v>
      </c>
      <c r="AH643" s="20">
        <f t="shared" si="135"/>
        <v>-4.3094704079395383</v>
      </c>
      <c r="AI643" s="20">
        <f t="shared" si="53"/>
        <v>-1.5228787452803376</v>
      </c>
      <c r="AJ643" s="20">
        <f t="shared" si="158"/>
        <v>-1.2746974852849791</v>
      </c>
      <c r="AK643" s="20">
        <f t="shared" si="136"/>
        <v>-1.6258365713210012</v>
      </c>
      <c r="AL643" s="20">
        <f t="shared" si="136"/>
        <v>-4.2984750236380744</v>
      </c>
      <c r="AM643" s="20">
        <f t="shared" si="55"/>
        <v>-1.5228787452803376</v>
      </c>
      <c r="AN643" s="20">
        <f t="shared" si="159"/>
        <v>-1.2698769569223041</v>
      </c>
      <c r="AO643" s="20">
        <f t="shared" si="137"/>
        <v>-1.5118932190141645</v>
      </c>
      <c r="AP643" s="20">
        <f t="shared" si="137"/>
        <v>-4.1845316713312375</v>
      </c>
      <c r="AQ643" s="20">
        <f t="shared" si="57"/>
        <v>-1.5228787452803376</v>
      </c>
      <c r="AR643" s="20">
        <f t="shared" si="160"/>
        <v>-1.2158542271516855</v>
      </c>
    </row>
    <row r="644" spans="1:44">
      <c r="A644" s="20">
        <f t="shared" si="161"/>
        <v>275</v>
      </c>
      <c r="B644" s="36">
        <f t="shared" si="154"/>
        <v>8373</v>
      </c>
      <c r="C644" s="21">
        <f t="shared" si="162"/>
        <v>48986</v>
      </c>
      <c r="U644" s="20">
        <f t="shared" si="132"/>
        <v>-1.2993245313775046</v>
      </c>
      <c r="V644" s="20">
        <f t="shared" si="132"/>
        <v>-3.9834895360828924</v>
      </c>
      <c r="W644" s="20">
        <f t="shared" si="47"/>
        <v>-1.5228787452803376</v>
      </c>
      <c r="X644" s="20">
        <f t="shared" si="155"/>
        <v>-1.0952811570763368</v>
      </c>
      <c r="Y644" s="20">
        <f t="shared" si="133"/>
        <v>-1.4963496972688288</v>
      </c>
      <c r="Z644" s="20">
        <f t="shared" si="133"/>
        <v>-4.180514701974217</v>
      </c>
      <c r="AA644" s="20">
        <f t="shared" si="49"/>
        <v>-1.5228787452803376</v>
      </c>
      <c r="AB644" s="20">
        <f t="shared" si="156"/>
        <v>-1.2079188616845216</v>
      </c>
      <c r="AC644" s="20">
        <f t="shared" si="134"/>
        <v>-1.5566455991560799</v>
      </c>
      <c r="AD644" s="20">
        <f t="shared" si="134"/>
        <v>-4.2408106038614681</v>
      </c>
      <c r="AE644" s="20">
        <f t="shared" si="51"/>
        <v>-1.5228787452803376</v>
      </c>
      <c r="AF644" s="20">
        <f t="shared" si="157"/>
        <v>-1.2379724031172543</v>
      </c>
      <c r="AG644" s="20">
        <f t="shared" si="135"/>
        <v>-1.6376788500652981</v>
      </c>
      <c r="AH644" s="20">
        <f t="shared" si="135"/>
        <v>-4.3218438547706857</v>
      </c>
      <c r="AI644" s="20">
        <f t="shared" si="53"/>
        <v>-1.5228787452803376</v>
      </c>
      <c r="AJ644" s="20">
        <f t="shared" si="158"/>
        <v>-1.2750764226695646</v>
      </c>
      <c r="AK644" s="20">
        <f t="shared" si="136"/>
        <v>-1.6266834657638349</v>
      </c>
      <c r="AL644" s="20">
        <f t="shared" si="136"/>
        <v>-4.3108484704692227</v>
      </c>
      <c r="AM644" s="20">
        <f t="shared" si="55"/>
        <v>-1.5228787452803376</v>
      </c>
      <c r="AN644" s="20">
        <f t="shared" si="159"/>
        <v>-1.2702613229745436</v>
      </c>
      <c r="AO644" s="20">
        <f t="shared" si="137"/>
        <v>-1.5127401134569982</v>
      </c>
      <c r="AP644" s="20">
        <f t="shared" si="137"/>
        <v>-4.1969051181623858</v>
      </c>
      <c r="AQ644" s="20">
        <f t="shared" si="57"/>
        <v>-1.5228787452803376</v>
      </c>
      <c r="AR644" s="20">
        <f t="shared" si="160"/>
        <v>-1.2162954866713944</v>
      </c>
    </row>
    <row r="645" spans="1:44">
      <c r="A645" s="20">
        <f t="shared" si="161"/>
        <v>276</v>
      </c>
      <c r="B645" s="36">
        <f t="shared" si="154"/>
        <v>8401</v>
      </c>
      <c r="C645" s="21">
        <f t="shared" si="162"/>
        <v>49014</v>
      </c>
      <c r="U645" s="20">
        <f t="shared" si="132"/>
        <v>-1.3000894682936124</v>
      </c>
      <c r="V645" s="20">
        <f t="shared" si="132"/>
        <v>-3.9946655525755421</v>
      </c>
      <c r="W645" s="20">
        <f t="shared" si="47"/>
        <v>-1.5228787452803376</v>
      </c>
      <c r="X645" s="20">
        <f t="shared" si="155"/>
        <v>-1.0957734576347982</v>
      </c>
      <c r="Y645" s="20">
        <f t="shared" si="133"/>
        <v>-1.4971146341849366</v>
      </c>
      <c r="Z645" s="20">
        <f t="shared" si="133"/>
        <v>-4.1916907184668668</v>
      </c>
      <c r="AA645" s="20">
        <f t="shared" si="49"/>
        <v>-1.5228787452803376</v>
      </c>
      <c r="AB645" s="20">
        <f t="shared" si="156"/>
        <v>-1.208324182945401</v>
      </c>
      <c r="AC645" s="20">
        <f t="shared" si="134"/>
        <v>-1.5574105360721877</v>
      </c>
      <c r="AD645" s="20">
        <f t="shared" si="134"/>
        <v>-4.2519866203541179</v>
      </c>
      <c r="AE645" s="20">
        <f t="shared" si="51"/>
        <v>-1.5228787452803376</v>
      </c>
      <c r="AF645" s="20">
        <f t="shared" si="157"/>
        <v>-1.2383504480214356</v>
      </c>
      <c r="AG645" s="20">
        <f t="shared" si="135"/>
        <v>-1.6384437869814059</v>
      </c>
      <c r="AH645" s="20">
        <f t="shared" si="135"/>
        <v>-4.3330198712633363</v>
      </c>
      <c r="AI645" s="20">
        <f t="shared" si="53"/>
        <v>-1.5228787452803376</v>
      </c>
      <c r="AJ645" s="20">
        <f t="shared" si="158"/>
        <v>-1.2754180841102389</v>
      </c>
      <c r="AK645" s="20">
        <f t="shared" si="136"/>
        <v>-1.6274484026799427</v>
      </c>
      <c r="AL645" s="20">
        <f t="shared" si="136"/>
        <v>-4.3220244869618725</v>
      </c>
      <c r="AM645" s="20">
        <f t="shared" si="55"/>
        <v>-1.5228787452803376</v>
      </c>
      <c r="AN645" s="20">
        <f t="shared" si="159"/>
        <v>-1.2706078831872509</v>
      </c>
      <c r="AO645" s="20">
        <f t="shared" si="137"/>
        <v>-1.513505050373106</v>
      </c>
      <c r="AP645" s="20">
        <f t="shared" si="137"/>
        <v>-4.2080811346550355</v>
      </c>
      <c r="AQ645" s="20">
        <f t="shared" si="57"/>
        <v>-1.5228787452803376</v>
      </c>
      <c r="AR645" s="20">
        <f t="shared" si="160"/>
        <v>-1.2166933939536144</v>
      </c>
    </row>
    <row r="646" spans="1:44">
      <c r="A646" s="20">
        <f t="shared" si="161"/>
        <v>277</v>
      </c>
      <c r="B646" s="36">
        <f t="shared" ref="B646:B669" si="163">DATEDIF(DATE(2011,3,11),C646,"d")</f>
        <v>8432</v>
      </c>
      <c r="C646" s="21">
        <f t="shared" si="162"/>
        <v>49045</v>
      </c>
      <c r="U646" s="20">
        <f>LOG(U$9*(1/2)^($B646/U$8))</f>
        <v>-1.3009363627364459</v>
      </c>
      <c r="V646" s="20">
        <f>LOG(V$9*(1/2)^($B646/V$8))</f>
        <v>-4.0070389994066904</v>
      </c>
      <c r="W646" s="20">
        <f t="shared" si="47"/>
        <v>-1.5228787452803376</v>
      </c>
      <c r="X646" s="20">
        <f t="shared" ref="X646:X669" si="164">LOG(10^U646+10^V646+10^W646)</f>
        <v>-1.0963177498743917</v>
      </c>
      <c r="Y646" s="20">
        <f>LOG(Y$9*(1/2)^($B646/Y$8))</f>
        <v>-1.4979615286277701</v>
      </c>
      <c r="Z646" s="20">
        <f>LOG(Z$9*(1/2)^($B646/Z$8))</f>
        <v>-4.2040641652980142</v>
      </c>
      <c r="AA646" s="20">
        <f t="shared" si="49"/>
        <v>-1.5228787452803376</v>
      </c>
      <c r="AB646" s="20">
        <f t="shared" ref="AB646:AB669" si="165">LOG(10^Y646+10^Z646+10^AA646)</f>
        <v>-1.2087722155098088</v>
      </c>
      <c r="AC646" s="20">
        <f>LOG(AC$9*(1/2)^($B646/AC$8))</f>
        <v>-1.5582574305150212</v>
      </c>
      <c r="AD646" s="20">
        <f>LOG(AD$9*(1/2)^($B646/AD$8))</f>
        <v>-4.2643600671852653</v>
      </c>
      <c r="AE646" s="20">
        <f t="shared" si="51"/>
        <v>-1.5228787452803376</v>
      </c>
      <c r="AF646" s="20">
        <f t="shared" ref="AF646:AF669" si="166">LOG(10^AC646+10^AD646+10^AE646)</f>
        <v>-1.2387683023039964</v>
      </c>
      <c r="AG646" s="20">
        <f>LOG(AG$9*(1/2)^($B646/AG$8))</f>
        <v>-1.6392906814242394</v>
      </c>
      <c r="AH646" s="20">
        <f>LOG(AH$9*(1/2)^($B646/AH$8))</f>
        <v>-4.3453933180944837</v>
      </c>
      <c r="AI646" s="20">
        <f t="shared" si="53"/>
        <v>-1.5228787452803376</v>
      </c>
      <c r="AJ646" s="20">
        <f t="shared" ref="AJ646:AJ669" si="167">LOG(10^AG646+10^AH646+10^AI646)</f>
        <v>-1.2757956903148744</v>
      </c>
      <c r="AK646" s="20">
        <f>LOG(AK$9*(1/2)^($B646/AK$8))</f>
        <v>-1.6282952971227762</v>
      </c>
      <c r="AL646" s="20">
        <f>LOG(AL$9*(1/2)^($B646/AL$8))</f>
        <v>-4.3343979337930207</v>
      </c>
      <c r="AM646" s="20">
        <f t="shared" si="55"/>
        <v>-1.5228787452803376</v>
      </c>
      <c r="AN646" s="20">
        <f t="shared" ref="AN646:AN669" si="168">LOG(10^AK646+10^AL646+10^AM646)</f>
        <v>-1.2709909080927764</v>
      </c>
      <c r="AO646" s="20">
        <f>LOG(AO$9*(1/2)^($B646/AO$8))</f>
        <v>-1.5143519448159395</v>
      </c>
      <c r="AP646" s="20">
        <f>LOG(AP$9*(1/2)^($B646/AP$8))</f>
        <v>-4.2204545814861838</v>
      </c>
      <c r="AQ646" s="20">
        <f t="shared" si="57"/>
        <v>-1.5228787452803376</v>
      </c>
      <c r="AR646" s="20">
        <f t="shared" ref="AR646:AR669" si="169">LOG(10^AO646+10^AP646+10^AQ646)</f>
        <v>-1.21713322337281</v>
      </c>
    </row>
    <row r="647" spans="1:44">
      <c r="A647" s="20">
        <f t="shared" si="161"/>
        <v>278</v>
      </c>
      <c r="B647" s="36">
        <f t="shared" si="163"/>
        <v>8462</v>
      </c>
      <c r="C647" s="21">
        <f t="shared" si="162"/>
        <v>49075</v>
      </c>
      <c r="U647" s="20">
        <f t="shared" si="132"/>
        <v>-1.3017559380037043</v>
      </c>
      <c r="V647" s="20">
        <f t="shared" si="132"/>
        <v>-4.0190133027916719</v>
      </c>
      <c r="W647" s="20">
        <f t="shared" si="47"/>
        <v>-1.5228787452803376</v>
      </c>
      <c r="X647" s="20">
        <f t="shared" si="164"/>
        <v>-1.0968437388245487</v>
      </c>
      <c r="Y647" s="20">
        <f t="shared" si="133"/>
        <v>-1.4987811038950285</v>
      </c>
      <c r="Z647" s="20">
        <f t="shared" si="133"/>
        <v>-4.2160384686829957</v>
      </c>
      <c r="AA647" s="20">
        <f t="shared" si="49"/>
        <v>-1.5228787452803376</v>
      </c>
      <c r="AB647" s="20">
        <f t="shared" si="165"/>
        <v>-1.2092050873859803</v>
      </c>
      <c r="AC647" s="20">
        <f t="shared" si="134"/>
        <v>-1.5590770057822796</v>
      </c>
      <c r="AD647" s="20">
        <f t="shared" si="134"/>
        <v>-4.2763343705702468</v>
      </c>
      <c r="AE647" s="20">
        <f t="shared" si="51"/>
        <v>-1.5228787452803376</v>
      </c>
      <c r="AF647" s="20">
        <f t="shared" si="166"/>
        <v>-1.2391719894912037</v>
      </c>
      <c r="AG647" s="20">
        <f t="shared" si="135"/>
        <v>-1.6401102566914978</v>
      </c>
      <c r="AH647" s="20">
        <f t="shared" si="135"/>
        <v>-4.3573676214794652</v>
      </c>
      <c r="AI647" s="20">
        <f t="shared" si="53"/>
        <v>-1.5228787452803376</v>
      </c>
      <c r="AJ647" s="20">
        <f t="shared" si="167"/>
        <v>-1.2761604607632202</v>
      </c>
      <c r="AK647" s="20">
        <f t="shared" si="136"/>
        <v>-1.6291148723900346</v>
      </c>
      <c r="AL647" s="20">
        <f t="shared" si="136"/>
        <v>-4.3463722371780023</v>
      </c>
      <c r="AM647" s="20">
        <f t="shared" si="55"/>
        <v>-1.5228787452803376</v>
      </c>
      <c r="AN647" s="20">
        <f t="shared" si="168"/>
        <v>-1.271360917587226</v>
      </c>
      <c r="AO647" s="20">
        <f t="shared" si="137"/>
        <v>-1.5151715200831979</v>
      </c>
      <c r="AP647" s="20">
        <f t="shared" si="137"/>
        <v>-4.2324288848711653</v>
      </c>
      <c r="AQ647" s="20">
        <f t="shared" si="57"/>
        <v>-1.5228787452803376</v>
      </c>
      <c r="AR647" s="20">
        <f t="shared" si="169"/>
        <v>-1.2175581617901656</v>
      </c>
    </row>
    <row r="648" spans="1:44">
      <c r="A648" s="20">
        <f t="shared" si="161"/>
        <v>279</v>
      </c>
      <c r="B648" s="36">
        <f t="shared" si="163"/>
        <v>8493</v>
      </c>
      <c r="C648" s="21">
        <f t="shared" si="162"/>
        <v>49106</v>
      </c>
      <c r="U648" s="20">
        <f t="shared" si="132"/>
        <v>-1.302602832446538</v>
      </c>
      <c r="V648" s="20">
        <f t="shared" si="132"/>
        <v>-4.0313867496228202</v>
      </c>
      <c r="W648" s="20">
        <f t="shared" si="47"/>
        <v>-1.5228787452803376</v>
      </c>
      <c r="X648" s="20">
        <f t="shared" si="164"/>
        <v>-1.0973865005512307</v>
      </c>
      <c r="Y648" s="20">
        <f t="shared" si="133"/>
        <v>-1.499627998337862</v>
      </c>
      <c r="Z648" s="20">
        <f t="shared" si="133"/>
        <v>-4.228411915514144</v>
      </c>
      <c r="AA648" s="20">
        <f t="shared" si="49"/>
        <v>-1.5228787452803376</v>
      </c>
      <c r="AB648" s="20">
        <f t="shared" si="165"/>
        <v>-1.2096516653766765</v>
      </c>
      <c r="AC648" s="20">
        <f t="shared" si="134"/>
        <v>-1.5599239002251131</v>
      </c>
      <c r="AD648" s="20">
        <f t="shared" si="134"/>
        <v>-4.2887078174013951</v>
      </c>
      <c r="AE648" s="20">
        <f t="shared" si="51"/>
        <v>-1.5228787452803376</v>
      </c>
      <c r="AF648" s="20">
        <f t="shared" si="166"/>
        <v>-1.239588430269482</v>
      </c>
      <c r="AG648" s="20">
        <f t="shared" si="135"/>
        <v>-1.6409571511343315</v>
      </c>
      <c r="AH648" s="20">
        <f t="shared" si="135"/>
        <v>-4.3697410683106135</v>
      </c>
      <c r="AI648" s="20">
        <f t="shared" si="53"/>
        <v>-1.5228787452803376</v>
      </c>
      <c r="AJ648" s="20">
        <f t="shared" si="167"/>
        <v>-1.2765367210503917</v>
      </c>
      <c r="AK648" s="20">
        <f t="shared" si="136"/>
        <v>-1.6299617668328683</v>
      </c>
      <c r="AL648" s="20">
        <f t="shared" si="136"/>
        <v>-4.3587456840091505</v>
      </c>
      <c r="AM648" s="20">
        <f t="shared" si="55"/>
        <v>-1.5228787452803376</v>
      </c>
      <c r="AN648" s="20">
        <f t="shared" si="168"/>
        <v>-1.2717425866230001</v>
      </c>
      <c r="AO648" s="20">
        <f t="shared" si="137"/>
        <v>-1.5160184145260316</v>
      </c>
      <c r="AP648" s="20">
        <f t="shared" si="137"/>
        <v>-4.2448023317023136</v>
      </c>
      <c r="AQ648" s="20">
        <f t="shared" si="57"/>
        <v>-1.5228787452803376</v>
      </c>
      <c r="AR648" s="20">
        <f t="shared" si="169"/>
        <v>-1.2179965469841387</v>
      </c>
    </row>
    <row r="649" spans="1:44">
      <c r="A649" s="20">
        <f t="shared" si="161"/>
        <v>280</v>
      </c>
      <c r="B649" s="36">
        <f t="shared" si="163"/>
        <v>8523</v>
      </c>
      <c r="C649" s="21">
        <f t="shared" si="162"/>
        <v>49136</v>
      </c>
      <c r="U649" s="20">
        <f t="shared" si="132"/>
        <v>-1.3034224077137961</v>
      </c>
      <c r="V649" s="20">
        <f t="shared" si="132"/>
        <v>-4.0433610530078017</v>
      </c>
      <c r="W649" s="20">
        <f t="shared" si="47"/>
        <v>-1.5228787452803376</v>
      </c>
      <c r="X649" s="20">
        <f t="shared" si="164"/>
        <v>-1.0979110276123685</v>
      </c>
      <c r="Y649" s="20">
        <f t="shared" si="133"/>
        <v>-1.5004475736051204</v>
      </c>
      <c r="Z649" s="20">
        <f t="shared" si="133"/>
        <v>-4.2403862188991264</v>
      </c>
      <c r="AA649" s="20">
        <f t="shared" si="49"/>
        <v>-1.5228787452803376</v>
      </c>
      <c r="AB649" s="20">
        <f t="shared" si="165"/>
        <v>-1.2100831460852977</v>
      </c>
      <c r="AC649" s="20">
        <f t="shared" si="134"/>
        <v>-1.5607434754923715</v>
      </c>
      <c r="AD649" s="20">
        <f t="shared" si="134"/>
        <v>-4.3006821207863775</v>
      </c>
      <c r="AE649" s="20">
        <f t="shared" si="51"/>
        <v>-1.5228787452803376</v>
      </c>
      <c r="AF649" s="20">
        <f t="shared" si="166"/>
        <v>-1.2399907651409723</v>
      </c>
      <c r="AG649" s="20">
        <f t="shared" si="135"/>
        <v>-1.6417767264015897</v>
      </c>
      <c r="AH649" s="20">
        <f t="shared" si="135"/>
        <v>-4.381715371695595</v>
      </c>
      <c r="AI649" s="20">
        <f t="shared" si="53"/>
        <v>-1.5228787452803376</v>
      </c>
      <c r="AJ649" s="20">
        <f t="shared" si="167"/>
        <v>-1.2769002033710699</v>
      </c>
      <c r="AK649" s="20">
        <f t="shared" si="136"/>
        <v>-1.6307813421001265</v>
      </c>
      <c r="AL649" s="20">
        <f t="shared" si="136"/>
        <v>-4.370719987394132</v>
      </c>
      <c r="AM649" s="20">
        <f t="shared" si="55"/>
        <v>-1.5228787452803376</v>
      </c>
      <c r="AN649" s="20">
        <f t="shared" si="168"/>
        <v>-1.272111298524691</v>
      </c>
      <c r="AO649" s="20">
        <f t="shared" si="137"/>
        <v>-1.5168379897932898</v>
      </c>
      <c r="AP649" s="20">
        <f t="shared" si="137"/>
        <v>-4.2567766350872951</v>
      </c>
      <c r="AQ649" s="20">
        <f t="shared" si="57"/>
        <v>-1.5228787452803376</v>
      </c>
      <c r="AR649" s="20">
        <f t="shared" si="169"/>
        <v>-1.2184201040074851</v>
      </c>
    </row>
    <row r="650" spans="1:44">
      <c r="A650" s="20">
        <f t="shared" si="161"/>
        <v>281</v>
      </c>
      <c r="B650" s="36">
        <f t="shared" si="163"/>
        <v>8554</v>
      </c>
      <c r="C650" s="21">
        <f t="shared" si="162"/>
        <v>49167</v>
      </c>
      <c r="U650" s="20">
        <f t="shared" si="132"/>
        <v>-1.3042693021566296</v>
      </c>
      <c r="V650" s="20">
        <f t="shared" si="132"/>
        <v>-4.05573449983895</v>
      </c>
      <c r="W650" s="20">
        <f t="shared" si="47"/>
        <v>-1.5228787452803376</v>
      </c>
      <c r="X650" s="20">
        <f t="shared" si="164"/>
        <v>-1.0984522980809357</v>
      </c>
      <c r="Y650" s="20">
        <f t="shared" si="133"/>
        <v>-1.5012944680479541</v>
      </c>
      <c r="Z650" s="20">
        <f t="shared" si="133"/>
        <v>-4.2527596657302738</v>
      </c>
      <c r="AA650" s="20">
        <f t="shared" si="49"/>
        <v>-1.5228787452803376</v>
      </c>
      <c r="AB650" s="20">
        <f t="shared" si="165"/>
        <v>-1.2105283031169323</v>
      </c>
      <c r="AC650" s="20">
        <f t="shared" si="134"/>
        <v>-1.5615903699352049</v>
      </c>
      <c r="AD650" s="20">
        <f t="shared" si="134"/>
        <v>-4.3130555676175248</v>
      </c>
      <c r="AE650" s="20">
        <f t="shared" si="51"/>
        <v>-1.5228787452803376</v>
      </c>
      <c r="AF650" s="20">
        <f t="shared" si="166"/>
        <v>-1.2404058242108298</v>
      </c>
      <c r="AG650" s="20">
        <f t="shared" si="135"/>
        <v>-1.6426236208444234</v>
      </c>
      <c r="AH650" s="20">
        <f t="shared" si="135"/>
        <v>-4.3940888185267433</v>
      </c>
      <c r="AI650" s="20">
        <f t="shared" si="53"/>
        <v>-1.5228787452803376</v>
      </c>
      <c r="AJ650" s="20">
        <f t="shared" si="167"/>
        <v>-1.277275147054151</v>
      </c>
      <c r="AK650" s="20">
        <f t="shared" si="136"/>
        <v>-1.6316282365429602</v>
      </c>
      <c r="AL650" s="20">
        <f t="shared" si="136"/>
        <v>-4.3830934342252803</v>
      </c>
      <c r="AM650" s="20">
        <f t="shared" si="55"/>
        <v>-1.5228787452803376</v>
      </c>
      <c r="AN650" s="20">
        <f t="shared" si="168"/>
        <v>-1.2724916413425922</v>
      </c>
      <c r="AO650" s="20">
        <f t="shared" si="137"/>
        <v>-1.5176848842361232</v>
      </c>
      <c r="AP650" s="20">
        <f t="shared" si="137"/>
        <v>-4.2691500819184434</v>
      </c>
      <c r="AQ650" s="20">
        <f t="shared" si="57"/>
        <v>-1.5228787452803376</v>
      </c>
      <c r="AR650" s="20">
        <f t="shared" si="169"/>
        <v>-1.2188570780996542</v>
      </c>
    </row>
    <row r="651" spans="1:44">
      <c r="A651" s="20">
        <f t="shared" si="161"/>
        <v>282</v>
      </c>
      <c r="B651" s="36">
        <f t="shared" si="163"/>
        <v>8585</v>
      </c>
      <c r="C651" s="21">
        <f t="shared" si="162"/>
        <v>49198</v>
      </c>
      <c r="U651" s="20">
        <f t="shared" si="132"/>
        <v>-1.3051161965994633</v>
      </c>
      <c r="V651" s="20">
        <f t="shared" si="132"/>
        <v>-4.0681079466700973</v>
      </c>
      <c r="W651" s="20">
        <f t="shared" si="47"/>
        <v>-1.5228787452803376</v>
      </c>
      <c r="X651" s="20">
        <f t="shared" si="164"/>
        <v>-1.09899282507375</v>
      </c>
      <c r="Y651" s="20">
        <f t="shared" si="133"/>
        <v>-1.5021413624907876</v>
      </c>
      <c r="Z651" s="20">
        <f t="shared" si="133"/>
        <v>-4.2651331125614211</v>
      </c>
      <c r="AA651" s="20">
        <f t="shared" si="49"/>
        <v>-1.5228787452803376</v>
      </c>
      <c r="AB651" s="20">
        <f t="shared" si="165"/>
        <v>-1.2109727503378527</v>
      </c>
      <c r="AC651" s="20">
        <f t="shared" si="134"/>
        <v>-1.5624372643780386</v>
      </c>
      <c r="AD651" s="20">
        <f t="shared" si="134"/>
        <v>-4.3254290144486722</v>
      </c>
      <c r="AE651" s="20">
        <f t="shared" si="51"/>
        <v>-1.5228787452803376</v>
      </c>
      <c r="AF651" s="20">
        <f t="shared" si="166"/>
        <v>-1.2408201927528693</v>
      </c>
      <c r="AG651" s="20">
        <f t="shared" si="135"/>
        <v>-1.6434705152872569</v>
      </c>
      <c r="AH651" s="20">
        <f t="shared" si="135"/>
        <v>-4.4064622653578907</v>
      </c>
      <c r="AI651" s="20">
        <f t="shared" si="53"/>
        <v>-1.5228787452803376</v>
      </c>
      <c r="AJ651" s="20">
        <f t="shared" si="167"/>
        <v>-1.2776494323886753</v>
      </c>
      <c r="AK651" s="20">
        <f t="shared" si="136"/>
        <v>-1.6324751309857937</v>
      </c>
      <c r="AL651" s="20">
        <f t="shared" si="136"/>
        <v>-4.3954668810564277</v>
      </c>
      <c r="AM651" s="20">
        <f t="shared" si="55"/>
        <v>-1.5228787452803376</v>
      </c>
      <c r="AN651" s="20">
        <f t="shared" si="168"/>
        <v>-1.2728713210498688</v>
      </c>
      <c r="AO651" s="20">
        <f t="shared" si="137"/>
        <v>-1.5185317786789569</v>
      </c>
      <c r="AP651" s="20">
        <f t="shared" si="137"/>
        <v>-4.2815235287495907</v>
      </c>
      <c r="AQ651" s="20">
        <f t="shared" si="57"/>
        <v>-1.5228787452803376</v>
      </c>
      <c r="AR651" s="20">
        <f t="shared" si="169"/>
        <v>-1.2192933472111516</v>
      </c>
    </row>
    <row r="652" spans="1:44">
      <c r="A652" s="20">
        <f t="shared" si="161"/>
        <v>283</v>
      </c>
      <c r="B652" s="36">
        <f t="shared" si="163"/>
        <v>8615</v>
      </c>
      <c r="C652" s="21">
        <f t="shared" si="162"/>
        <v>49228</v>
      </c>
      <c r="U652" s="20">
        <f t="shared" si="132"/>
        <v>-1.3059357718667217</v>
      </c>
      <c r="V652" s="20">
        <f t="shared" si="132"/>
        <v>-4.0800822500550797</v>
      </c>
      <c r="W652" s="20">
        <f t="shared" ref="W652:W678" si="170">W$10</f>
        <v>-1.5228787452803376</v>
      </c>
      <c r="X652" s="20">
        <f t="shared" si="164"/>
        <v>-1.0995152166247273</v>
      </c>
      <c r="Y652" s="20">
        <f t="shared" si="133"/>
        <v>-1.502960937758046</v>
      </c>
      <c r="Z652" s="20">
        <f t="shared" si="133"/>
        <v>-4.2771074159464035</v>
      </c>
      <c r="AA652" s="20">
        <f t="shared" ref="AA652:AA678" si="171">AA$10</f>
        <v>-1.5228787452803376</v>
      </c>
      <c r="AB652" s="20">
        <f t="shared" si="165"/>
        <v>-1.2114021922591909</v>
      </c>
      <c r="AC652" s="20">
        <f t="shared" si="134"/>
        <v>-1.563256839645297</v>
      </c>
      <c r="AD652" s="20">
        <f t="shared" si="134"/>
        <v>-4.3374033178336546</v>
      </c>
      <c r="AE652" s="20">
        <f t="shared" ref="AE652:AE678" si="172">AE$10</f>
        <v>-1.5228787452803376</v>
      </c>
      <c r="AF652" s="20">
        <f t="shared" si="166"/>
        <v>-1.2412205442296451</v>
      </c>
      <c r="AG652" s="20">
        <f t="shared" si="135"/>
        <v>-1.6442900905545152</v>
      </c>
      <c r="AH652" s="20">
        <f t="shared" si="135"/>
        <v>-4.418436568742873</v>
      </c>
      <c r="AI652" s="20">
        <f t="shared" ref="AI652:AI678" si="173">AI$10</f>
        <v>-1.5228787452803376</v>
      </c>
      <c r="AJ652" s="20">
        <f t="shared" si="167"/>
        <v>-1.278011023750006</v>
      </c>
      <c r="AK652" s="20">
        <f t="shared" si="136"/>
        <v>-1.6332947062530521</v>
      </c>
      <c r="AL652" s="20">
        <f t="shared" si="136"/>
        <v>-4.4074411844414092</v>
      </c>
      <c r="AM652" s="20">
        <f t="shared" ref="AM652:AM678" si="174">AM$10</f>
        <v>-1.5228787452803376</v>
      </c>
      <c r="AN652" s="20">
        <f t="shared" si="168"/>
        <v>-1.2732381283132987</v>
      </c>
      <c r="AO652" s="20">
        <f t="shared" si="137"/>
        <v>-1.5193513539462153</v>
      </c>
      <c r="AP652" s="20">
        <f t="shared" si="137"/>
        <v>-4.2934978321345731</v>
      </c>
      <c r="AQ652" s="20">
        <f t="shared" ref="AQ652:AQ678" si="175">AQ$10</f>
        <v>-1.5228787452803376</v>
      </c>
      <c r="AR652" s="20">
        <f t="shared" si="169"/>
        <v>-1.2197148793223587</v>
      </c>
    </row>
    <row r="653" spans="1:44">
      <c r="A653" s="20">
        <f t="shared" si="161"/>
        <v>284</v>
      </c>
      <c r="B653" s="36">
        <f t="shared" si="163"/>
        <v>8646</v>
      </c>
      <c r="C653" s="21">
        <f t="shared" si="162"/>
        <v>49259</v>
      </c>
      <c r="U653" s="20">
        <f t="shared" si="132"/>
        <v>-1.3067826663095552</v>
      </c>
      <c r="V653" s="20">
        <f t="shared" si="132"/>
        <v>-4.0924556968862271</v>
      </c>
      <c r="W653" s="20">
        <f t="shared" si="170"/>
        <v>-1.5228787452803376</v>
      </c>
      <c r="X653" s="20">
        <f t="shared" si="164"/>
        <v>-1.1000543076862441</v>
      </c>
      <c r="Y653" s="20">
        <f t="shared" si="133"/>
        <v>-1.5038078322008794</v>
      </c>
      <c r="Z653" s="20">
        <f t="shared" si="133"/>
        <v>-4.2894808627775518</v>
      </c>
      <c r="AA653" s="20">
        <f t="shared" si="171"/>
        <v>-1.5228787452803376</v>
      </c>
      <c r="AB653" s="20">
        <f t="shared" si="165"/>
        <v>-1.2118452659277492</v>
      </c>
      <c r="AC653" s="20">
        <f t="shared" si="134"/>
        <v>-1.5641037340881305</v>
      </c>
      <c r="AD653" s="20">
        <f t="shared" si="134"/>
        <v>-4.349776764664802</v>
      </c>
      <c r="AE653" s="20">
        <f t="shared" si="172"/>
        <v>-1.5228787452803376</v>
      </c>
      <c r="AF653" s="20">
        <f t="shared" si="166"/>
        <v>-1.2416335759180532</v>
      </c>
      <c r="AG653" s="20">
        <f t="shared" si="135"/>
        <v>-1.6451369849973487</v>
      </c>
      <c r="AH653" s="20">
        <f t="shared" si="135"/>
        <v>-4.4308100155740204</v>
      </c>
      <c r="AI653" s="20">
        <f t="shared" si="173"/>
        <v>-1.5228787452803376</v>
      </c>
      <c r="AJ653" s="20">
        <f t="shared" si="167"/>
        <v>-1.2783840338518322</v>
      </c>
      <c r="AK653" s="20">
        <f t="shared" si="136"/>
        <v>-1.6341416006958855</v>
      </c>
      <c r="AL653" s="20">
        <f t="shared" si="136"/>
        <v>-4.4198146312725575</v>
      </c>
      <c r="AM653" s="20">
        <f t="shared" si="174"/>
        <v>-1.5228787452803376</v>
      </c>
      <c r="AN653" s="20">
        <f t="shared" si="168"/>
        <v>-1.2736165236491428</v>
      </c>
      <c r="AO653" s="20">
        <f t="shared" si="137"/>
        <v>-1.5201982483890488</v>
      </c>
      <c r="AP653" s="20">
        <f t="shared" si="137"/>
        <v>-4.3058712789657205</v>
      </c>
      <c r="AQ653" s="20">
        <f t="shared" si="175"/>
        <v>-1.5228787452803376</v>
      </c>
      <c r="AR653" s="20">
        <f t="shared" si="169"/>
        <v>-1.2201497840494886</v>
      </c>
    </row>
    <row r="654" spans="1:44">
      <c r="A654" s="20">
        <f t="shared" si="161"/>
        <v>285</v>
      </c>
      <c r="B654" s="36">
        <f t="shared" si="163"/>
        <v>8676</v>
      </c>
      <c r="C654" s="21">
        <f t="shared" si="162"/>
        <v>49289</v>
      </c>
      <c r="U654" s="20">
        <f t="shared" si="132"/>
        <v>-1.3076022415768136</v>
      </c>
      <c r="V654" s="20">
        <f t="shared" si="132"/>
        <v>-4.1044300002712086</v>
      </c>
      <c r="W654" s="20">
        <f t="shared" si="170"/>
        <v>-1.5228787452803376</v>
      </c>
      <c r="X654" s="20">
        <f t="shared" si="164"/>
        <v>-1.1005753264336768</v>
      </c>
      <c r="Y654" s="20">
        <f t="shared" si="133"/>
        <v>-1.5046274074681378</v>
      </c>
      <c r="Z654" s="20">
        <f t="shared" si="133"/>
        <v>-4.3014551661625333</v>
      </c>
      <c r="AA654" s="20">
        <f t="shared" si="171"/>
        <v>-1.5228787452803376</v>
      </c>
      <c r="AB654" s="20">
        <f t="shared" si="165"/>
        <v>-1.2122733930143064</v>
      </c>
      <c r="AC654" s="20">
        <f t="shared" si="134"/>
        <v>-1.5649233093553889</v>
      </c>
      <c r="AD654" s="20">
        <f t="shared" si="134"/>
        <v>-4.3617510680497844</v>
      </c>
      <c r="AE654" s="20">
        <f t="shared" si="172"/>
        <v>-1.5228787452803376</v>
      </c>
      <c r="AF654" s="20">
        <f t="shared" si="166"/>
        <v>-1.2420326473028236</v>
      </c>
      <c r="AG654" s="20">
        <f t="shared" si="135"/>
        <v>-1.6459565602646071</v>
      </c>
      <c r="AH654" s="20">
        <f t="shared" si="135"/>
        <v>-4.4427843189590028</v>
      </c>
      <c r="AI654" s="20">
        <f t="shared" si="173"/>
        <v>-1.5228787452803376</v>
      </c>
      <c r="AJ654" s="20">
        <f t="shared" si="167"/>
        <v>-1.2787444037002538</v>
      </c>
      <c r="AK654" s="20">
        <f t="shared" si="136"/>
        <v>-1.6349611759631439</v>
      </c>
      <c r="AL654" s="20">
        <f t="shared" si="136"/>
        <v>-4.431788934657539</v>
      </c>
      <c r="AM654" s="20">
        <f t="shared" si="174"/>
        <v>-1.5228787452803376</v>
      </c>
      <c r="AN654" s="20">
        <f t="shared" si="168"/>
        <v>-1.2739821006994934</v>
      </c>
      <c r="AO654" s="20">
        <f t="shared" si="137"/>
        <v>-1.5210178236563072</v>
      </c>
      <c r="AP654" s="20">
        <f t="shared" si="137"/>
        <v>-4.3178455823507029</v>
      </c>
      <c r="AQ654" s="20">
        <f t="shared" si="175"/>
        <v>-1.5228787452803376</v>
      </c>
      <c r="AR654" s="20">
        <f t="shared" si="169"/>
        <v>-1.2205700099896144</v>
      </c>
    </row>
    <row r="655" spans="1:44">
      <c r="A655" s="20">
        <f t="shared" si="161"/>
        <v>286</v>
      </c>
      <c r="B655" s="36">
        <f t="shared" si="163"/>
        <v>8707</v>
      </c>
      <c r="C655" s="21">
        <f t="shared" si="162"/>
        <v>49320</v>
      </c>
      <c r="U655" s="20">
        <f t="shared" si="132"/>
        <v>-1.3084491360196471</v>
      </c>
      <c r="V655" s="20">
        <f t="shared" si="132"/>
        <v>-4.1168034471023569</v>
      </c>
      <c r="W655" s="20">
        <f t="shared" si="170"/>
        <v>-1.5228787452803376</v>
      </c>
      <c r="X655" s="20">
        <f t="shared" si="164"/>
        <v>-1.1011130158319686</v>
      </c>
      <c r="Y655" s="20">
        <f t="shared" si="133"/>
        <v>-1.5054743019109713</v>
      </c>
      <c r="Z655" s="20">
        <f t="shared" si="133"/>
        <v>-4.3138286129936807</v>
      </c>
      <c r="AA655" s="20">
        <f t="shared" si="171"/>
        <v>-1.5228787452803376</v>
      </c>
      <c r="AB655" s="20">
        <f t="shared" si="165"/>
        <v>-1.212715122513869</v>
      </c>
      <c r="AC655" s="20">
        <f t="shared" si="134"/>
        <v>-1.5657702037982224</v>
      </c>
      <c r="AD655" s="20">
        <f t="shared" si="134"/>
        <v>-4.3741245148809318</v>
      </c>
      <c r="AE655" s="20">
        <f t="shared" si="172"/>
        <v>-1.5228787452803376</v>
      </c>
      <c r="AF655" s="20">
        <f t="shared" si="166"/>
        <v>-1.24244436994837</v>
      </c>
      <c r="AG655" s="20">
        <f t="shared" si="135"/>
        <v>-1.6468034547074406</v>
      </c>
      <c r="AH655" s="20">
        <f t="shared" si="135"/>
        <v>-4.4551577657901502</v>
      </c>
      <c r="AI655" s="20">
        <f t="shared" si="173"/>
        <v>-1.5228787452803376</v>
      </c>
      <c r="AJ655" s="20">
        <f t="shared" si="167"/>
        <v>-1.2791161642332576</v>
      </c>
      <c r="AK655" s="20">
        <f t="shared" si="136"/>
        <v>-1.6358080704059774</v>
      </c>
      <c r="AL655" s="20">
        <f t="shared" si="136"/>
        <v>-4.4441623814886873</v>
      </c>
      <c r="AM655" s="20">
        <f t="shared" si="174"/>
        <v>-1.5228787452803376</v>
      </c>
      <c r="AN655" s="20">
        <f t="shared" si="168"/>
        <v>-1.2743592376206105</v>
      </c>
      <c r="AO655" s="20">
        <f t="shared" si="137"/>
        <v>-1.5218647180991407</v>
      </c>
      <c r="AP655" s="20">
        <f t="shared" si="137"/>
        <v>-4.3302190291818503</v>
      </c>
      <c r="AQ655" s="20">
        <f t="shared" si="175"/>
        <v>-1.5228787452803376</v>
      </c>
      <c r="AR655" s="20">
        <f t="shared" si="169"/>
        <v>-1.2210035792909792</v>
      </c>
    </row>
    <row r="656" spans="1:44">
      <c r="A656" s="20">
        <f t="shared" si="161"/>
        <v>287</v>
      </c>
      <c r="B656" s="36">
        <f t="shared" si="163"/>
        <v>8738</v>
      </c>
      <c r="C656" s="21">
        <f t="shared" si="162"/>
        <v>49351</v>
      </c>
      <c r="U656" s="20">
        <f t="shared" si="132"/>
        <v>-1.3092960304624808</v>
      </c>
      <c r="V656" s="20">
        <f t="shared" si="132"/>
        <v>-4.1291768939335043</v>
      </c>
      <c r="W656" s="20">
        <f t="shared" si="170"/>
        <v>-1.5228787452803376</v>
      </c>
      <c r="X656" s="20">
        <f t="shared" si="164"/>
        <v>-1.1016500054584148</v>
      </c>
      <c r="Y656" s="20">
        <f t="shared" si="133"/>
        <v>-1.506321196353805</v>
      </c>
      <c r="Z656" s="20">
        <f t="shared" si="133"/>
        <v>-4.3262020598248281</v>
      </c>
      <c r="AA656" s="20">
        <f t="shared" si="171"/>
        <v>-1.5228787452803376</v>
      </c>
      <c r="AB656" s="20">
        <f t="shared" si="165"/>
        <v>-1.2131561796768777</v>
      </c>
      <c r="AC656" s="20">
        <f t="shared" si="134"/>
        <v>-1.5666170982410561</v>
      </c>
      <c r="AD656" s="20">
        <f t="shared" si="134"/>
        <v>-4.3864979617120792</v>
      </c>
      <c r="AE656" s="20">
        <f t="shared" si="172"/>
        <v>-1.5228787452803376</v>
      </c>
      <c r="AF656" s="20">
        <f t="shared" si="166"/>
        <v>-1.2428554375346026</v>
      </c>
      <c r="AG656" s="20">
        <f t="shared" si="135"/>
        <v>-1.6476503491502743</v>
      </c>
      <c r="AH656" s="20">
        <f t="shared" si="135"/>
        <v>-4.4675312126212976</v>
      </c>
      <c r="AI656" s="20">
        <f t="shared" si="173"/>
        <v>-1.5228787452803376</v>
      </c>
      <c r="AJ656" s="20">
        <f t="shared" si="167"/>
        <v>-1.2794872991480937</v>
      </c>
      <c r="AK656" s="20">
        <f t="shared" si="136"/>
        <v>-1.6366549648488111</v>
      </c>
      <c r="AL656" s="20">
        <f t="shared" si="136"/>
        <v>-4.4565358283198346</v>
      </c>
      <c r="AM656" s="20">
        <f t="shared" si="174"/>
        <v>-1.5228787452803376</v>
      </c>
      <c r="AN656" s="20">
        <f t="shared" si="168"/>
        <v>-1.2747357445349627</v>
      </c>
      <c r="AO656" s="20">
        <f t="shared" si="137"/>
        <v>-1.5227116125419744</v>
      </c>
      <c r="AP656" s="20">
        <f t="shared" si="137"/>
        <v>-4.3425924760129977</v>
      </c>
      <c r="AQ656" s="20">
        <f t="shared" si="175"/>
        <v>-1.5228787452803376</v>
      </c>
      <c r="AR656" s="20">
        <f t="shared" si="169"/>
        <v>-1.2214364805440994</v>
      </c>
    </row>
    <row r="657" spans="1:44">
      <c r="A657" s="20">
        <f t="shared" si="161"/>
        <v>288</v>
      </c>
      <c r="B657" s="36">
        <f t="shared" si="163"/>
        <v>8766</v>
      </c>
      <c r="C657" s="21">
        <f t="shared" si="162"/>
        <v>49379</v>
      </c>
      <c r="U657" s="20">
        <f t="shared" si="132"/>
        <v>-1.3100609673785886</v>
      </c>
      <c r="V657" s="20">
        <f t="shared" si="132"/>
        <v>-4.1403529104261541</v>
      </c>
      <c r="W657" s="20">
        <f t="shared" si="170"/>
        <v>-1.5228787452803376</v>
      </c>
      <c r="X657" s="20">
        <f t="shared" si="164"/>
        <v>-1.1021344336641092</v>
      </c>
      <c r="Y657" s="20">
        <f t="shared" si="133"/>
        <v>-1.5070861332699128</v>
      </c>
      <c r="Z657" s="20">
        <f t="shared" si="133"/>
        <v>-4.3373780763174787</v>
      </c>
      <c r="AA657" s="20">
        <f t="shared" si="171"/>
        <v>-1.5228787452803376</v>
      </c>
      <c r="AB657" s="20">
        <f t="shared" si="165"/>
        <v>-1.2135539818254906</v>
      </c>
      <c r="AC657" s="20">
        <f t="shared" si="134"/>
        <v>-1.5673820351571639</v>
      </c>
      <c r="AD657" s="20">
        <f t="shared" si="134"/>
        <v>-4.3976739782047298</v>
      </c>
      <c r="AE657" s="20">
        <f t="shared" si="172"/>
        <v>-1.5228787452803376</v>
      </c>
      <c r="AF657" s="20">
        <f t="shared" si="166"/>
        <v>-1.2432261668644018</v>
      </c>
      <c r="AG657" s="20">
        <f t="shared" si="135"/>
        <v>-1.6484152860663821</v>
      </c>
      <c r="AH657" s="20">
        <f t="shared" si="135"/>
        <v>-4.4787072291139483</v>
      </c>
      <c r="AI657" s="20">
        <f t="shared" si="173"/>
        <v>-1.5228787452803376</v>
      </c>
      <c r="AJ657" s="20">
        <f t="shared" si="167"/>
        <v>-1.2798219851415074</v>
      </c>
      <c r="AK657" s="20">
        <f t="shared" si="136"/>
        <v>-1.6374199017649189</v>
      </c>
      <c r="AL657" s="20">
        <f t="shared" si="136"/>
        <v>-4.4677118448124844</v>
      </c>
      <c r="AM657" s="20">
        <f t="shared" si="174"/>
        <v>-1.5228787452803376</v>
      </c>
      <c r="AN657" s="20">
        <f t="shared" si="168"/>
        <v>-1.2750752789425006</v>
      </c>
      <c r="AO657" s="20">
        <f t="shared" si="137"/>
        <v>-1.5234765494580822</v>
      </c>
      <c r="AP657" s="20">
        <f t="shared" si="137"/>
        <v>-4.3537684925056483</v>
      </c>
      <c r="AQ657" s="20">
        <f t="shared" si="175"/>
        <v>-1.5228787452803376</v>
      </c>
      <c r="AR657" s="20">
        <f t="shared" si="169"/>
        <v>-1.2218269196667748</v>
      </c>
    </row>
    <row r="658" spans="1:44">
      <c r="A658" s="20">
        <f t="shared" si="161"/>
        <v>289</v>
      </c>
      <c r="B658" s="36">
        <f t="shared" si="163"/>
        <v>8797</v>
      </c>
      <c r="C658" s="21">
        <f t="shared" si="162"/>
        <v>49410</v>
      </c>
      <c r="U658" s="20">
        <f t="shared" si="132"/>
        <v>-1.310907861821422</v>
      </c>
      <c r="V658" s="20">
        <f t="shared" si="132"/>
        <v>-4.1527263572573014</v>
      </c>
      <c r="W658" s="20">
        <f t="shared" si="170"/>
        <v>-1.5228787452803376</v>
      </c>
      <c r="X658" s="20">
        <f t="shared" si="164"/>
        <v>-1.1026701138065267</v>
      </c>
      <c r="Y658" s="20">
        <f t="shared" si="133"/>
        <v>-1.5079330277127463</v>
      </c>
      <c r="Z658" s="20">
        <f t="shared" si="133"/>
        <v>-4.3497515231486261</v>
      </c>
      <c r="AA658" s="20">
        <f t="shared" si="171"/>
        <v>-1.5228787452803376</v>
      </c>
      <c r="AB658" s="20">
        <f t="shared" si="165"/>
        <v>-1.2139937785565342</v>
      </c>
      <c r="AC658" s="20">
        <f t="shared" si="134"/>
        <v>-1.5682289295999974</v>
      </c>
      <c r="AD658" s="20">
        <f t="shared" si="134"/>
        <v>-4.4100474250358772</v>
      </c>
      <c r="AE658" s="20">
        <f t="shared" si="172"/>
        <v>-1.5228787452803376</v>
      </c>
      <c r="AF658" s="20">
        <f t="shared" si="166"/>
        <v>-1.2436360058837637</v>
      </c>
      <c r="AG658" s="20">
        <f t="shared" si="135"/>
        <v>-1.6492621805092156</v>
      </c>
      <c r="AH658" s="20">
        <f t="shared" si="135"/>
        <v>-4.4910806759450956</v>
      </c>
      <c r="AI658" s="20">
        <f t="shared" si="173"/>
        <v>-1.5228787452803376</v>
      </c>
      <c r="AJ658" s="20">
        <f t="shared" si="167"/>
        <v>-1.2801919461333167</v>
      </c>
      <c r="AK658" s="20">
        <f t="shared" si="136"/>
        <v>-1.6382667962077524</v>
      </c>
      <c r="AL658" s="20">
        <f t="shared" si="136"/>
        <v>-4.4800852916436318</v>
      </c>
      <c r="AM658" s="20">
        <f t="shared" si="174"/>
        <v>-1.5228787452803376</v>
      </c>
      <c r="AN658" s="20">
        <f t="shared" si="168"/>
        <v>-1.2754506037708837</v>
      </c>
      <c r="AO658" s="20">
        <f t="shared" si="137"/>
        <v>-1.5243234439009157</v>
      </c>
      <c r="AP658" s="20">
        <f t="shared" si="137"/>
        <v>-4.3661419393367957</v>
      </c>
      <c r="AQ658" s="20">
        <f t="shared" si="175"/>
        <v>-1.5228787452803376</v>
      </c>
      <c r="AR658" s="20">
        <f t="shared" si="169"/>
        <v>-1.2222585683747458</v>
      </c>
    </row>
    <row r="659" spans="1:44">
      <c r="A659" s="20">
        <f t="shared" si="161"/>
        <v>290</v>
      </c>
      <c r="B659" s="36">
        <f t="shared" si="163"/>
        <v>8827</v>
      </c>
      <c r="C659" s="21">
        <f t="shared" si="162"/>
        <v>49440</v>
      </c>
      <c r="U659" s="20">
        <f t="shared" si="132"/>
        <v>-1.3117274370886804</v>
      </c>
      <c r="V659" s="20">
        <f t="shared" si="132"/>
        <v>-4.1647006606422838</v>
      </c>
      <c r="W659" s="20">
        <f t="shared" si="170"/>
        <v>-1.5228787452803376</v>
      </c>
      <c r="X659" s="20">
        <f t="shared" si="164"/>
        <v>-1.1031878695481852</v>
      </c>
      <c r="Y659" s="20">
        <f t="shared" si="133"/>
        <v>-1.5087526029800047</v>
      </c>
      <c r="Z659" s="20">
        <f t="shared" si="133"/>
        <v>-4.3617258265336085</v>
      </c>
      <c r="AA659" s="20">
        <f t="shared" si="171"/>
        <v>-1.5228787452803376</v>
      </c>
      <c r="AB659" s="20">
        <f t="shared" si="165"/>
        <v>-1.2144187669282205</v>
      </c>
      <c r="AC659" s="20">
        <f t="shared" si="134"/>
        <v>-1.5690485048672558</v>
      </c>
      <c r="AD659" s="20">
        <f t="shared" si="134"/>
        <v>-4.4220217284208596</v>
      </c>
      <c r="AE659" s="20">
        <f t="shared" si="172"/>
        <v>-1.5228787452803376</v>
      </c>
      <c r="AF659" s="20">
        <f t="shared" si="166"/>
        <v>-1.2440320183769737</v>
      </c>
      <c r="AG659" s="20">
        <f t="shared" si="135"/>
        <v>-1.650081755776474</v>
      </c>
      <c r="AH659" s="20">
        <f t="shared" si="135"/>
        <v>-4.5030549793300771</v>
      </c>
      <c r="AI659" s="20">
        <f t="shared" si="173"/>
        <v>-1.5228787452803376</v>
      </c>
      <c r="AJ659" s="20">
        <f t="shared" si="167"/>
        <v>-1.2805493936602765</v>
      </c>
      <c r="AK659" s="20">
        <f t="shared" si="136"/>
        <v>-1.6390863714750108</v>
      </c>
      <c r="AL659" s="20">
        <f t="shared" si="136"/>
        <v>-4.4920595950286142</v>
      </c>
      <c r="AM659" s="20">
        <f t="shared" si="174"/>
        <v>-1.5228787452803376</v>
      </c>
      <c r="AN659" s="20">
        <f t="shared" si="168"/>
        <v>-1.2758132381142704</v>
      </c>
      <c r="AO659" s="20">
        <f t="shared" si="137"/>
        <v>-1.5251430191681741</v>
      </c>
      <c r="AP659" s="20">
        <f t="shared" si="137"/>
        <v>-4.3781162427217772</v>
      </c>
      <c r="AQ659" s="20">
        <f t="shared" si="175"/>
        <v>-1.5228787452803376</v>
      </c>
      <c r="AR659" s="20">
        <f t="shared" si="169"/>
        <v>-1.2226756753771475</v>
      </c>
    </row>
    <row r="660" spans="1:44">
      <c r="A660" s="20">
        <f t="shared" si="161"/>
        <v>291</v>
      </c>
      <c r="B660" s="36">
        <f t="shared" si="163"/>
        <v>8858</v>
      </c>
      <c r="C660" s="21">
        <f t="shared" si="162"/>
        <v>49471</v>
      </c>
      <c r="U660" s="20">
        <f t="shared" si="132"/>
        <v>-1.3125743315315141</v>
      </c>
      <c r="V660" s="20">
        <f t="shared" si="132"/>
        <v>-4.1770741074734321</v>
      </c>
      <c r="W660" s="20">
        <f t="shared" si="170"/>
        <v>-1.5228787452803376</v>
      </c>
      <c r="X660" s="20">
        <f t="shared" si="164"/>
        <v>-1.1037222252652084</v>
      </c>
      <c r="Y660" s="20">
        <f t="shared" si="133"/>
        <v>-1.5095994974228384</v>
      </c>
      <c r="Z660" s="20">
        <f t="shared" si="133"/>
        <v>-4.3740992733647559</v>
      </c>
      <c r="AA660" s="20">
        <f t="shared" si="171"/>
        <v>-1.5228787452803376</v>
      </c>
      <c r="AB660" s="20">
        <f t="shared" si="165"/>
        <v>-1.2148572857940942</v>
      </c>
      <c r="AC660" s="20">
        <f t="shared" si="134"/>
        <v>-1.5698953993100893</v>
      </c>
      <c r="AD660" s="20">
        <f t="shared" si="134"/>
        <v>-4.434395175252007</v>
      </c>
      <c r="AE660" s="20">
        <f t="shared" si="172"/>
        <v>-1.5228787452803376</v>
      </c>
      <c r="AF660" s="20">
        <f t="shared" si="166"/>
        <v>-1.2444406111409561</v>
      </c>
      <c r="AG660" s="20">
        <f t="shared" si="135"/>
        <v>-1.6509286502193077</v>
      </c>
      <c r="AH660" s="20">
        <f t="shared" si="135"/>
        <v>-4.5154284261612254</v>
      </c>
      <c r="AI660" s="20">
        <f t="shared" si="173"/>
        <v>-1.5228787452803376</v>
      </c>
      <c r="AJ660" s="20">
        <f t="shared" si="167"/>
        <v>-1.2809181630688991</v>
      </c>
      <c r="AK660" s="20">
        <f t="shared" si="136"/>
        <v>-1.6399332659178445</v>
      </c>
      <c r="AL660" s="20">
        <f t="shared" si="136"/>
        <v>-4.5044330418597625</v>
      </c>
      <c r="AM660" s="20">
        <f t="shared" si="174"/>
        <v>-1.5228787452803376</v>
      </c>
      <c r="AN660" s="20">
        <f t="shared" si="168"/>
        <v>-1.2761873631687095</v>
      </c>
      <c r="AO660" s="20">
        <f t="shared" si="137"/>
        <v>-1.5259899136110076</v>
      </c>
      <c r="AP660" s="20">
        <f t="shared" si="137"/>
        <v>-4.3904896895529255</v>
      </c>
      <c r="AQ660" s="20">
        <f t="shared" si="175"/>
        <v>-1.5228787452803376</v>
      </c>
      <c r="AR660" s="20">
        <f t="shared" si="169"/>
        <v>-1.2231060540133958</v>
      </c>
    </row>
    <row r="661" spans="1:44">
      <c r="A661" s="20">
        <f t="shared" si="161"/>
        <v>292</v>
      </c>
      <c r="B661" s="36">
        <f t="shared" si="163"/>
        <v>8888</v>
      </c>
      <c r="C661" s="21">
        <f t="shared" si="162"/>
        <v>49501</v>
      </c>
      <c r="U661" s="20">
        <f t="shared" si="132"/>
        <v>-1.3133939067987723</v>
      </c>
      <c r="V661" s="20">
        <f t="shared" si="132"/>
        <v>-4.1890484108584136</v>
      </c>
      <c r="W661" s="20">
        <f t="shared" si="170"/>
        <v>-1.5228787452803376</v>
      </c>
      <c r="X661" s="20">
        <f t="shared" si="164"/>
        <v>-1.1042387132201201</v>
      </c>
      <c r="Y661" s="20">
        <f t="shared" si="133"/>
        <v>-1.5104190726900966</v>
      </c>
      <c r="Z661" s="20">
        <f t="shared" si="133"/>
        <v>-4.3860735767497383</v>
      </c>
      <c r="AA661" s="20">
        <f t="shared" si="171"/>
        <v>-1.5228787452803376</v>
      </c>
      <c r="AB661" s="20">
        <f t="shared" si="165"/>
        <v>-1.2152810494811244</v>
      </c>
      <c r="AC661" s="20">
        <f t="shared" si="134"/>
        <v>-1.5707149745773477</v>
      </c>
      <c r="AD661" s="20">
        <f t="shared" si="134"/>
        <v>-4.4463694786369894</v>
      </c>
      <c r="AE661" s="20">
        <f t="shared" si="172"/>
        <v>-1.5228787452803376</v>
      </c>
      <c r="AF661" s="20">
        <f t="shared" si="166"/>
        <v>-1.2448354289111054</v>
      </c>
      <c r="AG661" s="20">
        <f t="shared" si="135"/>
        <v>-1.6517482254865659</v>
      </c>
      <c r="AH661" s="20">
        <f t="shared" si="135"/>
        <v>-4.5274027295462078</v>
      </c>
      <c r="AI661" s="20">
        <f t="shared" si="173"/>
        <v>-1.5228787452803376</v>
      </c>
      <c r="AJ661" s="20">
        <f t="shared" si="167"/>
        <v>-1.2812744679227783</v>
      </c>
      <c r="AK661" s="20">
        <f t="shared" si="136"/>
        <v>-1.6407528411851027</v>
      </c>
      <c r="AL661" s="20">
        <f t="shared" si="136"/>
        <v>-4.516407345244744</v>
      </c>
      <c r="AM661" s="20">
        <f t="shared" si="174"/>
        <v>-1.5228787452803376</v>
      </c>
      <c r="AN661" s="20">
        <f t="shared" si="168"/>
        <v>-1.2765488470296562</v>
      </c>
      <c r="AO661" s="20">
        <f t="shared" si="137"/>
        <v>-1.526809488878266</v>
      </c>
      <c r="AP661" s="20">
        <f t="shared" si="137"/>
        <v>-4.4024639929379079</v>
      </c>
      <c r="AQ661" s="20">
        <f t="shared" si="175"/>
        <v>-1.5228787452803376</v>
      </c>
      <c r="AR661" s="20">
        <f t="shared" si="169"/>
        <v>-1.2235219437034215</v>
      </c>
    </row>
    <row r="662" spans="1:44">
      <c r="A662" s="20">
        <f t="shared" si="161"/>
        <v>293</v>
      </c>
      <c r="B662" s="36">
        <f t="shared" si="163"/>
        <v>8919</v>
      </c>
      <c r="C662" s="21">
        <f t="shared" si="162"/>
        <v>49532</v>
      </c>
      <c r="U662" s="20">
        <f t="shared" si="132"/>
        <v>-1.314240801241606</v>
      </c>
      <c r="V662" s="20">
        <f t="shared" si="132"/>
        <v>-4.201421857689561</v>
      </c>
      <c r="W662" s="20">
        <f t="shared" si="170"/>
        <v>-1.5228787452803376</v>
      </c>
      <c r="X662" s="20">
        <f t="shared" si="164"/>
        <v>-1.1047717728815707</v>
      </c>
      <c r="Y662" s="20">
        <f t="shared" si="133"/>
        <v>-1.5112659671329303</v>
      </c>
      <c r="Z662" s="20">
        <f t="shared" si="133"/>
        <v>-4.3984470235808857</v>
      </c>
      <c r="AA662" s="20">
        <f t="shared" si="171"/>
        <v>-1.5228787452803376</v>
      </c>
      <c r="AB662" s="20">
        <f t="shared" si="165"/>
        <v>-1.2157183148685384</v>
      </c>
      <c r="AC662" s="20">
        <f t="shared" si="134"/>
        <v>-1.5715618690201814</v>
      </c>
      <c r="AD662" s="20">
        <f t="shared" si="134"/>
        <v>-4.4587429254681368</v>
      </c>
      <c r="AE662" s="20">
        <f t="shared" si="172"/>
        <v>-1.5228787452803376</v>
      </c>
      <c r="AF662" s="20">
        <f t="shared" si="166"/>
        <v>-1.2452427985268317</v>
      </c>
      <c r="AG662" s="20">
        <f t="shared" si="135"/>
        <v>-1.6525951199293996</v>
      </c>
      <c r="AH662" s="20">
        <f t="shared" si="135"/>
        <v>-4.5397761763773552</v>
      </c>
      <c r="AI662" s="20">
        <f t="shared" si="173"/>
        <v>-1.5228787452803376</v>
      </c>
      <c r="AJ662" s="20">
        <f t="shared" si="167"/>
        <v>-1.2816420671072406</v>
      </c>
      <c r="AK662" s="20">
        <f t="shared" si="136"/>
        <v>-1.6415997356279364</v>
      </c>
      <c r="AL662" s="20">
        <f t="shared" si="136"/>
        <v>-4.5287807920758913</v>
      </c>
      <c r="AM662" s="20">
        <f t="shared" si="174"/>
        <v>-1.5228787452803376</v>
      </c>
      <c r="AN662" s="20">
        <f t="shared" si="168"/>
        <v>-1.2769217939077711</v>
      </c>
      <c r="AO662" s="20">
        <f t="shared" si="137"/>
        <v>-1.5276563833210997</v>
      </c>
      <c r="AP662" s="20">
        <f t="shared" si="137"/>
        <v>-4.4148374397690553</v>
      </c>
      <c r="AQ662" s="20">
        <f t="shared" si="175"/>
        <v>-1.5228787452803376</v>
      </c>
      <c r="AR662" s="20">
        <f t="shared" si="169"/>
        <v>-1.2239510763090409</v>
      </c>
    </row>
    <row r="663" spans="1:44">
      <c r="A663" s="20">
        <f t="shared" si="161"/>
        <v>294</v>
      </c>
      <c r="B663" s="36">
        <f t="shared" si="163"/>
        <v>8950</v>
      </c>
      <c r="C663" s="21">
        <f t="shared" si="162"/>
        <v>49563</v>
      </c>
      <c r="U663" s="20">
        <f t="shared" si="132"/>
        <v>-1.3150876956844397</v>
      </c>
      <c r="V663" s="20">
        <f t="shared" si="132"/>
        <v>-4.2137953045207093</v>
      </c>
      <c r="W663" s="20">
        <f t="shared" si="170"/>
        <v>-1.5228787452803376</v>
      </c>
      <c r="X663" s="20">
        <f t="shared" si="164"/>
        <v>-1.1053041842787787</v>
      </c>
      <c r="Y663" s="20">
        <f t="shared" si="133"/>
        <v>-1.512112861575764</v>
      </c>
      <c r="Z663" s="20">
        <f t="shared" si="133"/>
        <v>-4.410820470412034</v>
      </c>
      <c r="AA663" s="20">
        <f t="shared" si="171"/>
        <v>-1.5228787452803376</v>
      </c>
      <c r="AB663" s="20">
        <f t="shared" si="165"/>
        <v>-1.2161549521774651</v>
      </c>
      <c r="AC663" s="20">
        <f t="shared" si="134"/>
        <v>-1.5724087634630148</v>
      </c>
      <c r="AD663" s="20">
        <f t="shared" si="134"/>
        <v>-4.471116372299285</v>
      </c>
      <c r="AE663" s="20">
        <f t="shared" si="172"/>
        <v>-1.5228787452803376</v>
      </c>
      <c r="AF663" s="20">
        <f t="shared" si="166"/>
        <v>-1.2456495550116149</v>
      </c>
      <c r="AG663" s="20">
        <f t="shared" si="135"/>
        <v>-1.6534420143722333</v>
      </c>
      <c r="AH663" s="20">
        <f t="shared" si="135"/>
        <v>-4.5521496232085026</v>
      </c>
      <c r="AI663" s="20">
        <f t="shared" si="173"/>
        <v>-1.5228787452803376</v>
      </c>
      <c r="AJ663" s="20">
        <f t="shared" si="167"/>
        <v>-1.2820090794196042</v>
      </c>
      <c r="AK663" s="20">
        <f t="shared" si="136"/>
        <v>-1.6424466300707701</v>
      </c>
      <c r="AL663" s="20">
        <f t="shared" si="136"/>
        <v>-4.5411542389070396</v>
      </c>
      <c r="AM663" s="20">
        <f t="shared" si="174"/>
        <v>-1.5228787452803376</v>
      </c>
      <c r="AN663" s="20">
        <f t="shared" si="168"/>
        <v>-1.277294149959485</v>
      </c>
      <c r="AO663" s="20">
        <f t="shared" si="137"/>
        <v>-1.5285032777639331</v>
      </c>
      <c r="AP663" s="20">
        <f t="shared" si="137"/>
        <v>-4.4272108866002027</v>
      </c>
      <c r="AQ663" s="20">
        <f t="shared" si="175"/>
        <v>-1.5228787452803376</v>
      </c>
      <c r="AR663" s="20">
        <f t="shared" si="169"/>
        <v>-1.2243795844952268</v>
      </c>
    </row>
    <row r="664" spans="1:44">
      <c r="A664" s="20">
        <f t="shared" si="161"/>
        <v>295</v>
      </c>
      <c r="B664" s="36">
        <f t="shared" si="163"/>
        <v>8980</v>
      </c>
      <c r="C664" s="21">
        <f t="shared" si="162"/>
        <v>49593</v>
      </c>
      <c r="U664" s="20">
        <f t="shared" si="132"/>
        <v>-1.3159072709516979</v>
      </c>
      <c r="V664" s="20">
        <f t="shared" si="132"/>
        <v>-4.2257696079056917</v>
      </c>
      <c r="W664" s="20">
        <f t="shared" si="170"/>
        <v>-1.5228787452803376</v>
      </c>
      <c r="X664" s="20">
        <f t="shared" si="164"/>
        <v>-1.1058188102376307</v>
      </c>
      <c r="Y664" s="20">
        <f t="shared" si="133"/>
        <v>-1.5129324368430221</v>
      </c>
      <c r="Z664" s="20">
        <f t="shared" si="133"/>
        <v>-4.4227947737970155</v>
      </c>
      <c r="AA664" s="20">
        <f t="shared" si="171"/>
        <v>-1.5228787452803376</v>
      </c>
      <c r="AB664" s="20">
        <f t="shared" si="165"/>
        <v>-1.2165769118692042</v>
      </c>
      <c r="AC664" s="20">
        <f t="shared" si="134"/>
        <v>-1.5732283387302732</v>
      </c>
      <c r="AD664" s="20">
        <f t="shared" si="134"/>
        <v>-4.4830906756842666</v>
      </c>
      <c r="AE664" s="20">
        <f t="shared" si="172"/>
        <v>-1.5228787452803376</v>
      </c>
      <c r="AF664" s="20">
        <f t="shared" si="166"/>
        <v>-1.2460426117247321</v>
      </c>
      <c r="AG664" s="20">
        <f t="shared" si="135"/>
        <v>-1.6542615896394914</v>
      </c>
      <c r="AH664" s="20">
        <f t="shared" si="135"/>
        <v>-4.564123926593485</v>
      </c>
      <c r="AI664" s="20">
        <f t="shared" si="173"/>
        <v>-1.5228787452803376</v>
      </c>
      <c r="AJ664" s="20">
        <f t="shared" si="167"/>
        <v>-1.2823636986440083</v>
      </c>
      <c r="AK664" s="20">
        <f t="shared" si="136"/>
        <v>-1.6432662053380283</v>
      </c>
      <c r="AL664" s="20">
        <f t="shared" si="136"/>
        <v>-4.553128542292022</v>
      </c>
      <c r="AM664" s="20">
        <f t="shared" si="174"/>
        <v>-1.5228787452803376</v>
      </c>
      <c r="AN664" s="20">
        <f t="shared" si="168"/>
        <v>-1.2776539368325461</v>
      </c>
      <c r="AO664" s="20">
        <f t="shared" si="137"/>
        <v>-1.5293228530311915</v>
      </c>
      <c r="AP664" s="20">
        <f t="shared" si="137"/>
        <v>-4.4391851899851851</v>
      </c>
      <c r="AQ664" s="20">
        <f t="shared" si="175"/>
        <v>-1.5228787452803376</v>
      </c>
      <c r="AR664" s="20">
        <f t="shared" si="169"/>
        <v>-1.2247936807011706</v>
      </c>
    </row>
    <row r="665" spans="1:44">
      <c r="A665" s="20">
        <f t="shared" si="161"/>
        <v>296</v>
      </c>
      <c r="B665" s="36">
        <f t="shared" si="163"/>
        <v>9011</v>
      </c>
      <c r="C665" s="21">
        <f t="shared" si="162"/>
        <v>49624</v>
      </c>
      <c r="U665" s="20">
        <f t="shared" si="132"/>
        <v>-1.3167541653945314</v>
      </c>
      <c r="V665" s="20">
        <f t="shared" si="132"/>
        <v>-4.2381430547368391</v>
      </c>
      <c r="W665" s="20">
        <f t="shared" si="170"/>
        <v>-1.5228787452803376</v>
      </c>
      <c r="X665" s="20">
        <f t="shared" si="164"/>
        <v>-1.1063499655457476</v>
      </c>
      <c r="Y665" s="20">
        <f t="shared" si="133"/>
        <v>-1.5137793312858558</v>
      </c>
      <c r="Z665" s="20">
        <f t="shared" si="133"/>
        <v>-4.4351682206281628</v>
      </c>
      <c r="AA665" s="20">
        <f t="shared" si="171"/>
        <v>-1.5228787452803376</v>
      </c>
      <c r="AB665" s="20">
        <f t="shared" si="165"/>
        <v>-1.217012330093199</v>
      </c>
      <c r="AC665" s="20">
        <f t="shared" si="134"/>
        <v>-1.5740752331731069</v>
      </c>
      <c r="AD665" s="20">
        <f t="shared" si="134"/>
        <v>-4.4954641225154139</v>
      </c>
      <c r="AE665" s="20">
        <f t="shared" si="172"/>
        <v>-1.5228787452803376</v>
      </c>
      <c r="AF665" s="20">
        <f t="shared" si="166"/>
        <v>-1.2464481776657494</v>
      </c>
      <c r="AG665" s="20">
        <f t="shared" si="135"/>
        <v>-1.6551084840823251</v>
      </c>
      <c r="AH665" s="20">
        <f t="shared" si="135"/>
        <v>-4.5764973734246324</v>
      </c>
      <c r="AI665" s="20">
        <f t="shared" si="173"/>
        <v>-1.5228787452803376</v>
      </c>
      <c r="AJ665" s="20">
        <f t="shared" si="167"/>
        <v>-1.2827295708916584</v>
      </c>
      <c r="AK665" s="20">
        <f t="shared" si="136"/>
        <v>-1.644113099780862</v>
      </c>
      <c r="AL665" s="20">
        <f t="shared" si="136"/>
        <v>-4.5655019891231694</v>
      </c>
      <c r="AM665" s="20">
        <f t="shared" si="174"/>
        <v>-1.5228787452803376</v>
      </c>
      <c r="AN665" s="20">
        <f t="shared" si="168"/>
        <v>-1.2780251452012086</v>
      </c>
      <c r="AO665" s="20">
        <f t="shared" si="137"/>
        <v>-1.5301697474740252</v>
      </c>
      <c r="AP665" s="20">
        <f t="shared" si="137"/>
        <v>-4.4515586368163325</v>
      </c>
      <c r="AQ665" s="20">
        <f t="shared" si="175"/>
        <v>-1.5228787452803376</v>
      </c>
      <c r="AR665" s="20">
        <f t="shared" si="169"/>
        <v>-1.2252209767670537</v>
      </c>
    </row>
    <row r="666" spans="1:44">
      <c r="A666" s="20">
        <f t="shared" si="161"/>
        <v>297</v>
      </c>
      <c r="B666" s="36">
        <f t="shared" si="163"/>
        <v>9041</v>
      </c>
      <c r="C666" s="21">
        <f t="shared" si="162"/>
        <v>49654</v>
      </c>
      <c r="U666" s="20">
        <f t="shared" si="132"/>
        <v>-1.3175737406617898</v>
      </c>
      <c r="V666" s="20">
        <f t="shared" si="132"/>
        <v>-4.2501173581218206</v>
      </c>
      <c r="W666" s="20">
        <f t="shared" si="170"/>
        <v>-1.5228787452803376</v>
      </c>
      <c r="X666" s="20">
        <f t="shared" si="164"/>
        <v>-1.1068633880709422</v>
      </c>
      <c r="Y666" s="20">
        <f t="shared" si="133"/>
        <v>-1.514598906553114</v>
      </c>
      <c r="Z666" s="20">
        <f t="shared" si="133"/>
        <v>-4.4471425240131452</v>
      </c>
      <c r="AA666" s="20">
        <f t="shared" si="171"/>
        <v>-1.5228787452803376</v>
      </c>
      <c r="AB666" s="20">
        <f t="shared" si="165"/>
        <v>-1.2174331204797393</v>
      </c>
      <c r="AC666" s="20">
        <f t="shared" si="134"/>
        <v>-1.5748948084403651</v>
      </c>
      <c r="AD666" s="20">
        <f t="shared" si="134"/>
        <v>-4.5074384259003963</v>
      </c>
      <c r="AE666" s="20">
        <f t="shared" si="172"/>
        <v>-1.5228787452803376</v>
      </c>
      <c r="AF666" s="20">
        <f t="shared" si="166"/>
        <v>-1.2468400921544924</v>
      </c>
      <c r="AG666" s="20">
        <f t="shared" si="135"/>
        <v>-1.6559280593495833</v>
      </c>
      <c r="AH666" s="20">
        <f t="shared" si="135"/>
        <v>-4.5884716768096139</v>
      </c>
      <c r="AI666" s="20">
        <f t="shared" si="173"/>
        <v>-1.5228787452803376</v>
      </c>
      <c r="AJ666" s="20">
        <f t="shared" si="167"/>
        <v>-1.2830830960045647</v>
      </c>
      <c r="AK666" s="20">
        <f t="shared" si="136"/>
        <v>-1.6449326750481201</v>
      </c>
      <c r="AL666" s="20">
        <f t="shared" si="136"/>
        <v>-4.5774762925081509</v>
      </c>
      <c r="AM666" s="20">
        <f t="shared" si="174"/>
        <v>-1.5228787452803376</v>
      </c>
      <c r="AN666" s="20">
        <f t="shared" si="168"/>
        <v>-1.278383830690953</v>
      </c>
      <c r="AO666" s="20">
        <f t="shared" si="137"/>
        <v>-1.5309893227412834</v>
      </c>
      <c r="AP666" s="20">
        <f t="shared" si="137"/>
        <v>-4.463532940201314</v>
      </c>
      <c r="AQ666" s="20">
        <f t="shared" si="175"/>
        <v>-1.5228787452803376</v>
      </c>
      <c r="AR666" s="20">
        <f t="shared" si="169"/>
        <v>-1.2256339102620115</v>
      </c>
    </row>
    <row r="667" spans="1:44">
      <c r="A667" s="20">
        <f t="shared" si="161"/>
        <v>298</v>
      </c>
      <c r="B667" s="36">
        <f t="shared" si="163"/>
        <v>9072</v>
      </c>
      <c r="C667" s="21">
        <f t="shared" si="162"/>
        <v>49685</v>
      </c>
      <c r="U667" s="20">
        <f t="shared" si="132"/>
        <v>-1.3184206351046235</v>
      </c>
      <c r="V667" s="20">
        <f t="shared" si="132"/>
        <v>-4.2624908049529688</v>
      </c>
      <c r="W667" s="20">
        <f t="shared" si="170"/>
        <v>-1.5228787452803376</v>
      </c>
      <c r="X667" s="20">
        <f t="shared" si="164"/>
        <v>-1.1073933120321462</v>
      </c>
      <c r="Y667" s="20">
        <f t="shared" si="133"/>
        <v>-1.5154458009959477</v>
      </c>
      <c r="Z667" s="20">
        <f t="shared" si="133"/>
        <v>-4.4595159708442935</v>
      </c>
      <c r="AA667" s="20">
        <f t="shared" si="171"/>
        <v>-1.5228787452803376</v>
      </c>
      <c r="AB667" s="20">
        <f t="shared" si="165"/>
        <v>-1.2178673409374201</v>
      </c>
      <c r="AC667" s="20">
        <f t="shared" si="134"/>
        <v>-1.5757417028831986</v>
      </c>
      <c r="AD667" s="20">
        <f t="shared" si="134"/>
        <v>-4.5198118727315446</v>
      </c>
      <c r="AE667" s="20">
        <f t="shared" si="172"/>
        <v>-1.5228787452803376</v>
      </c>
      <c r="AF667" s="20">
        <f t="shared" si="166"/>
        <v>-1.2472444877720952</v>
      </c>
      <c r="AG667" s="20">
        <f t="shared" si="135"/>
        <v>-1.656774953792417</v>
      </c>
      <c r="AH667" s="20">
        <f t="shared" si="135"/>
        <v>-4.6008451236407621</v>
      </c>
      <c r="AI667" s="20">
        <f t="shared" si="173"/>
        <v>-1.5228787452803376</v>
      </c>
      <c r="AJ667" s="20">
        <f t="shared" si="167"/>
        <v>-1.2834478469061463</v>
      </c>
      <c r="AK667" s="20">
        <f t="shared" si="136"/>
        <v>-1.6457795694909538</v>
      </c>
      <c r="AL667" s="20">
        <f t="shared" si="136"/>
        <v>-4.5898497393392992</v>
      </c>
      <c r="AM667" s="20">
        <f t="shared" si="174"/>
        <v>-1.5228787452803376</v>
      </c>
      <c r="AN667" s="20">
        <f t="shared" si="168"/>
        <v>-1.278753910300318</v>
      </c>
      <c r="AO667" s="20">
        <f t="shared" si="137"/>
        <v>-1.5318362171841171</v>
      </c>
      <c r="AP667" s="20">
        <f t="shared" si="137"/>
        <v>-4.4759063870324622</v>
      </c>
      <c r="AQ667" s="20">
        <f t="shared" si="175"/>
        <v>-1.5228787452803376</v>
      </c>
      <c r="AR667" s="20">
        <f t="shared" si="169"/>
        <v>-1.2260600152295948</v>
      </c>
    </row>
    <row r="668" spans="1:44">
      <c r="A668" s="20">
        <f t="shared" si="161"/>
        <v>299</v>
      </c>
      <c r="B668" s="36">
        <f t="shared" si="163"/>
        <v>9103</v>
      </c>
      <c r="C668" s="21">
        <f t="shared" si="162"/>
        <v>49716</v>
      </c>
      <c r="U668" s="20">
        <f t="shared" si="132"/>
        <v>-1.319267529547457</v>
      </c>
      <c r="V668" s="20">
        <f t="shared" si="132"/>
        <v>-4.2748642517841162</v>
      </c>
      <c r="W668" s="20">
        <f t="shared" si="170"/>
        <v>-1.5228787452803376</v>
      </c>
      <c r="X668" s="20">
        <f t="shared" si="164"/>
        <v>-1.1079226192843226</v>
      </c>
      <c r="Y668" s="20">
        <f t="shared" si="133"/>
        <v>-1.5162926954387812</v>
      </c>
      <c r="Z668" s="20">
        <f t="shared" si="133"/>
        <v>-4.4718894176754409</v>
      </c>
      <c r="AA668" s="20">
        <f t="shared" si="171"/>
        <v>-1.5228787452803376</v>
      </c>
      <c r="AB668" s="20">
        <f t="shared" si="165"/>
        <v>-1.2183009605054163</v>
      </c>
      <c r="AC668" s="20">
        <f t="shared" si="134"/>
        <v>-1.5765885973260323</v>
      </c>
      <c r="AD668" s="20">
        <f t="shared" si="134"/>
        <v>-4.532185319562692</v>
      </c>
      <c r="AE668" s="20">
        <f t="shared" si="172"/>
        <v>-1.5228787452803376</v>
      </c>
      <c r="AF668" s="20">
        <f t="shared" si="166"/>
        <v>-1.2476482960468043</v>
      </c>
      <c r="AG668" s="20">
        <f t="shared" si="135"/>
        <v>-1.6576218482352505</v>
      </c>
      <c r="AH668" s="20">
        <f t="shared" si="135"/>
        <v>-4.6132185704719095</v>
      </c>
      <c r="AI668" s="20">
        <f t="shared" si="173"/>
        <v>-1.5228787452803376</v>
      </c>
      <c r="AJ668" s="20">
        <f t="shared" si="167"/>
        <v>-1.2838120348083639</v>
      </c>
      <c r="AK668" s="20">
        <f t="shared" si="136"/>
        <v>-1.6466264639337873</v>
      </c>
      <c r="AL668" s="20">
        <f t="shared" si="136"/>
        <v>-4.6022231861704466</v>
      </c>
      <c r="AM668" s="20">
        <f t="shared" si="174"/>
        <v>-1.5228787452803376</v>
      </c>
      <c r="AN668" s="20">
        <f t="shared" si="168"/>
        <v>-1.2791234232176187</v>
      </c>
      <c r="AO668" s="20">
        <f t="shared" si="137"/>
        <v>-1.5326831116269506</v>
      </c>
      <c r="AP668" s="20">
        <f t="shared" si="137"/>
        <v>-4.4882798338636096</v>
      </c>
      <c r="AQ668" s="20">
        <f t="shared" si="175"/>
        <v>-1.5228787452803376</v>
      </c>
      <c r="AR668" s="20">
        <f t="shared" si="169"/>
        <v>-1.2264855225882401</v>
      </c>
    </row>
    <row r="669" spans="1:44">
      <c r="A669" s="20">
        <f t="shared" si="161"/>
        <v>300</v>
      </c>
      <c r="B669" s="36">
        <f t="shared" si="163"/>
        <v>9132</v>
      </c>
      <c r="C669" s="21">
        <f t="shared" si="162"/>
        <v>49745</v>
      </c>
      <c r="U669" s="20">
        <f t="shared" si="132"/>
        <v>-1.3200597856391401</v>
      </c>
      <c r="V669" s="20">
        <f t="shared" si="132"/>
        <v>-4.2864394117229319</v>
      </c>
      <c r="W669" s="20">
        <f t="shared" si="170"/>
        <v>-1.5228787452803376</v>
      </c>
      <c r="X669" s="20">
        <f t="shared" si="164"/>
        <v>-1.1084172245842649</v>
      </c>
      <c r="Y669" s="20">
        <f t="shared" si="133"/>
        <v>-1.5170849515304643</v>
      </c>
      <c r="Z669" s="20">
        <f t="shared" si="133"/>
        <v>-4.4834645776142565</v>
      </c>
      <c r="AA669" s="20">
        <f t="shared" si="171"/>
        <v>-1.5228787452803376</v>
      </c>
      <c r="AB669" s="20">
        <f t="shared" si="165"/>
        <v>-1.2187060651276009</v>
      </c>
      <c r="AC669" s="20">
        <f t="shared" si="134"/>
        <v>-1.5773808534177154</v>
      </c>
      <c r="AD669" s="20">
        <f t="shared" si="134"/>
        <v>-4.5437604795015076</v>
      </c>
      <c r="AE669" s="20">
        <f t="shared" si="172"/>
        <v>-1.5228787452803376</v>
      </c>
      <c r="AF669" s="20">
        <f t="shared" si="166"/>
        <v>-1.2480255247201097</v>
      </c>
      <c r="AG669" s="20">
        <f t="shared" si="135"/>
        <v>-1.6584141043269336</v>
      </c>
      <c r="AH669" s="20">
        <f t="shared" si="135"/>
        <v>-4.6247937304107252</v>
      </c>
      <c r="AI669" s="20">
        <f t="shared" si="173"/>
        <v>-1.5228787452803376</v>
      </c>
      <c r="AJ669" s="20">
        <f t="shared" si="167"/>
        <v>-1.2841522209874809</v>
      </c>
      <c r="AK669" s="20">
        <f t="shared" si="136"/>
        <v>-1.6474187200254704</v>
      </c>
      <c r="AL669" s="20">
        <f t="shared" si="136"/>
        <v>-4.6137983461092622</v>
      </c>
      <c r="AM669" s="20">
        <f t="shared" si="174"/>
        <v>-1.5228787452803376</v>
      </c>
      <c r="AN669" s="20">
        <f t="shared" si="168"/>
        <v>-1.2794685875622227</v>
      </c>
      <c r="AO669" s="20">
        <f t="shared" si="137"/>
        <v>-1.5334753677186337</v>
      </c>
      <c r="AP669" s="20">
        <f t="shared" si="137"/>
        <v>-4.4998549938024253</v>
      </c>
      <c r="AQ669" s="20">
        <f t="shared" si="175"/>
        <v>-1.5228787452803376</v>
      </c>
      <c r="AR669" s="20">
        <f t="shared" si="169"/>
        <v>-1.2268830412777034</v>
      </c>
    </row>
    <row r="670" spans="1:44">
      <c r="A670" s="20">
        <f t="shared" si="161"/>
        <v>301</v>
      </c>
      <c r="B670" s="36">
        <f t="shared" ref="B670:B678" si="176">DATEDIF(DATE(2011,3,11),C670,"d")</f>
        <v>9163</v>
      </c>
      <c r="C670" s="21">
        <f t="shared" si="162"/>
        <v>49776</v>
      </c>
      <c r="U670" s="20">
        <f>LOG(U$9*(1/2)^($B670/U$8))</f>
        <v>-1.3209066800819735</v>
      </c>
      <c r="V670" s="20">
        <f>LOG(V$9*(1/2)^($B670/V$8))</f>
        <v>-4.2988128585540801</v>
      </c>
      <c r="W670" s="20">
        <f t="shared" si="170"/>
        <v>-1.5228787452803376</v>
      </c>
      <c r="X670" s="20">
        <f t="shared" ref="X670:X678" si="177">LOG(10^U670+10^V670+10^W670)</f>
        <v>-1.1089453547754009</v>
      </c>
      <c r="Y670" s="20">
        <f>LOG(Y$9*(1/2)^($B670/Y$8))</f>
        <v>-1.5179318459732978</v>
      </c>
      <c r="Z670" s="20">
        <f>LOG(Z$9*(1/2)^($B670/Z$8))</f>
        <v>-4.4958380244454048</v>
      </c>
      <c r="AA670" s="20">
        <f t="shared" si="171"/>
        <v>-1.5228787452803376</v>
      </c>
      <c r="AB670" s="20">
        <f t="shared" ref="AB670:AB678" si="178">LOG(10^Y670+10^Z670+10^AA670)</f>
        <v>-1.2191385359866107</v>
      </c>
      <c r="AC670" s="20">
        <f>LOG(AC$9*(1/2)^($B670/AC$8))</f>
        <v>-1.5782277478605489</v>
      </c>
      <c r="AD670" s="20">
        <f>LOG(AD$9*(1/2)^($B670/AD$8))</f>
        <v>-4.5561339263326559</v>
      </c>
      <c r="AE670" s="20">
        <f t="shared" si="172"/>
        <v>-1.5228787452803376</v>
      </c>
      <c r="AF670" s="20">
        <f t="shared" ref="AF670:AF678" si="179">LOG(10^AC670+10^AD670+10^AE670)</f>
        <v>-1.2484282097791279</v>
      </c>
      <c r="AG670" s="20">
        <f>LOG(AG$9*(1/2)^($B670/AG$8))</f>
        <v>-1.6592609987697671</v>
      </c>
      <c r="AH670" s="20">
        <f>LOG(AH$9*(1/2)^($B670/AH$8))</f>
        <v>-4.6371671772418734</v>
      </c>
      <c r="AI670" s="20">
        <f t="shared" si="173"/>
        <v>-1.5228787452803376</v>
      </c>
      <c r="AJ670" s="20">
        <f t="shared" ref="AJ670:AJ678" si="180">LOG(10^AG670+10^AH670+10^AI670)</f>
        <v>-1.284515331796618</v>
      </c>
      <c r="AK670" s="20">
        <f>LOG(AK$9*(1/2)^($B670/AK$8))</f>
        <v>-1.6482656144683039</v>
      </c>
      <c r="AL670" s="20">
        <f>LOG(AL$9*(1/2)^($B670/AL$8))</f>
        <v>-4.6261717929404105</v>
      </c>
      <c r="AM670" s="20">
        <f t="shared" si="174"/>
        <v>-1.5228787452803376</v>
      </c>
      <c r="AN670" s="20">
        <f t="shared" ref="AN670:AN678" si="181">LOG(10^AK670+10^AL670+10^AM670)</f>
        <v>-1.2798370163751136</v>
      </c>
      <c r="AO670" s="20">
        <f>LOG(AO$9*(1/2)^($B670/AO$8))</f>
        <v>-1.5343222621614672</v>
      </c>
      <c r="AP670" s="20">
        <f>LOG(AP$9*(1/2)^($B670/AP$8))</f>
        <v>-4.5122284406335735</v>
      </c>
      <c r="AQ670" s="20">
        <f t="shared" si="175"/>
        <v>-1.5228787452803376</v>
      </c>
      <c r="AR670" s="20">
        <f t="shared" ref="AR670:AR678" si="182">LOG(10^AO670+10^AP670+10^AQ670)</f>
        <v>-1.2273074060810605</v>
      </c>
    </row>
    <row r="671" spans="1:44">
      <c r="A671" s="20">
        <f t="shared" si="161"/>
        <v>302</v>
      </c>
      <c r="B671" s="36">
        <f t="shared" si="176"/>
        <v>9193</v>
      </c>
      <c r="C671" s="21">
        <f t="shared" si="162"/>
        <v>49806</v>
      </c>
      <c r="U671" s="20">
        <f t="shared" si="132"/>
        <v>-1.3217262553492319</v>
      </c>
      <c r="V671" s="20">
        <f t="shared" si="132"/>
        <v>-4.3107871619390625</v>
      </c>
      <c r="W671" s="20">
        <f t="shared" si="170"/>
        <v>-1.5228787452803376</v>
      </c>
      <c r="X671" s="20">
        <f t="shared" si="177"/>
        <v>-1.1094558772734835</v>
      </c>
      <c r="Y671" s="20">
        <f t="shared" si="133"/>
        <v>-1.5187514212405562</v>
      </c>
      <c r="Z671" s="20">
        <f t="shared" si="133"/>
        <v>-4.5078123278303863</v>
      </c>
      <c r="AA671" s="20">
        <f t="shared" si="171"/>
        <v>-1.5228787452803376</v>
      </c>
      <c r="AB671" s="20">
        <f t="shared" si="178"/>
        <v>-1.2195564978232207</v>
      </c>
      <c r="AC671" s="20">
        <f t="shared" si="134"/>
        <v>-1.5790473231278073</v>
      </c>
      <c r="AD671" s="20">
        <f t="shared" si="134"/>
        <v>-4.5681082297176374</v>
      </c>
      <c r="AE671" s="20">
        <f t="shared" si="172"/>
        <v>-1.5228787452803376</v>
      </c>
      <c r="AF671" s="20">
        <f t="shared" si="179"/>
        <v>-1.2488173588489002</v>
      </c>
      <c r="AG671" s="20">
        <f t="shared" si="135"/>
        <v>-1.6600805740370255</v>
      </c>
      <c r="AH671" s="20">
        <f t="shared" si="135"/>
        <v>-4.6491414806268558</v>
      </c>
      <c r="AI671" s="20">
        <f t="shared" si="173"/>
        <v>-1.5228787452803376</v>
      </c>
      <c r="AJ671" s="20">
        <f t="shared" si="180"/>
        <v>-1.2848662054288988</v>
      </c>
      <c r="AK671" s="20">
        <f t="shared" si="136"/>
        <v>-1.6490851897355623</v>
      </c>
      <c r="AL671" s="20">
        <f t="shared" si="136"/>
        <v>-4.6381460963253929</v>
      </c>
      <c r="AM671" s="20">
        <f t="shared" si="174"/>
        <v>-1.5228787452803376</v>
      </c>
      <c r="AN671" s="20">
        <f t="shared" si="181"/>
        <v>-1.2801930330771769</v>
      </c>
      <c r="AO671" s="20">
        <f t="shared" si="137"/>
        <v>-1.5351418374287256</v>
      </c>
      <c r="AP671" s="20">
        <f t="shared" si="137"/>
        <v>-4.5242027440185559</v>
      </c>
      <c r="AQ671" s="20">
        <f t="shared" si="175"/>
        <v>-1.5228787452803376</v>
      </c>
      <c r="AR671" s="20">
        <f t="shared" si="182"/>
        <v>-1.2277175262830531</v>
      </c>
    </row>
    <row r="672" spans="1:44">
      <c r="A672" s="20">
        <f t="shared" si="161"/>
        <v>303</v>
      </c>
      <c r="B672" s="36">
        <f t="shared" si="176"/>
        <v>9224</v>
      </c>
      <c r="C672" s="21">
        <f t="shared" si="162"/>
        <v>49837</v>
      </c>
      <c r="U672" s="20">
        <f t="shared" si="132"/>
        <v>-1.3225731497920656</v>
      </c>
      <c r="V672" s="20">
        <f t="shared" si="132"/>
        <v>-4.3231606087702099</v>
      </c>
      <c r="W672" s="20">
        <f t="shared" si="170"/>
        <v>-1.5228787452803376</v>
      </c>
      <c r="X672" s="20">
        <f t="shared" si="177"/>
        <v>-1.1099828321904677</v>
      </c>
      <c r="Y672" s="20">
        <f t="shared" si="133"/>
        <v>-1.5195983156833899</v>
      </c>
      <c r="Z672" s="20">
        <f t="shared" si="133"/>
        <v>-4.5201857746615346</v>
      </c>
      <c r="AA672" s="20">
        <f t="shared" si="171"/>
        <v>-1.5228787452803376</v>
      </c>
      <c r="AB672" s="20">
        <f t="shared" si="178"/>
        <v>-1.2199878193243188</v>
      </c>
      <c r="AC672" s="20">
        <f t="shared" si="134"/>
        <v>-1.5798942175706407</v>
      </c>
      <c r="AD672" s="20">
        <f t="shared" si="134"/>
        <v>-4.5804816765487857</v>
      </c>
      <c r="AE672" s="20">
        <f t="shared" si="172"/>
        <v>-1.5228787452803376</v>
      </c>
      <c r="AF672" s="20">
        <f t="shared" si="179"/>
        <v>-1.2492189195363921</v>
      </c>
      <c r="AG672" s="20">
        <f t="shared" si="135"/>
        <v>-1.6609274684798592</v>
      </c>
      <c r="AH672" s="20">
        <f t="shared" si="135"/>
        <v>-4.6615149274580041</v>
      </c>
      <c r="AI672" s="20">
        <f t="shared" si="173"/>
        <v>-1.5228787452803376</v>
      </c>
      <c r="AJ672" s="20">
        <f t="shared" si="180"/>
        <v>-1.2852282374821127</v>
      </c>
      <c r="AK672" s="20">
        <f t="shared" si="136"/>
        <v>-1.649932084178396</v>
      </c>
      <c r="AL672" s="20">
        <f t="shared" si="136"/>
        <v>-4.6505195431565403</v>
      </c>
      <c r="AM672" s="20">
        <f t="shared" si="174"/>
        <v>-1.5228787452803376</v>
      </c>
      <c r="AN672" s="20">
        <f t="shared" si="181"/>
        <v>-1.2805603761803688</v>
      </c>
      <c r="AO672" s="20">
        <f t="shared" si="137"/>
        <v>-1.5359887318715593</v>
      </c>
      <c r="AP672" s="20">
        <f t="shared" si="137"/>
        <v>-4.5365761908497042</v>
      </c>
      <c r="AQ672" s="20">
        <f t="shared" si="175"/>
        <v>-1.5228787452803376</v>
      </c>
      <c r="AR672" s="20">
        <f t="shared" si="182"/>
        <v>-1.2281407477331499</v>
      </c>
    </row>
    <row r="673" spans="1:44">
      <c r="A673" s="20">
        <f t="shared" si="161"/>
        <v>304</v>
      </c>
      <c r="B673" s="36">
        <f t="shared" si="176"/>
        <v>9254</v>
      </c>
      <c r="C673" s="21">
        <f t="shared" si="162"/>
        <v>49867</v>
      </c>
      <c r="U673" s="20">
        <f t="shared" si="132"/>
        <v>-1.323392725059324</v>
      </c>
      <c r="V673" s="20">
        <f t="shared" ref="U673:V678" si="183">LOG(V$9*(1/2)^($B673/V$8))</f>
        <v>-4.3351349121551914</v>
      </c>
      <c r="W673" s="20">
        <f t="shared" si="170"/>
        <v>-1.5228787452803376</v>
      </c>
      <c r="X673" s="20">
        <f t="shared" si="177"/>
        <v>-1.110492227351098</v>
      </c>
      <c r="Y673" s="20">
        <f t="shared" si="133"/>
        <v>-1.5204178909506483</v>
      </c>
      <c r="Z673" s="20">
        <f t="shared" ref="Y673:Z678" si="184">LOG(Z$9*(1/2)^($B673/Z$8))</f>
        <v>-4.5321600780465161</v>
      </c>
      <c r="AA673" s="20">
        <f t="shared" si="171"/>
        <v>-1.5228787452803376</v>
      </c>
      <c r="AB673" s="20">
        <f t="shared" si="178"/>
        <v>-1.220404677550085</v>
      </c>
      <c r="AC673" s="20">
        <f t="shared" si="134"/>
        <v>-1.5807137928378991</v>
      </c>
      <c r="AD673" s="20">
        <f t="shared" ref="AC673:AD678" si="185">LOG(AD$9*(1/2)^($B673/AD$8))</f>
        <v>-4.5924559799337672</v>
      </c>
      <c r="AE673" s="20">
        <f t="shared" si="172"/>
        <v>-1.5228787452803376</v>
      </c>
      <c r="AF673" s="20">
        <f t="shared" si="179"/>
        <v>-1.2496069887421599</v>
      </c>
      <c r="AG673" s="20">
        <f t="shared" si="135"/>
        <v>-1.6617470437471176</v>
      </c>
      <c r="AH673" s="20">
        <f t="shared" ref="AG673:AH678" si="186">LOG(AH$9*(1/2)^($B673/AH$8))</f>
        <v>-4.6734892308429847</v>
      </c>
      <c r="AI673" s="20">
        <f t="shared" si="173"/>
        <v>-1.5228787452803376</v>
      </c>
      <c r="AJ673" s="20">
        <f t="shared" si="180"/>
        <v>-1.2855780748006937</v>
      </c>
      <c r="AK673" s="20">
        <f t="shared" si="136"/>
        <v>-1.6507516594456544</v>
      </c>
      <c r="AL673" s="20">
        <f t="shared" ref="AK673:AL678" si="187">LOG(AL$9*(1/2)^($B673/AL$8))</f>
        <v>-4.6624938465415218</v>
      </c>
      <c r="AM673" s="20">
        <f t="shared" si="174"/>
        <v>-1.5228787452803376</v>
      </c>
      <c r="AN673" s="20">
        <f t="shared" si="181"/>
        <v>-1.2809153499204844</v>
      </c>
      <c r="AO673" s="20">
        <f t="shared" si="137"/>
        <v>-1.5368083071388177</v>
      </c>
      <c r="AP673" s="20">
        <f t="shared" ref="AO673:AP678" si="188">LOG(AP$9*(1/2)^($B673/AP$8))</f>
        <v>-4.5485504942346848</v>
      </c>
      <c r="AQ673" s="20">
        <f t="shared" si="175"/>
        <v>-1.5228787452803376</v>
      </c>
      <c r="AR673" s="20">
        <f t="shared" si="182"/>
        <v>-1.2285497700181958</v>
      </c>
    </row>
    <row r="674" spans="1:44">
      <c r="A674" s="20">
        <f t="shared" si="161"/>
        <v>305</v>
      </c>
      <c r="B674" s="36">
        <f t="shared" si="176"/>
        <v>9285</v>
      </c>
      <c r="C674" s="21">
        <f t="shared" si="162"/>
        <v>49898</v>
      </c>
      <c r="U674" s="20">
        <f t="shared" si="183"/>
        <v>-1.3242396195021575</v>
      </c>
      <c r="V674" s="20">
        <f t="shared" si="183"/>
        <v>-4.3475083589863397</v>
      </c>
      <c r="W674" s="20">
        <f t="shared" si="170"/>
        <v>-1.5228787452803376</v>
      </c>
      <c r="X674" s="20">
        <f t="shared" si="177"/>
        <v>-1.1110180274294963</v>
      </c>
      <c r="Y674" s="20">
        <f t="shared" si="184"/>
        <v>-1.5212647853934818</v>
      </c>
      <c r="Z674" s="20">
        <f t="shared" si="184"/>
        <v>-4.5445335248776635</v>
      </c>
      <c r="AA674" s="20">
        <f t="shared" si="171"/>
        <v>-1.5228787452803376</v>
      </c>
      <c r="AB674" s="20">
        <f t="shared" si="178"/>
        <v>-1.2208348673754685</v>
      </c>
      <c r="AC674" s="20">
        <f t="shared" si="185"/>
        <v>-1.5815606872807328</v>
      </c>
      <c r="AD674" s="20">
        <f t="shared" si="185"/>
        <v>-4.6048294267649146</v>
      </c>
      <c r="AE674" s="20">
        <f t="shared" si="172"/>
        <v>-1.5228787452803376</v>
      </c>
      <c r="AF674" s="20">
        <f t="shared" si="179"/>
        <v>-1.2500074418585818</v>
      </c>
      <c r="AG674" s="20">
        <f t="shared" si="186"/>
        <v>-1.662593938189951</v>
      </c>
      <c r="AH674" s="20">
        <f t="shared" si="186"/>
        <v>-4.685862677674133</v>
      </c>
      <c r="AI674" s="20">
        <f t="shared" si="173"/>
        <v>-1.5228787452803376</v>
      </c>
      <c r="AJ674" s="20">
        <f t="shared" si="180"/>
        <v>-1.2859390436904798</v>
      </c>
      <c r="AK674" s="20">
        <f t="shared" si="187"/>
        <v>-1.6515985538884879</v>
      </c>
      <c r="AL674" s="20">
        <f t="shared" si="187"/>
        <v>-4.67486729337267</v>
      </c>
      <c r="AM674" s="20">
        <f t="shared" si="174"/>
        <v>-1.5228787452803376</v>
      </c>
      <c r="AN674" s="20">
        <f t="shared" si="181"/>
        <v>-1.2812816230716941</v>
      </c>
      <c r="AO674" s="20">
        <f t="shared" si="188"/>
        <v>-1.5376552015816511</v>
      </c>
      <c r="AP674" s="20">
        <f t="shared" si="188"/>
        <v>-4.5609239410658331</v>
      </c>
      <c r="AQ674" s="20">
        <f t="shared" si="175"/>
        <v>-1.5228787452803376</v>
      </c>
      <c r="AR674" s="20">
        <f t="shared" si="182"/>
        <v>-1.2289718655591622</v>
      </c>
    </row>
    <row r="675" spans="1:44">
      <c r="A675" s="20">
        <f t="shared" si="161"/>
        <v>306</v>
      </c>
      <c r="B675" s="36">
        <f t="shared" si="176"/>
        <v>9316</v>
      </c>
      <c r="C675" s="21">
        <f t="shared" si="162"/>
        <v>49929</v>
      </c>
      <c r="U675" s="20">
        <f t="shared" si="183"/>
        <v>-1.3250865139449912</v>
      </c>
      <c r="V675" s="20">
        <f t="shared" si="183"/>
        <v>-4.359881805817488</v>
      </c>
      <c r="W675" s="20">
        <f t="shared" si="170"/>
        <v>-1.5228787452803376</v>
      </c>
      <c r="X675" s="20">
        <f t="shared" si="177"/>
        <v>-1.1115432481019223</v>
      </c>
      <c r="Y675" s="20">
        <f t="shared" si="184"/>
        <v>-1.5221116798363155</v>
      </c>
      <c r="Z675" s="20">
        <f t="shared" si="184"/>
        <v>-4.5569069717088118</v>
      </c>
      <c r="AA675" s="20">
        <f t="shared" si="171"/>
        <v>-1.5228787452803376</v>
      </c>
      <c r="AB675" s="20">
        <f t="shared" si="178"/>
        <v>-1.2212644885661839</v>
      </c>
      <c r="AC675" s="20">
        <f t="shared" si="185"/>
        <v>-1.5824075817235665</v>
      </c>
      <c r="AD675" s="20">
        <f t="shared" si="185"/>
        <v>-4.6172028735960629</v>
      </c>
      <c r="AE675" s="20">
        <f t="shared" si="172"/>
        <v>-1.5228787452803376</v>
      </c>
      <c r="AF675" s="20">
        <f t="shared" si="179"/>
        <v>-1.2504073382701151</v>
      </c>
      <c r="AG675" s="20">
        <f t="shared" si="186"/>
        <v>-1.6634408326327847</v>
      </c>
      <c r="AH675" s="20">
        <f t="shared" si="186"/>
        <v>-4.6982361245052813</v>
      </c>
      <c r="AI675" s="20">
        <f t="shared" si="173"/>
        <v>-1.5228787452803376</v>
      </c>
      <c r="AJ675" s="20">
        <f t="shared" si="180"/>
        <v>-1.2862994780043711</v>
      </c>
      <c r="AK675" s="20">
        <f t="shared" si="187"/>
        <v>-1.6524454483313216</v>
      </c>
      <c r="AL675" s="20">
        <f t="shared" si="187"/>
        <v>-4.6872407402038183</v>
      </c>
      <c r="AM675" s="20">
        <f t="shared" si="174"/>
        <v>-1.5228787452803376</v>
      </c>
      <c r="AN675" s="20">
        <f t="shared" si="181"/>
        <v>-1.281647358257135</v>
      </c>
      <c r="AO675" s="20">
        <f t="shared" si="188"/>
        <v>-1.5385020960244848</v>
      </c>
      <c r="AP675" s="20">
        <f t="shared" si="188"/>
        <v>-4.5732973878969814</v>
      </c>
      <c r="AQ675" s="20">
        <f t="shared" si="175"/>
        <v>-1.5228787452803376</v>
      </c>
      <c r="AR675" s="20">
        <f t="shared" si="182"/>
        <v>-1.229393395309597</v>
      </c>
    </row>
    <row r="676" spans="1:44">
      <c r="A676" s="20">
        <f t="shared" si="161"/>
        <v>307</v>
      </c>
      <c r="B676" s="36">
        <f t="shared" si="176"/>
        <v>9346</v>
      </c>
      <c r="C676" s="21">
        <f t="shared" si="162"/>
        <v>49959</v>
      </c>
      <c r="U676" s="20">
        <f t="shared" si="183"/>
        <v>-1.3259060892122494</v>
      </c>
      <c r="V676" s="20">
        <f t="shared" si="183"/>
        <v>-4.3718561092024695</v>
      </c>
      <c r="W676" s="20">
        <f t="shared" si="170"/>
        <v>-1.5228787452803376</v>
      </c>
      <c r="X676" s="20">
        <f t="shared" si="177"/>
        <v>-1.1120509790761812</v>
      </c>
      <c r="Y676" s="20">
        <f t="shared" si="184"/>
        <v>-1.5229312551035736</v>
      </c>
      <c r="Z676" s="20">
        <f t="shared" si="184"/>
        <v>-4.5688812750937942</v>
      </c>
      <c r="AA676" s="20">
        <f t="shared" si="171"/>
        <v>-1.5228787452803376</v>
      </c>
      <c r="AB676" s="20">
        <f t="shared" si="178"/>
        <v>-1.2216797135608919</v>
      </c>
      <c r="AC676" s="20">
        <f t="shared" si="185"/>
        <v>-1.5832271569908247</v>
      </c>
      <c r="AD676" s="20">
        <f t="shared" si="185"/>
        <v>-4.6291771769810452</v>
      </c>
      <c r="AE676" s="20">
        <f t="shared" si="172"/>
        <v>-1.5228787452803376</v>
      </c>
      <c r="AF676" s="20">
        <f t="shared" si="179"/>
        <v>-1.250793808513704</v>
      </c>
      <c r="AG676" s="20">
        <f t="shared" si="186"/>
        <v>-1.6642604079000429</v>
      </c>
      <c r="AH676" s="20">
        <f t="shared" si="186"/>
        <v>-4.7102104278902637</v>
      </c>
      <c r="AI676" s="20">
        <f t="shared" si="173"/>
        <v>-1.5228787452803376</v>
      </c>
      <c r="AJ676" s="20">
        <f t="shared" si="180"/>
        <v>-1.2866477799241667</v>
      </c>
      <c r="AK676" s="20">
        <f t="shared" si="187"/>
        <v>-1.6532650235985797</v>
      </c>
      <c r="AL676" s="20">
        <f t="shared" si="187"/>
        <v>-4.6992150435887998</v>
      </c>
      <c r="AM676" s="20">
        <f t="shared" si="174"/>
        <v>-1.5228787452803376</v>
      </c>
      <c r="AN676" s="20">
        <f t="shared" si="181"/>
        <v>-1.2820007868615333</v>
      </c>
      <c r="AO676" s="20">
        <f t="shared" si="188"/>
        <v>-1.539321671291743</v>
      </c>
      <c r="AP676" s="20">
        <f t="shared" si="188"/>
        <v>-4.5852716912819629</v>
      </c>
      <c r="AQ676" s="20">
        <f t="shared" si="175"/>
        <v>-1.5228787452803376</v>
      </c>
      <c r="AR676" s="20">
        <f t="shared" si="182"/>
        <v>-1.2298007925337142</v>
      </c>
    </row>
    <row r="677" spans="1:44">
      <c r="A677" s="20">
        <f t="shared" si="161"/>
        <v>308</v>
      </c>
      <c r="B677" s="36">
        <f t="shared" si="176"/>
        <v>9377</v>
      </c>
      <c r="C677" s="21">
        <f t="shared" si="162"/>
        <v>49990</v>
      </c>
      <c r="U677" s="20">
        <f t="shared" si="183"/>
        <v>-1.3267529836550831</v>
      </c>
      <c r="V677" s="20">
        <f t="shared" si="183"/>
        <v>-4.3842295560336169</v>
      </c>
      <c r="W677" s="20">
        <f t="shared" si="170"/>
        <v>-1.5228787452803376</v>
      </c>
      <c r="X677" s="20">
        <f t="shared" si="177"/>
        <v>-1.1125750736828361</v>
      </c>
      <c r="Y677" s="20">
        <f t="shared" si="184"/>
        <v>-1.5237781495464073</v>
      </c>
      <c r="Z677" s="20">
        <f t="shared" si="184"/>
        <v>-4.5812547219249415</v>
      </c>
      <c r="AA677" s="20">
        <f t="shared" si="171"/>
        <v>-1.5228787452803376</v>
      </c>
      <c r="AB677" s="20">
        <f t="shared" si="178"/>
        <v>-1.22210822801714</v>
      </c>
      <c r="AC677" s="20">
        <f t="shared" si="185"/>
        <v>-1.5840740514336582</v>
      </c>
      <c r="AD677" s="20">
        <f t="shared" si="185"/>
        <v>-4.6415506238121926</v>
      </c>
      <c r="AE677" s="20">
        <f t="shared" si="172"/>
        <v>-1.5228787452803376</v>
      </c>
      <c r="AF677" s="20">
        <f t="shared" si="179"/>
        <v>-1.2511926210690354</v>
      </c>
      <c r="AG677" s="20">
        <f t="shared" si="186"/>
        <v>-1.6651073023428766</v>
      </c>
      <c r="AH677" s="20">
        <f t="shared" si="186"/>
        <v>-4.7225838747214102</v>
      </c>
      <c r="AI677" s="20">
        <f t="shared" si="173"/>
        <v>-1.5228787452803376</v>
      </c>
      <c r="AJ677" s="20">
        <f t="shared" si="180"/>
        <v>-1.2870071731078174</v>
      </c>
      <c r="AK677" s="20">
        <f t="shared" si="187"/>
        <v>-1.6541119180414134</v>
      </c>
      <c r="AL677" s="20">
        <f t="shared" si="187"/>
        <v>-4.7115884904199472</v>
      </c>
      <c r="AM677" s="20">
        <f t="shared" si="174"/>
        <v>-1.5228787452803376</v>
      </c>
      <c r="AN677" s="20">
        <f t="shared" si="181"/>
        <v>-1.2823654743583472</v>
      </c>
      <c r="AO677" s="20">
        <f t="shared" si="188"/>
        <v>-1.5401685657345767</v>
      </c>
      <c r="AP677" s="20">
        <f t="shared" si="188"/>
        <v>-4.5976451381131103</v>
      </c>
      <c r="AQ677" s="20">
        <f t="shared" si="175"/>
        <v>-1.5228787452803376</v>
      </c>
      <c r="AR677" s="20">
        <f t="shared" si="182"/>
        <v>-1.2302212209852019</v>
      </c>
    </row>
    <row r="678" spans="1:44">
      <c r="A678" s="20">
        <f t="shared" si="161"/>
        <v>309</v>
      </c>
      <c r="B678" s="36">
        <f t="shared" si="176"/>
        <v>9407</v>
      </c>
      <c r="C678" s="21">
        <f t="shared" si="162"/>
        <v>50020</v>
      </c>
      <c r="U678" s="20">
        <f t="shared" si="183"/>
        <v>-1.3275725589223413</v>
      </c>
      <c r="V678" s="20">
        <f t="shared" si="183"/>
        <v>-4.3962038594185993</v>
      </c>
      <c r="W678" s="20">
        <f t="shared" si="170"/>
        <v>-1.5228787452803376</v>
      </c>
      <c r="X678" s="20">
        <f t="shared" si="177"/>
        <v>-1.1130817236492214</v>
      </c>
      <c r="Y678" s="20">
        <f t="shared" si="184"/>
        <v>-1.5245977248136655</v>
      </c>
      <c r="Z678" s="20">
        <f t="shared" si="184"/>
        <v>-4.5932290253099231</v>
      </c>
      <c r="AA678" s="20">
        <f t="shared" si="171"/>
        <v>-1.5228787452803376</v>
      </c>
      <c r="AB678" s="20">
        <f t="shared" si="178"/>
        <v>-1.2225223895607042</v>
      </c>
      <c r="AC678" s="20">
        <f t="shared" si="185"/>
        <v>-1.5848936267009166</v>
      </c>
      <c r="AD678" s="20">
        <f t="shared" si="185"/>
        <v>-4.6535249271971741</v>
      </c>
      <c r="AE678" s="20">
        <f t="shared" si="172"/>
        <v>-1.5228787452803376</v>
      </c>
      <c r="AF678" s="20">
        <f t="shared" si="179"/>
        <v>-1.2515780496334825</v>
      </c>
      <c r="AG678" s="20">
        <f t="shared" si="186"/>
        <v>-1.6659268776101348</v>
      </c>
      <c r="AH678" s="20">
        <f t="shared" si="186"/>
        <v>-4.7345581781063926</v>
      </c>
      <c r="AI678" s="20">
        <f t="shared" si="173"/>
        <v>-1.5228787452803376</v>
      </c>
      <c r="AJ678" s="20">
        <f t="shared" si="180"/>
        <v>-1.2873544741907672</v>
      </c>
      <c r="AK678" s="20">
        <f t="shared" si="187"/>
        <v>-1.6549314933086716</v>
      </c>
      <c r="AL678" s="20">
        <f t="shared" si="187"/>
        <v>-4.7235627938049296</v>
      </c>
      <c r="AM678" s="20">
        <f t="shared" si="174"/>
        <v>-1.5228787452803376</v>
      </c>
      <c r="AN678" s="20">
        <f t="shared" si="181"/>
        <v>-1.2827178958482881</v>
      </c>
      <c r="AO678" s="20">
        <f t="shared" si="188"/>
        <v>-1.5409881410018349</v>
      </c>
      <c r="AP678" s="20">
        <f t="shared" si="188"/>
        <v>-4.6096194414980927</v>
      </c>
      <c r="AQ678" s="20">
        <f t="shared" si="175"/>
        <v>-1.5228787452803376</v>
      </c>
      <c r="AR678" s="20">
        <f t="shared" si="182"/>
        <v>-1.2306275599189604</v>
      </c>
    </row>
    <row r="679" spans="1:44">
      <c r="A679" s="20">
        <f t="shared" si="161"/>
        <v>310</v>
      </c>
      <c r="B679" s="36">
        <f t="shared" ref="B679:B698" si="189">DATEDIF(DATE(2011,3,11),C679,"d")</f>
        <v>9438</v>
      </c>
      <c r="C679" s="21">
        <f t="shared" si="162"/>
        <v>50051</v>
      </c>
      <c r="U679" s="20">
        <f t="shared" si="132"/>
        <v>-1.328419453365175</v>
      </c>
      <c r="V679" s="20">
        <f t="shared" si="132"/>
        <v>-4.4085773062497475</v>
      </c>
      <c r="W679" s="20">
        <f t="shared" si="47"/>
        <v>-1.5228787452803376</v>
      </c>
      <c r="X679" s="20">
        <f t="shared" ref="X679:X698" si="190">LOG(10^U679+10^V679+10^W679)</f>
        <v>-1.1136047099920996</v>
      </c>
      <c r="Y679" s="20">
        <f t="shared" si="133"/>
        <v>-1.5254446192564992</v>
      </c>
      <c r="Z679" s="20">
        <f t="shared" si="133"/>
        <v>-4.6056024721410713</v>
      </c>
      <c r="AA679" s="20">
        <f t="shared" si="49"/>
        <v>-1.5228787452803376</v>
      </c>
      <c r="AB679" s="20">
        <f t="shared" ref="AB679:AB701" si="191">LOG(10^Y679+10^Z679+10^AA679)</f>
        <v>-1.2229498127446528</v>
      </c>
      <c r="AC679" s="20">
        <f t="shared" si="134"/>
        <v>-1.5857405211437503</v>
      </c>
      <c r="AD679" s="20">
        <f t="shared" si="134"/>
        <v>-4.6658983740283224</v>
      </c>
      <c r="AE679" s="20">
        <f t="shared" si="51"/>
        <v>-1.5228787452803376</v>
      </c>
      <c r="AF679" s="20">
        <f t="shared" ref="AF679:AF701" si="192">LOG(10^AC679+10^AD679+10^AE679)</f>
        <v>-1.2519757930462203</v>
      </c>
      <c r="AG679" s="20">
        <f t="shared" si="135"/>
        <v>-1.6667737720529685</v>
      </c>
      <c r="AH679" s="20">
        <f t="shared" si="135"/>
        <v>-4.7469316249375408</v>
      </c>
      <c r="AI679" s="20">
        <f t="shared" si="53"/>
        <v>-1.5228787452803376</v>
      </c>
      <c r="AJ679" s="20">
        <f t="shared" ref="AJ679:AJ701" si="193">LOG(10^AG679+10^AH679+10^AI679)</f>
        <v>-1.2877128399301923</v>
      </c>
      <c r="AK679" s="20">
        <f t="shared" si="136"/>
        <v>-1.6557783877515053</v>
      </c>
      <c r="AL679" s="20">
        <f t="shared" si="136"/>
        <v>-4.7359362406360779</v>
      </c>
      <c r="AM679" s="20">
        <f t="shared" si="55"/>
        <v>-1.5228787452803376</v>
      </c>
      <c r="AN679" s="20">
        <f t="shared" ref="AN679:AN701" si="194">LOG(10^AK679+10^AL679+10^AM679)</f>
        <v>-1.2830815494832393</v>
      </c>
      <c r="AO679" s="20">
        <f t="shared" si="137"/>
        <v>-1.5418350354446686</v>
      </c>
      <c r="AP679" s="20">
        <f t="shared" si="137"/>
        <v>-4.6219928883292409</v>
      </c>
      <c r="AQ679" s="20">
        <f t="shared" si="57"/>
        <v>-1.5228787452803376</v>
      </c>
      <c r="AR679" s="20">
        <f t="shared" ref="AR679:AR701" si="195">LOG(10^AO679+10^AP679+10^AQ679)</f>
        <v>-1.2310469023316333</v>
      </c>
    </row>
    <row r="680" spans="1:44">
      <c r="A680" s="20">
        <f t="shared" si="161"/>
        <v>311</v>
      </c>
      <c r="B680" s="36">
        <f t="shared" si="189"/>
        <v>9469</v>
      </c>
      <c r="C680" s="21">
        <f t="shared" si="162"/>
        <v>50082</v>
      </c>
      <c r="U680" s="20">
        <f t="shared" si="132"/>
        <v>-1.3292663478080085</v>
      </c>
      <c r="V680" s="20">
        <f t="shared" si="132"/>
        <v>-4.4209507530808949</v>
      </c>
      <c r="W680" s="20">
        <f t="shared" si="47"/>
        <v>-1.5228787452803376</v>
      </c>
      <c r="X680" s="20">
        <f t="shared" si="190"/>
        <v>-1.1141271396331336</v>
      </c>
      <c r="Y680" s="20">
        <f t="shared" si="133"/>
        <v>-1.5262915136993329</v>
      </c>
      <c r="Z680" s="20">
        <f t="shared" si="133"/>
        <v>-4.6179759189722187</v>
      </c>
      <c r="AA680" s="20">
        <f t="shared" si="49"/>
        <v>-1.5228787452803376</v>
      </c>
      <c r="AB680" s="20">
        <f t="shared" si="191"/>
        <v>-1.2233766870136957</v>
      </c>
      <c r="AC680" s="20">
        <f t="shared" si="134"/>
        <v>-1.5865874155865838</v>
      </c>
      <c r="AD680" s="20">
        <f t="shared" si="134"/>
        <v>-4.6782718208594698</v>
      </c>
      <c r="AE680" s="20">
        <f t="shared" si="51"/>
        <v>-1.5228787452803376</v>
      </c>
      <c r="AF680" s="20">
        <f t="shared" si="192"/>
        <v>-1.2523729985190557</v>
      </c>
      <c r="AG680" s="20">
        <f t="shared" si="135"/>
        <v>-1.667620666495802</v>
      </c>
      <c r="AH680" s="20">
        <f t="shared" si="135"/>
        <v>-4.7593050717686882</v>
      </c>
      <c r="AI680" s="20">
        <f t="shared" si="53"/>
        <v>-1.5228787452803376</v>
      </c>
      <c r="AJ680" s="20">
        <f t="shared" si="193"/>
        <v>-1.2880706885480289</v>
      </c>
      <c r="AK680" s="20">
        <f t="shared" si="136"/>
        <v>-1.656625282194339</v>
      </c>
      <c r="AL680" s="20">
        <f t="shared" si="136"/>
        <v>-4.7483096874672253</v>
      </c>
      <c r="AM680" s="20">
        <f t="shared" si="55"/>
        <v>-1.5228787452803376</v>
      </c>
      <c r="AN680" s="20">
        <f t="shared" si="194"/>
        <v>-1.283444682786252</v>
      </c>
      <c r="AO680" s="20">
        <f t="shared" si="137"/>
        <v>-1.5426819298875021</v>
      </c>
      <c r="AP680" s="20">
        <f t="shared" si="137"/>
        <v>-4.6343663351603883</v>
      </c>
      <c r="AQ680" s="20">
        <f t="shared" si="57"/>
        <v>-1.5228787452803376</v>
      </c>
      <c r="AR680" s="20">
        <f t="shared" si="195"/>
        <v>-1.2314656984158443</v>
      </c>
    </row>
    <row r="681" spans="1:44">
      <c r="A681" s="20">
        <f t="shared" si="161"/>
        <v>312</v>
      </c>
      <c r="B681" s="36">
        <f t="shared" si="189"/>
        <v>9497</v>
      </c>
      <c r="C681" s="21">
        <f t="shared" si="162"/>
        <v>50110</v>
      </c>
      <c r="U681" s="20">
        <f t="shared" si="132"/>
        <v>-1.3300312847241162</v>
      </c>
      <c r="V681" s="20">
        <f t="shared" si="132"/>
        <v>-4.4321267695735438</v>
      </c>
      <c r="W681" s="20">
        <f t="shared" si="47"/>
        <v>-1.5228787452803376</v>
      </c>
      <c r="X681" s="20">
        <f t="shared" si="190"/>
        <v>-1.1145985365904687</v>
      </c>
      <c r="Y681" s="20">
        <f t="shared" si="133"/>
        <v>-1.5270564506154405</v>
      </c>
      <c r="Z681" s="20">
        <f t="shared" si="133"/>
        <v>-4.6291519354648685</v>
      </c>
      <c r="AA681" s="20">
        <f t="shared" si="49"/>
        <v>-1.5228787452803376</v>
      </c>
      <c r="AB681" s="20">
        <f t="shared" si="191"/>
        <v>-1.2237617821314615</v>
      </c>
      <c r="AC681" s="20">
        <f t="shared" si="134"/>
        <v>-1.5873523525026916</v>
      </c>
      <c r="AD681" s="20">
        <f t="shared" si="134"/>
        <v>-4.6894478373521196</v>
      </c>
      <c r="AE681" s="20">
        <f t="shared" si="51"/>
        <v>-1.5228787452803376</v>
      </c>
      <c r="AF681" s="20">
        <f t="shared" si="192"/>
        <v>-1.2527313053022959</v>
      </c>
      <c r="AG681" s="20">
        <f t="shared" si="135"/>
        <v>-1.6683856034119098</v>
      </c>
      <c r="AH681" s="20">
        <f t="shared" si="135"/>
        <v>-4.770481088261338</v>
      </c>
      <c r="AI681" s="20">
        <f t="shared" si="53"/>
        <v>-1.5228787452803376</v>
      </c>
      <c r="AJ681" s="20">
        <f t="shared" si="193"/>
        <v>-1.2883934648980582</v>
      </c>
      <c r="AK681" s="20">
        <f t="shared" si="136"/>
        <v>-1.6573902191104466</v>
      </c>
      <c r="AL681" s="20">
        <f t="shared" si="136"/>
        <v>-4.7594857039598741</v>
      </c>
      <c r="AM681" s="20">
        <f t="shared" si="55"/>
        <v>-1.5228787452803376</v>
      </c>
      <c r="AN681" s="20">
        <f t="shared" si="194"/>
        <v>-1.2837722296683558</v>
      </c>
      <c r="AO681" s="20">
        <f t="shared" si="137"/>
        <v>-1.5434468668036099</v>
      </c>
      <c r="AP681" s="20">
        <f t="shared" si="137"/>
        <v>-4.6455423516530381</v>
      </c>
      <c r="AQ681" s="20">
        <f t="shared" si="57"/>
        <v>-1.5228787452803376</v>
      </c>
      <c r="AR681" s="20">
        <f t="shared" si="195"/>
        <v>-1.2318434992924741</v>
      </c>
    </row>
    <row r="682" spans="1:44">
      <c r="A682" s="20">
        <f t="shared" si="161"/>
        <v>313</v>
      </c>
      <c r="B682" s="36">
        <f t="shared" si="189"/>
        <v>9528</v>
      </c>
      <c r="C682" s="21">
        <f t="shared" si="162"/>
        <v>50141</v>
      </c>
      <c r="U682" s="20">
        <f t="shared" si="132"/>
        <v>-1.3308781791669499</v>
      </c>
      <c r="V682" s="20">
        <f t="shared" si="132"/>
        <v>-4.4445002164046921</v>
      </c>
      <c r="W682" s="20">
        <f t="shared" si="47"/>
        <v>-1.5228787452803376</v>
      </c>
      <c r="X682" s="20">
        <f t="shared" si="190"/>
        <v>-1.11511991829024</v>
      </c>
      <c r="Y682" s="20">
        <f t="shared" si="133"/>
        <v>-1.5279033450582742</v>
      </c>
      <c r="Z682" s="20">
        <f t="shared" si="133"/>
        <v>-4.6415253822960167</v>
      </c>
      <c r="AA682" s="20">
        <f t="shared" si="49"/>
        <v>-1.5228787452803376</v>
      </c>
      <c r="AB682" s="20">
        <f t="shared" si="191"/>
        <v>-1.2241876217860519</v>
      </c>
      <c r="AC682" s="20">
        <f t="shared" si="134"/>
        <v>-1.5881992469455253</v>
      </c>
      <c r="AD682" s="20">
        <f t="shared" si="134"/>
        <v>-4.7018212841832678</v>
      </c>
      <c r="AE682" s="20">
        <f t="shared" si="51"/>
        <v>-1.5228787452803376</v>
      </c>
      <c r="AF682" s="20">
        <f t="shared" si="192"/>
        <v>-1.2531274965710326</v>
      </c>
      <c r="AG682" s="20">
        <f t="shared" si="135"/>
        <v>-1.6692324978547435</v>
      </c>
      <c r="AH682" s="20">
        <f t="shared" si="135"/>
        <v>-4.7828545350924854</v>
      </c>
      <c r="AI682" s="20">
        <f t="shared" si="53"/>
        <v>-1.5228787452803376</v>
      </c>
      <c r="AJ682" s="20">
        <f t="shared" si="193"/>
        <v>-1.2887503382770404</v>
      </c>
      <c r="AK682" s="20">
        <f t="shared" si="136"/>
        <v>-1.6582371135532803</v>
      </c>
      <c r="AL682" s="20">
        <f t="shared" si="136"/>
        <v>-4.7718591507910224</v>
      </c>
      <c r="AM682" s="20">
        <f t="shared" si="55"/>
        <v>-1.5228787452803376</v>
      </c>
      <c r="AN682" s="20">
        <f t="shared" si="194"/>
        <v>-1.2841343817125479</v>
      </c>
      <c r="AO682" s="20">
        <f t="shared" si="137"/>
        <v>-1.5442937612464436</v>
      </c>
      <c r="AP682" s="20">
        <f t="shared" si="137"/>
        <v>-4.6579157984841855</v>
      </c>
      <c r="AQ682" s="20">
        <f t="shared" si="57"/>
        <v>-1.5228787452803376</v>
      </c>
      <c r="AR682" s="20">
        <f t="shared" si="195"/>
        <v>-1.2322612655559697</v>
      </c>
    </row>
    <row r="683" spans="1:44">
      <c r="A683" s="20">
        <f t="shared" si="161"/>
        <v>314</v>
      </c>
      <c r="B683" s="36">
        <f t="shared" si="189"/>
        <v>9558</v>
      </c>
      <c r="C683" s="21">
        <f t="shared" si="162"/>
        <v>50171</v>
      </c>
      <c r="U683" s="20">
        <f t="shared" si="132"/>
        <v>-1.3316977544342081</v>
      </c>
      <c r="V683" s="20">
        <f t="shared" si="132"/>
        <v>-4.4564745197896745</v>
      </c>
      <c r="W683" s="20">
        <f t="shared" si="47"/>
        <v>-1.5228787452803376</v>
      </c>
      <c r="X683" s="20">
        <f t="shared" si="190"/>
        <v>-1.1156239625172581</v>
      </c>
      <c r="Y683" s="20">
        <f t="shared" si="133"/>
        <v>-1.5287229203255324</v>
      </c>
      <c r="Z683" s="20">
        <f t="shared" si="133"/>
        <v>-4.6534996856809983</v>
      </c>
      <c r="AA683" s="20">
        <f t="shared" si="49"/>
        <v>-1.5228787452803376</v>
      </c>
      <c r="AB683" s="20">
        <f t="shared" si="191"/>
        <v>-1.224599211927343</v>
      </c>
      <c r="AC683" s="20">
        <f t="shared" si="134"/>
        <v>-1.5890188222127835</v>
      </c>
      <c r="AD683" s="20">
        <f t="shared" si="134"/>
        <v>-4.7137955875682493</v>
      </c>
      <c r="AE683" s="20">
        <f t="shared" si="51"/>
        <v>-1.5228787452803376</v>
      </c>
      <c r="AF683" s="20">
        <f t="shared" si="192"/>
        <v>-1.2535104047100827</v>
      </c>
      <c r="AG683" s="20">
        <f t="shared" si="135"/>
        <v>-1.6700520731220017</v>
      </c>
      <c r="AH683" s="20">
        <f t="shared" si="135"/>
        <v>-4.7948288384774678</v>
      </c>
      <c r="AI683" s="20">
        <f t="shared" si="53"/>
        <v>-1.5228787452803376</v>
      </c>
      <c r="AJ683" s="20">
        <f t="shared" si="193"/>
        <v>-1.2890952160266591</v>
      </c>
      <c r="AK683" s="20">
        <f t="shared" si="136"/>
        <v>-1.6590566888205385</v>
      </c>
      <c r="AL683" s="20">
        <f t="shared" si="136"/>
        <v>-4.7838334541760048</v>
      </c>
      <c r="AM683" s="20">
        <f t="shared" si="55"/>
        <v>-1.5228787452803376</v>
      </c>
      <c r="AN683" s="20">
        <f t="shared" si="194"/>
        <v>-1.2844843648790285</v>
      </c>
      <c r="AO683" s="20">
        <f t="shared" si="137"/>
        <v>-1.5451133365137018</v>
      </c>
      <c r="AP683" s="20">
        <f t="shared" si="137"/>
        <v>-4.6698901018691679</v>
      </c>
      <c r="AQ683" s="20">
        <f t="shared" si="57"/>
        <v>-1.5228787452803376</v>
      </c>
      <c r="AR683" s="20">
        <f t="shared" si="195"/>
        <v>-1.2326650450751628</v>
      </c>
    </row>
    <row r="684" spans="1:44">
      <c r="A684" s="20">
        <f t="shared" si="161"/>
        <v>315</v>
      </c>
      <c r="B684" s="36">
        <f t="shared" si="189"/>
        <v>9589</v>
      </c>
      <c r="C684" s="21">
        <f t="shared" si="162"/>
        <v>50202</v>
      </c>
      <c r="U684" s="20">
        <f t="shared" si="132"/>
        <v>-1.3325446488770418</v>
      </c>
      <c r="V684" s="20">
        <f t="shared" si="132"/>
        <v>-4.4688479666208227</v>
      </c>
      <c r="W684" s="20">
        <f t="shared" si="47"/>
        <v>-1.5228787452803376</v>
      </c>
      <c r="X684" s="20">
        <f t="shared" si="190"/>
        <v>-1.1161442760157609</v>
      </c>
      <c r="Y684" s="20">
        <f t="shared" si="133"/>
        <v>-1.5295698147683661</v>
      </c>
      <c r="Z684" s="20">
        <f t="shared" si="133"/>
        <v>-4.6658731325121465</v>
      </c>
      <c r="AA684" s="20">
        <f t="shared" si="49"/>
        <v>-1.5228787452803376</v>
      </c>
      <c r="AB684" s="20">
        <f t="shared" si="191"/>
        <v>-1.2250239952132014</v>
      </c>
      <c r="AC684" s="20">
        <f t="shared" si="134"/>
        <v>-1.5898657166556172</v>
      </c>
      <c r="AD684" s="20">
        <f t="shared" si="134"/>
        <v>-4.7261690343993976</v>
      </c>
      <c r="AE684" s="20">
        <f t="shared" si="51"/>
        <v>-1.5228787452803376</v>
      </c>
      <c r="AF684" s="20">
        <f t="shared" si="192"/>
        <v>-1.2539055600901825</v>
      </c>
      <c r="AG684" s="20">
        <f t="shared" si="135"/>
        <v>-1.6708989675648354</v>
      </c>
      <c r="AH684" s="20">
        <f t="shared" si="135"/>
        <v>-4.807202285308616</v>
      </c>
      <c r="AI684" s="20">
        <f t="shared" si="53"/>
        <v>-1.5228787452803376</v>
      </c>
      <c r="AJ684" s="20">
        <f t="shared" si="193"/>
        <v>-1.2894510929467193</v>
      </c>
      <c r="AK684" s="20">
        <f t="shared" si="136"/>
        <v>-1.6599035832633722</v>
      </c>
      <c r="AL684" s="20">
        <f t="shared" si="136"/>
        <v>-4.7962069010071531</v>
      </c>
      <c r="AM684" s="20">
        <f t="shared" si="55"/>
        <v>-1.5228787452803376</v>
      </c>
      <c r="AN684" s="20">
        <f t="shared" si="194"/>
        <v>-1.2848455143577802</v>
      </c>
      <c r="AO684" s="20">
        <f t="shared" si="137"/>
        <v>-1.5459602309565355</v>
      </c>
      <c r="AP684" s="20">
        <f t="shared" si="137"/>
        <v>-4.6822635487003161</v>
      </c>
      <c r="AQ684" s="20">
        <f t="shared" si="57"/>
        <v>-1.5228787452803376</v>
      </c>
      <c r="AR684" s="20">
        <f t="shared" si="195"/>
        <v>-1.2330817597583381</v>
      </c>
    </row>
    <row r="685" spans="1:44">
      <c r="A685" s="20">
        <f t="shared" si="161"/>
        <v>316</v>
      </c>
      <c r="B685" s="36">
        <f t="shared" si="189"/>
        <v>9619</v>
      </c>
      <c r="C685" s="21">
        <f t="shared" si="162"/>
        <v>50232</v>
      </c>
      <c r="U685" s="20">
        <f t="shared" si="132"/>
        <v>-1.3333642241443</v>
      </c>
      <c r="V685" s="20">
        <f t="shared" si="132"/>
        <v>-4.4808222700058034</v>
      </c>
      <c r="W685" s="20">
        <f t="shared" si="47"/>
        <v>-1.5228787452803376</v>
      </c>
      <c r="X685" s="20">
        <f t="shared" si="190"/>
        <v>-1.1166472937070406</v>
      </c>
      <c r="Y685" s="20">
        <f t="shared" si="133"/>
        <v>-1.5303893900356242</v>
      </c>
      <c r="Z685" s="20">
        <f t="shared" si="133"/>
        <v>-4.677847435897128</v>
      </c>
      <c r="AA685" s="20">
        <f t="shared" si="49"/>
        <v>-1.5228787452803376</v>
      </c>
      <c r="AB685" s="20">
        <f t="shared" si="191"/>
        <v>-1.225434569360154</v>
      </c>
      <c r="AC685" s="20">
        <f t="shared" si="134"/>
        <v>-1.5906852919228753</v>
      </c>
      <c r="AD685" s="20">
        <f t="shared" si="134"/>
        <v>-4.7381433377843791</v>
      </c>
      <c r="AE685" s="20">
        <f t="shared" si="51"/>
        <v>-1.5228787452803376</v>
      </c>
      <c r="AF685" s="20">
        <f t="shared" si="192"/>
        <v>-1.2542874717636388</v>
      </c>
      <c r="AG685" s="20">
        <f t="shared" si="135"/>
        <v>-1.6717185428320938</v>
      </c>
      <c r="AH685" s="20">
        <f t="shared" si="135"/>
        <v>-4.8191765886935967</v>
      </c>
      <c r="AI685" s="20">
        <f t="shared" si="53"/>
        <v>-1.5228787452803376</v>
      </c>
      <c r="AJ685" s="20">
        <f t="shared" si="193"/>
        <v>-1.2897950119879817</v>
      </c>
      <c r="AK685" s="20">
        <f t="shared" si="136"/>
        <v>-1.6607231585306304</v>
      </c>
      <c r="AL685" s="20">
        <f t="shared" si="136"/>
        <v>-4.8081812043921337</v>
      </c>
      <c r="AM685" s="20">
        <f t="shared" si="55"/>
        <v>-1.5228787452803376</v>
      </c>
      <c r="AN685" s="20">
        <f t="shared" si="194"/>
        <v>-1.2851945329613694</v>
      </c>
      <c r="AO685" s="20">
        <f t="shared" si="137"/>
        <v>-1.5467798062237936</v>
      </c>
      <c r="AP685" s="20">
        <f t="shared" si="137"/>
        <v>-4.6942378520852968</v>
      </c>
      <c r="AQ685" s="20">
        <f t="shared" si="57"/>
        <v>-1.5228787452803376</v>
      </c>
      <c r="AR685" s="20">
        <f t="shared" si="195"/>
        <v>-1.2334845278387367</v>
      </c>
    </row>
    <row r="686" spans="1:44">
      <c r="A686" s="20">
        <f t="shared" si="161"/>
        <v>317</v>
      </c>
      <c r="B686" s="36">
        <f t="shared" si="189"/>
        <v>9650</v>
      </c>
      <c r="C686" s="21">
        <f t="shared" si="162"/>
        <v>50263</v>
      </c>
      <c r="U686" s="20">
        <f t="shared" si="132"/>
        <v>-1.3342111185871337</v>
      </c>
      <c r="V686" s="20">
        <f t="shared" si="132"/>
        <v>-4.4931957168369516</v>
      </c>
      <c r="W686" s="20">
        <f t="shared" si="47"/>
        <v>-1.5228787452803376</v>
      </c>
      <c r="X686" s="20">
        <f t="shared" si="190"/>
        <v>-1.1171665536948987</v>
      </c>
      <c r="Y686" s="20">
        <f t="shared" si="133"/>
        <v>-1.5312362844784579</v>
      </c>
      <c r="Z686" s="20">
        <f t="shared" si="133"/>
        <v>-4.6902208827282763</v>
      </c>
      <c r="AA686" s="20">
        <f t="shared" si="49"/>
        <v>-1.5228787452803376</v>
      </c>
      <c r="AB686" s="20">
        <f t="shared" si="191"/>
        <v>-1.225858309121</v>
      </c>
      <c r="AC686" s="20">
        <f t="shared" si="134"/>
        <v>-1.591532186365709</v>
      </c>
      <c r="AD686" s="20">
        <f t="shared" si="134"/>
        <v>-4.7505167846155274</v>
      </c>
      <c r="AE686" s="20">
        <f t="shared" si="51"/>
        <v>-1.5228787452803376</v>
      </c>
      <c r="AF686" s="20">
        <f t="shared" si="192"/>
        <v>-1.2546816035084807</v>
      </c>
      <c r="AG686" s="20">
        <f t="shared" si="135"/>
        <v>-1.6725654372749272</v>
      </c>
      <c r="AH686" s="20">
        <f t="shared" si="135"/>
        <v>-4.8315500355247449</v>
      </c>
      <c r="AI686" s="20">
        <f t="shared" si="53"/>
        <v>-1.5228787452803376</v>
      </c>
      <c r="AJ686" s="20">
        <f t="shared" si="193"/>
        <v>-1.2901499038887974</v>
      </c>
      <c r="AK686" s="20">
        <f t="shared" si="136"/>
        <v>-1.6615700529734641</v>
      </c>
      <c r="AL686" s="20">
        <f t="shared" si="136"/>
        <v>-4.820554651223282</v>
      </c>
      <c r="AM686" s="20">
        <f t="shared" si="55"/>
        <v>-1.5228787452803376</v>
      </c>
      <c r="AN686" s="20">
        <f t="shared" si="194"/>
        <v>-1.2855546914261125</v>
      </c>
      <c r="AO686" s="20">
        <f t="shared" si="137"/>
        <v>-1.5476267006666273</v>
      </c>
      <c r="AP686" s="20">
        <f t="shared" si="137"/>
        <v>-4.706611298916445</v>
      </c>
      <c r="AQ686" s="20">
        <f t="shared" si="57"/>
        <v>-1.5228787452803376</v>
      </c>
      <c r="AR686" s="20">
        <f t="shared" si="195"/>
        <v>-1.2339002036261058</v>
      </c>
    </row>
    <row r="687" spans="1:44">
      <c r="A687" s="20">
        <f t="shared" si="161"/>
        <v>318</v>
      </c>
      <c r="B687" s="36">
        <f t="shared" si="189"/>
        <v>9681</v>
      </c>
      <c r="C687" s="21">
        <f t="shared" si="162"/>
        <v>50294</v>
      </c>
      <c r="U687" s="20">
        <f t="shared" si="132"/>
        <v>-1.3350580130299674</v>
      </c>
      <c r="V687" s="20">
        <f t="shared" si="132"/>
        <v>-4.5055691636680999</v>
      </c>
      <c r="W687" s="20">
        <f t="shared" si="47"/>
        <v>-1.5228787452803376</v>
      </c>
      <c r="X687" s="20">
        <f t="shared" si="190"/>
        <v>-1.1176852836662461</v>
      </c>
      <c r="Y687" s="20">
        <f t="shared" si="133"/>
        <v>-1.5320831789212916</v>
      </c>
      <c r="Z687" s="20">
        <f t="shared" si="133"/>
        <v>-4.7025943295594237</v>
      </c>
      <c r="AA687" s="20">
        <f t="shared" si="49"/>
        <v>-1.5228787452803376</v>
      </c>
      <c r="AB687" s="20">
        <f t="shared" si="191"/>
        <v>-1.2262815232729931</v>
      </c>
      <c r="AC687" s="20">
        <f t="shared" si="134"/>
        <v>-1.5923790808085427</v>
      </c>
      <c r="AD687" s="20">
        <f t="shared" si="134"/>
        <v>-4.7628902314466748</v>
      </c>
      <c r="AE687" s="20">
        <f t="shared" si="51"/>
        <v>-1.5228787452803376</v>
      </c>
      <c r="AF687" s="20">
        <f t="shared" si="192"/>
        <v>-1.2550752195391994</v>
      </c>
      <c r="AG687" s="20">
        <f t="shared" si="135"/>
        <v>-1.6734123317177609</v>
      </c>
      <c r="AH687" s="20">
        <f t="shared" si="135"/>
        <v>-4.8439234823558932</v>
      </c>
      <c r="AI687" s="20">
        <f t="shared" si="53"/>
        <v>-1.5228787452803376</v>
      </c>
      <c r="AJ687" s="20">
        <f t="shared" si="193"/>
        <v>-1.2905042994058129</v>
      </c>
      <c r="AK687" s="20">
        <f t="shared" si="136"/>
        <v>-1.6624169474162978</v>
      </c>
      <c r="AL687" s="20">
        <f t="shared" si="136"/>
        <v>-4.8329280980544302</v>
      </c>
      <c r="AM687" s="20">
        <f t="shared" si="55"/>
        <v>-1.5228787452803376</v>
      </c>
      <c r="AN687" s="20">
        <f t="shared" si="194"/>
        <v>-1.2859143505009754</v>
      </c>
      <c r="AO687" s="20">
        <f t="shared" si="137"/>
        <v>-1.548473595109461</v>
      </c>
      <c r="AP687" s="20">
        <f t="shared" si="137"/>
        <v>-4.7189847457475933</v>
      </c>
      <c r="AQ687" s="20">
        <f t="shared" si="57"/>
        <v>-1.5228787452803376</v>
      </c>
      <c r="AR687" s="20">
        <f t="shared" si="195"/>
        <v>-1.2343153560996938</v>
      </c>
    </row>
    <row r="688" spans="1:44">
      <c r="A688" s="20">
        <f t="shared" si="161"/>
        <v>319</v>
      </c>
      <c r="B688" s="36">
        <f t="shared" si="189"/>
        <v>9711</v>
      </c>
      <c r="C688" s="21">
        <f t="shared" si="162"/>
        <v>50324</v>
      </c>
      <c r="U688" s="20">
        <f t="shared" si="132"/>
        <v>-1.3358775882972256</v>
      </c>
      <c r="V688" s="20">
        <f t="shared" si="132"/>
        <v>-4.5175434670530814</v>
      </c>
      <c r="W688" s="20">
        <f t="shared" si="47"/>
        <v>-1.5228787452803376</v>
      </c>
      <c r="X688" s="20">
        <f t="shared" si="190"/>
        <v>-1.1181867790530897</v>
      </c>
      <c r="Y688" s="20">
        <f t="shared" si="133"/>
        <v>-1.5329027541885498</v>
      </c>
      <c r="Z688" s="20">
        <f t="shared" si="133"/>
        <v>-4.7145686329444061</v>
      </c>
      <c r="AA688" s="20">
        <f t="shared" si="49"/>
        <v>-1.5228787452803376</v>
      </c>
      <c r="AB688" s="20">
        <f t="shared" si="191"/>
        <v>-1.2266905877891474</v>
      </c>
      <c r="AC688" s="20">
        <f t="shared" si="134"/>
        <v>-1.5931986560758009</v>
      </c>
      <c r="AD688" s="20">
        <f t="shared" si="134"/>
        <v>-4.7748645348316572</v>
      </c>
      <c r="AE688" s="20">
        <f t="shared" si="51"/>
        <v>-1.5228787452803376</v>
      </c>
      <c r="AF688" s="20">
        <f t="shared" si="192"/>
        <v>-1.2554556500043368</v>
      </c>
      <c r="AG688" s="20">
        <f t="shared" si="135"/>
        <v>-1.6742319069850191</v>
      </c>
      <c r="AH688" s="20">
        <f t="shared" si="135"/>
        <v>-4.8558977857408756</v>
      </c>
      <c r="AI688" s="20">
        <f t="shared" si="53"/>
        <v>-1.5228787452803376</v>
      </c>
      <c r="AJ688" s="20">
        <f t="shared" si="193"/>
        <v>-1.290846792761994</v>
      </c>
      <c r="AK688" s="20">
        <f t="shared" si="136"/>
        <v>-1.6632365226835562</v>
      </c>
      <c r="AL688" s="20">
        <f t="shared" si="136"/>
        <v>-4.8449024014394118</v>
      </c>
      <c r="AM688" s="20">
        <f t="shared" si="55"/>
        <v>-1.5228787452803376</v>
      </c>
      <c r="AN688" s="20">
        <f t="shared" si="194"/>
        <v>-1.2862619347851325</v>
      </c>
      <c r="AO688" s="20">
        <f t="shared" si="137"/>
        <v>-1.5492931703767192</v>
      </c>
      <c r="AP688" s="20">
        <f t="shared" si="137"/>
        <v>-4.7309590491325757</v>
      </c>
      <c r="AQ688" s="20">
        <f t="shared" si="57"/>
        <v>-1.5228787452803376</v>
      </c>
      <c r="AR688" s="20">
        <f t="shared" si="195"/>
        <v>-1.2347166211420402</v>
      </c>
    </row>
    <row r="689" spans="1:44">
      <c r="A689" s="20">
        <f t="shared" si="161"/>
        <v>320</v>
      </c>
      <c r="B689" s="36">
        <f t="shared" si="189"/>
        <v>9742</v>
      </c>
      <c r="C689" s="21">
        <f t="shared" si="162"/>
        <v>50355</v>
      </c>
      <c r="U689" s="20">
        <f t="shared" si="132"/>
        <v>-1.3367244827400593</v>
      </c>
      <c r="V689" s="20">
        <f t="shared" si="132"/>
        <v>-4.5299169138842288</v>
      </c>
      <c r="W689" s="20">
        <f t="shared" si="47"/>
        <v>-1.5228787452803376</v>
      </c>
      <c r="X689" s="20">
        <f t="shared" si="190"/>
        <v>-1.1187044761835547</v>
      </c>
      <c r="Y689" s="20">
        <f t="shared" si="133"/>
        <v>-1.5337496486313835</v>
      </c>
      <c r="Z689" s="20">
        <f t="shared" si="133"/>
        <v>-4.7269420797755535</v>
      </c>
      <c r="AA689" s="20">
        <f t="shared" si="49"/>
        <v>-1.5228787452803376</v>
      </c>
      <c r="AB689" s="20">
        <f t="shared" si="191"/>
        <v>-1.2271127765376548</v>
      </c>
      <c r="AC689" s="20">
        <f t="shared" si="134"/>
        <v>-1.5940455505186346</v>
      </c>
      <c r="AD689" s="20">
        <f t="shared" si="134"/>
        <v>-4.7872379816628046</v>
      </c>
      <c r="AE689" s="20">
        <f t="shared" si="51"/>
        <v>-1.5228787452803376</v>
      </c>
      <c r="AF689" s="20">
        <f t="shared" si="192"/>
        <v>-1.2558482597069112</v>
      </c>
      <c r="AG689" s="20">
        <f t="shared" si="135"/>
        <v>-1.6750788014278528</v>
      </c>
      <c r="AH689" s="20">
        <f t="shared" si="135"/>
        <v>-4.868271232572023</v>
      </c>
      <c r="AI689" s="20">
        <f t="shared" si="53"/>
        <v>-1.5228787452803376</v>
      </c>
      <c r="AJ689" s="20">
        <f t="shared" si="193"/>
        <v>-1.2912002194421506</v>
      </c>
      <c r="AK689" s="20">
        <f t="shared" si="136"/>
        <v>-1.6640834171263896</v>
      </c>
      <c r="AL689" s="20">
        <f t="shared" si="136"/>
        <v>-4.8572758482705591</v>
      </c>
      <c r="AM689" s="20">
        <f t="shared" si="55"/>
        <v>-1.5228787452803376</v>
      </c>
      <c r="AN689" s="20">
        <f t="shared" si="194"/>
        <v>-1.2866206191830361</v>
      </c>
      <c r="AO689" s="20">
        <f t="shared" si="137"/>
        <v>-1.5501400648195529</v>
      </c>
      <c r="AP689" s="20">
        <f t="shared" si="137"/>
        <v>-4.7433324959637231</v>
      </c>
      <c r="AQ689" s="20">
        <f t="shared" si="57"/>
        <v>-1.5228787452803376</v>
      </c>
      <c r="AR689" s="20">
        <f t="shared" si="195"/>
        <v>-1.2351307526218014</v>
      </c>
    </row>
    <row r="690" spans="1:44">
      <c r="A690" s="20">
        <f t="shared" ref="A690:A739" si="196">INDEX(A:A,ROW()-1)+1</f>
        <v>321</v>
      </c>
      <c r="B690" s="36">
        <f t="shared" si="189"/>
        <v>9772</v>
      </c>
      <c r="C690" s="21">
        <f t="shared" ref="C690:C739" si="197">DATE(YEAR(INDEX(C:C,ROW()-1)),MONTH(INDEX(C:C,ROW()-1))+1,DAY(INDEX(C:C,ROW()-1)))</f>
        <v>50385</v>
      </c>
      <c r="U690" s="20">
        <f t="shared" ref="U690:V701" si="198">LOG(U$9*(1/2)^($B690/U$8))</f>
        <v>-1.3375440580073175</v>
      </c>
      <c r="V690" s="20">
        <f t="shared" si="198"/>
        <v>-4.5418912172692112</v>
      </c>
      <c r="W690" s="20">
        <f t="shared" si="47"/>
        <v>-1.5228787452803376</v>
      </c>
      <c r="X690" s="20">
        <f t="shared" si="190"/>
        <v>-1.1192049783170466</v>
      </c>
      <c r="Y690" s="20">
        <f t="shared" ref="Y690:Z701" si="199">LOG(Y$9*(1/2)^($B690/Y$8))</f>
        <v>-1.5345692238986417</v>
      </c>
      <c r="Z690" s="20">
        <f t="shared" si="199"/>
        <v>-4.738916383160535</v>
      </c>
      <c r="AA690" s="20">
        <f t="shared" si="49"/>
        <v>-1.5228787452803376</v>
      </c>
      <c r="AB690" s="20">
        <f t="shared" si="191"/>
        <v>-1.2275208542382403</v>
      </c>
      <c r="AC690" s="20">
        <f t="shared" ref="AC690:AD701" si="200">LOG(AC$9*(1/2)^($B690/AC$8))</f>
        <v>-1.5948651257858928</v>
      </c>
      <c r="AD690" s="20">
        <f t="shared" si="200"/>
        <v>-4.7992122850477861</v>
      </c>
      <c r="AE690" s="20">
        <f t="shared" si="51"/>
        <v>-1.5228787452803376</v>
      </c>
      <c r="AF690" s="20">
        <f t="shared" si="192"/>
        <v>-1.2562277215736926</v>
      </c>
      <c r="AG690" s="20">
        <f t="shared" ref="AG690:AH701" si="201">LOG(AG$9*(1/2)^($B690/AG$8))</f>
        <v>-1.675898376695111</v>
      </c>
      <c r="AH690" s="20">
        <f t="shared" si="201"/>
        <v>-4.8802455359570045</v>
      </c>
      <c r="AI690" s="20">
        <f t="shared" si="53"/>
        <v>-1.5228787452803376</v>
      </c>
      <c r="AJ690" s="20">
        <f t="shared" si="193"/>
        <v>-1.2915417801459639</v>
      </c>
      <c r="AK690" s="20">
        <f t="shared" ref="AK690:AL701" si="202">LOG(AK$9*(1/2)^($B690/AK$8))</f>
        <v>-1.6649029923936478</v>
      </c>
      <c r="AL690" s="20">
        <f t="shared" si="202"/>
        <v>-4.8692501516555415</v>
      </c>
      <c r="AM690" s="20">
        <f t="shared" si="55"/>
        <v>-1.5228787452803376</v>
      </c>
      <c r="AN690" s="20">
        <f t="shared" si="194"/>
        <v>-1.286967265209358</v>
      </c>
      <c r="AO690" s="20">
        <f t="shared" ref="AO690:AP701" si="203">LOG(AO$9*(1/2)^($B690/AO$8))</f>
        <v>-1.5509596400868111</v>
      </c>
      <c r="AP690" s="20">
        <f t="shared" si="203"/>
        <v>-4.7553067993487046</v>
      </c>
      <c r="AQ690" s="20">
        <f t="shared" si="57"/>
        <v>-1.5228787452803376</v>
      </c>
      <c r="AR690" s="20">
        <f t="shared" si="195"/>
        <v>-1.2355310350505637</v>
      </c>
    </row>
    <row r="691" spans="1:44">
      <c r="A691" s="20">
        <f t="shared" si="196"/>
        <v>322</v>
      </c>
      <c r="B691" s="36">
        <f t="shared" si="189"/>
        <v>9803</v>
      </c>
      <c r="C691" s="21">
        <f t="shared" si="197"/>
        <v>50416</v>
      </c>
      <c r="U691" s="20">
        <f t="shared" si="198"/>
        <v>-1.3383909524501512</v>
      </c>
      <c r="V691" s="20">
        <f t="shared" si="198"/>
        <v>-4.5542646641003586</v>
      </c>
      <c r="W691" s="20">
        <f t="shared" si="47"/>
        <v>-1.5228787452803376</v>
      </c>
      <c r="X691" s="20">
        <f t="shared" si="190"/>
        <v>-1.1197216553858611</v>
      </c>
      <c r="Y691" s="20">
        <f t="shared" si="199"/>
        <v>-1.5354161183414754</v>
      </c>
      <c r="Z691" s="20">
        <f t="shared" si="199"/>
        <v>-4.7512898299916824</v>
      </c>
      <c r="AA691" s="20">
        <f t="shared" si="49"/>
        <v>-1.5228787452803376</v>
      </c>
      <c r="AB691" s="20">
        <f t="shared" si="191"/>
        <v>-1.2279420288211722</v>
      </c>
      <c r="AC691" s="20">
        <f t="shared" si="200"/>
        <v>-1.5957120202287265</v>
      </c>
      <c r="AD691" s="20">
        <f t="shared" si="200"/>
        <v>-4.8115857318789335</v>
      </c>
      <c r="AE691" s="20">
        <f t="shared" si="51"/>
        <v>-1.5228787452803376</v>
      </c>
      <c r="AF691" s="20">
        <f t="shared" si="192"/>
        <v>-1.2566193356934268</v>
      </c>
      <c r="AG691" s="20">
        <f t="shared" si="201"/>
        <v>-1.6767452711379447</v>
      </c>
      <c r="AH691" s="20">
        <f t="shared" si="201"/>
        <v>-4.8926189827881519</v>
      </c>
      <c r="AI691" s="20">
        <f t="shared" si="53"/>
        <v>-1.5228787452803376</v>
      </c>
      <c r="AJ691" s="20">
        <f t="shared" si="193"/>
        <v>-1.2918942480527331</v>
      </c>
      <c r="AK691" s="20">
        <f t="shared" si="202"/>
        <v>-1.6657498868364815</v>
      </c>
      <c r="AL691" s="20">
        <f t="shared" si="202"/>
        <v>-4.8816235984866889</v>
      </c>
      <c r="AM691" s="20">
        <f t="shared" si="55"/>
        <v>-1.5228787452803376</v>
      </c>
      <c r="AN691" s="20">
        <f t="shared" si="194"/>
        <v>-1.2873249850876682</v>
      </c>
      <c r="AO691" s="20">
        <f t="shared" si="203"/>
        <v>-1.5518065345296448</v>
      </c>
      <c r="AP691" s="20">
        <f t="shared" si="203"/>
        <v>-4.767680246179852</v>
      </c>
      <c r="AQ691" s="20">
        <f t="shared" si="57"/>
        <v>-1.5228787452803376</v>
      </c>
      <c r="AR691" s="20">
        <f t="shared" si="195"/>
        <v>-1.2359441566416767</v>
      </c>
    </row>
    <row r="692" spans="1:44">
      <c r="A692" s="20">
        <f t="shared" si="196"/>
        <v>323</v>
      </c>
      <c r="B692" s="36">
        <f t="shared" si="189"/>
        <v>9834</v>
      </c>
      <c r="C692" s="21">
        <f t="shared" si="197"/>
        <v>50447</v>
      </c>
      <c r="U692" s="20">
        <f t="shared" si="198"/>
        <v>-1.3392378468929849</v>
      </c>
      <c r="V692" s="20">
        <f t="shared" si="198"/>
        <v>-4.5666381109315077</v>
      </c>
      <c r="W692" s="20">
        <f t="shared" si="47"/>
        <v>-1.5228787452803376</v>
      </c>
      <c r="X692" s="20">
        <f t="shared" si="190"/>
        <v>-1.120237818736546</v>
      </c>
      <c r="Y692" s="20">
        <f t="shared" si="199"/>
        <v>-1.5362630127843091</v>
      </c>
      <c r="Z692" s="20">
        <f t="shared" si="199"/>
        <v>-4.7636632768228315</v>
      </c>
      <c r="AA692" s="20">
        <f t="shared" si="49"/>
        <v>-1.5228787452803376</v>
      </c>
      <c r="AB692" s="20">
        <f t="shared" si="191"/>
        <v>-1.2283626921275774</v>
      </c>
      <c r="AC692" s="20">
        <f t="shared" si="200"/>
        <v>-1.5965589146715602</v>
      </c>
      <c r="AD692" s="20">
        <f t="shared" si="200"/>
        <v>-4.8239591787100826</v>
      </c>
      <c r="AE692" s="20">
        <f t="shared" si="51"/>
        <v>-1.5228787452803376</v>
      </c>
      <c r="AF692" s="20">
        <f t="shared" si="192"/>
        <v>-1.2570104478030011</v>
      </c>
      <c r="AG692" s="20">
        <f t="shared" si="201"/>
        <v>-1.6775921655807784</v>
      </c>
      <c r="AH692" s="20">
        <f t="shared" si="201"/>
        <v>-4.904992429619301</v>
      </c>
      <c r="AI692" s="20">
        <f t="shared" si="53"/>
        <v>-1.5228787452803376</v>
      </c>
      <c r="AJ692" s="20">
        <f t="shared" si="193"/>
        <v>-1.2922462324099373</v>
      </c>
      <c r="AK692" s="20">
        <f t="shared" si="202"/>
        <v>-1.6665967812793152</v>
      </c>
      <c r="AL692" s="20">
        <f t="shared" si="202"/>
        <v>-4.8939970453178381</v>
      </c>
      <c r="AM692" s="20">
        <f t="shared" si="55"/>
        <v>-1.5228787452803376</v>
      </c>
      <c r="AN692" s="20">
        <f t="shared" si="194"/>
        <v>-1.2876822185301025</v>
      </c>
      <c r="AO692" s="20">
        <f t="shared" si="203"/>
        <v>-1.5526534289724785</v>
      </c>
      <c r="AP692" s="20">
        <f t="shared" si="203"/>
        <v>-4.7800536930110011</v>
      </c>
      <c r="AQ692" s="20">
        <f t="shared" si="57"/>
        <v>-1.5228787452803376</v>
      </c>
      <c r="AR692" s="20">
        <f t="shared" si="195"/>
        <v>-1.2363567690820221</v>
      </c>
    </row>
    <row r="693" spans="1:44">
      <c r="A693" s="20">
        <f t="shared" si="196"/>
        <v>324</v>
      </c>
      <c r="B693" s="36">
        <f t="shared" si="189"/>
        <v>9862</v>
      </c>
      <c r="C693" s="21">
        <f t="shared" si="197"/>
        <v>50475</v>
      </c>
      <c r="U693" s="20">
        <f t="shared" si="198"/>
        <v>-1.3400027838090924</v>
      </c>
      <c r="V693" s="20">
        <f t="shared" si="198"/>
        <v>-4.5778141274241566</v>
      </c>
      <c r="W693" s="20">
        <f t="shared" si="47"/>
        <v>-1.5228787452803376</v>
      </c>
      <c r="X693" s="20">
        <f t="shared" si="190"/>
        <v>-1.1207035917684998</v>
      </c>
      <c r="Y693" s="20">
        <f t="shared" si="199"/>
        <v>-1.5370279497004169</v>
      </c>
      <c r="Z693" s="20">
        <f t="shared" si="199"/>
        <v>-4.7748392933154813</v>
      </c>
      <c r="AA693" s="20">
        <f t="shared" si="49"/>
        <v>-1.5228787452803376</v>
      </c>
      <c r="AB693" s="20">
        <f t="shared" si="191"/>
        <v>-1.2287422088579543</v>
      </c>
      <c r="AC693" s="20">
        <f t="shared" si="200"/>
        <v>-1.5973238515876678</v>
      </c>
      <c r="AD693" s="20">
        <f t="shared" si="200"/>
        <v>-4.8351351952027324</v>
      </c>
      <c r="AE693" s="20">
        <f t="shared" si="51"/>
        <v>-1.5228787452803376</v>
      </c>
      <c r="AF693" s="20">
        <f t="shared" si="192"/>
        <v>-1.2573632809999102</v>
      </c>
      <c r="AG693" s="20">
        <f t="shared" si="201"/>
        <v>-1.6783571024968862</v>
      </c>
      <c r="AH693" s="20">
        <f t="shared" si="201"/>
        <v>-4.9161684461119508</v>
      </c>
      <c r="AI693" s="20">
        <f t="shared" si="53"/>
        <v>-1.5228787452803376</v>
      </c>
      <c r="AJ693" s="20">
        <f t="shared" si="193"/>
        <v>-1.2925637401471921</v>
      </c>
      <c r="AK693" s="20">
        <f t="shared" si="202"/>
        <v>-1.667361718195423</v>
      </c>
      <c r="AL693" s="20">
        <f t="shared" si="202"/>
        <v>-4.905173061810487</v>
      </c>
      <c r="AM693" s="20">
        <f t="shared" si="55"/>
        <v>-1.5228787452803376</v>
      </c>
      <c r="AN693" s="20">
        <f t="shared" si="194"/>
        <v>-1.2880044649138596</v>
      </c>
      <c r="AO693" s="20">
        <f t="shared" si="203"/>
        <v>-1.5534183658885863</v>
      </c>
      <c r="AP693" s="20">
        <f t="shared" si="203"/>
        <v>-4.7912297095036509</v>
      </c>
      <c r="AQ693" s="20">
        <f t="shared" si="57"/>
        <v>-1.5228787452803376</v>
      </c>
      <c r="AR693" s="20">
        <f t="shared" si="195"/>
        <v>-1.2367290158640944</v>
      </c>
    </row>
    <row r="694" spans="1:44">
      <c r="A694" s="20">
        <f t="shared" si="196"/>
        <v>325</v>
      </c>
      <c r="B694" s="36">
        <f t="shared" si="189"/>
        <v>9893</v>
      </c>
      <c r="C694" s="21">
        <f t="shared" si="197"/>
        <v>50506</v>
      </c>
      <c r="U694" s="20">
        <f t="shared" si="198"/>
        <v>-1.3408496782519261</v>
      </c>
      <c r="V694" s="20">
        <f t="shared" si="198"/>
        <v>-4.590187574255304</v>
      </c>
      <c r="W694" s="20">
        <f t="shared" si="47"/>
        <v>-1.5228787452803376</v>
      </c>
      <c r="X694" s="20">
        <f t="shared" si="190"/>
        <v>-1.1212187857076152</v>
      </c>
      <c r="Y694" s="20">
        <f t="shared" si="199"/>
        <v>-1.5378748441432504</v>
      </c>
      <c r="Z694" s="20">
        <f t="shared" si="199"/>
        <v>-4.7872127401466287</v>
      </c>
      <c r="AA694" s="20">
        <f t="shared" si="49"/>
        <v>-1.5228787452803376</v>
      </c>
      <c r="AB694" s="20">
        <f t="shared" si="191"/>
        <v>-1.2291619064299804</v>
      </c>
      <c r="AC694" s="20">
        <f t="shared" si="200"/>
        <v>-1.5981707460305015</v>
      </c>
      <c r="AD694" s="20">
        <f t="shared" si="200"/>
        <v>-4.8475086420338798</v>
      </c>
      <c r="AE694" s="20">
        <f t="shared" si="51"/>
        <v>-1.5228787452803376</v>
      </c>
      <c r="AF694" s="20">
        <f t="shared" si="192"/>
        <v>-1.2577534447010881</v>
      </c>
      <c r="AG694" s="20">
        <f t="shared" si="201"/>
        <v>-1.6792039969397197</v>
      </c>
      <c r="AH694" s="20">
        <f t="shared" si="201"/>
        <v>-4.9285418929430982</v>
      </c>
      <c r="AI694" s="20">
        <f t="shared" si="53"/>
        <v>-1.5228787452803376</v>
      </c>
      <c r="AJ694" s="20">
        <f t="shared" si="193"/>
        <v>-1.2929148108000663</v>
      </c>
      <c r="AK694" s="20">
        <f t="shared" si="202"/>
        <v>-1.6682086126382565</v>
      </c>
      <c r="AL694" s="20">
        <f t="shared" si="202"/>
        <v>-4.9175465086416343</v>
      </c>
      <c r="AM694" s="20">
        <f t="shared" si="55"/>
        <v>-1.5228787452803376</v>
      </c>
      <c r="AN694" s="20">
        <f t="shared" si="194"/>
        <v>-1.2883607792180924</v>
      </c>
      <c r="AO694" s="20">
        <f t="shared" si="203"/>
        <v>-1.5542652603314198</v>
      </c>
      <c r="AP694" s="20">
        <f t="shared" si="203"/>
        <v>-4.8036031563347983</v>
      </c>
      <c r="AQ694" s="20">
        <f t="shared" si="57"/>
        <v>-1.5228787452803376</v>
      </c>
      <c r="AR694" s="20">
        <f t="shared" si="195"/>
        <v>-1.2371406665323939</v>
      </c>
    </row>
    <row r="695" spans="1:44">
      <c r="A695" s="20">
        <f t="shared" si="196"/>
        <v>326</v>
      </c>
      <c r="B695" s="36">
        <f t="shared" si="189"/>
        <v>9923</v>
      </c>
      <c r="C695" s="21">
        <f t="shared" si="197"/>
        <v>50536</v>
      </c>
      <c r="U695" s="20">
        <f t="shared" si="198"/>
        <v>-1.3416692535191845</v>
      </c>
      <c r="V695" s="20">
        <f t="shared" si="198"/>
        <v>-4.6021618776402864</v>
      </c>
      <c r="W695" s="20">
        <f t="shared" si="47"/>
        <v>-1.5228787452803376</v>
      </c>
      <c r="X695" s="20">
        <f t="shared" si="190"/>
        <v>-1.1217168794941341</v>
      </c>
      <c r="Y695" s="20">
        <f t="shared" si="199"/>
        <v>-1.5386944194105088</v>
      </c>
      <c r="Z695" s="20">
        <f t="shared" si="199"/>
        <v>-4.7991870435316102</v>
      </c>
      <c r="AA695" s="20">
        <f t="shared" si="49"/>
        <v>-1.5228787452803376</v>
      </c>
      <c r="AB695" s="20">
        <f t="shared" si="191"/>
        <v>-1.2295675857594996</v>
      </c>
      <c r="AC695" s="20">
        <f t="shared" si="200"/>
        <v>-1.5989903212977599</v>
      </c>
      <c r="AD695" s="20">
        <f t="shared" si="200"/>
        <v>-4.8594829454188613</v>
      </c>
      <c r="AE695" s="20">
        <f t="shared" si="51"/>
        <v>-1.5228787452803376</v>
      </c>
      <c r="AF695" s="20">
        <f t="shared" si="192"/>
        <v>-1.25813055138672</v>
      </c>
      <c r="AG695" s="20">
        <f t="shared" si="201"/>
        <v>-1.6800235722069781</v>
      </c>
      <c r="AH695" s="20">
        <f t="shared" si="201"/>
        <v>-4.9405161963280797</v>
      </c>
      <c r="AI695" s="20">
        <f t="shared" si="53"/>
        <v>-1.5228787452803376</v>
      </c>
      <c r="AJ695" s="20">
        <f t="shared" si="193"/>
        <v>-1.2932541026614746</v>
      </c>
      <c r="AK695" s="20">
        <f t="shared" si="202"/>
        <v>-1.6690281879055149</v>
      </c>
      <c r="AL695" s="20">
        <f t="shared" si="202"/>
        <v>-4.9295208120266167</v>
      </c>
      <c r="AM695" s="20">
        <f t="shared" si="55"/>
        <v>-1.5228787452803376</v>
      </c>
      <c r="AN695" s="20">
        <f t="shared" si="194"/>
        <v>-1.2887051428905105</v>
      </c>
      <c r="AO695" s="20">
        <f t="shared" si="203"/>
        <v>-1.5550848355986782</v>
      </c>
      <c r="AP695" s="20">
        <f t="shared" si="203"/>
        <v>-4.8155774597197798</v>
      </c>
      <c r="AQ695" s="20">
        <f t="shared" si="57"/>
        <v>-1.5228787452803376</v>
      </c>
      <c r="AR695" s="20">
        <f t="shared" si="195"/>
        <v>-1.2375385604786053</v>
      </c>
    </row>
    <row r="696" spans="1:44">
      <c r="A696" s="20">
        <f t="shared" si="196"/>
        <v>327</v>
      </c>
      <c r="B696" s="36">
        <f t="shared" si="189"/>
        <v>9954</v>
      </c>
      <c r="C696" s="21">
        <f t="shared" si="197"/>
        <v>50567</v>
      </c>
      <c r="U696" s="20">
        <f t="shared" si="198"/>
        <v>-1.342516147962018</v>
      </c>
      <c r="V696" s="20">
        <f t="shared" si="198"/>
        <v>-4.6145353244714347</v>
      </c>
      <c r="W696" s="20">
        <f t="shared" si="47"/>
        <v>-1.5228787452803376</v>
      </c>
      <c r="X696" s="20">
        <f t="shared" si="190"/>
        <v>-1.1222310821001824</v>
      </c>
      <c r="Y696" s="20">
        <f t="shared" si="199"/>
        <v>-1.5395413138533423</v>
      </c>
      <c r="Z696" s="20">
        <f t="shared" si="199"/>
        <v>-4.8115604903627585</v>
      </c>
      <c r="AA696" s="20">
        <f t="shared" si="49"/>
        <v>-1.5228787452803376</v>
      </c>
      <c r="AB696" s="20">
        <f t="shared" si="191"/>
        <v>-1.2299862945468081</v>
      </c>
      <c r="AC696" s="20">
        <f t="shared" si="200"/>
        <v>-1.5998372157405933</v>
      </c>
      <c r="AD696" s="20">
        <f t="shared" si="200"/>
        <v>-4.8718563922500095</v>
      </c>
      <c r="AE696" s="20">
        <f t="shared" si="51"/>
        <v>-1.5228787452803376</v>
      </c>
      <c r="AF696" s="20">
        <f t="shared" si="192"/>
        <v>-1.2585197438156597</v>
      </c>
      <c r="AG696" s="20">
        <f t="shared" si="201"/>
        <v>-1.6808704666498115</v>
      </c>
      <c r="AH696" s="20">
        <f t="shared" si="201"/>
        <v>-4.952889643159228</v>
      </c>
      <c r="AI696" s="20">
        <f t="shared" si="53"/>
        <v>-1.5228787452803376</v>
      </c>
      <c r="AJ696" s="20">
        <f t="shared" si="193"/>
        <v>-1.2936042373646832</v>
      </c>
      <c r="AK696" s="20">
        <f t="shared" si="202"/>
        <v>-1.6698750823483484</v>
      </c>
      <c r="AL696" s="20">
        <f t="shared" si="202"/>
        <v>-4.941894258857765</v>
      </c>
      <c r="AM696" s="20">
        <f t="shared" si="55"/>
        <v>-1.5228787452803376</v>
      </c>
      <c r="AN696" s="20">
        <f t="shared" si="194"/>
        <v>-1.2890605157041042</v>
      </c>
      <c r="AO696" s="20">
        <f t="shared" si="203"/>
        <v>-1.5559317300415116</v>
      </c>
      <c r="AP696" s="20">
        <f t="shared" si="203"/>
        <v>-4.8279509065509281</v>
      </c>
      <c r="AQ696" s="20">
        <f t="shared" si="57"/>
        <v>-1.5228787452803376</v>
      </c>
      <c r="AR696" s="20">
        <f t="shared" si="195"/>
        <v>-1.2379492263509655</v>
      </c>
    </row>
    <row r="697" spans="1:44">
      <c r="A697" s="20">
        <f t="shared" si="196"/>
        <v>328</v>
      </c>
      <c r="B697" s="36">
        <f t="shared" si="189"/>
        <v>9984</v>
      </c>
      <c r="C697" s="21">
        <f t="shared" si="197"/>
        <v>50597</v>
      </c>
      <c r="U697" s="20">
        <f t="shared" si="198"/>
        <v>-1.3433357232292764</v>
      </c>
      <c r="V697" s="20">
        <f t="shared" si="198"/>
        <v>-4.6265096278564162</v>
      </c>
      <c r="W697" s="20">
        <f t="shared" si="47"/>
        <v>-1.5228787452803376</v>
      </c>
      <c r="X697" s="20">
        <f t="shared" si="190"/>
        <v>-1.122728221695428</v>
      </c>
      <c r="Y697" s="20">
        <f t="shared" si="199"/>
        <v>-1.5403608891206007</v>
      </c>
      <c r="Z697" s="20">
        <f t="shared" si="199"/>
        <v>-4.8235347937477409</v>
      </c>
      <c r="AA697" s="20">
        <f t="shared" si="49"/>
        <v>-1.5228787452803376</v>
      </c>
      <c r="AB697" s="20">
        <f t="shared" si="191"/>
        <v>-1.2303910215699236</v>
      </c>
      <c r="AC697" s="20">
        <f t="shared" si="200"/>
        <v>-1.6006567910078517</v>
      </c>
      <c r="AD697" s="20">
        <f t="shared" si="200"/>
        <v>-4.8838306956349919</v>
      </c>
      <c r="AE697" s="20">
        <f t="shared" si="51"/>
        <v>-1.5228787452803376</v>
      </c>
      <c r="AF697" s="20">
        <f t="shared" si="192"/>
        <v>-1.2588959149565175</v>
      </c>
      <c r="AG697" s="20">
        <f t="shared" si="201"/>
        <v>-1.6816900419170699</v>
      </c>
      <c r="AH697" s="20">
        <f t="shared" si="201"/>
        <v>-4.9648639465442095</v>
      </c>
      <c r="AI697" s="20">
        <f t="shared" si="53"/>
        <v>-1.5228787452803376</v>
      </c>
      <c r="AJ697" s="20">
        <f t="shared" si="193"/>
        <v>-1.2939426276051362</v>
      </c>
      <c r="AK697" s="20">
        <f t="shared" si="202"/>
        <v>-1.6706946576156068</v>
      </c>
      <c r="AL697" s="20">
        <f t="shared" si="202"/>
        <v>-4.9538685622427465</v>
      </c>
      <c r="AM697" s="20">
        <f t="shared" si="55"/>
        <v>-1.5228787452803376</v>
      </c>
      <c r="AN697" s="20">
        <f t="shared" si="194"/>
        <v>-1.2894039724292137</v>
      </c>
      <c r="AO697" s="20">
        <f t="shared" si="203"/>
        <v>-1.55675130530877</v>
      </c>
      <c r="AP697" s="20">
        <f t="shared" si="203"/>
        <v>-4.8399252099359096</v>
      </c>
      <c r="AQ697" s="20">
        <f t="shared" si="57"/>
        <v>-1.5228787452803376</v>
      </c>
      <c r="AR697" s="20">
        <f t="shared" si="195"/>
        <v>-1.2383461718008655</v>
      </c>
    </row>
    <row r="698" spans="1:44">
      <c r="A698" s="20">
        <f t="shared" si="196"/>
        <v>329</v>
      </c>
      <c r="B698" s="36">
        <f t="shared" si="189"/>
        <v>10015</v>
      </c>
      <c r="C698" s="21">
        <f t="shared" si="197"/>
        <v>50628</v>
      </c>
      <c r="U698" s="20">
        <f t="shared" si="198"/>
        <v>-1.3441826176721099</v>
      </c>
      <c r="V698" s="20">
        <f t="shared" si="198"/>
        <v>-4.6388830746875636</v>
      </c>
      <c r="W698" s="20">
        <f t="shared" si="47"/>
        <v>-1.5228787452803376</v>
      </c>
      <c r="X698" s="20">
        <f t="shared" si="190"/>
        <v>-1.1232414434908058</v>
      </c>
      <c r="Y698" s="20">
        <f t="shared" si="199"/>
        <v>-1.5412077835634341</v>
      </c>
      <c r="Z698" s="20">
        <f t="shared" si="199"/>
        <v>-4.8359082405788882</v>
      </c>
      <c r="AA698" s="20">
        <f t="shared" si="49"/>
        <v>-1.5228787452803376</v>
      </c>
      <c r="AB698" s="20">
        <f t="shared" si="191"/>
        <v>-1.2308087509176904</v>
      </c>
      <c r="AC698" s="20">
        <f t="shared" si="200"/>
        <v>-1.6015036854506852</v>
      </c>
      <c r="AD698" s="20">
        <f t="shared" si="200"/>
        <v>-4.8962041424661393</v>
      </c>
      <c r="AE698" s="20">
        <f t="shared" si="51"/>
        <v>-1.5228787452803376</v>
      </c>
      <c r="AF698" s="20">
        <f t="shared" si="192"/>
        <v>-1.2592841450817918</v>
      </c>
      <c r="AG698" s="20">
        <f t="shared" si="201"/>
        <v>-1.6825369363599034</v>
      </c>
      <c r="AH698" s="20">
        <f t="shared" si="201"/>
        <v>-4.9772373933753569</v>
      </c>
      <c r="AI698" s="20">
        <f t="shared" si="53"/>
        <v>-1.5228787452803376</v>
      </c>
      <c r="AJ698" s="20">
        <f t="shared" si="193"/>
        <v>-1.294291834801625</v>
      </c>
      <c r="AK698" s="20">
        <f t="shared" si="202"/>
        <v>-1.6715415520584402</v>
      </c>
      <c r="AL698" s="20">
        <f t="shared" si="202"/>
        <v>-4.9662420090738939</v>
      </c>
      <c r="AM698" s="20">
        <f t="shared" si="55"/>
        <v>-1.5228787452803376</v>
      </c>
      <c r="AN698" s="20">
        <f t="shared" si="194"/>
        <v>-1.289758412267872</v>
      </c>
      <c r="AO698" s="20">
        <f t="shared" si="203"/>
        <v>-1.5575981997516035</v>
      </c>
      <c r="AP698" s="20">
        <f t="shared" si="203"/>
        <v>-4.852298656767057</v>
      </c>
      <c r="AQ698" s="20">
        <f t="shared" si="57"/>
        <v>-1.5228787452803376</v>
      </c>
      <c r="AR698" s="20">
        <f t="shared" si="195"/>
        <v>-1.2387558621211723</v>
      </c>
    </row>
    <row r="699" spans="1:44">
      <c r="A699" s="20">
        <f t="shared" si="196"/>
        <v>330</v>
      </c>
      <c r="B699" s="36">
        <f t="shared" ref="B699:B708" si="204">DATEDIF(DATE(2011,3,11),C699,"d")</f>
        <v>10046</v>
      </c>
      <c r="C699" s="21">
        <f t="shared" si="197"/>
        <v>50659</v>
      </c>
      <c r="U699" s="20">
        <f t="shared" si="198"/>
        <v>-1.3450295121149436</v>
      </c>
      <c r="V699" s="20">
        <f t="shared" si="198"/>
        <v>-4.6512565215187118</v>
      </c>
      <c r="W699" s="20">
        <f t="shared" si="47"/>
        <v>-1.5228787452803376</v>
      </c>
      <c r="X699" s="20">
        <f t="shared" ref="X699:X708" si="205">LOG(10^U699+10^V699+10^W699)</f>
        <v>-1.123754170688495</v>
      </c>
      <c r="Y699" s="20">
        <f t="shared" si="199"/>
        <v>-1.5420546780062678</v>
      </c>
      <c r="Z699" s="20">
        <f t="shared" si="199"/>
        <v>-4.8482816874100365</v>
      </c>
      <c r="AA699" s="20">
        <f t="shared" si="49"/>
        <v>-1.5228787452803376</v>
      </c>
      <c r="AB699" s="20">
        <f t="shared" si="191"/>
        <v>-1.2312259859435417</v>
      </c>
      <c r="AC699" s="20">
        <f t="shared" si="200"/>
        <v>-1.6023505798935189</v>
      </c>
      <c r="AD699" s="20">
        <f t="shared" si="200"/>
        <v>-4.9085775892972876</v>
      </c>
      <c r="AE699" s="20">
        <f t="shared" si="51"/>
        <v>-1.5228787452803376</v>
      </c>
      <c r="AF699" s="20">
        <f t="shared" si="192"/>
        <v>-1.2596718894587877</v>
      </c>
      <c r="AG699" s="20">
        <f t="shared" si="201"/>
        <v>-1.6833838308027371</v>
      </c>
      <c r="AH699" s="20">
        <f t="shared" si="201"/>
        <v>-4.9896108402065051</v>
      </c>
      <c r="AI699" s="20">
        <f t="shared" si="53"/>
        <v>-1.5228787452803376</v>
      </c>
      <c r="AJ699" s="20">
        <f t="shared" si="193"/>
        <v>-1.2946405737449547</v>
      </c>
      <c r="AK699" s="20">
        <f t="shared" si="202"/>
        <v>-1.6723884465012739</v>
      </c>
      <c r="AL699" s="20">
        <f t="shared" si="202"/>
        <v>-4.9786154559050422</v>
      </c>
      <c r="AM699" s="20">
        <f t="shared" si="55"/>
        <v>-1.5228787452803376</v>
      </c>
      <c r="AN699" s="20">
        <f t="shared" si="194"/>
        <v>-1.2901123811005863</v>
      </c>
      <c r="AO699" s="20">
        <f t="shared" si="203"/>
        <v>-1.5584450941944372</v>
      </c>
      <c r="AP699" s="20">
        <f t="shared" si="203"/>
        <v>-4.8646721035982052</v>
      </c>
      <c r="AQ699" s="20">
        <f t="shared" si="57"/>
        <v>-1.5228787452803376</v>
      </c>
      <c r="AR699" s="20">
        <f t="shared" si="195"/>
        <v>-1.239165060058949</v>
      </c>
    </row>
    <row r="700" spans="1:44">
      <c r="A700" s="20">
        <f t="shared" si="196"/>
        <v>331</v>
      </c>
      <c r="B700" s="36">
        <f t="shared" si="204"/>
        <v>10076</v>
      </c>
      <c r="C700" s="21">
        <f t="shared" si="197"/>
        <v>50689</v>
      </c>
      <c r="U700" s="20">
        <f t="shared" si="198"/>
        <v>-1.3458490873822018</v>
      </c>
      <c r="V700" s="20">
        <f t="shared" si="198"/>
        <v>-4.6632308249036933</v>
      </c>
      <c r="W700" s="20">
        <f t="shared" si="47"/>
        <v>-1.5228787452803376</v>
      </c>
      <c r="X700" s="20">
        <f t="shared" si="205"/>
        <v>-1.1242498897279327</v>
      </c>
      <c r="Y700" s="20">
        <f t="shared" si="199"/>
        <v>-1.5428742532735262</v>
      </c>
      <c r="Z700" s="20">
        <f t="shared" si="199"/>
        <v>-4.8602559907950171</v>
      </c>
      <c r="AA700" s="20">
        <f t="shared" si="49"/>
        <v>-1.5228787452803376</v>
      </c>
      <c r="AB700" s="20">
        <f t="shared" si="191"/>
        <v>-1.2316292932138053</v>
      </c>
      <c r="AC700" s="20">
        <f t="shared" si="200"/>
        <v>-1.6031701551607771</v>
      </c>
      <c r="AD700" s="20">
        <f t="shared" si="200"/>
        <v>-4.9205518926822682</v>
      </c>
      <c r="AE700" s="20">
        <f t="shared" si="51"/>
        <v>-1.5228787452803376</v>
      </c>
      <c r="AF700" s="20">
        <f t="shared" si="192"/>
        <v>-1.26004666547382</v>
      </c>
      <c r="AG700" s="20">
        <f t="shared" si="201"/>
        <v>-1.6842034060699955</v>
      </c>
      <c r="AH700" s="20">
        <f t="shared" si="201"/>
        <v>-5.0015851435914866</v>
      </c>
      <c r="AI700" s="20">
        <f t="shared" si="53"/>
        <v>-1.5228787452803376</v>
      </c>
      <c r="AJ700" s="20">
        <f t="shared" si="193"/>
        <v>-1.2949776191103703</v>
      </c>
      <c r="AK700" s="20">
        <f t="shared" si="202"/>
        <v>-1.6732080217685323</v>
      </c>
      <c r="AL700" s="20">
        <f t="shared" si="202"/>
        <v>-4.9905897592900237</v>
      </c>
      <c r="AM700" s="20">
        <f t="shared" si="55"/>
        <v>-1.5228787452803376</v>
      </c>
      <c r="AN700" s="20">
        <f t="shared" si="194"/>
        <v>-1.2904544850440067</v>
      </c>
      <c r="AO700" s="20">
        <f t="shared" si="203"/>
        <v>-1.5592646694616954</v>
      </c>
      <c r="AP700" s="20">
        <f t="shared" si="203"/>
        <v>-4.8766464069831867</v>
      </c>
      <c r="AQ700" s="20">
        <f t="shared" si="57"/>
        <v>-1.5228787452803376</v>
      </c>
      <c r="AR700" s="20">
        <f t="shared" si="195"/>
        <v>-1.239560591326869</v>
      </c>
    </row>
    <row r="701" spans="1:44">
      <c r="A701" s="20">
        <f t="shared" si="196"/>
        <v>332</v>
      </c>
      <c r="B701" s="36">
        <f t="shared" si="204"/>
        <v>10107</v>
      </c>
      <c r="C701" s="21">
        <f t="shared" si="197"/>
        <v>50720</v>
      </c>
      <c r="U701" s="20">
        <f t="shared" si="198"/>
        <v>-1.3466959818250355</v>
      </c>
      <c r="V701" s="20">
        <f t="shared" si="198"/>
        <v>-4.6756042717348416</v>
      </c>
      <c r="W701" s="20">
        <f t="shared" si="47"/>
        <v>-1.5228787452803376</v>
      </c>
      <c r="X701" s="20">
        <f t="shared" si="205"/>
        <v>-1.1247616509070484</v>
      </c>
      <c r="Y701" s="20">
        <f t="shared" si="199"/>
        <v>-1.5437211477163597</v>
      </c>
      <c r="Z701" s="20">
        <f t="shared" si="199"/>
        <v>-4.8726294376261654</v>
      </c>
      <c r="AA701" s="20">
        <f t="shared" si="49"/>
        <v>-1.5228787452803376</v>
      </c>
      <c r="AB701" s="20">
        <f t="shared" si="191"/>
        <v>-1.2320455619919355</v>
      </c>
      <c r="AC701" s="20">
        <f t="shared" si="200"/>
        <v>-1.6040170496036108</v>
      </c>
      <c r="AD701" s="20">
        <f t="shared" si="200"/>
        <v>-4.9329253395134165</v>
      </c>
      <c r="AE701" s="20">
        <f t="shared" si="51"/>
        <v>-1.5228787452803376</v>
      </c>
      <c r="AF701" s="20">
        <f t="shared" si="192"/>
        <v>-1.2604334602266118</v>
      </c>
      <c r="AG701" s="20">
        <f t="shared" si="201"/>
        <v>-1.685050300512829</v>
      </c>
      <c r="AH701" s="20">
        <f t="shared" si="201"/>
        <v>-5.0139585904226349</v>
      </c>
      <c r="AI701" s="20">
        <f t="shared" si="53"/>
        <v>-1.5228787452803376</v>
      </c>
      <c r="AJ701" s="20">
        <f t="shared" si="193"/>
        <v>-1.2953254425084704</v>
      </c>
      <c r="AK701" s="20">
        <f t="shared" si="202"/>
        <v>-1.6740549162113658</v>
      </c>
      <c r="AL701" s="20">
        <f t="shared" si="202"/>
        <v>-5.002963206121172</v>
      </c>
      <c r="AM701" s="20">
        <f t="shared" si="55"/>
        <v>-1.5228787452803376</v>
      </c>
      <c r="AN701" s="20">
        <f t="shared" si="194"/>
        <v>-1.2908075329629001</v>
      </c>
      <c r="AO701" s="20">
        <f t="shared" si="203"/>
        <v>-1.5601115639045291</v>
      </c>
      <c r="AP701" s="20">
        <f t="shared" si="203"/>
        <v>-4.889019853814335</v>
      </c>
      <c r="AQ701" s="20">
        <f t="shared" si="57"/>
        <v>-1.5228787452803376</v>
      </c>
      <c r="AR701" s="20">
        <f t="shared" si="195"/>
        <v>-1.2399688267667344</v>
      </c>
    </row>
    <row r="702" spans="1:44">
      <c r="A702" s="20">
        <f t="shared" si="196"/>
        <v>333</v>
      </c>
      <c r="B702" s="36">
        <f t="shared" si="204"/>
        <v>10137</v>
      </c>
      <c r="C702" s="21">
        <f t="shared" si="197"/>
        <v>50750</v>
      </c>
      <c r="U702" s="20">
        <f t="shared" ref="U702:V707" si="206">LOG(U$9*(1/2)^($B702/U$8))</f>
        <v>-1.3475155570922939</v>
      </c>
      <c r="V702" s="20">
        <f t="shared" si="206"/>
        <v>-4.6875785751198231</v>
      </c>
      <c r="W702" s="20">
        <f t="shared" si="47"/>
        <v>-1.5228787452803376</v>
      </c>
      <c r="X702" s="20">
        <f t="shared" si="205"/>
        <v>-1.1252564395736027</v>
      </c>
      <c r="Y702" s="20">
        <f t="shared" ref="Y702:Z707" si="207">LOG(Y$9*(1/2)^($B702/Y$8))</f>
        <v>-1.5445407229836181</v>
      </c>
      <c r="Z702" s="20">
        <f t="shared" si="207"/>
        <v>-4.8846037410111478</v>
      </c>
      <c r="AA702" s="20">
        <f t="shared" si="49"/>
        <v>-1.5228787452803376</v>
      </c>
      <c r="AB702" s="20">
        <f t="shared" ref="AB702:AB707" si="208">LOG(10^Y702+10^Z702+10^AA702)</f>
        <v>-1.2324479381968596</v>
      </c>
      <c r="AC702" s="20">
        <f t="shared" ref="AC702:AD707" si="209">LOG(AC$9*(1/2)^($B702/AC$8))</f>
        <v>-1.6048366248708692</v>
      </c>
      <c r="AD702" s="20">
        <f t="shared" si="209"/>
        <v>-4.9448996428983989</v>
      </c>
      <c r="AE702" s="20">
        <f t="shared" si="51"/>
        <v>-1.5228787452803376</v>
      </c>
      <c r="AF702" s="20">
        <f t="shared" ref="AF702:AF707" si="210">LOG(10^AC702+10^AD702+10^AE702)</f>
        <v>-1.2608073211127431</v>
      </c>
      <c r="AG702" s="20">
        <f t="shared" ref="AG702:AH707" si="211">LOG(AG$9*(1/2)^($B702/AG$8))</f>
        <v>-1.6858698757800874</v>
      </c>
      <c r="AH702" s="20">
        <f t="shared" si="211"/>
        <v>-5.0259328938076164</v>
      </c>
      <c r="AI702" s="20">
        <f t="shared" si="53"/>
        <v>-1.5228787452803376</v>
      </c>
      <c r="AJ702" s="20">
        <f t="shared" ref="AJ702:AJ707" si="212">LOG(10^AG702+10^AH702+10^AI702)</f>
        <v>-1.2956616055124819</v>
      </c>
      <c r="AK702" s="20">
        <f t="shared" ref="AK702:AL707" si="213">LOG(AK$9*(1/2)^($B702/AK$8))</f>
        <v>-1.6748744914786242</v>
      </c>
      <c r="AL702" s="20">
        <f t="shared" si="213"/>
        <v>-5.0149375095061535</v>
      </c>
      <c r="AM702" s="20">
        <f t="shared" si="55"/>
        <v>-1.5228787452803376</v>
      </c>
      <c r="AN702" s="20">
        <f t="shared" ref="AN702:AN707" si="214">LOG(10^AK702+10^AL702+10^AM702)</f>
        <v>-1.2911487493790095</v>
      </c>
      <c r="AO702" s="20">
        <f t="shared" ref="AO702:AP707" si="215">LOG(AO$9*(1/2)^($B702/AO$8))</f>
        <v>-1.5609311391717875</v>
      </c>
      <c r="AP702" s="20">
        <f t="shared" si="215"/>
        <v>-4.9009941571993165</v>
      </c>
      <c r="AQ702" s="20">
        <f t="shared" si="57"/>
        <v>-1.5228787452803376</v>
      </c>
      <c r="AR702" s="20">
        <f t="shared" ref="AR702:AR707" si="216">LOG(10^AO702+10^AP702+10^AQ702)</f>
        <v>-1.2403634305576661</v>
      </c>
    </row>
    <row r="703" spans="1:44">
      <c r="A703" s="20">
        <f t="shared" si="196"/>
        <v>334</v>
      </c>
      <c r="B703" s="36">
        <f>DATEDIF(DATE(2011,3,11),C703,"d")</f>
        <v>10168</v>
      </c>
      <c r="C703" s="21">
        <f t="shared" si="197"/>
        <v>50781</v>
      </c>
      <c r="U703" s="20">
        <f t="shared" si="206"/>
        <v>-1.3483624515351273</v>
      </c>
      <c r="V703" s="20">
        <f t="shared" si="206"/>
        <v>-4.6999520219509714</v>
      </c>
      <c r="W703" s="20">
        <f t="shared" si="47"/>
        <v>-1.5228787452803376</v>
      </c>
      <c r="X703" s="20">
        <f>LOG(10^U703+10^V703+10^W703)</f>
        <v>-1.1257672438709911</v>
      </c>
      <c r="Y703" s="20">
        <f t="shared" si="207"/>
        <v>-1.5453876174264516</v>
      </c>
      <c r="Z703" s="20">
        <f t="shared" si="207"/>
        <v>-4.8969771878422952</v>
      </c>
      <c r="AA703" s="20">
        <f t="shared" si="49"/>
        <v>-1.5228787452803376</v>
      </c>
      <c r="AB703" s="20">
        <f>LOG(10^Y703+10^Z703+10^AA703)</f>
        <v>-1.2328632489125388</v>
      </c>
      <c r="AC703" s="20">
        <f t="shared" si="209"/>
        <v>-1.6056835193137027</v>
      </c>
      <c r="AD703" s="20">
        <f t="shared" si="209"/>
        <v>-4.9572730897295463</v>
      </c>
      <c r="AE703" s="20">
        <f t="shared" si="51"/>
        <v>-1.5228787452803376</v>
      </c>
      <c r="AF703" s="20">
        <f>LOG(10^AC703+10^AD703+10^AE703)</f>
        <v>-1.2611931741215867</v>
      </c>
      <c r="AG703" s="20">
        <f t="shared" si="211"/>
        <v>-1.6867167702229209</v>
      </c>
      <c r="AH703" s="20">
        <f t="shared" si="211"/>
        <v>-5.0383063406387647</v>
      </c>
      <c r="AI703" s="20">
        <f t="shared" si="53"/>
        <v>-1.5228787452803376</v>
      </c>
      <c r="AJ703" s="20">
        <f>LOG(10^AG703+10^AH703+10^AI703)</f>
        <v>-1.2960085208161669</v>
      </c>
      <c r="AK703" s="20">
        <f t="shared" si="213"/>
        <v>-1.6757213859214577</v>
      </c>
      <c r="AL703" s="20">
        <f t="shared" si="213"/>
        <v>-5.0273109563373017</v>
      </c>
      <c r="AM703" s="20">
        <f t="shared" si="55"/>
        <v>-1.5228787452803376</v>
      </c>
      <c r="AN703" s="20">
        <f>LOG(10^AK703+10^AL703+10^AM703)</f>
        <v>-1.2915008838946527</v>
      </c>
      <c r="AO703" s="20">
        <f t="shared" si="215"/>
        <v>-1.561778033614621</v>
      </c>
      <c r="AP703" s="20">
        <f t="shared" si="215"/>
        <v>-4.9133676040304648</v>
      </c>
      <c r="AQ703" s="20">
        <f t="shared" si="57"/>
        <v>-1.5228787452803376</v>
      </c>
      <c r="AR703" s="20">
        <f>LOG(10^AO703+10^AP703+10^AQ703)</f>
        <v>-1.2407707116030176</v>
      </c>
    </row>
    <row r="704" spans="1:44">
      <c r="A704" s="20">
        <f t="shared" si="196"/>
        <v>335</v>
      </c>
      <c r="B704" s="36">
        <f>DATEDIF(DATE(2011,3,11),C704,"d")</f>
        <v>10199</v>
      </c>
      <c r="C704" s="21">
        <f t="shared" si="197"/>
        <v>50812</v>
      </c>
      <c r="U704" s="20">
        <f t="shared" si="206"/>
        <v>-1.349209345977961</v>
      </c>
      <c r="V704" s="20">
        <f t="shared" si="206"/>
        <v>-4.7123254687821188</v>
      </c>
      <c r="W704" s="20">
        <f t="shared" si="47"/>
        <v>-1.5228787452803376</v>
      </c>
      <c r="X704" s="20">
        <f>LOG(10^U704+10^V704+10^W704)</f>
        <v>-1.1262775652237631</v>
      </c>
      <c r="Y704" s="20">
        <f t="shared" si="207"/>
        <v>-1.5462345118692853</v>
      </c>
      <c r="Z704" s="20">
        <f t="shared" si="207"/>
        <v>-4.9093506346734426</v>
      </c>
      <c r="AA704" s="20">
        <f t="shared" si="49"/>
        <v>-1.5228787452803376</v>
      </c>
      <c r="AB704" s="20">
        <f>LOG(10^Y704+10^Z704+10^AA704)</f>
        <v>-1.2332780757454065</v>
      </c>
      <c r="AC704" s="20">
        <f t="shared" si="209"/>
        <v>-1.6065304137565362</v>
      </c>
      <c r="AD704" s="20">
        <f t="shared" si="209"/>
        <v>-4.9696465365606937</v>
      </c>
      <c r="AE704" s="20">
        <f t="shared" si="51"/>
        <v>-1.5228787452803376</v>
      </c>
      <c r="AF704" s="20">
        <f>LOG(10^AC704+10^AD704+10^AE704)</f>
        <v>-1.2615785514321296</v>
      </c>
      <c r="AG704" s="20">
        <f t="shared" si="211"/>
        <v>-1.6875636646657546</v>
      </c>
      <c r="AH704" s="20">
        <f t="shared" si="211"/>
        <v>-5.0506797874699121</v>
      </c>
      <c r="AI704" s="20">
        <f t="shared" si="53"/>
        <v>-1.5228787452803376</v>
      </c>
      <c r="AJ704" s="20">
        <f>LOG(10^AG704+10^AH704+10^AI704)</f>
        <v>-1.2963549773688194</v>
      </c>
      <c r="AK704" s="20">
        <f t="shared" si="213"/>
        <v>-1.6765682803642914</v>
      </c>
      <c r="AL704" s="20">
        <f t="shared" si="213"/>
        <v>-5.0396844031684491</v>
      </c>
      <c r="AM704" s="20">
        <f t="shared" si="55"/>
        <v>-1.5228787452803376</v>
      </c>
      <c r="AN704" s="20">
        <f>LOG(10^AK704+10^AL704+10^AM704)</f>
        <v>-1.2918525569827108</v>
      </c>
      <c r="AO704" s="20">
        <f t="shared" si="215"/>
        <v>-1.5626249280574547</v>
      </c>
      <c r="AP704" s="20">
        <f t="shared" si="215"/>
        <v>-4.9257410508616122</v>
      </c>
      <c r="AQ704" s="20">
        <f t="shared" si="57"/>
        <v>-1.5228787452803376</v>
      </c>
      <c r="AR704" s="20">
        <f>LOG(10^AO704+10^AP704+10^AQ704)</f>
        <v>-1.2411775106004919</v>
      </c>
    </row>
    <row r="705" spans="1:44">
      <c r="A705" s="20">
        <f t="shared" si="196"/>
        <v>336</v>
      </c>
      <c r="B705" s="36">
        <f>DATEDIF(DATE(2011,3,11),C705,"d")</f>
        <v>10227</v>
      </c>
      <c r="C705" s="21">
        <f t="shared" si="197"/>
        <v>50840</v>
      </c>
      <c r="U705" s="20">
        <f t="shared" si="206"/>
        <v>-1.3499742828940688</v>
      </c>
      <c r="V705" s="20">
        <f t="shared" si="206"/>
        <v>-4.7235014852747685</v>
      </c>
      <c r="W705" s="20">
        <f t="shared" si="47"/>
        <v>-1.5228787452803376</v>
      </c>
      <c r="X705" s="20">
        <f>LOG(10^U705+10^V705+10^W705)</f>
        <v>-1.1267380873411437</v>
      </c>
      <c r="Y705" s="20">
        <f t="shared" si="207"/>
        <v>-1.5469994487853931</v>
      </c>
      <c r="Z705" s="20">
        <f t="shared" si="207"/>
        <v>-4.9205266511660932</v>
      </c>
      <c r="AA705" s="20">
        <f t="shared" si="49"/>
        <v>-1.5228787452803376</v>
      </c>
      <c r="AB705" s="20">
        <f t="shared" si="208"/>
        <v>-1.233652343763376</v>
      </c>
      <c r="AC705" s="20">
        <f t="shared" si="209"/>
        <v>-1.6072953506726442</v>
      </c>
      <c r="AD705" s="20">
        <f t="shared" si="209"/>
        <v>-4.9808225530533443</v>
      </c>
      <c r="AE705" s="20">
        <f t="shared" si="51"/>
        <v>-1.5228787452803376</v>
      </c>
      <c r="AF705" s="20">
        <f t="shared" si="210"/>
        <v>-1.2619262268590605</v>
      </c>
      <c r="AG705" s="20">
        <f t="shared" si="211"/>
        <v>-1.6883286015818624</v>
      </c>
      <c r="AH705" s="20">
        <f t="shared" si="211"/>
        <v>-5.0618558039625627</v>
      </c>
      <c r="AI705" s="20">
        <f t="shared" si="53"/>
        <v>-1.5228787452803376</v>
      </c>
      <c r="AJ705" s="20">
        <f t="shared" si="212"/>
        <v>-1.2966675130482035</v>
      </c>
      <c r="AK705" s="20">
        <f t="shared" si="213"/>
        <v>-1.6773332172803992</v>
      </c>
      <c r="AL705" s="20">
        <f t="shared" si="213"/>
        <v>-5.0508604196610998</v>
      </c>
      <c r="AM705" s="20">
        <f t="shared" si="55"/>
        <v>-1.5228787452803376</v>
      </c>
      <c r="AN705" s="20">
        <f t="shared" si="214"/>
        <v>-1.2921698020822767</v>
      </c>
      <c r="AO705" s="20">
        <f t="shared" si="215"/>
        <v>-1.5633898649735625</v>
      </c>
      <c r="AP705" s="20">
        <f t="shared" si="215"/>
        <v>-4.9369170673542628</v>
      </c>
      <c r="AQ705" s="20">
        <f t="shared" si="57"/>
        <v>-1.5228787452803376</v>
      </c>
      <c r="AR705" s="20">
        <f t="shared" si="216"/>
        <v>-1.2415445292321872</v>
      </c>
    </row>
    <row r="706" spans="1:44">
      <c r="A706" s="20">
        <f t="shared" si="196"/>
        <v>337</v>
      </c>
      <c r="B706" s="36">
        <f>DATEDIF(DATE(2011,3,11),C706,"d")</f>
        <v>10258</v>
      </c>
      <c r="C706" s="21">
        <f t="shared" si="197"/>
        <v>50871</v>
      </c>
      <c r="U706" s="20">
        <f t="shared" si="206"/>
        <v>-1.3508211773369023</v>
      </c>
      <c r="V706" s="20">
        <f t="shared" si="206"/>
        <v>-4.7358749321059168</v>
      </c>
      <c r="W706" s="20">
        <f t="shared" si="47"/>
        <v>-1.5228787452803376</v>
      </c>
      <c r="X706" s="20">
        <f>LOG(10^U706+10^V706+10^W706)</f>
        <v>-1.1272474954749934</v>
      </c>
      <c r="Y706" s="20">
        <f t="shared" si="207"/>
        <v>-1.5478463432282266</v>
      </c>
      <c r="Z706" s="20">
        <f t="shared" si="207"/>
        <v>-4.9329000979972406</v>
      </c>
      <c r="AA706" s="20">
        <f t="shared" si="49"/>
        <v>-1.5228787452803376</v>
      </c>
      <c r="AB706" s="20">
        <f t="shared" si="208"/>
        <v>-1.2340662550087513</v>
      </c>
      <c r="AC706" s="20">
        <f t="shared" si="209"/>
        <v>-1.6081422451154777</v>
      </c>
      <c r="AD706" s="20">
        <f t="shared" si="209"/>
        <v>-4.9931959998844917</v>
      </c>
      <c r="AE706" s="20">
        <f t="shared" si="51"/>
        <v>-1.5228787452803376</v>
      </c>
      <c r="AF706" s="20">
        <f t="shared" si="210"/>
        <v>-1.2623107039718111</v>
      </c>
      <c r="AG706" s="20">
        <f t="shared" si="211"/>
        <v>-1.6891754960246959</v>
      </c>
      <c r="AH706" s="20">
        <f t="shared" si="211"/>
        <v>-5.0742292507937101</v>
      </c>
      <c r="AI706" s="20">
        <f t="shared" si="53"/>
        <v>-1.5228787452803376</v>
      </c>
      <c r="AJ706" s="20">
        <f t="shared" si="212"/>
        <v>-1.2970131013918549</v>
      </c>
      <c r="AK706" s="20">
        <f t="shared" si="213"/>
        <v>-1.6781801117232327</v>
      </c>
      <c r="AL706" s="20">
        <f t="shared" si="213"/>
        <v>-5.0632338664922472</v>
      </c>
      <c r="AM706" s="20">
        <f t="shared" si="55"/>
        <v>-1.5228787452803376</v>
      </c>
      <c r="AN706" s="20">
        <f t="shared" si="214"/>
        <v>-1.2925206019043856</v>
      </c>
      <c r="AO706" s="20">
        <f t="shared" si="215"/>
        <v>-1.5642367594163959</v>
      </c>
      <c r="AP706" s="20">
        <f t="shared" si="215"/>
        <v>-4.9492905141854102</v>
      </c>
      <c r="AQ706" s="20">
        <f t="shared" si="57"/>
        <v>-1.5228787452803376</v>
      </c>
      <c r="AR706" s="20">
        <f t="shared" si="216"/>
        <v>-1.241950416084286</v>
      </c>
    </row>
    <row r="707" spans="1:44">
      <c r="A707" s="20">
        <f t="shared" si="196"/>
        <v>338</v>
      </c>
      <c r="B707" s="36">
        <f>DATEDIF(DATE(2011,3,11),C707,"d")</f>
        <v>10288</v>
      </c>
      <c r="C707" s="21">
        <f t="shared" si="197"/>
        <v>50901</v>
      </c>
      <c r="U707" s="20">
        <f t="shared" si="206"/>
        <v>-1.3516407526041607</v>
      </c>
      <c r="V707" s="20">
        <f t="shared" si="206"/>
        <v>-4.7478492354908983</v>
      </c>
      <c r="W707" s="20">
        <f t="shared" si="47"/>
        <v>-1.5228787452803376</v>
      </c>
      <c r="X707" s="20">
        <f>LOG(10^U707+10^V707+10^W707)</f>
        <v>-1.127740017067882</v>
      </c>
      <c r="Y707" s="20">
        <f t="shared" si="207"/>
        <v>-1.548665918495485</v>
      </c>
      <c r="Z707" s="20">
        <f t="shared" si="207"/>
        <v>-4.944874401382223</v>
      </c>
      <c r="AA707" s="20">
        <f t="shared" si="49"/>
        <v>-1.5228787452803376</v>
      </c>
      <c r="AB707" s="20">
        <f t="shared" si="208"/>
        <v>-1.234466358801295</v>
      </c>
      <c r="AC707" s="20">
        <f t="shared" si="209"/>
        <v>-1.6089618203827361</v>
      </c>
      <c r="AD707" s="20">
        <f t="shared" si="209"/>
        <v>-5.0051703032694741</v>
      </c>
      <c r="AE707" s="20">
        <f t="shared" si="51"/>
        <v>-1.5228787452803376</v>
      </c>
      <c r="AF707" s="20">
        <f t="shared" si="210"/>
        <v>-1.2626823307315476</v>
      </c>
      <c r="AG707" s="20">
        <f t="shared" si="211"/>
        <v>-1.6899950712919543</v>
      </c>
      <c r="AH707" s="20">
        <f t="shared" si="211"/>
        <v>-5.0862035541786916</v>
      </c>
      <c r="AI707" s="20">
        <f t="shared" si="53"/>
        <v>-1.5228787452803376</v>
      </c>
      <c r="AJ707" s="20">
        <f t="shared" si="212"/>
        <v>-1.2973471097376348</v>
      </c>
      <c r="AK707" s="20">
        <f t="shared" si="213"/>
        <v>-1.6789996869904911</v>
      </c>
      <c r="AL707" s="20">
        <f t="shared" si="213"/>
        <v>-5.0752081698772287</v>
      </c>
      <c r="AM707" s="20">
        <f t="shared" si="55"/>
        <v>-1.5228787452803376</v>
      </c>
      <c r="AN707" s="20">
        <f t="shared" si="214"/>
        <v>-1.2928596511039849</v>
      </c>
      <c r="AO707" s="20">
        <f t="shared" si="215"/>
        <v>-1.5650563346836543</v>
      </c>
      <c r="AP707" s="20">
        <f t="shared" si="215"/>
        <v>-4.9612648175703917</v>
      </c>
      <c r="AQ707" s="20">
        <f t="shared" si="57"/>
        <v>-1.5228787452803376</v>
      </c>
      <c r="AR707" s="20">
        <f t="shared" si="216"/>
        <v>-1.2423427560335529</v>
      </c>
    </row>
    <row r="708" spans="1:44">
      <c r="A708" s="20">
        <f t="shared" si="196"/>
        <v>339</v>
      </c>
      <c r="B708" s="36">
        <f t="shared" si="204"/>
        <v>10319</v>
      </c>
      <c r="C708" s="21">
        <f t="shared" si="197"/>
        <v>50932</v>
      </c>
      <c r="U708" s="20">
        <f>LOG(U$9*(1/2)^($B708/U$8))</f>
        <v>-1.3524876470469942</v>
      </c>
      <c r="V708" s="20">
        <f>LOG(V$9*(1/2)^($B708/V$8))</f>
        <v>-4.7602226823220457</v>
      </c>
      <c r="W708" s="20">
        <f t="shared" si="47"/>
        <v>-1.5228787452803376</v>
      </c>
      <c r="X708" s="20">
        <f t="shared" si="205"/>
        <v>-1.1282484888325197</v>
      </c>
      <c r="Y708" s="20">
        <f>LOG(Y$9*(1/2)^($B708/Y$8))</f>
        <v>-1.5495128129383187</v>
      </c>
      <c r="Z708" s="20">
        <f>LOG(Z$9*(1/2)^($B708/Z$8))</f>
        <v>-4.9572478482133704</v>
      </c>
      <c r="AA708" s="20">
        <f t="shared" si="49"/>
        <v>-1.5228787452803376</v>
      </c>
      <c r="AB708" s="20">
        <f>LOG(10^Y708+10^Z708+10^AA708)</f>
        <v>-1.2348793304864514</v>
      </c>
      <c r="AC708" s="20">
        <f>LOG(AC$9*(1/2)^($B708/AC$8))</f>
        <v>-1.6098087148255695</v>
      </c>
      <c r="AD708" s="20">
        <f>LOG(AD$9*(1/2)^($B708/AD$8))</f>
        <v>-5.0175437501006215</v>
      </c>
      <c r="AE708" s="20">
        <f t="shared" si="51"/>
        <v>-1.5228787452803376</v>
      </c>
      <c r="AF708" s="20">
        <f>LOG(10^AC708+10^AD708+10^AE708)</f>
        <v>-1.2630658839567108</v>
      </c>
      <c r="AG708" s="20">
        <f>LOG(AG$9*(1/2)^($B708/AG$8))</f>
        <v>-1.6908419657347877</v>
      </c>
      <c r="AH708" s="20">
        <f>LOG(AH$9*(1/2)^($B708/AH$8))</f>
        <v>-5.098577001009839</v>
      </c>
      <c r="AI708" s="20">
        <f t="shared" si="53"/>
        <v>-1.5228787452803376</v>
      </c>
      <c r="AJ708" s="20">
        <f>LOG(10^AG708+10^AH708+10^AI708)</f>
        <v>-1.2976918069266041</v>
      </c>
      <c r="AK708" s="20">
        <f>LOG(AK$9*(1/2)^($B708/AK$8))</f>
        <v>-1.6798465814333248</v>
      </c>
      <c r="AL708" s="20">
        <f>LOG(AL$9*(1/2)^($B708/AL$8))</f>
        <v>-5.0875816167083761</v>
      </c>
      <c r="AM708" s="20">
        <f t="shared" si="55"/>
        <v>-1.5228787452803376</v>
      </c>
      <c r="AN708" s="20">
        <f>LOG(10^AK708+10^AL708+10^AM708)</f>
        <v>-1.2932095545907252</v>
      </c>
      <c r="AO708" s="20">
        <f>LOG(AO$9*(1/2)^($B708/AO$8))</f>
        <v>-1.5659032291264878</v>
      </c>
      <c r="AP708" s="20">
        <f>LOG(AP$9*(1/2)^($B708/AP$8))</f>
        <v>-4.9736382644015391</v>
      </c>
      <c r="AQ708" s="20">
        <f t="shared" si="57"/>
        <v>-1.5228787452803376</v>
      </c>
      <c r="AR708" s="20">
        <f>LOG(10^AO708+10^AP708+10^AQ708)</f>
        <v>-1.2427477068203274</v>
      </c>
    </row>
    <row r="709" spans="1:44">
      <c r="A709" s="20">
        <f t="shared" si="196"/>
        <v>340</v>
      </c>
      <c r="B709" s="36">
        <f t="shared" ref="B709:B716" si="217">DATEDIF(DATE(2011,3,11),C709,"d")</f>
        <v>10349</v>
      </c>
      <c r="C709" s="21">
        <f t="shared" si="197"/>
        <v>50962</v>
      </c>
      <c r="U709" s="20">
        <f t="shared" ref="U709:V716" si="218">LOG(U$9*(1/2)^($B709/U$8))</f>
        <v>-1.3533072223142526</v>
      </c>
      <c r="V709" s="20">
        <f t="shared" si="218"/>
        <v>-4.7721969857070281</v>
      </c>
      <c r="W709" s="20">
        <f t="shared" ref="W709:W716" si="219">W$10</f>
        <v>-1.5228787452803376</v>
      </c>
      <c r="X709" s="20">
        <f t="shared" ref="X709:X716" si="220">LOG(10^U709+10^V709+10^W709)</f>
        <v>-1.1287401079436605</v>
      </c>
      <c r="Y709" s="20">
        <f t="shared" ref="Y709:Z716" si="221">LOG(Y$9*(1/2)^($B709/Y$8))</f>
        <v>-1.5503323882055768</v>
      </c>
      <c r="Z709" s="20">
        <f t="shared" si="221"/>
        <v>-4.9692221515983528</v>
      </c>
      <c r="AA709" s="20">
        <f t="shared" ref="AA709:AA716" si="222">AA$10</f>
        <v>-1.5228787452803376</v>
      </c>
      <c r="AB709" s="20">
        <f t="shared" ref="AB709:AB716" si="223">LOG(10^Y709+10^Z709+10^AA709)</f>
        <v>-1.2352785283701875</v>
      </c>
      <c r="AC709" s="20">
        <f t="shared" ref="AC709:AD716" si="224">LOG(AC$9*(1/2)^($B709/AC$8))</f>
        <v>-1.6106282900928279</v>
      </c>
      <c r="AD709" s="20">
        <f t="shared" si="224"/>
        <v>-5.0295180534856039</v>
      </c>
      <c r="AE709" s="20">
        <f t="shared" ref="AE709:AE716" si="225">AE$10</f>
        <v>-1.5228787452803376</v>
      </c>
      <c r="AF709" s="20">
        <f t="shared" ref="AF709:AF716" si="226">LOG(10^AC709+10^AD709+10^AE709)</f>
        <v>-1.2634366198654807</v>
      </c>
      <c r="AG709" s="20">
        <f t="shared" ref="AG709:AH716" si="227">LOG(AG$9*(1/2)^($B709/AG$8))</f>
        <v>-1.6916615410020461</v>
      </c>
      <c r="AH709" s="20">
        <f t="shared" si="227"/>
        <v>-5.1105513043948223</v>
      </c>
      <c r="AI709" s="20">
        <f t="shared" ref="AI709:AI716" si="228">AI$10</f>
        <v>-1.5228787452803376</v>
      </c>
      <c r="AJ709" s="20">
        <f t="shared" ref="AJ709:AJ716" si="229">LOG(10^AG709+10^AH709+10^AI709)</f>
        <v>-1.2980249559420607</v>
      </c>
      <c r="AK709" s="20">
        <f t="shared" ref="AK709:AL716" si="230">LOG(AK$9*(1/2)^($B709/AK$8))</f>
        <v>-1.6806661567005829</v>
      </c>
      <c r="AL709" s="20">
        <f t="shared" si="230"/>
        <v>-5.0995559200933585</v>
      </c>
      <c r="AM709" s="20">
        <f t="shared" ref="AM709:AM716" si="231">AM$10</f>
        <v>-1.5228787452803376</v>
      </c>
      <c r="AN709" s="20">
        <f t="shared" ref="AN709:AN716" si="232">LOG(10^AK709+10^AL709+10^AM709)</f>
        <v>-1.2935477394684027</v>
      </c>
      <c r="AO709" s="20">
        <f t="shared" ref="AO709:AP716" si="233">LOG(AO$9*(1/2)^($B709/AO$8))</f>
        <v>-1.5667228043937462</v>
      </c>
      <c r="AP709" s="20">
        <f t="shared" si="233"/>
        <v>-4.9856125677865224</v>
      </c>
      <c r="AQ709" s="20">
        <f t="shared" ref="AQ709:AQ716" si="234">AQ$10</f>
        <v>-1.5228787452803376</v>
      </c>
      <c r="AR709" s="20">
        <f t="shared" ref="AR709:AR716" si="235">LOG(10^AO709+10^AP709+10^AQ709)</f>
        <v>-1.2431391442137416</v>
      </c>
    </row>
    <row r="710" spans="1:44">
      <c r="A710" s="20">
        <f t="shared" si="196"/>
        <v>341</v>
      </c>
      <c r="B710" s="36">
        <f t="shared" si="217"/>
        <v>10380</v>
      </c>
      <c r="C710" s="21">
        <f t="shared" si="197"/>
        <v>50993</v>
      </c>
      <c r="U710" s="20">
        <f t="shared" si="218"/>
        <v>-1.3541541167570861</v>
      </c>
      <c r="V710" s="20">
        <f t="shared" si="218"/>
        <v>-4.7845704325381755</v>
      </c>
      <c r="W710" s="20">
        <f t="shared" si="219"/>
        <v>-1.5228787452803376</v>
      </c>
      <c r="X710" s="20">
        <f t="shared" si="220"/>
        <v>-1.1292476508410818</v>
      </c>
      <c r="Y710" s="20">
        <f t="shared" si="221"/>
        <v>-1.5511792826484103</v>
      </c>
      <c r="Z710" s="20">
        <f t="shared" si="221"/>
        <v>-4.9815955984295002</v>
      </c>
      <c r="AA710" s="20">
        <f t="shared" si="222"/>
        <v>-1.5228787452803376</v>
      </c>
      <c r="AB710" s="20">
        <f t="shared" si="223"/>
        <v>-1.235690567314319</v>
      </c>
      <c r="AC710" s="20">
        <f t="shared" si="224"/>
        <v>-1.6114751845356614</v>
      </c>
      <c r="AD710" s="20">
        <f t="shared" si="224"/>
        <v>-5.0418915003167513</v>
      </c>
      <c r="AE710" s="20">
        <f t="shared" si="225"/>
        <v>-1.5228787452803376</v>
      </c>
      <c r="AF710" s="20">
        <f t="shared" si="226"/>
        <v>-1.2638192558021217</v>
      </c>
      <c r="AG710" s="20">
        <f t="shared" si="227"/>
        <v>-1.6925084354448798</v>
      </c>
      <c r="AH710" s="20">
        <f t="shared" si="227"/>
        <v>-5.1229247512259697</v>
      </c>
      <c r="AI710" s="20">
        <f t="shared" si="228"/>
        <v>-1.5228787452803376</v>
      </c>
      <c r="AJ710" s="20">
        <f t="shared" si="229"/>
        <v>-1.2983687682597556</v>
      </c>
      <c r="AK710" s="20">
        <f t="shared" si="230"/>
        <v>-1.6815130511434164</v>
      </c>
      <c r="AL710" s="20">
        <f t="shared" si="230"/>
        <v>-5.1119293669245058</v>
      </c>
      <c r="AM710" s="20">
        <f t="shared" si="231"/>
        <v>-1.5228787452803376</v>
      </c>
      <c r="AN710" s="20">
        <f t="shared" si="232"/>
        <v>-1.2938967529475749</v>
      </c>
      <c r="AO710" s="20">
        <f t="shared" si="233"/>
        <v>-1.5675696988365797</v>
      </c>
      <c r="AP710" s="20">
        <f t="shared" si="233"/>
        <v>-4.9979860146176698</v>
      </c>
      <c r="AQ710" s="20">
        <f t="shared" si="234"/>
        <v>-1.5228787452803376</v>
      </c>
      <c r="AR710" s="20">
        <f t="shared" si="235"/>
        <v>-1.2435431656955556</v>
      </c>
    </row>
    <row r="711" spans="1:44">
      <c r="A711" s="20">
        <f t="shared" si="196"/>
        <v>342</v>
      </c>
      <c r="B711" s="36">
        <f t="shared" si="217"/>
        <v>10411</v>
      </c>
      <c r="C711" s="21">
        <f t="shared" si="197"/>
        <v>51024</v>
      </c>
      <c r="U711" s="20">
        <f t="shared" si="218"/>
        <v>-1.3550010111999198</v>
      </c>
      <c r="V711" s="20">
        <f t="shared" si="218"/>
        <v>-4.7969438793693238</v>
      </c>
      <c r="W711" s="20">
        <f t="shared" si="219"/>
        <v>-1.5228787452803376</v>
      </c>
      <c r="X711" s="20">
        <f t="shared" si="220"/>
        <v>-1.1297547244319723</v>
      </c>
      <c r="Y711" s="20">
        <f t="shared" si="221"/>
        <v>-1.552026177091244</v>
      </c>
      <c r="Z711" s="20">
        <f t="shared" si="221"/>
        <v>-4.9939690452606484</v>
      </c>
      <c r="AA711" s="20">
        <f t="shared" si="222"/>
        <v>-1.5228787452803376</v>
      </c>
      <c r="AB711" s="20">
        <f t="shared" si="223"/>
        <v>-1.2361021347438201</v>
      </c>
      <c r="AC711" s="20">
        <f t="shared" si="224"/>
        <v>-1.6123220789784951</v>
      </c>
      <c r="AD711" s="20">
        <f t="shared" si="224"/>
        <v>-5.0542649471478995</v>
      </c>
      <c r="AE711" s="20">
        <f t="shared" si="225"/>
        <v>-1.5228787452803376</v>
      </c>
      <c r="AF711" s="20">
        <f t="shared" si="226"/>
        <v>-1.2642014279996783</v>
      </c>
      <c r="AG711" s="20">
        <f t="shared" si="227"/>
        <v>-1.6933553298877133</v>
      </c>
      <c r="AH711" s="20">
        <f t="shared" si="227"/>
        <v>-5.135298198057118</v>
      </c>
      <c r="AI711" s="20">
        <f t="shared" si="228"/>
        <v>-1.5228787452803376</v>
      </c>
      <c r="AJ711" s="20">
        <f t="shared" si="229"/>
        <v>-1.2987121332010942</v>
      </c>
      <c r="AK711" s="20">
        <f t="shared" si="230"/>
        <v>-1.6823599455862501</v>
      </c>
      <c r="AL711" s="20">
        <f t="shared" si="230"/>
        <v>-5.1243028137556541</v>
      </c>
      <c r="AM711" s="20">
        <f t="shared" si="231"/>
        <v>-1.5228787452803376</v>
      </c>
      <c r="AN711" s="20">
        <f t="shared" si="232"/>
        <v>-1.2942453164558938</v>
      </c>
      <c r="AO711" s="20">
        <f t="shared" si="233"/>
        <v>-1.5684165932794134</v>
      </c>
      <c r="AP711" s="20">
        <f t="shared" si="233"/>
        <v>-5.0103594614488181</v>
      </c>
      <c r="AQ711" s="20">
        <f t="shared" si="234"/>
        <v>-1.5228787452803376</v>
      </c>
      <c r="AR711" s="20">
        <f t="shared" si="235"/>
        <v>-1.2439467173882899</v>
      </c>
    </row>
    <row r="712" spans="1:44">
      <c r="A712" s="20">
        <f t="shared" si="196"/>
        <v>343</v>
      </c>
      <c r="B712" s="36">
        <f t="shared" si="217"/>
        <v>10441</v>
      </c>
      <c r="C712" s="21">
        <f t="shared" si="197"/>
        <v>51054</v>
      </c>
      <c r="U712" s="20">
        <f t="shared" si="218"/>
        <v>-1.3558205864671782</v>
      </c>
      <c r="V712" s="20">
        <f t="shared" si="218"/>
        <v>-4.8089181827543053</v>
      </c>
      <c r="W712" s="20">
        <f t="shared" si="219"/>
        <v>-1.5228787452803376</v>
      </c>
      <c r="X712" s="20">
        <f t="shared" si="220"/>
        <v>-1.1302449956422587</v>
      </c>
      <c r="Y712" s="20">
        <f t="shared" si="221"/>
        <v>-1.5528457523585024</v>
      </c>
      <c r="Z712" s="20">
        <f t="shared" si="221"/>
        <v>-5.0059433486456291</v>
      </c>
      <c r="AA712" s="20">
        <f t="shared" si="222"/>
        <v>-1.5228787452803376</v>
      </c>
      <c r="AB712" s="20">
        <f t="shared" si="223"/>
        <v>-1.236499978393091</v>
      </c>
      <c r="AC712" s="20">
        <f t="shared" si="224"/>
        <v>-1.6131416542457535</v>
      </c>
      <c r="AD712" s="20">
        <f t="shared" si="224"/>
        <v>-5.0662392505328802</v>
      </c>
      <c r="AE712" s="20">
        <f t="shared" si="225"/>
        <v>-1.5228787452803376</v>
      </c>
      <c r="AF712" s="20">
        <f t="shared" si="226"/>
        <v>-1.2645708320079496</v>
      </c>
      <c r="AG712" s="20">
        <f t="shared" si="227"/>
        <v>-1.6941749051549717</v>
      </c>
      <c r="AH712" s="20">
        <f t="shared" si="227"/>
        <v>-5.1472725014420986</v>
      </c>
      <c r="AI712" s="20">
        <f t="shared" si="228"/>
        <v>-1.5228787452803376</v>
      </c>
      <c r="AJ712" s="20">
        <f t="shared" si="229"/>
        <v>-1.2990439973133336</v>
      </c>
      <c r="AK712" s="20">
        <f t="shared" si="230"/>
        <v>-1.6831795208535085</v>
      </c>
      <c r="AL712" s="20">
        <f t="shared" si="230"/>
        <v>-5.1362771171406356</v>
      </c>
      <c r="AM712" s="20">
        <f t="shared" si="231"/>
        <v>-1.5228787452803376</v>
      </c>
      <c r="AN712" s="20">
        <f t="shared" si="232"/>
        <v>-1.2945822089784798</v>
      </c>
      <c r="AO712" s="20">
        <f t="shared" si="233"/>
        <v>-1.5692361685466718</v>
      </c>
      <c r="AP712" s="20">
        <f t="shared" si="233"/>
        <v>-5.0223337648337987</v>
      </c>
      <c r="AQ712" s="20">
        <f t="shared" si="234"/>
        <v>-1.5228787452803376</v>
      </c>
      <c r="AR712" s="20">
        <f t="shared" si="235"/>
        <v>-1.2443368055037225</v>
      </c>
    </row>
    <row r="713" spans="1:44">
      <c r="A713" s="20">
        <f t="shared" si="196"/>
        <v>344</v>
      </c>
      <c r="B713" s="36">
        <f t="shared" si="217"/>
        <v>10472</v>
      </c>
      <c r="C713" s="21">
        <f t="shared" si="197"/>
        <v>51085</v>
      </c>
      <c r="U713" s="20">
        <f t="shared" si="218"/>
        <v>-1.3566674809100117</v>
      </c>
      <c r="V713" s="20">
        <f t="shared" si="218"/>
        <v>-4.8212916295854535</v>
      </c>
      <c r="W713" s="20">
        <f t="shared" si="219"/>
        <v>-1.5228787452803376</v>
      </c>
      <c r="X713" s="20">
        <f t="shared" si="220"/>
        <v>-1.1307511509001704</v>
      </c>
      <c r="Y713" s="20">
        <f t="shared" si="221"/>
        <v>-1.5536926468013359</v>
      </c>
      <c r="Z713" s="20">
        <f t="shared" si="221"/>
        <v>-5.0183167954767773</v>
      </c>
      <c r="AA713" s="20">
        <f t="shared" si="222"/>
        <v>-1.5228787452803376</v>
      </c>
      <c r="AB713" s="20">
        <f t="shared" si="223"/>
        <v>-1.2369106227153122</v>
      </c>
      <c r="AC713" s="20">
        <f t="shared" si="224"/>
        <v>-1.613988548688587</v>
      </c>
      <c r="AD713" s="20">
        <f t="shared" si="224"/>
        <v>-5.0786126973640284</v>
      </c>
      <c r="AE713" s="20">
        <f t="shared" si="225"/>
        <v>-1.5228787452803376</v>
      </c>
      <c r="AF713" s="20">
        <f t="shared" si="226"/>
        <v>-1.2649520962594012</v>
      </c>
      <c r="AG713" s="20">
        <f t="shared" si="227"/>
        <v>-1.6950217995978052</v>
      </c>
      <c r="AH713" s="20">
        <f t="shared" si="227"/>
        <v>-5.1596459482732469</v>
      </c>
      <c r="AI713" s="20">
        <f t="shared" si="228"/>
        <v>-1.5228787452803376</v>
      </c>
      <c r="AJ713" s="20">
        <f t="shared" si="229"/>
        <v>-1.2993864863041455</v>
      </c>
      <c r="AK713" s="20">
        <f t="shared" si="230"/>
        <v>-1.684026415296342</v>
      </c>
      <c r="AL713" s="20">
        <f t="shared" si="230"/>
        <v>-5.1486505639717839</v>
      </c>
      <c r="AM713" s="20">
        <f t="shared" si="231"/>
        <v>-1.5228787452803376</v>
      </c>
      <c r="AN713" s="20">
        <f t="shared" si="232"/>
        <v>-1.2949298914595935</v>
      </c>
      <c r="AO713" s="20">
        <f t="shared" si="233"/>
        <v>-1.5700830629895053</v>
      </c>
      <c r="AP713" s="20">
        <f t="shared" si="233"/>
        <v>-5.0347072116649469</v>
      </c>
      <c r="AQ713" s="20">
        <f t="shared" si="234"/>
        <v>-1.5228787452803376</v>
      </c>
      <c r="AR713" s="20">
        <f t="shared" si="235"/>
        <v>-1.2447394374475595</v>
      </c>
    </row>
    <row r="714" spans="1:44">
      <c r="A714" s="20">
        <f t="shared" si="196"/>
        <v>345</v>
      </c>
      <c r="B714" s="36">
        <f t="shared" si="217"/>
        <v>10502</v>
      </c>
      <c r="C714" s="21">
        <f t="shared" si="197"/>
        <v>51115</v>
      </c>
      <c r="U714" s="20">
        <f t="shared" si="218"/>
        <v>-1.3574870561772701</v>
      </c>
      <c r="V714" s="20">
        <f t="shared" si="218"/>
        <v>-4.8332659329704351</v>
      </c>
      <c r="W714" s="20">
        <f t="shared" si="219"/>
        <v>-1.5228787452803376</v>
      </c>
      <c r="X714" s="20">
        <f t="shared" si="220"/>
        <v>-1.1312405365912326</v>
      </c>
      <c r="Y714" s="20">
        <f t="shared" si="221"/>
        <v>-1.5545122220685943</v>
      </c>
      <c r="Z714" s="20">
        <f t="shared" si="221"/>
        <v>-5.0302910988617597</v>
      </c>
      <c r="AA714" s="20">
        <f t="shared" si="222"/>
        <v>-1.5228787452803376</v>
      </c>
      <c r="AB714" s="20">
        <f t="shared" si="223"/>
        <v>-1.2373075759676844</v>
      </c>
      <c r="AC714" s="20">
        <f t="shared" si="224"/>
        <v>-1.6148081239558454</v>
      </c>
      <c r="AD714" s="20">
        <f t="shared" si="224"/>
        <v>-5.0905870007490108</v>
      </c>
      <c r="AE714" s="20">
        <f t="shared" si="225"/>
        <v>-1.5228787452803376</v>
      </c>
      <c r="AF714" s="20">
        <f t="shared" si="226"/>
        <v>-1.26532062445931</v>
      </c>
      <c r="AG714" s="20">
        <f t="shared" si="227"/>
        <v>-1.6958413748650636</v>
      </c>
      <c r="AH714" s="20">
        <f t="shared" si="227"/>
        <v>-5.1716202516582284</v>
      </c>
      <c r="AI714" s="20">
        <f t="shared" si="228"/>
        <v>-1.5228787452803376</v>
      </c>
      <c r="AJ714" s="20">
        <f t="shared" si="229"/>
        <v>-1.2997175054494281</v>
      </c>
      <c r="AK714" s="20">
        <f t="shared" si="230"/>
        <v>-1.6848459905636004</v>
      </c>
      <c r="AL714" s="20">
        <f t="shared" si="230"/>
        <v>-5.1606248673567654</v>
      </c>
      <c r="AM714" s="20">
        <f t="shared" si="231"/>
        <v>-1.5228787452803376</v>
      </c>
      <c r="AN714" s="20">
        <f t="shared" si="232"/>
        <v>-1.2952659341196513</v>
      </c>
      <c r="AO714" s="20">
        <f t="shared" si="233"/>
        <v>-1.5709026382567637</v>
      </c>
      <c r="AP714" s="20">
        <f t="shared" si="233"/>
        <v>-5.0466815150499285</v>
      </c>
      <c r="AQ714" s="20">
        <f t="shared" si="234"/>
        <v>-1.5228787452803376</v>
      </c>
      <c r="AR714" s="20">
        <f t="shared" si="235"/>
        <v>-1.2451286383939086</v>
      </c>
    </row>
    <row r="715" spans="1:44">
      <c r="A715" s="20">
        <f t="shared" si="196"/>
        <v>346</v>
      </c>
      <c r="B715" s="36">
        <f t="shared" si="217"/>
        <v>10533</v>
      </c>
      <c r="C715" s="21">
        <f t="shared" si="197"/>
        <v>51146</v>
      </c>
      <c r="U715" s="20">
        <f t="shared" si="218"/>
        <v>-1.3583339506201038</v>
      </c>
      <c r="V715" s="20">
        <f t="shared" si="218"/>
        <v>-4.8456393798015833</v>
      </c>
      <c r="W715" s="20">
        <f t="shared" si="219"/>
        <v>-1.5228787452803376</v>
      </c>
      <c r="X715" s="20">
        <f t="shared" si="220"/>
        <v>-1.1317457800152275</v>
      </c>
      <c r="Y715" s="20">
        <f t="shared" si="221"/>
        <v>-1.555359116511428</v>
      </c>
      <c r="Z715" s="20">
        <f t="shared" si="221"/>
        <v>-5.042664545692908</v>
      </c>
      <c r="AA715" s="20">
        <f t="shared" si="222"/>
        <v>-1.5228787452803376</v>
      </c>
      <c r="AB715" s="20">
        <f t="shared" si="223"/>
        <v>-1.237717303165409</v>
      </c>
      <c r="AC715" s="20">
        <f t="shared" si="224"/>
        <v>-1.6156550183986789</v>
      </c>
      <c r="AD715" s="20">
        <f t="shared" si="224"/>
        <v>-5.1029604475801591</v>
      </c>
      <c r="AE715" s="20">
        <f t="shared" si="225"/>
        <v>-1.5228787452803376</v>
      </c>
      <c r="AF715" s="20">
        <f t="shared" si="226"/>
        <v>-1.2657009865796358</v>
      </c>
      <c r="AG715" s="20">
        <f t="shared" si="227"/>
        <v>-1.6966882693078973</v>
      </c>
      <c r="AH715" s="20">
        <f t="shared" si="227"/>
        <v>-5.1839936984893766</v>
      </c>
      <c r="AI715" s="20">
        <f t="shared" si="228"/>
        <v>-1.5228787452803376</v>
      </c>
      <c r="AJ715" s="20">
        <f t="shared" si="229"/>
        <v>-1.300059124058992</v>
      </c>
      <c r="AK715" s="20">
        <f t="shared" si="230"/>
        <v>-1.6856928850064341</v>
      </c>
      <c r="AL715" s="20">
        <f t="shared" si="230"/>
        <v>-5.1729983141879137</v>
      </c>
      <c r="AM715" s="20">
        <f t="shared" si="231"/>
        <v>-1.5228787452803376</v>
      </c>
      <c r="AN715" s="20">
        <f t="shared" si="232"/>
        <v>-1.295612741177798</v>
      </c>
      <c r="AO715" s="20">
        <f t="shared" si="233"/>
        <v>-1.5717495326995974</v>
      </c>
      <c r="AP715" s="20">
        <f t="shared" si="233"/>
        <v>-5.0590549618810767</v>
      </c>
      <c r="AQ715" s="20">
        <f t="shared" si="234"/>
        <v>-1.5228787452803376</v>
      </c>
      <c r="AR715" s="20">
        <f t="shared" si="235"/>
        <v>-1.2455303565270166</v>
      </c>
    </row>
    <row r="716" spans="1:44">
      <c r="A716" s="20">
        <f t="shared" si="196"/>
        <v>347</v>
      </c>
      <c r="B716" s="36">
        <f t="shared" si="217"/>
        <v>10564</v>
      </c>
      <c r="C716" s="21">
        <f t="shared" si="197"/>
        <v>51177</v>
      </c>
      <c r="U716" s="20">
        <f t="shared" si="218"/>
        <v>-1.3591808450629372</v>
      </c>
      <c r="V716" s="20">
        <f t="shared" si="218"/>
        <v>-4.8580128266327307</v>
      </c>
      <c r="W716" s="20">
        <f t="shared" si="219"/>
        <v>-1.5228787452803376</v>
      </c>
      <c r="X716" s="20">
        <f t="shared" si="220"/>
        <v>-1.1322505624216579</v>
      </c>
      <c r="Y716" s="20">
        <f t="shared" si="221"/>
        <v>-1.5562060109542615</v>
      </c>
      <c r="Z716" s="20">
        <f t="shared" si="221"/>
        <v>-5.0550379925240554</v>
      </c>
      <c r="AA716" s="20">
        <f t="shared" si="222"/>
        <v>-1.5228787452803376</v>
      </c>
      <c r="AB716" s="20">
        <f t="shared" si="223"/>
        <v>-1.2381265664786274</v>
      </c>
      <c r="AC716" s="20">
        <f t="shared" si="224"/>
        <v>-1.6165019128415126</v>
      </c>
      <c r="AD716" s="20">
        <f t="shared" si="224"/>
        <v>-5.1153338944113065</v>
      </c>
      <c r="AE716" s="20">
        <f t="shared" si="225"/>
        <v>-1.5228787452803376</v>
      </c>
      <c r="AF716" s="20">
        <f t="shared" si="226"/>
        <v>-1.2660808923768598</v>
      </c>
      <c r="AG716" s="20">
        <f t="shared" si="227"/>
        <v>-1.6975351637507308</v>
      </c>
      <c r="AH716" s="20">
        <f t="shared" si="227"/>
        <v>-5.196367145320524</v>
      </c>
      <c r="AI716" s="20">
        <f t="shared" si="228"/>
        <v>-1.5228787452803376</v>
      </c>
      <c r="AJ716" s="20">
        <f t="shared" si="229"/>
        <v>-1.3004003023946609</v>
      </c>
      <c r="AK716" s="20">
        <f t="shared" si="230"/>
        <v>-1.6865397794492676</v>
      </c>
      <c r="AL716" s="20">
        <f t="shared" si="230"/>
        <v>-5.1853717610190611</v>
      </c>
      <c r="AM716" s="20">
        <f t="shared" si="231"/>
        <v>-1.5228787452803376</v>
      </c>
      <c r="AN716" s="20">
        <f t="shared" si="232"/>
        <v>-1.2959591054121589</v>
      </c>
      <c r="AO716" s="20">
        <f t="shared" si="233"/>
        <v>-1.5725964271424309</v>
      </c>
      <c r="AP716" s="20">
        <f t="shared" si="233"/>
        <v>-5.0714284087122241</v>
      </c>
      <c r="AQ716" s="20">
        <f t="shared" si="234"/>
        <v>-1.5228787452803376</v>
      </c>
      <c r="AR716" s="20">
        <f t="shared" si="235"/>
        <v>-1.2459316124442323</v>
      </c>
    </row>
    <row r="717" spans="1:44">
      <c r="A717" s="20">
        <f t="shared" si="196"/>
        <v>348</v>
      </c>
      <c r="B717" s="36">
        <f t="shared" ref="B717:B739" si="236">DATEDIF(DATE(2011,3,11),C717,"d")</f>
        <v>10593</v>
      </c>
      <c r="C717" s="21">
        <f t="shared" si="197"/>
        <v>51206</v>
      </c>
      <c r="U717" s="20">
        <f t="shared" ref="U717:V720" si="237">LOG(U$9*(1/2)^($B717/U$8))</f>
        <v>-1.3599731011546203</v>
      </c>
      <c r="V717" s="20">
        <f t="shared" si="237"/>
        <v>-4.8695879865715463</v>
      </c>
      <c r="W717" s="20">
        <f t="shared" si="47"/>
        <v>-1.5228787452803376</v>
      </c>
      <c r="X717" s="20">
        <f t="shared" ref="X717:X739" si="238">LOG(10^U717+10^V717+10^W717)</f>
        <v>-1.1327223622223552</v>
      </c>
      <c r="Y717" s="20">
        <f t="shared" ref="Y717:Z720" si="239">LOG(Y$9*(1/2)^($B717/Y$8))</f>
        <v>-1.5569982670459446</v>
      </c>
      <c r="Z717" s="20">
        <f t="shared" si="239"/>
        <v>-5.066613152462871</v>
      </c>
      <c r="AA717" s="20">
        <f t="shared" si="49"/>
        <v>-1.5228787452803376</v>
      </c>
      <c r="AB717" s="20">
        <f t="shared" ref="AB717:AB731" si="240">LOG(10^Y717+10^Z717+10^AA717)</f>
        <v>-1.2385090070152889</v>
      </c>
      <c r="AC717" s="20">
        <f t="shared" ref="AC717:AD720" si="241">LOG(AC$9*(1/2)^($B717/AC$8))</f>
        <v>-1.6172941689331957</v>
      </c>
      <c r="AD717" s="20">
        <f t="shared" si="241"/>
        <v>-5.1269090543501221</v>
      </c>
      <c r="AE717" s="20">
        <f t="shared" si="51"/>
        <v>-1.5228787452803376</v>
      </c>
      <c r="AF717" s="20">
        <f t="shared" ref="AF717:AF731" si="242">LOG(10^AC717+10^AD717+10^AE717)</f>
        <v>-1.2664358762442709</v>
      </c>
      <c r="AG717" s="20">
        <f t="shared" ref="AG717:AH720" si="243">LOG(AG$9*(1/2)^($B717/AG$8))</f>
        <v>-1.6983274198424139</v>
      </c>
      <c r="AH717" s="20">
        <f t="shared" si="243"/>
        <v>-5.2079423052593397</v>
      </c>
      <c r="AI717" s="20">
        <f t="shared" si="53"/>
        <v>-1.5228787452803376</v>
      </c>
      <c r="AJ717" s="20">
        <f t="shared" ref="AJ717:AJ731" si="244">LOG(10^AG717+10^AH717+10^AI717)</f>
        <v>-1.3007190718282831</v>
      </c>
      <c r="AK717" s="20">
        <f t="shared" ref="AK717:AL720" si="245">LOG(AK$9*(1/2)^($B717/AK$8))</f>
        <v>-1.6873320355409507</v>
      </c>
      <c r="AL717" s="20">
        <f t="shared" si="245"/>
        <v>-5.1969469209578767</v>
      </c>
      <c r="AM717" s="20">
        <f t="shared" si="55"/>
        <v>-1.5228787452803376</v>
      </c>
      <c r="AN717" s="20">
        <f t="shared" ref="AN717:AN731" si="246">LOG(10^AK717+10^AL717+10^AM717)</f>
        <v>-1.2962827238687675</v>
      </c>
      <c r="AO717" s="20">
        <f t="shared" ref="AO717:AP720" si="247">LOG(AO$9*(1/2)^($B717/AO$8))</f>
        <v>-1.573388683234114</v>
      </c>
      <c r="AP717" s="20">
        <f t="shared" si="247"/>
        <v>-5.0830035686510397</v>
      </c>
      <c r="AQ717" s="20">
        <f t="shared" si="57"/>
        <v>-1.5228787452803376</v>
      </c>
      <c r="AR717" s="20">
        <f t="shared" ref="AR717:AR731" si="248">LOG(10^AO717+10^AP717+10^AQ717)</f>
        <v>-1.2463065636932398</v>
      </c>
    </row>
    <row r="718" spans="1:44">
      <c r="A718" s="20">
        <f t="shared" si="196"/>
        <v>349</v>
      </c>
      <c r="B718" s="36">
        <f t="shared" si="236"/>
        <v>10624</v>
      </c>
      <c r="C718" s="21">
        <f t="shared" si="197"/>
        <v>51237</v>
      </c>
      <c r="U718" s="20">
        <f t="shared" si="237"/>
        <v>-1.3608199955974538</v>
      </c>
      <c r="V718" s="20">
        <f t="shared" si="237"/>
        <v>-4.8819614334026946</v>
      </c>
      <c r="W718" s="20">
        <f t="shared" si="47"/>
        <v>-1.5228787452803376</v>
      </c>
      <c r="X718" s="20">
        <f t="shared" si="238"/>
        <v>-1.1332262566679756</v>
      </c>
      <c r="Y718" s="20">
        <f t="shared" si="239"/>
        <v>-1.5578451614887781</v>
      </c>
      <c r="Z718" s="20">
        <f t="shared" si="239"/>
        <v>-5.0789865992940193</v>
      </c>
      <c r="AA718" s="20">
        <f t="shared" si="49"/>
        <v>-1.5228787452803376</v>
      </c>
      <c r="AB718" s="20">
        <f t="shared" si="240"/>
        <v>-1.238917376513055</v>
      </c>
      <c r="AC718" s="20">
        <f t="shared" si="241"/>
        <v>-1.6181410633760291</v>
      </c>
      <c r="AD718" s="20">
        <f t="shared" si="241"/>
        <v>-5.1392825011812704</v>
      </c>
      <c r="AE718" s="20">
        <f t="shared" si="51"/>
        <v>-1.5228787452803376</v>
      </c>
      <c r="AF718" s="20">
        <f t="shared" si="242"/>
        <v>-1.2668149027607736</v>
      </c>
      <c r="AG718" s="20">
        <f t="shared" si="243"/>
        <v>-1.6991743142852473</v>
      </c>
      <c r="AH718" s="20">
        <f t="shared" si="243"/>
        <v>-5.2203157520904879</v>
      </c>
      <c r="AI718" s="20">
        <f t="shared" si="53"/>
        <v>-1.5228787452803376</v>
      </c>
      <c r="AJ718" s="20">
        <f t="shared" si="244"/>
        <v>-1.3010594017964641</v>
      </c>
      <c r="AK718" s="20">
        <f t="shared" si="245"/>
        <v>-1.6881789299837842</v>
      </c>
      <c r="AL718" s="20">
        <f t="shared" si="245"/>
        <v>-5.209320367789025</v>
      </c>
      <c r="AM718" s="20">
        <f t="shared" si="55"/>
        <v>-1.5228787452803376</v>
      </c>
      <c r="AN718" s="20">
        <f t="shared" si="246"/>
        <v>-1.2966282348219051</v>
      </c>
      <c r="AO718" s="20">
        <f t="shared" si="247"/>
        <v>-1.5742355776769474</v>
      </c>
      <c r="AP718" s="20">
        <f t="shared" si="247"/>
        <v>-5.095377015482188</v>
      </c>
      <c r="AQ718" s="20">
        <f t="shared" si="57"/>
        <v>-1.5228787452803376</v>
      </c>
      <c r="AR718" s="20">
        <f t="shared" si="248"/>
        <v>-1.2467069289980626</v>
      </c>
    </row>
    <row r="719" spans="1:44">
      <c r="A719" s="20">
        <f t="shared" si="196"/>
        <v>350</v>
      </c>
      <c r="B719" s="36">
        <f t="shared" si="236"/>
        <v>10654</v>
      </c>
      <c r="C719" s="21">
        <f t="shared" si="197"/>
        <v>51267</v>
      </c>
      <c r="U719" s="20">
        <f t="shared" si="237"/>
        <v>-1.3616395708647122</v>
      </c>
      <c r="V719" s="20">
        <f t="shared" si="237"/>
        <v>-4.893935736787677</v>
      </c>
      <c r="W719" s="20">
        <f t="shared" si="47"/>
        <v>-1.5228787452803376</v>
      </c>
      <c r="X719" s="20">
        <f t="shared" si="238"/>
        <v>-1.1337134616701849</v>
      </c>
      <c r="Y719" s="20">
        <f t="shared" si="239"/>
        <v>-1.5586647367560365</v>
      </c>
      <c r="Z719" s="20">
        <f t="shared" si="239"/>
        <v>-5.0909609026790008</v>
      </c>
      <c r="AA719" s="20">
        <f t="shared" si="49"/>
        <v>-1.5228787452803376</v>
      </c>
      <c r="AB719" s="20">
        <f t="shared" si="240"/>
        <v>-1.239312135001293</v>
      </c>
      <c r="AC719" s="20">
        <f t="shared" si="241"/>
        <v>-1.6189606386432875</v>
      </c>
      <c r="AD719" s="20">
        <f t="shared" si="241"/>
        <v>-5.1512568045662519</v>
      </c>
      <c r="AE719" s="20">
        <f t="shared" si="51"/>
        <v>-1.5228787452803376</v>
      </c>
      <c r="AF719" s="20">
        <f t="shared" si="242"/>
        <v>-1.2671812719208979</v>
      </c>
      <c r="AG719" s="20">
        <f t="shared" si="243"/>
        <v>-1.6999938895525057</v>
      </c>
      <c r="AH719" s="20">
        <f t="shared" si="243"/>
        <v>-5.2322900554754703</v>
      </c>
      <c r="AI719" s="20">
        <f t="shared" si="53"/>
        <v>-1.5228787452803376</v>
      </c>
      <c r="AJ719" s="20">
        <f t="shared" si="244"/>
        <v>-1.3013883378237669</v>
      </c>
      <c r="AK719" s="20">
        <f t="shared" si="245"/>
        <v>-1.6889985052510426</v>
      </c>
      <c r="AL719" s="20">
        <f t="shared" si="245"/>
        <v>-5.2212946711740074</v>
      </c>
      <c r="AM719" s="20">
        <f t="shared" si="55"/>
        <v>-1.5228787452803376</v>
      </c>
      <c r="AN719" s="20">
        <f t="shared" si="246"/>
        <v>-1.2969621822981452</v>
      </c>
      <c r="AO719" s="20">
        <f t="shared" si="247"/>
        <v>-1.5750551529442058</v>
      </c>
      <c r="AP719" s="20">
        <f t="shared" si="247"/>
        <v>-5.1073513188671704</v>
      </c>
      <c r="AQ719" s="20">
        <f t="shared" si="57"/>
        <v>-1.5228787452803376</v>
      </c>
      <c r="AR719" s="20">
        <f t="shared" si="248"/>
        <v>-1.2470939430570134</v>
      </c>
    </row>
    <row r="720" spans="1:44">
      <c r="A720" s="20">
        <f t="shared" si="196"/>
        <v>351</v>
      </c>
      <c r="B720" s="36">
        <f t="shared" si="236"/>
        <v>10685</v>
      </c>
      <c r="C720" s="21">
        <f t="shared" si="197"/>
        <v>51298</v>
      </c>
      <c r="U720" s="20">
        <f t="shared" si="237"/>
        <v>-1.3624864653075459</v>
      </c>
      <c r="V720" s="20">
        <f t="shared" si="237"/>
        <v>-4.9063091836188244</v>
      </c>
      <c r="W720" s="20">
        <f t="shared" si="47"/>
        <v>-1.5228787452803376</v>
      </c>
      <c r="X720" s="20">
        <f t="shared" si="238"/>
        <v>-1.1342164589366945</v>
      </c>
      <c r="Y720" s="20">
        <f t="shared" si="239"/>
        <v>-1.5595116311988702</v>
      </c>
      <c r="Z720" s="20">
        <f t="shared" si="239"/>
        <v>-5.1033343495101482</v>
      </c>
      <c r="AA720" s="20">
        <f t="shared" si="49"/>
        <v>-1.5228787452803376</v>
      </c>
      <c r="AB720" s="20">
        <f t="shared" si="240"/>
        <v>-1.2397196010004772</v>
      </c>
      <c r="AC720" s="20">
        <f t="shared" si="241"/>
        <v>-1.619807533086121</v>
      </c>
      <c r="AD720" s="20">
        <f t="shared" si="241"/>
        <v>-5.1636302513973993</v>
      </c>
      <c r="AE720" s="20">
        <f t="shared" si="51"/>
        <v>-1.5228787452803376</v>
      </c>
      <c r="AF720" s="20">
        <f t="shared" si="242"/>
        <v>-1.2675594095946534</v>
      </c>
      <c r="AG720" s="20">
        <f t="shared" si="243"/>
        <v>-1.7008407839953394</v>
      </c>
      <c r="AH720" s="20">
        <f t="shared" si="243"/>
        <v>-5.2446635023066177</v>
      </c>
      <c r="AI720" s="20">
        <f t="shared" si="53"/>
        <v>-1.5228787452803376</v>
      </c>
      <c r="AJ720" s="20">
        <f t="shared" si="244"/>
        <v>-1.3017278101943754</v>
      </c>
      <c r="AK720" s="20">
        <f t="shared" si="245"/>
        <v>-1.6898453996938763</v>
      </c>
      <c r="AL720" s="20">
        <f t="shared" si="245"/>
        <v>-5.2336681180051547</v>
      </c>
      <c r="AM720" s="20">
        <f t="shared" si="55"/>
        <v>-1.5228787452803376</v>
      </c>
      <c r="AN720" s="20">
        <f t="shared" si="246"/>
        <v>-1.2973068306846138</v>
      </c>
      <c r="AO720" s="20">
        <f t="shared" si="247"/>
        <v>-1.5759020473870393</v>
      </c>
      <c r="AP720" s="20">
        <f t="shared" si="247"/>
        <v>-5.1197247656983178</v>
      </c>
      <c r="AQ720" s="20">
        <f t="shared" si="57"/>
        <v>-1.5228787452803376</v>
      </c>
      <c r="AR720" s="20">
        <f t="shared" si="248"/>
        <v>-1.2474934080877611</v>
      </c>
    </row>
    <row r="721" spans="1:44">
      <c r="A721" s="20">
        <f t="shared" si="196"/>
        <v>352</v>
      </c>
      <c r="B721" s="36">
        <f t="shared" si="236"/>
        <v>10715</v>
      </c>
      <c r="C721" s="21">
        <f t="shared" si="197"/>
        <v>51328</v>
      </c>
      <c r="U721" s="20">
        <f t="shared" ref="U721:V724" si="249">LOG(U$9*(1/2)^($B721/U$8))</f>
        <v>-1.3633060405748041</v>
      </c>
      <c r="V721" s="20">
        <f t="shared" si="249"/>
        <v>-4.9182834870038059</v>
      </c>
      <c r="W721" s="20">
        <f>W$10</f>
        <v>-1.5228787452803376</v>
      </c>
      <c r="X721" s="20">
        <f t="shared" si="238"/>
        <v>-1.1347027983087412</v>
      </c>
      <c r="Y721" s="20">
        <f t="shared" ref="Y721:Z724" si="250">LOG(Y$9*(1/2)^($B721/Y$8))</f>
        <v>-1.5603312064661283</v>
      </c>
      <c r="Z721" s="20">
        <f t="shared" si="250"/>
        <v>-5.1153086528951306</v>
      </c>
      <c r="AA721" s="20">
        <f>AA$10</f>
        <v>-1.5228787452803376</v>
      </c>
      <c r="AB721" s="20">
        <f t="shared" si="240"/>
        <v>-1.2401134875831501</v>
      </c>
      <c r="AC721" s="20">
        <f t="shared" ref="AC721:AD724" si="251">LOG(AC$9*(1/2)^($B721/AC$8))</f>
        <v>-1.6206271083533794</v>
      </c>
      <c r="AD721" s="20">
        <f t="shared" si="251"/>
        <v>-5.1756045547823817</v>
      </c>
      <c r="AE721" s="20">
        <f>AE$10</f>
        <v>-1.5228787452803376</v>
      </c>
      <c r="AF721" s="20">
        <f t="shared" si="242"/>
        <v>-1.267924920979222</v>
      </c>
      <c r="AG721" s="20">
        <f t="shared" ref="AG721:AH724" si="252">LOG(AG$9*(1/2)^($B721/AG$8))</f>
        <v>-1.7016603592625976</v>
      </c>
      <c r="AH721" s="20">
        <f t="shared" si="252"/>
        <v>-5.2566378056915992</v>
      </c>
      <c r="AI721" s="20">
        <f>AI$10</f>
        <v>-1.5228787452803376</v>
      </c>
      <c r="AJ721" s="20">
        <f t="shared" si="244"/>
        <v>-1.3020559186020202</v>
      </c>
      <c r="AK721" s="20">
        <f t="shared" ref="AK721:AL724" si="253">LOG(AK$9*(1/2)^($B721/AK$8))</f>
        <v>-1.6906649749611344</v>
      </c>
      <c r="AL721" s="20">
        <f t="shared" si="253"/>
        <v>-5.2456424213901363</v>
      </c>
      <c r="AM721" s="20">
        <f>AM$10</f>
        <v>-1.5228787452803376</v>
      </c>
      <c r="AN721" s="20">
        <f t="shared" si="246"/>
        <v>-1.2976399457442547</v>
      </c>
      <c r="AO721" s="20">
        <f t="shared" ref="AO721:AP724" si="254">LOG(AO$9*(1/2)^($B721/AO$8))</f>
        <v>-1.5767216226542977</v>
      </c>
      <c r="AP721" s="20">
        <f t="shared" si="254"/>
        <v>-5.1316990690832993</v>
      </c>
      <c r="AQ721" s="20">
        <f>AQ$10</f>
        <v>-1.5228787452803376</v>
      </c>
      <c r="AR721" s="20">
        <f t="shared" si="248"/>
        <v>-1.2478795533477005</v>
      </c>
    </row>
    <row r="722" spans="1:44">
      <c r="A722" s="20">
        <f t="shared" si="196"/>
        <v>353</v>
      </c>
      <c r="B722" s="36">
        <f t="shared" si="236"/>
        <v>10746</v>
      </c>
      <c r="C722" s="21">
        <f t="shared" si="197"/>
        <v>51359</v>
      </c>
      <c r="U722" s="20">
        <f t="shared" si="249"/>
        <v>-1.3641529350176376</v>
      </c>
      <c r="V722" s="20">
        <f t="shared" si="249"/>
        <v>-4.9306569338349542</v>
      </c>
      <c r="W722" s="20">
        <f>W$10</f>
        <v>-1.5228787452803376</v>
      </c>
      <c r="X722" s="20">
        <f t="shared" si="238"/>
        <v>-1.1352049037077343</v>
      </c>
      <c r="Y722" s="20">
        <f t="shared" si="250"/>
        <v>-1.5611781009089618</v>
      </c>
      <c r="Z722" s="20">
        <f t="shared" si="250"/>
        <v>-5.127682099726278</v>
      </c>
      <c r="AA722" s="20">
        <f>AA$10</f>
        <v>-1.5228787452803376</v>
      </c>
      <c r="AB722" s="20">
        <f t="shared" si="240"/>
        <v>-1.2405200550782243</v>
      </c>
      <c r="AC722" s="20">
        <f t="shared" si="251"/>
        <v>-1.6214740027962129</v>
      </c>
      <c r="AD722" s="20">
        <f t="shared" si="251"/>
        <v>-5.1879780016135291</v>
      </c>
      <c r="AE722" s="20">
        <f>AE$10</f>
        <v>-1.5228787452803376</v>
      </c>
      <c r="AF722" s="20">
        <f t="shared" si="242"/>
        <v>-1.2683021746991301</v>
      </c>
      <c r="AG722" s="20">
        <f t="shared" si="252"/>
        <v>-1.7025072537054311</v>
      </c>
      <c r="AH722" s="20">
        <f t="shared" si="252"/>
        <v>-5.2690112525227475</v>
      </c>
      <c r="AI722" s="20">
        <f>AI$10</f>
        <v>-1.5228787452803376</v>
      </c>
      <c r="AJ722" s="20">
        <f t="shared" si="244"/>
        <v>-1.3023945381012239</v>
      </c>
      <c r="AK722" s="20">
        <f t="shared" si="253"/>
        <v>-1.6915118694039681</v>
      </c>
      <c r="AL722" s="20">
        <f t="shared" si="253"/>
        <v>-5.2580158682212845</v>
      </c>
      <c r="AM722" s="20">
        <f>AM$10</f>
        <v>-1.5228787452803376</v>
      </c>
      <c r="AN722" s="20">
        <f t="shared" si="246"/>
        <v>-1.2979837363140063</v>
      </c>
      <c r="AO722" s="20">
        <f t="shared" si="254"/>
        <v>-1.5775685170971312</v>
      </c>
      <c r="AP722" s="20">
        <f t="shared" si="254"/>
        <v>-5.1440725159144476</v>
      </c>
      <c r="AQ722" s="20">
        <f>AQ$10</f>
        <v>-1.5228787452803376</v>
      </c>
      <c r="AR722" s="20">
        <f t="shared" si="248"/>
        <v>-1.2482781230711526</v>
      </c>
    </row>
    <row r="723" spans="1:44">
      <c r="A723" s="20">
        <f t="shared" si="196"/>
        <v>354</v>
      </c>
      <c r="B723" s="36">
        <f t="shared" si="236"/>
        <v>10777</v>
      </c>
      <c r="C723" s="21">
        <f t="shared" si="197"/>
        <v>51390</v>
      </c>
      <c r="U723" s="20">
        <f t="shared" si="249"/>
        <v>-1.3649998294604713</v>
      </c>
      <c r="V723" s="20">
        <f t="shared" si="249"/>
        <v>-4.9430303806661025</v>
      </c>
      <c r="W723" s="20">
        <f>W$10</f>
        <v>-1.5228787452803376</v>
      </c>
      <c r="X723" s="20">
        <f t="shared" si="238"/>
        <v>-1.1357065578012002</v>
      </c>
      <c r="Y723" s="20">
        <f t="shared" si="250"/>
        <v>-1.5620249953517955</v>
      </c>
      <c r="Z723" s="20">
        <f t="shared" si="250"/>
        <v>-5.1400555465574262</v>
      </c>
      <c r="AA723" s="20">
        <f>AA$10</f>
        <v>-1.5228787452803376</v>
      </c>
      <c r="AB723" s="20">
        <f t="shared" si="240"/>
        <v>-1.2409261677899279</v>
      </c>
      <c r="AC723" s="20">
        <f t="shared" si="251"/>
        <v>-1.6223208972390466</v>
      </c>
      <c r="AD723" s="20">
        <f t="shared" si="251"/>
        <v>-5.2003514484446773</v>
      </c>
      <c r="AE723" s="20">
        <f>AE$10</f>
        <v>-1.5228787452803376</v>
      </c>
      <c r="AF723" s="20">
        <f t="shared" si="242"/>
        <v>-1.2686789809947012</v>
      </c>
      <c r="AG723" s="20">
        <f t="shared" si="252"/>
        <v>-1.7033541481482648</v>
      </c>
      <c r="AH723" s="20">
        <f t="shared" si="252"/>
        <v>-5.2813846993538958</v>
      </c>
      <c r="AI723" s="20">
        <f>AI$10</f>
        <v>-1.5228787452803376</v>
      </c>
      <c r="AJ723" s="20">
        <f t="shared" si="244"/>
        <v>-1.3027327259165014</v>
      </c>
      <c r="AK723" s="20">
        <f t="shared" si="253"/>
        <v>-1.6923587638468016</v>
      </c>
      <c r="AL723" s="20">
        <f t="shared" si="253"/>
        <v>-5.2703893150524328</v>
      </c>
      <c r="AM723" s="20">
        <f>AM$10</f>
        <v>-1.5228787452803376</v>
      </c>
      <c r="AN723" s="20">
        <f t="shared" si="246"/>
        <v>-1.2983270926948427</v>
      </c>
      <c r="AO723" s="20">
        <f t="shared" si="254"/>
        <v>-1.5784154115399649</v>
      </c>
      <c r="AP723" s="20">
        <f t="shared" si="254"/>
        <v>-5.1564459627455959</v>
      </c>
      <c r="AQ723" s="20">
        <f>AQ$10</f>
        <v>-1.5228787452803376</v>
      </c>
      <c r="AR723" s="20">
        <f t="shared" si="248"/>
        <v>-1.2486762396266184</v>
      </c>
    </row>
    <row r="724" spans="1:44">
      <c r="A724" s="20">
        <f t="shared" si="196"/>
        <v>355</v>
      </c>
      <c r="B724" s="36">
        <f t="shared" si="236"/>
        <v>10807</v>
      </c>
      <c r="C724" s="21">
        <f t="shared" si="197"/>
        <v>51420</v>
      </c>
      <c r="U724" s="20">
        <f t="shared" si="249"/>
        <v>-1.3658194047277297</v>
      </c>
      <c r="V724" s="20">
        <f t="shared" si="249"/>
        <v>-4.9550046840510831</v>
      </c>
      <c r="W724" s="20">
        <f>W$10</f>
        <v>-1.5228787452803376</v>
      </c>
      <c r="X724" s="20">
        <f t="shared" si="238"/>
        <v>-1.1361916009849375</v>
      </c>
      <c r="Y724" s="20">
        <f t="shared" si="250"/>
        <v>-1.5628445706190539</v>
      </c>
      <c r="Z724" s="20">
        <f t="shared" si="250"/>
        <v>-5.1520298499424078</v>
      </c>
      <c r="AA724" s="20">
        <f>AA$10</f>
        <v>-1.5228787452803376</v>
      </c>
      <c r="AB724" s="20">
        <f t="shared" si="240"/>
        <v>-1.2413187482018422</v>
      </c>
      <c r="AC724" s="20">
        <f t="shared" si="251"/>
        <v>-1.623140472506305</v>
      </c>
      <c r="AD724" s="20">
        <f t="shared" si="251"/>
        <v>-5.2123257518296588</v>
      </c>
      <c r="AE724" s="20">
        <f>AE$10</f>
        <v>-1.5228787452803376</v>
      </c>
      <c r="AF724" s="20">
        <f t="shared" si="242"/>
        <v>-1.2690432073455633</v>
      </c>
      <c r="AG724" s="20">
        <f t="shared" si="252"/>
        <v>-1.7041737234155232</v>
      </c>
      <c r="AH724" s="20">
        <f t="shared" si="252"/>
        <v>-5.2933590027388773</v>
      </c>
      <c r="AI724" s="20">
        <f>AI$10</f>
        <v>-1.5228787452803376</v>
      </c>
      <c r="AJ724" s="20">
        <f t="shared" si="244"/>
        <v>-1.3030595944994856</v>
      </c>
      <c r="AK724" s="20">
        <f t="shared" si="253"/>
        <v>-1.69317833911406</v>
      </c>
      <c r="AL724" s="20">
        <f t="shared" si="253"/>
        <v>-5.2823636184374134</v>
      </c>
      <c r="AM724" s="20">
        <f>AM$10</f>
        <v>-1.5228787452803376</v>
      </c>
      <c r="AN724" s="20">
        <f t="shared" si="246"/>
        <v>-1.2986589607351444</v>
      </c>
      <c r="AO724" s="20">
        <f t="shared" si="254"/>
        <v>-1.5792349868072233</v>
      </c>
      <c r="AP724" s="20">
        <f t="shared" si="254"/>
        <v>-5.1684202661305774</v>
      </c>
      <c r="AQ724" s="20">
        <f>AQ$10</f>
        <v>-1.5228787452803376</v>
      </c>
      <c r="AR724" s="20">
        <f t="shared" si="248"/>
        <v>-1.2490610833557003</v>
      </c>
    </row>
    <row r="725" spans="1:44">
      <c r="A725" s="20">
        <f t="shared" si="196"/>
        <v>356</v>
      </c>
      <c r="B725" s="36">
        <f t="shared" si="236"/>
        <v>10838</v>
      </c>
      <c r="C725" s="21">
        <f t="shared" si="197"/>
        <v>51451</v>
      </c>
      <c r="U725" s="20">
        <f>LOG(U$9*(1/2)^($B725/U$8))</f>
        <v>-1.3666662991705631</v>
      </c>
      <c r="V725" s="20">
        <f>LOG(V$9*(1/2)^($B725/V$8))</f>
        <v>-4.9673781308822313</v>
      </c>
      <c r="W725" s="20">
        <f t="shared" si="47"/>
        <v>-1.5228787452803376</v>
      </c>
      <c r="X725" s="20">
        <f t="shared" si="238"/>
        <v>-1.1366923706584391</v>
      </c>
      <c r="Y725" s="20">
        <f>LOG(Y$9*(1/2)^($B725/Y$8))</f>
        <v>-1.5636914650618874</v>
      </c>
      <c r="Z725" s="20">
        <f>LOG(Z$9*(1/2)^($B725/Z$8))</f>
        <v>-5.164403296773556</v>
      </c>
      <c r="AA725" s="20">
        <f t="shared" si="49"/>
        <v>-1.5228787452803376</v>
      </c>
      <c r="AB725" s="20">
        <f t="shared" si="240"/>
        <v>-1.2417239694740052</v>
      </c>
      <c r="AC725" s="20">
        <f>LOG(AC$9*(1/2)^($B725/AC$8))</f>
        <v>-1.6239873669491385</v>
      </c>
      <c r="AD725" s="20">
        <f>LOG(AD$9*(1/2)^($B725/AD$8))</f>
        <v>-5.2246991986608071</v>
      </c>
      <c r="AE725" s="20">
        <f t="shared" si="51"/>
        <v>-1.5228787452803376</v>
      </c>
      <c r="AF725" s="20">
        <f t="shared" si="242"/>
        <v>-1.2694191366222618</v>
      </c>
      <c r="AG725" s="20">
        <f>LOG(AG$9*(1/2)^($B725/AG$8))</f>
        <v>-1.7050206178583567</v>
      </c>
      <c r="AH725" s="20">
        <f>LOG(AH$9*(1/2)^($B725/AH$8))</f>
        <v>-5.3057324495700255</v>
      </c>
      <c r="AI725" s="20">
        <f t="shared" si="53"/>
        <v>-1.5228787452803376</v>
      </c>
      <c r="AJ725" s="20">
        <f t="shared" si="244"/>
        <v>-1.3033969361723043</v>
      </c>
      <c r="AK725" s="20">
        <f>LOG(AK$9*(1/2)^($B725/AK$8))</f>
        <v>-1.6940252335568935</v>
      </c>
      <c r="AL725" s="20">
        <f>LOG(AL$9*(1/2)^($B725/AL$8))</f>
        <v>-5.2947370652685617</v>
      </c>
      <c r="AM725" s="20">
        <f t="shared" si="55"/>
        <v>-1.5228787452803376</v>
      </c>
      <c r="AN725" s="20">
        <f t="shared" si="246"/>
        <v>-1.2990014660587805</v>
      </c>
      <c r="AO725" s="20">
        <f>LOG(AO$9*(1/2)^($B725/AO$8))</f>
        <v>-1.5800818812500568</v>
      </c>
      <c r="AP725" s="20">
        <f>LOG(AP$9*(1/2)^($B725/AP$8))</f>
        <v>-5.1807937129617256</v>
      </c>
      <c r="AQ725" s="20">
        <f t="shared" si="57"/>
        <v>-1.5228787452803376</v>
      </c>
      <c r="AR725" s="20">
        <f t="shared" si="248"/>
        <v>-1.2494583116347378</v>
      </c>
    </row>
    <row r="726" spans="1:44">
      <c r="A726" s="20">
        <f t="shared" si="196"/>
        <v>357</v>
      </c>
      <c r="B726" s="36">
        <f t="shared" si="236"/>
        <v>10868</v>
      </c>
      <c r="C726" s="21">
        <f t="shared" si="197"/>
        <v>51481</v>
      </c>
      <c r="U726" s="20">
        <f t="shared" ref="U726:V737" si="255">LOG(U$9*(1/2)^($B726/U$8))</f>
        <v>-1.3674858744378215</v>
      </c>
      <c r="V726" s="20">
        <f t="shared" si="255"/>
        <v>-4.9793524342672137</v>
      </c>
      <c r="W726" s="20">
        <f t="shared" ref="W726:W737" si="256">W$10</f>
        <v>-1.5228787452803376</v>
      </c>
      <c r="X726" s="20">
        <f t="shared" si="238"/>
        <v>-1.137176560204441</v>
      </c>
      <c r="Y726" s="20">
        <f t="shared" ref="Y726:Z737" si="257">LOG(Y$9*(1/2)^($B726/Y$8))</f>
        <v>-1.5645110403291458</v>
      </c>
      <c r="Z726" s="20">
        <f t="shared" si="257"/>
        <v>-5.1763776001585375</v>
      </c>
      <c r="AA726" s="20">
        <f t="shared" ref="AA726:AA737" si="258">AA$10</f>
        <v>-1.5228787452803376</v>
      </c>
      <c r="AB726" s="20">
        <f t="shared" si="240"/>
        <v>-1.2421156893554031</v>
      </c>
      <c r="AC726" s="20">
        <f t="shared" ref="AC726:AD737" si="259">LOG(AC$9*(1/2)^($B726/AC$8))</f>
        <v>-1.6248069422163969</v>
      </c>
      <c r="AD726" s="20">
        <f t="shared" si="259"/>
        <v>-5.2366735020457886</v>
      </c>
      <c r="AE726" s="20">
        <f t="shared" ref="AE726:AE737" si="260">AE$10</f>
        <v>-1.5228787452803376</v>
      </c>
      <c r="AF726" s="20">
        <f t="shared" si="242"/>
        <v>-1.2697825163637209</v>
      </c>
      <c r="AG726" s="20">
        <f t="shared" ref="AG726:AH737" si="261">LOG(AG$9*(1/2)^($B726/AG$8))</f>
        <v>-1.7058401931256151</v>
      </c>
      <c r="AH726" s="20">
        <f t="shared" si="261"/>
        <v>-5.3177067529550071</v>
      </c>
      <c r="AI726" s="20">
        <f t="shared" ref="AI726:AI737" si="262">AI$10</f>
        <v>-1.5228787452803376</v>
      </c>
      <c r="AJ726" s="20">
        <f t="shared" si="244"/>
        <v>-1.3037229879697587</v>
      </c>
      <c r="AK726" s="20">
        <f t="shared" ref="AK726:AL737" si="263">LOG(AK$9*(1/2)^($B726/AK$8))</f>
        <v>-1.6948448088241519</v>
      </c>
      <c r="AL726" s="20">
        <f t="shared" si="263"/>
        <v>-5.3067113686535441</v>
      </c>
      <c r="AM726" s="20">
        <f t="shared" ref="AM726:AM737" si="264">AM$10</f>
        <v>-1.5228787452803376</v>
      </c>
      <c r="AN726" s="20">
        <f t="shared" si="246"/>
        <v>-1.2993325125658715</v>
      </c>
      <c r="AO726" s="20">
        <f t="shared" ref="AO726:AP737" si="265">LOG(AO$9*(1/2)^($B726/AO$8))</f>
        <v>-1.5809014565173152</v>
      </c>
      <c r="AP726" s="20">
        <f t="shared" si="265"/>
        <v>-5.1927680163467071</v>
      </c>
      <c r="AQ726" s="20">
        <f t="shared" ref="AQ726:AQ737" si="266">AQ$10</f>
        <v>-1.5228787452803376</v>
      </c>
      <c r="AR726" s="20">
        <f t="shared" si="248"/>
        <v>-1.2498422978855284</v>
      </c>
    </row>
    <row r="727" spans="1:44">
      <c r="A727" s="20">
        <f t="shared" si="196"/>
        <v>358</v>
      </c>
      <c r="B727" s="36">
        <f t="shared" si="236"/>
        <v>10899</v>
      </c>
      <c r="C727" s="21">
        <f t="shared" si="197"/>
        <v>51512</v>
      </c>
      <c r="U727" s="20">
        <f t="shared" si="255"/>
        <v>-1.368332768880655</v>
      </c>
      <c r="V727" s="20">
        <f t="shared" si="255"/>
        <v>-4.991725881098362</v>
      </c>
      <c r="W727" s="20">
        <f t="shared" si="256"/>
        <v>-1.5228787452803376</v>
      </c>
      <c r="X727" s="20">
        <f t="shared" si="238"/>
        <v>-1.1376764500455445</v>
      </c>
      <c r="Y727" s="20">
        <f t="shared" si="257"/>
        <v>-1.5653579347719795</v>
      </c>
      <c r="Z727" s="20">
        <f t="shared" si="257"/>
        <v>-5.1887510469896858</v>
      </c>
      <c r="AA727" s="20">
        <f t="shared" si="258"/>
        <v>-1.5228787452803376</v>
      </c>
      <c r="AB727" s="20">
        <f t="shared" si="240"/>
        <v>-1.2425200235811937</v>
      </c>
      <c r="AC727" s="20">
        <f t="shared" si="259"/>
        <v>-1.6256538366592304</v>
      </c>
      <c r="AD727" s="20">
        <f t="shared" si="259"/>
        <v>-5.2490469488769369</v>
      </c>
      <c r="AE727" s="20">
        <f t="shared" si="260"/>
        <v>-1.5228787452803376</v>
      </c>
      <c r="AF727" s="20">
        <f t="shared" si="242"/>
        <v>-1.2701575729472503</v>
      </c>
      <c r="AG727" s="20">
        <f t="shared" si="261"/>
        <v>-1.7066870875684486</v>
      </c>
      <c r="AH727" s="20">
        <f t="shared" si="261"/>
        <v>-5.3300801997861553</v>
      </c>
      <c r="AI727" s="20">
        <f t="shared" si="262"/>
        <v>-1.5228787452803376</v>
      </c>
      <c r="AJ727" s="20">
        <f t="shared" si="244"/>
        <v>-1.3040594877137373</v>
      </c>
      <c r="AK727" s="20">
        <f t="shared" si="263"/>
        <v>-1.6956917032669856</v>
      </c>
      <c r="AL727" s="20">
        <f t="shared" si="263"/>
        <v>-5.3190848154846924</v>
      </c>
      <c r="AM727" s="20">
        <f t="shared" si="264"/>
        <v>-1.5228787452803376</v>
      </c>
      <c r="AN727" s="20">
        <f t="shared" si="246"/>
        <v>-1.2996741710628981</v>
      </c>
      <c r="AO727" s="20">
        <f t="shared" si="265"/>
        <v>-1.5817483509601489</v>
      </c>
      <c r="AP727" s="20">
        <f t="shared" si="265"/>
        <v>-5.2051414631778554</v>
      </c>
      <c r="AQ727" s="20">
        <f t="shared" si="266"/>
        <v>-1.5228787452803376</v>
      </c>
      <c r="AR727" s="20">
        <f t="shared" si="248"/>
        <v>-1.2502386422639862</v>
      </c>
    </row>
    <row r="728" spans="1:44">
      <c r="A728" s="20">
        <f t="shared" si="196"/>
        <v>359</v>
      </c>
      <c r="B728" s="36">
        <f t="shared" si="236"/>
        <v>10930</v>
      </c>
      <c r="C728" s="21">
        <f t="shared" si="197"/>
        <v>51543</v>
      </c>
      <c r="U728" s="20">
        <f t="shared" si="255"/>
        <v>-1.3691796633234887</v>
      </c>
      <c r="V728" s="20">
        <f t="shared" si="255"/>
        <v>-5.0040993279295094</v>
      </c>
      <c r="W728" s="20">
        <f t="shared" si="256"/>
        <v>-1.5228787452803376</v>
      </c>
      <c r="X728" s="20">
        <f t="shared" si="238"/>
        <v>-1.1381758944322482</v>
      </c>
      <c r="Y728" s="20">
        <f t="shared" si="257"/>
        <v>-1.566204829214813</v>
      </c>
      <c r="Z728" s="20">
        <f t="shared" si="257"/>
        <v>-5.2011244938208332</v>
      </c>
      <c r="AA728" s="20">
        <f t="shared" si="258"/>
        <v>-1.5228787452803376</v>
      </c>
      <c r="AB728" s="20">
        <f t="shared" si="240"/>
        <v>-1.2429239086263846</v>
      </c>
      <c r="AC728" s="20">
        <f t="shared" si="259"/>
        <v>-1.6265007311020641</v>
      </c>
      <c r="AD728" s="20">
        <f t="shared" si="259"/>
        <v>-5.2614203957080843</v>
      </c>
      <c r="AE728" s="20">
        <f t="shared" si="260"/>
        <v>-1.5228787452803376</v>
      </c>
      <c r="AF728" s="20">
        <f t="shared" si="242"/>
        <v>-1.2705321876230373</v>
      </c>
      <c r="AG728" s="20">
        <f t="shared" si="261"/>
        <v>-1.7075339820112823</v>
      </c>
      <c r="AH728" s="20">
        <f t="shared" si="261"/>
        <v>-5.3424536466173027</v>
      </c>
      <c r="AI728" s="20">
        <f t="shared" si="262"/>
        <v>-1.5228787452803376</v>
      </c>
      <c r="AJ728" s="20">
        <f t="shared" si="244"/>
        <v>-1.3043955611472664</v>
      </c>
      <c r="AK728" s="20">
        <f t="shared" si="263"/>
        <v>-1.6965385977098191</v>
      </c>
      <c r="AL728" s="20">
        <f t="shared" si="263"/>
        <v>-5.3314582623158397</v>
      </c>
      <c r="AM728" s="20">
        <f t="shared" si="264"/>
        <v>-1.5228787452803376</v>
      </c>
      <c r="AN728" s="20">
        <f t="shared" si="246"/>
        <v>-1.3000154007661546</v>
      </c>
      <c r="AO728" s="20">
        <f t="shared" si="265"/>
        <v>-1.5825952454029824</v>
      </c>
      <c r="AP728" s="20">
        <f t="shared" si="265"/>
        <v>-5.2175149100090028</v>
      </c>
      <c r="AQ728" s="20">
        <f t="shared" si="266"/>
        <v>-1.5228787452803376</v>
      </c>
      <c r="AR728" s="20">
        <f t="shared" si="248"/>
        <v>-1.2506345390551035</v>
      </c>
    </row>
    <row r="729" spans="1:44">
      <c r="A729" s="20">
        <f t="shared" si="196"/>
        <v>360</v>
      </c>
      <c r="B729" s="36">
        <f t="shared" si="236"/>
        <v>10958</v>
      </c>
      <c r="C729" s="21">
        <f t="shared" si="197"/>
        <v>51571</v>
      </c>
      <c r="U729" s="20">
        <f t="shared" si="255"/>
        <v>-1.3699446002395965</v>
      </c>
      <c r="V729" s="20">
        <f t="shared" si="255"/>
        <v>-5.0152753444221583</v>
      </c>
      <c r="W729" s="20">
        <f t="shared" si="256"/>
        <v>-1.5228787452803376</v>
      </c>
      <c r="X729" s="20">
        <f t="shared" si="238"/>
        <v>-1.13862662351585</v>
      </c>
      <c r="Y729" s="20">
        <f t="shared" si="257"/>
        <v>-1.5669697661309208</v>
      </c>
      <c r="Z729" s="20">
        <f t="shared" si="257"/>
        <v>-5.212300510313483</v>
      </c>
      <c r="AA729" s="20">
        <f t="shared" si="258"/>
        <v>-1.5228787452803376</v>
      </c>
      <c r="AB729" s="20">
        <f t="shared" si="240"/>
        <v>-1.2432883228163978</v>
      </c>
      <c r="AC729" s="20">
        <f t="shared" si="259"/>
        <v>-1.6272656680181719</v>
      </c>
      <c r="AD729" s="20">
        <f t="shared" si="259"/>
        <v>-5.2725964122007341</v>
      </c>
      <c r="AE729" s="20">
        <f t="shared" si="260"/>
        <v>-1.5228787452803376</v>
      </c>
      <c r="AF729" s="20">
        <f t="shared" si="242"/>
        <v>-1.27087017030112</v>
      </c>
      <c r="AG729" s="20">
        <f t="shared" si="261"/>
        <v>-1.7082989189273901</v>
      </c>
      <c r="AH729" s="20">
        <f t="shared" si="261"/>
        <v>-5.3536296631099525</v>
      </c>
      <c r="AI729" s="20">
        <f t="shared" si="262"/>
        <v>-1.5228787452803376</v>
      </c>
      <c r="AJ729" s="20">
        <f t="shared" si="244"/>
        <v>-1.3046987457686874</v>
      </c>
      <c r="AK729" s="20">
        <f t="shared" si="263"/>
        <v>-1.6973035346259269</v>
      </c>
      <c r="AL729" s="20">
        <f t="shared" si="263"/>
        <v>-5.3426342788084886</v>
      </c>
      <c r="AM729" s="20">
        <f t="shared" si="264"/>
        <v>-1.5228787452803376</v>
      </c>
      <c r="AN729" s="20">
        <f t="shared" si="246"/>
        <v>-1.3003232405318539</v>
      </c>
      <c r="AO729" s="20">
        <f t="shared" si="265"/>
        <v>-1.5833601823190901</v>
      </c>
      <c r="AP729" s="20">
        <f t="shared" si="265"/>
        <v>-5.2286909265016526</v>
      </c>
      <c r="AQ729" s="20">
        <f t="shared" si="266"/>
        <v>-1.5228787452803376</v>
      </c>
      <c r="AR729" s="20">
        <f t="shared" si="248"/>
        <v>-1.2509917394148067</v>
      </c>
    </row>
    <row r="730" spans="1:44">
      <c r="A730" s="20">
        <f t="shared" si="196"/>
        <v>361</v>
      </c>
      <c r="B730" s="36">
        <f t="shared" si="236"/>
        <v>10989</v>
      </c>
      <c r="C730" s="21">
        <f t="shared" si="197"/>
        <v>51602</v>
      </c>
      <c r="U730" s="20">
        <f t="shared" si="255"/>
        <v>-1.37079149468243</v>
      </c>
      <c r="V730" s="20">
        <f t="shared" si="255"/>
        <v>-5.0276487912533065</v>
      </c>
      <c r="W730" s="20">
        <f t="shared" si="256"/>
        <v>-1.5228787452803376</v>
      </c>
      <c r="X730" s="20">
        <f t="shared" si="238"/>
        <v>-1.1391252230699642</v>
      </c>
      <c r="Y730" s="20">
        <f t="shared" si="257"/>
        <v>-1.5678166605737542</v>
      </c>
      <c r="Z730" s="20">
        <f t="shared" si="257"/>
        <v>-5.2246739571446312</v>
      </c>
      <c r="AA730" s="20">
        <f t="shared" si="258"/>
        <v>-1.5228787452803376</v>
      </c>
      <c r="AB730" s="20">
        <f t="shared" si="240"/>
        <v>-1.2436913558506828</v>
      </c>
      <c r="AC730" s="20">
        <f t="shared" si="259"/>
        <v>-1.6281125624610053</v>
      </c>
      <c r="AD730" s="20">
        <f t="shared" si="259"/>
        <v>-5.2849698590318823</v>
      </c>
      <c r="AE730" s="20">
        <f t="shared" si="260"/>
        <v>-1.5228787452803376</v>
      </c>
      <c r="AF730" s="20">
        <f t="shared" si="242"/>
        <v>-1.2712439467758825</v>
      </c>
      <c r="AG730" s="20">
        <f t="shared" si="261"/>
        <v>-1.7091458133702238</v>
      </c>
      <c r="AH730" s="20">
        <f t="shared" si="261"/>
        <v>-5.3660031099411007</v>
      </c>
      <c r="AI730" s="20">
        <f t="shared" si="262"/>
        <v>-1.5228787452803376</v>
      </c>
      <c r="AJ730" s="20">
        <f t="shared" si="244"/>
        <v>-1.3050340106277738</v>
      </c>
      <c r="AK730" s="20">
        <f t="shared" si="263"/>
        <v>-1.6981504290687603</v>
      </c>
      <c r="AL730" s="20">
        <f t="shared" si="263"/>
        <v>-5.3550077256396369</v>
      </c>
      <c r="AM730" s="20">
        <f t="shared" si="264"/>
        <v>-1.5228787452803376</v>
      </c>
      <c r="AN730" s="20">
        <f t="shared" si="246"/>
        <v>-1.3006636569435848</v>
      </c>
      <c r="AO730" s="20">
        <f t="shared" si="265"/>
        <v>-1.5842070767619238</v>
      </c>
      <c r="AP730" s="20">
        <f t="shared" si="265"/>
        <v>-5.2410643733328</v>
      </c>
      <c r="AQ730" s="20">
        <f t="shared" si="266"/>
        <v>-1.5228787452803376</v>
      </c>
      <c r="AR730" s="20">
        <f t="shared" si="248"/>
        <v>-1.2513867872193869</v>
      </c>
    </row>
    <row r="731" spans="1:44">
      <c r="A731" s="20">
        <f t="shared" si="196"/>
        <v>362</v>
      </c>
      <c r="B731" s="36">
        <f t="shared" si="236"/>
        <v>11019</v>
      </c>
      <c r="C731" s="21">
        <f t="shared" si="197"/>
        <v>51632</v>
      </c>
      <c r="U731" s="20">
        <f t="shared" si="255"/>
        <v>-1.3716110699496884</v>
      </c>
      <c r="V731" s="20">
        <f t="shared" si="255"/>
        <v>-5.0396230946382889</v>
      </c>
      <c r="W731" s="20">
        <f t="shared" si="256"/>
        <v>-1.5228787452803376</v>
      </c>
      <c r="X731" s="20">
        <f t="shared" si="238"/>
        <v>-1.139607317537652</v>
      </c>
      <c r="Y731" s="20">
        <f t="shared" si="257"/>
        <v>-1.5686362358410126</v>
      </c>
      <c r="Z731" s="20">
        <f t="shared" si="257"/>
        <v>-5.2366482605296127</v>
      </c>
      <c r="AA731" s="20">
        <f t="shared" si="258"/>
        <v>-1.5228787452803376</v>
      </c>
      <c r="AB731" s="20">
        <f t="shared" si="240"/>
        <v>-1.2440809629650729</v>
      </c>
      <c r="AC731" s="20">
        <f t="shared" si="259"/>
        <v>-1.6289321377282637</v>
      </c>
      <c r="AD731" s="20">
        <f t="shared" si="259"/>
        <v>-5.2969441624168638</v>
      </c>
      <c r="AE731" s="20">
        <f t="shared" si="260"/>
        <v>-1.5228787452803376</v>
      </c>
      <c r="AF731" s="20">
        <f t="shared" si="242"/>
        <v>-1.2716052479865307</v>
      </c>
      <c r="AG731" s="20">
        <f t="shared" si="261"/>
        <v>-1.7099653886374819</v>
      </c>
      <c r="AH731" s="20">
        <f t="shared" si="261"/>
        <v>-5.3779774133260823</v>
      </c>
      <c r="AI731" s="20">
        <f t="shared" si="262"/>
        <v>-1.5228787452803376</v>
      </c>
      <c r="AJ731" s="20">
        <f t="shared" si="244"/>
        <v>-1.3053580573291639</v>
      </c>
      <c r="AK731" s="20">
        <f t="shared" si="263"/>
        <v>-1.6989700043360187</v>
      </c>
      <c r="AL731" s="20">
        <f t="shared" si="263"/>
        <v>-5.3669820290246193</v>
      </c>
      <c r="AM731" s="20">
        <f t="shared" si="264"/>
        <v>-1.5228787452803376</v>
      </c>
      <c r="AN731" s="20">
        <f t="shared" si="246"/>
        <v>-1.3009926866627286</v>
      </c>
      <c r="AO731" s="20">
        <f t="shared" si="265"/>
        <v>-1.585026652029182</v>
      </c>
      <c r="AP731" s="20">
        <f t="shared" si="265"/>
        <v>-5.2530386767177824</v>
      </c>
      <c r="AQ731" s="20">
        <f t="shared" si="266"/>
        <v>-1.5228787452803376</v>
      </c>
      <c r="AR731" s="20">
        <f t="shared" si="248"/>
        <v>-1.2517686682019944</v>
      </c>
    </row>
    <row r="732" spans="1:44">
      <c r="A732" s="20">
        <f t="shared" si="196"/>
        <v>363</v>
      </c>
      <c r="B732" s="36">
        <f t="shared" si="236"/>
        <v>11050</v>
      </c>
      <c r="C732" s="21">
        <f t="shared" si="197"/>
        <v>51663</v>
      </c>
      <c r="U732" s="20">
        <f t="shared" si="255"/>
        <v>-1.3724579643925221</v>
      </c>
      <c r="V732" s="20">
        <f t="shared" si="255"/>
        <v>-5.0519965414694372</v>
      </c>
      <c r="W732" s="20">
        <f t="shared" si="256"/>
        <v>-1.5228787452803376</v>
      </c>
      <c r="X732" s="20">
        <f t="shared" si="238"/>
        <v>-1.140105047517106</v>
      </c>
      <c r="Y732" s="20">
        <f t="shared" si="257"/>
        <v>-1.5694831302838463</v>
      </c>
      <c r="Z732" s="20">
        <f t="shared" si="257"/>
        <v>-5.249021707360761</v>
      </c>
      <c r="AA732" s="20">
        <f t="shared" si="258"/>
        <v>-1.5228787452803376</v>
      </c>
      <c r="AB732" s="20">
        <f t="shared" ref="AB732:AB737" si="267">LOG(10^Y732+10^Z732+10^AA732)</f>
        <v>-1.2444831189172081</v>
      </c>
      <c r="AC732" s="20">
        <f t="shared" si="259"/>
        <v>-1.6297790321710974</v>
      </c>
      <c r="AD732" s="20">
        <f t="shared" si="259"/>
        <v>-5.3093176092480121</v>
      </c>
      <c r="AE732" s="20">
        <f t="shared" si="260"/>
        <v>-1.5228787452803376</v>
      </c>
      <c r="AF732" s="20">
        <f t="shared" ref="AF732:AF737" si="268">LOG(10^AC732+10^AD732+10^AE732)</f>
        <v>-1.2719781616233297</v>
      </c>
      <c r="AG732" s="20">
        <f t="shared" si="261"/>
        <v>-1.7108122830803156</v>
      </c>
      <c r="AH732" s="20">
        <f t="shared" si="261"/>
        <v>-5.3903508601572305</v>
      </c>
      <c r="AI732" s="20">
        <f t="shared" si="262"/>
        <v>-1.5228787452803376</v>
      </c>
      <c r="AJ732" s="20">
        <f t="shared" ref="AJ732:AJ737" si="269">LOG(10^AG732+10^AH732+10^AI732)</f>
        <v>-1.3056924899140239</v>
      </c>
      <c r="AK732" s="20">
        <f t="shared" si="263"/>
        <v>-1.6998168987788524</v>
      </c>
      <c r="AL732" s="20">
        <f t="shared" si="263"/>
        <v>-5.3793554758557676</v>
      </c>
      <c r="AM732" s="20">
        <f t="shared" si="264"/>
        <v>-1.5228787452803376</v>
      </c>
      <c r="AN732" s="20">
        <f t="shared" ref="AN732:AN737" si="270">LOG(10^AK732+10^AL732+10^AM732)</f>
        <v>-1.3013322659341524</v>
      </c>
      <c r="AO732" s="20">
        <f t="shared" si="265"/>
        <v>-1.5858735464720157</v>
      </c>
      <c r="AP732" s="20">
        <f t="shared" si="265"/>
        <v>-5.2654121235489306</v>
      </c>
      <c r="AQ732" s="20">
        <f t="shared" si="266"/>
        <v>-1.5228787452803376</v>
      </c>
      <c r="AR732" s="20">
        <f t="shared" ref="AR732:AR737" si="271">LOG(10^AO732+10^AP732+10^AQ732)</f>
        <v>-1.2521628420431434</v>
      </c>
    </row>
    <row r="733" spans="1:44">
      <c r="A733" s="20">
        <f t="shared" si="196"/>
        <v>364</v>
      </c>
      <c r="B733" s="36">
        <f t="shared" si="236"/>
        <v>11080</v>
      </c>
      <c r="C733" s="21">
        <f t="shared" si="197"/>
        <v>51693</v>
      </c>
      <c r="U733" s="20">
        <f t="shared" si="255"/>
        <v>-1.3732775396597803</v>
      </c>
      <c r="V733" s="20">
        <f t="shared" si="255"/>
        <v>-5.0639708448544178</v>
      </c>
      <c r="W733" s="20">
        <f t="shared" si="256"/>
        <v>-1.5228787452803376</v>
      </c>
      <c r="X733" s="20">
        <f t="shared" si="238"/>
        <v>-1.1405863022952321</v>
      </c>
      <c r="Y733" s="20">
        <f t="shared" si="257"/>
        <v>-1.5703027055511045</v>
      </c>
      <c r="Z733" s="20">
        <f t="shared" si="257"/>
        <v>-5.2609960107457425</v>
      </c>
      <c r="AA733" s="20">
        <f t="shared" si="258"/>
        <v>-1.5228787452803376</v>
      </c>
      <c r="AB733" s="20">
        <f t="shared" si="267"/>
        <v>-1.2448718790486815</v>
      </c>
      <c r="AC733" s="20">
        <f t="shared" si="259"/>
        <v>-1.6305986074383556</v>
      </c>
      <c r="AD733" s="20">
        <f t="shared" si="259"/>
        <v>-5.3212919126329936</v>
      </c>
      <c r="AE733" s="20">
        <f t="shared" si="260"/>
        <v>-1.5228787452803376</v>
      </c>
      <c r="AF733" s="20">
        <f t="shared" si="268"/>
        <v>-1.2723386296234793</v>
      </c>
      <c r="AG733" s="20">
        <f t="shared" si="261"/>
        <v>-1.7116318583475738</v>
      </c>
      <c r="AH733" s="20">
        <f t="shared" si="261"/>
        <v>-5.402325163542212</v>
      </c>
      <c r="AI733" s="20">
        <f t="shared" si="262"/>
        <v>-1.5228787452803376</v>
      </c>
      <c r="AJ733" s="20">
        <f t="shared" si="269"/>
        <v>-1.3060157329554674</v>
      </c>
      <c r="AK733" s="20">
        <f t="shared" si="263"/>
        <v>-1.7006364740461106</v>
      </c>
      <c r="AL733" s="20">
        <f t="shared" si="263"/>
        <v>-5.3913297792407482</v>
      </c>
      <c r="AM733" s="20">
        <f t="shared" si="264"/>
        <v>-1.5228787452803376</v>
      </c>
      <c r="AN733" s="20">
        <f t="shared" si="270"/>
        <v>-1.3016604872888298</v>
      </c>
      <c r="AO733" s="20">
        <f t="shared" si="265"/>
        <v>-1.5866931217392739</v>
      </c>
      <c r="AP733" s="20">
        <f t="shared" si="265"/>
        <v>-5.2773864269339112</v>
      </c>
      <c r="AQ733" s="20">
        <f t="shared" si="266"/>
        <v>-1.5228787452803376</v>
      </c>
      <c r="AR733" s="20">
        <f t="shared" si="271"/>
        <v>-1.2525438790581187</v>
      </c>
    </row>
    <row r="734" spans="1:44">
      <c r="A734" s="20">
        <f t="shared" si="196"/>
        <v>365</v>
      </c>
      <c r="B734" s="36">
        <f t="shared" si="236"/>
        <v>11111</v>
      </c>
      <c r="C734" s="21">
        <f t="shared" si="197"/>
        <v>51724</v>
      </c>
      <c r="U734" s="20">
        <f t="shared" si="255"/>
        <v>-1.374124434102614</v>
      </c>
      <c r="V734" s="20">
        <f t="shared" si="255"/>
        <v>-5.0763442916855661</v>
      </c>
      <c r="W734" s="20">
        <f t="shared" si="256"/>
        <v>-1.5228787452803376</v>
      </c>
      <c r="X734" s="20">
        <f t="shared" si="238"/>
        <v>-1.1410831664349332</v>
      </c>
      <c r="Y734" s="20">
        <f t="shared" si="257"/>
        <v>-1.5711495999939382</v>
      </c>
      <c r="Z734" s="20">
        <f t="shared" si="257"/>
        <v>-5.2733694575768908</v>
      </c>
      <c r="AA734" s="20">
        <f t="shared" si="258"/>
        <v>-1.5228787452803376</v>
      </c>
      <c r="AB734" s="20">
        <f t="shared" si="267"/>
        <v>-1.245273161605277</v>
      </c>
      <c r="AC734" s="20">
        <f t="shared" si="259"/>
        <v>-1.6314455018811893</v>
      </c>
      <c r="AD734" s="20">
        <f t="shared" si="259"/>
        <v>-5.3336653594641419</v>
      </c>
      <c r="AE734" s="20">
        <f t="shared" si="260"/>
        <v>-1.5228787452803376</v>
      </c>
      <c r="AF734" s="20">
        <f t="shared" si="268"/>
        <v>-1.2727106840865143</v>
      </c>
      <c r="AG734" s="20">
        <f t="shared" si="261"/>
        <v>-1.7124787527904075</v>
      </c>
      <c r="AH734" s="20">
        <f t="shared" si="261"/>
        <v>-5.4146986103733594</v>
      </c>
      <c r="AI734" s="20">
        <f t="shared" si="262"/>
        <v>-1.5228787452803376</v>
      </c>
      <c r="AJ734" s="20">
        <f t="shared" si="269"/>
        <v>-1.306349336877886</v>
      </c>
      <c r="AK734" s="20">
        <f t="shared" si="263"/>
        <v>-1.7014833684889443</v>
      </c>
      <c r="AL734" s="20">
        <f t="shared" si="263"/>
        <v>-5.4037032260718965</v>
      </c>
      <c r="AM734" s="20">
        <f t="shared" si="264"/>
        <v>-1.5228787452803376</v>
      </c>
      <c r="AN734" s="20">
        <f t="shared" si="270"/>
        <v>-1.301999233040692</v>
      </c>
      <c r="AO734" s="20">
        <f t="shared" si="265"/>
        <v>-1.5875400161821076</v>
      </c>
      <c r="AP734" s="20">
        <f t="shared" si="265"/>
        <v>-5.2897598737650595</v>
      </c>
      <c r="AQ734" s="20">
        <f t="shared" si="266"/>
        <v>-1.5228787452803376</v>
      </c>
      <c r="AR734" s="20">
        <f t="shared" si="271"/>
        <v>-1.2529371826174056</v>
      </c>
    </row>
    <row r="735" spans="1:44">
      <c r="A735" s="20">
        <f t="shared" si="196"/>
        <v>366</v>
      </c>
      <c r="B735" s="36">
        <f t="shared" si="236"/>
        <v>11142</v>
      </c>
      <c r="C735" s="21">
        <f t="shared" si="197"/>
        <v>51755</v>
      </c>
      <c r="U735" s="20">
        <f t="shared" si="255"/>
        <v>-1.3749713285454475</v>
      </c>
      <c r="V735" s="20">
        <f t="shared" si="255"/>
        <v>-5.0887177385167135</v>
      </c>
      <c r="W735" s="20">
        <f t="shared" si="256"/>
        <v>-1.5228787452803376</v>
      </c>
      <c r="X735" s="20">
        <f t="shared" si="238"/>
        <v>-1.1415795919191316</v>
      </c>
      <c r="Y735" s="20">
        <f t="shared" si="257"/>
        <v>-1.5719964944367719</v>
      </c>
      <c r="Z735" s="20">
        <f t="shared" si="257"/>
        <v>-5.2857429044080382</v>
      </c>
      <c r="AA735" s="20">
        <f t="shared" si="258"/>
        <v>-1.5228787452803376</v>
      </c>
      <c r="AB735" s="20">
        <f t="shared" si="267"/>
        <v>-1.245674001660112</v>
      </c>
      <c r="AC735" s="20">
        <f t="shared" si="259"/>
        <v>-1.6322923963240228</v>
      </c>
      <c r="AD735" s="20">
        <f t="shared" si="259"/>
        <v>-5.3460388062952893</v>
      </c>
      <c r="AE735" s="20">
        <f t="shared" si="260"/>
        <v>-1.5228787452803376</v>
      </c>
      <c r="AF735" s="20">
        <f t="shared" si="268"/>
        <v>-1.2730823032703635</v>
      </c>
      <c r="AG735" s="20">
        <f t="shared" si="261"/>
        <v>-1.7133256472332412</v>
      </c>
      <c r="AH735" s="20">
        <f t="shared" si="261"/>
        <v>-5.4270720572045068</v>
      </c>
      <c r="AI735" s="20">
        <f t="shared" si="262"/>
        <v>-1.5228787452803376</v>
      </c>
      <c r="AJ735" s="20">
        <f t="shared" si="269"/>
        <v>-1.3066825210116781</v>
      </c>
      <c r="AK735" s="20">
        <f t="shared" si="263"/>
        <v>-1.7023302629317778</v>
      </c>
      <c r="AL735" s="20">
        <f t="shared" si="263"/>
        <v>-5.4160766729030438</v>
      </c>
      <c r="AM735" s="20">
        <f t="shared" si="264"/>
        <v>-1.5228787452803376</v>
      </c>
      <c r="AN735" s="20">
        <f t="shared" si="270"/>
        <v>-1.3023375565383328</v>
      </c>
      <c r="AO735" s="20">
        <f t="shared" si="265"/>
        <v>-1.5883869106249411</v>
      </c>
      <c r="AP735" s="20">
        <f t="shared" si="265"/>
        <v>-5.3021333205962069</v>
      </c>
      <c r="AQ735" s="20">
        <f t="shared" si="266"/>
        <v>-1.5228787452803376</v>
      </c>
      <c r="AR735" s="20">
        <f t="shared" si="271"/>
        <v>-1.2533300452563712</v>
      </c>
    </row>
    <row r="736" spans="1:44">
      <c r="A736" s="20">
        <f t="shared" si="196"/>
        <v>367</v>
      </c>
      <c r="B736" s="36">
        <f t="shared" si="236"/>
        <v>11172</v>
      </c>
      <c r="C736" s="21">
        <f t="shared" si="197"/>
        <v>51785</v>
      </c>
      <c r="U736" s="20">
        <f t="shared" si="255"/>
        <v>-1.3757909038127059</v>
      </c>
      <c r="V736" s="20">
        <f t="shared" si="255"/>
        <v>-5.1006920419016959</v>
      </c>
      <c r="W736" s="20">
        <f t="shared" si="256"/>
        <v>-1.5228787452803376</v>
      </c>
      <c r="X736" s="20">
        <f t="shared" si="238"/>
        <v>-1.142059586849717</v>
      </c>
      <c r="Y736" s="20">
        <f t="shared" si="257"/>
        <v>-1.5728160697040301</v>
      </c>
      <c r="Z736" s="20">
        <f t="shared" si="257"/>
        <v>-5.2977172077930206</v>
      </c>
      <c r="AA736" s="20">
        <f t="shared" si="258"/>
        <v>-1.5228787452803376</v>
      </c>
      <c r="AB736" s="20">
        <f t="shared" si="267"/>
        <v>-1.2460614909019427</v>
      </c>
      <c r="AC736" s="20">
        <f t="shared" si="259"/>
        <v>-1.6331119715912812</v>
      </c>
      <c r="AD736" s="20">
        <f t="shared" si="259"/>
        <v>-5.3580131096802717</v>
      </c>
      <c r="AE736" s="20">
        <f t="shared" si="260"/>
        <v>-1.5228787452803376</v>
      </c>
      <c r="AF736" s="20">
        <f t="shared" si="268"/>
        <v>-1.2734415211255068</v>
      </c>
      <c r="AG736" s="20">
        <f t="shared" si="261"/>
        <v>-1.7141452225004994</v>
      </c>
      <c r="AH736" s="20">
        <f t="shared" si="261"/>
        <v>-5.4390463605894901</v>
      </c>
      <c r="AI736" s="20">
        <f t="shared" si="262"/>
        <v>-1.5228787452803376</v>
      </c>
      <c r="AJ736" s="20">
        <f t="shared" si="269"/>
        <v>-1.3070045583988996</v>
      </c>
      <c r="AK736" s="20">
        <f t="shared" si="263"/>
        <v>-1.7031498381990362</v>
      </c>
      <c r="AL736" s="20">
        <f t="shared" si="263"/>
        <v>-5.4280509762880262</v>
      </c>
      <c r="AM736" s="20">
        <f t="shared" si="264"/>
        <v>-1.5228787452803376</v>
      </c>
      <c r="AN736" s="20">
        <f t="shared" si="270"/>
        <v>-1.3026645651573416</v>
      </c>
      <c r="AO736" s="20">
        <f t="shared" si="265"/>
        <v>-1.5892064858921995</v>
      </c>
      <c r="AP736" s="20">
        <f t="shared" si="265"/>
        <v>-5.3141076239811902</v>
      </c>
      <c r="AQ736" s="20">
        <f t="shared" si="266"/>
        <v>-1.5228787452803376</v>
      </c>
      <c r="AR736" s="20">
        <f t="shared" si="271"/>
        <v>-1.2537098159239763</v>
      </c>
    </row>
    <row r="737" spans="1:44">
      <c r="A737" s="20">
        <f t="shared" si="196"/>
        <v>368</v>
      </c>
      <c r="B737" s="36">
        <f t="shared" si="236"/>
        <v>11203</v>
      </c>
      <c r="C737" s="21">
        <f t="shared" si="197"/>
        <v>51816</v>
      </c>
      <c r="U737" s="20">
        <f t="shared" si="255"/>
        <v>-1.3766377982555393</v>
      </c>
      <c r="V737" s="20">
        <f t="shared" si="255"/>
        <v>-5.1130654887328433</v>
      </c>
      <c r="W737" s="20">
        <f t="shared" si="256"/>
        <v>-1.5228787452803376</v>
      </c>
      <c r="X737" s="20">
        <f t="shared" si="238"/>
        <v>-1.142555151720922</v>
      </c>
      <c r="Y737" s="20">
        <f t="shared" si="257"/>
        <v>-1.5736629641468638</v>
      </c>
      <c r="Z737" s="20">
        <f t="shared" si="257"/>
        <v>-5.310090654624168</v>
      </c>
      <c r="AA737" s="20">
        <f t="shared" si="258"/>
        <v>-1.5228787452803376</v>
      </c>
      <c r="AB737" s="20">
        <f t="shared" si="267"/>
        <v>-1.2464614627854085</v>
      </c>
      <c r="AC737" s="20">
        <f t="shared" si="259"/>
        <v>-1.6339588660341147</v>
      </c>
      <c r="AD737" s="20">
        <f t="shared" si="259"/>
        <v>-5.3703865565114191</v>
      </c>
      <c r="AE737" s="20">
        <f t="shared" si="260"/>
        <v>-1.5228787452803376</v>
      </c>
      <c r="AF737" s="20">
        <f t="shared" si="268"/>
        <v>-1.2738122863474906</v>
      </c>
      <c r="AG737" s="20">
        <f t="shared" si="261"/>
        <v>-1.7149921169433331</v>
      </c>
      <c r="AH737" s="20">
        <f t="shared" si="261"/>
        <v>-5.4514198074206375</v>
      </c>
      <c r="AI737" s="20">
        <f t="shared" si="262"/>
        <v>-1.5228787452803376</v>
      </c>
      <c r="AJ737" s="20">
        <f t="shared" si="269"/>
        <v>-1.3073369190315207</v>
      </c>
      <c r="AK737" s="20">
        <f t="shared" si="263"/>
        <v>-1.7039967326418699</v>
      </c>
      <c r="AL737" s="20">
        <f t="shared" si="263"/>
        <v>-5.4404244231191736</v>
      </c>
      <c r="AM737" s="20">
        <f t="shared" si="264"/>
        <v>-1.5228787452803376</v>
      </c>
      <c r="AN737" s="20">
        <f t="shared" si="270"/>
        <v>-1.3030020603063934</v>
      </c>
      <c r="AO737" s="20">
        <f t="shared" si="265"/>
        <v>-1.5900533803350332</v>
      </c>
      <c r="AP737" s="20">
        <f t="shared" si="265"/>
        <v>-5.3264810708123376</v>
      </c>
      <c r="AQ737" s="20">
        <f t="shared" si="266"/>
        <v>-1.5228787452803376</v>
      </c>
      <c r="AR737" s="20">
        <f t="shared" si="271"/>
        <v>-1.2541018135035209</v>
      </c>
    </row>
    <row r="738" spans="1:44">
      <c r="A738" s="20">
        <f t="shared" si="196"/>
        <v>369</v>
      </c>
      <c r="B738" s="36">
        <f t="shared" si="236"/>
        <v>11233</v>
      </c>
      <c r="C738" s="21">
        <f t="shared" si="197"/>
        <v>51846</v>
      </c>
      <c r="U738" s="20">
        <f>LOG(U$9*(1/2)^($B738/U$8))</f>
        <v>-1.3774573735227977</v>
      </c>
      <c r="V738" s="20">
        <f>LOG(V$9*(1/2)^($B738/V$8))</f>
        <v>-5.1250397921178257</v>
      </c>
      <c r="W738" s="20">
        <f t="shared" si="47"/>
        <v>-1.5228787452803376</v>
      </c>
      <c r="X738" s="20">
        <f t="shared" si="238"/>
        <v>-1.1430343153784988</v>
      </c>
      <c r="Y738" s="20">
        <f>LOG(Y$9*(1/2)^($B738/Y$8))</f>
        <v>-1.574482539414122</v>
      </c>
      <c r="Z738" s="20">
        <f>LOG(Z$9*(1/2)^($B738/Z$8))</f>
        <v>-5.3220649580091504</v>
      </c>
      <c r="AA738" s="20">
        <f t="shared" si="49"/>
        <v>-1.5228787452803376</v>
      </c>
      <c r="AB738" s="20">
        <f>LOG(10^Y738+10^Z738+10^AA738)</f>
        <v>-1.2468481134559646</v>
      </c>
      <c r="AC738" s="20">
        <f>LOG(AC$9*(1/2)^($B738/AC$8))</f>
        <v>-1.6347784413013731</v>
      </c>
      <c r="AD738" s="20">
        <f>LOG(AD$9*(1/2)^($B738/AD$8))</f>
        <v>-5.3823608598964006</v>
      </c>
      <c r="AE738" s="20">
        <f t="shared" si="51"/>
        <v>-1.5228787452803376</v>
      </c>
      <c r="AF738" s="20">
        <f>LOG(10^AC738+10^AD738+10^AE738)</f>
        <v>-1.2741706793837861</v>
      </c>
      <c r="AG738" s="20">
        <f>LOG(AG$9*(1/2)^($B738/AG$8))</f>
        <v>-1.7158116922105913</v>
      </c>
      <c r="AH738" s="20">
        <f>LOG(AH$9*(1/2)^($B738/AH$8))</f>
        <v>-5.463394110805619</v>
      </c>
      <c r="AI738" s="20">
        <f t="shared" si="53"/>
        <v>-1.5228787452803376</v>
      </c>
      <c r="AJ738" s="20">
        <f>LOG(10^AG738+10^AH738+10^AI738)</f>
        <v>-1.3076581610686411</v>
      </c>
      <c r="AK738" s="20">
        <f>LOG(AK$9*(1/2)^($B738/AK$8))</f>
        <v>-1.7048163079091281</v>
      </c>
      <c r="AL738" s="20">
        <f>LOG(AL$9*(1/2)^($B738/AL$8))</f>
        <v>-5.452398726504156</v>
      </c>
      <c r="AM738" s="20">
        <f t="shared" si="55"/>
        <v>-1.5228787452803376</v>
      </c>
      <c r="AN738" s="20">
        <f>LOG(10^AK738+10^AL738+10^AM738)</f>
        <v>-1.30332826888644</v>
      </c>
      <c r="AO738" s="20">
        <f>LOG(AO$9*(1/2)^($B738/AO$8))</f>
        <v>-1.5908729556022914</v>
      </c>
      <c r="AP738" s="20">
        <f>LOG(AP$9*(1/2)^($B738/AP$8))</f>
        <v>-5.3384553741973191</v>
      </c>
      <c r="AQ738" s="20">
        <f t="shared" si="57"/>
        <v>-1.5228787452803376</v>
      </c>
      <c r="AR738" s="20">
        <f>LOG(10^AO738+10^AP738+10^AQ738)</f>
        <v>-1.2544807486122869</v>
      </c>
    </row>
    <row r="739" spans="1:44">
      <c r="A739" s="20">
        <f t="shared" si="196"/>
        <v>370</v>
      </c>
      <c r="B739" s="36">
        <f t="shared" si="236"/>
        <v>11264</v>
      </c>
      <c r="C739" s="21">
        <f t="shared" si="197"/>
        <v>51877</v>
      </c>
      <c r="U739" s="20">
        <f>LOG(U$9*(1/2)^($B739/U$8))</f>
        <v>-1.3783042679656314</v>
      </c>
      <c r="V739" s="20">
        <f>LOG(V$9*(1/2)^($B739/V$8))</f>
        <v>-5.1374132389489731</v>
      </c>
      <c r="W739" s="20">
        <f t="shared" si="47"/>
        <v>-1.5228787452803376</v>
      </c>
      <c r="X739" s="20">
        <f t="shared" si="238"/>
        <v>-1.1435290228497004</v>
      </c>
      <c r="Y739" s="20">
        <f>LOG(Y$9*(1/2)^($B739/Y$8))</f>
        <v>-1.5753294338569557</v>
      </c>
      <c r="Z739" s="20">
        <f>LOG(Z$9*(1/2)^($B739/Z$8))</f>
        <v>-5.3344384048402969</v>
      </c>
      <c r="AA739" s="20">
        <f t="shared" si="49"/>
        <v>-1.5228787452803376</v>
      </c>
      <c r="AB739" s="20">
        <f>LOG(10^Y739+10^Z739+10^AA739)</f>
        <v>-1.2472472204232172</v>
      </c>
      <c r="AC739" s="20">
        <f>LOG(AC$9*(1/2)^($B739/AC$8))</f>
        <v>-1.6356253357442065</v>
      </c>
      <c r="AD739" s="20">
        <f>LOG(AD$9*(1/2)^($B739/AD$8))</f>
        <v>-5.3947343067275479</v>
      </c>
      <c r="AE739" s="20">
        <f t="shared" si="51"/>
        <v>-1.5228787452803376</v>
      </c>
      <c r="AF739" s="20">
        <f>LOG(10^AC739+10^AD739+10^AE739)</f>
        <v>-1.2745405939043257</v>
      </c>
      <c r="AG739" s="20">
        <f>LOG(AG$9*(1/2)^($B739/AG$8))</f>
        <v>-1.716658586653425</v>
      </c>
      <c r="AH739" s="20">
        <f>LOG(AH$9*(1/2)^($B739/AH$8))</f>
        <v>-5.4757675576367664</v>
      </c>
      <c r="AI739" s="20">
        <f t="shared" si="53"/>
        <v>-1.5228787452803376</v>
      </c>
      <c r="AJ739" s="20">
        <f>LOG(10^AG739+10^AH739+10^AI739)</f>
        <v>-1.3079897014446116</v>
      </c>
      <c r="AK739" s="20">
        <f>LOG(AK$9*(1/2)^($B739/AK$8))</f>
        <v>-1.7056632023519618</v>
      </c>
      <c r="AL739" s="20">
        <f>LOG(AL$9*(1/2)^($B739/AL$8))</f>
        <v>-5.4647721733353034</v>
      </c>
      <c r="AM739" s="20">
        <f t="shared" si="55"/>
        <v>-1.5228787452803376</v>
      </c>
      <c r="AN739" s="20">
        <f>LOG(10^AK739+10^AL739+10^AM739)</f>
        <v>-1.3036649389354893</v>
      </c>
      <c r="AO739" s="20">
        <f>LOG(AO$9*(1/2)^($B739/AO$8))</f>
        <v>-1.5917198500451251</v>
      </c>
      <c r="AP739" s="20">
        <f>LOG(AP$9*(1/2)^($B739/AP$8))</f>
        <v>-5.3508288210284665</v>
      </c>
      <c r="AQ739" s="20">
        <f t="shared" si="57"/>
        <v>-1.5228787452803376</v>
      </c>
      <c r="AR739" s="20">
        <f>LOG(10^AO739+10^AP739+10^AQ739)</f>
        <v>-1.2548718843900775</v>
      </c>
    </row>
    <row r="741" spans="1:44">
      <c r="B741" s="36" t="e">
        <f>DATEDIF(DATE(2011,3,11),#REF!,"d")</f>
        <v>#REF!</v>
      </c>
      <c r="C741" s="21">
        <v>41776</v>
      </c>
      <c r="U741" s="20">
        <f>LOG(U$9*(1/2)^($G741/U$8))</f>
        <v>-1.0705810742857071</v>
      </c>
      <c r="V741" s="20">
        <f>LOG(V$9*(1/2)^($G741/V$8))</f>
        <v>-0.64146146133446802</v>
      </c>
      <c r="X741" s="20">
        <f>U741-V741</f>
        <v>-0.42911961295123913</v>
      </c>
      <c r="Y741" s="20">
        <f>LOG(Y$9*(1/2)^($G741/Y$8))</f>
        <v>-1.2676062401770316</v>
      </c>
      <c r="Z741" s="20">
        <f>LOG(Z$9*(1/2)^($G741/Z$8))</f>
        <v>-0.83848662722579226</v>
      </c>
      <c r="AB741" s="20">
        <f>Y741-Z741</f>
        <v>-0.42911961295123935</v>
      </c>
      <c r="AC741" s="20">
        <f>LOG(AC$9*(1/2)^($G741/AC$8))</f>
        <v>-1.3279021420642825</v>
      </c>
      <c r="AD741" s="20">
        <f>LOG(AD$9*(1/2)^($G741/AD$8))</f>
        <v>-0.89878252911304335</v>
      </c>
      <c r="AF741" s="20">
        <f>AC741-AD741</f>
        <v>-0.42911961295123913</v>
      </c>
      <c r="AG741" s="20">
        <f>LOG(AG$9*(1/2)^($G741/AG$8))</f>
        <v>-1.4089353929735009</v>
      </c>
      <c r="AH741" s="20">
        <f>LOG(AH$9*(1/2)^($G741/AH$8))</f>
        <v>-0.97981578002226155</v>
      </c>
      <c r="AJ741" s="20">
        <f>AG741-AH741</f>
        <v>-0.42911961295123935</v>
      </c>
      <c r="AK741" s="20">
        <f>LOG(AK$9*(1/2)^($G741/AK$8))</f>
        <v>-1.3979400086720375</v>
      </c>
      <c r="AL741" s="20">
        <f>LOG(AL$9*(1/2)^($G741/AL$8))</f>
        <v>-0.96882039572079837</v>
      </c>
      <c r="AN741" s="20">
        <f>AK741-AL741</f>
        <v>-0.42911961295123913</v>
      </c>
      <c r="AO741" s="20">
        <f>LOG(AO$9*(1/2)^($G741/AO$8))</f>
        <v>-1.2839966563652008</v>
      </c>
      <c r="AP741" s="20">
        <f>LOG(AP$9*(1/2)^($G741/AP$8))</f>
        <v>-0.85487704341396165</v>
      </c>
      <c r="AR741" s="20">
        <f>AO741-AP741</f>
        <v>-0.42911961295123913</v>
      </c>
    </row>
    <row r="743" spans="1:44">
      <c r="A743" s="20" t="s">
        <v>300</v>
      </c>
      <c r="B743" s="20">
        <v>0.03</v>
      </c>
      <c r="C743" s="21">
        <f>DATE(YEAR($C$369)+0,MONTH($C$369),DAY($C$369))</f>
        <v>40613</v>
      </c>
      <c r="Q743" s="20">
        <f>LOG(B743)</f>
        <v>-1.5228787452803376</v>
      </c>
    </row>
    <row r="744" spans="1:44">
      <c r="A744" s="20" t="s">
        <v>300</v>
      </c>
      <c r="B744" s="20">
        <v>1</v>
      </c>
      <c r="C744" s="21">
        <f>DATE(YEAR($C$369)+0,MONTH($C$369),DAY($C$369))</f>
        <v>40613</v>
      </c>
      <c r="Q744" s="20">
        <f>LOG(B744)</f>
        <v>0</v>
      </c>
    </row>
    <row r="745" spans="1:44">
      <c r="B745" s="36"/>
      <c r="C745" s="37"/>
    </row>
    <row r="746" spans="1:44">
      <c r="A746" s="20" t="s">
        <v>299</v>
      </c>
      <c r="B746" s="20">
        <v>0.03</v>
      </c>
      <c r="C746" s="21">
        <f>DATE(YEAR($C$369)+10,MONTH($C$369),DAY($C$369))</f>
        <v>44266</v>
      </c>
      <c r="Q746" s="20">
        <f>LOG(B746)</f>
        <v>-1.5228787452803376</v>
      </c>
    </row>
    <row r="747" spans="1:44">
      <c r="A747" s="20" t="s">
        <v>299</v>
      </c>
      <c r="B747" s="20">
        <v>1</v>
      </c>
      <c r="C747" s="21">
        <f>DATE(YEAR($C$369)+10,MONTH($C$369),DAY($C$369))</f>
        <v>44266</v>
      </c>
      <c r="Q747" s="20">
        <f>LOG(B747)</f>
        <v>0</v>
      </c>
    </row>
    <row r="748" spans="1:44">
      <c r="B748" s="36"/>
      <c r="C748" s="37"/>
    </row>
    <row r="749" spans="1:44">
      <c r="A749" s="20" t="s">
        <v>297</v>
      </c>
      <c r="B749" s="20">
        <v>0.03</v>
      </c>
      <c r="C749" s="21">
        <f>DATE(YEAR($C$369)+20,MONTH($C$369),DAY($C$369))</f>
        <v>47918</v>
      </c>
      <c r="Q749" s="20">
        <f>LOG(B749)</f>
        <v>-1.5228787452803376</v>
      </c>
    </row>
    <row r="750" spans="1:44">
      <c r="A750" s="20" t="s">
        <v>297</v>
      </c>
      <c r="B750" s="20">
        <v>1</v>
      </c>
      <c r="C750" s="21">
        <f>DATE(YEAR($C$369)+20,MONTH($C$369),DAY($C$369))</f>
        <v>47918</v>
      </c>
      <c r="Q750" s="20">
        <f>LOG(B750)</f>
        <v>0</v>
      </c>
    </row>
    <row r="752" spans="1:44">
      <c r="A752" s="20" t="s">
        <v>298</v>
      </c>
      <c r="B752" s="20">
        <v>0.03</v>
      </c>
      <c r="C752" s="21">
        <f>DATE(YEAR($C$369)+30,MONTH($C$369),DAY($C$369))</f>
        <v>51571</v>
      </c>
      <c r="Q752" s="20">
        <f>LOG(B752)</f>
        <v>-1.5228787452803376</v>
      </c>
    </row>
    <row r="753" spans="1:17">
      <c r="A753" s="20" t="s">
        <v>298</v>
      </c>
      <c r="B753" s="20">
        <v>1</v>
      </c>
      <c r="C753" s="21">
        <f>DATE(YEAR($C$369)+30,MONTH($C$369),DAY($C$369))</f>
        <v>51571</v>
      </c>
      <c r="Q753" s="20">
        <f>LOG(B753)</f>
        <v>0</v>
      </c>
    </row>
  </sheetData>
  <phoneticPr fontId="4"/>
  <pageMargins left="0.75" right="0.75" top="1" bottom="1" header="0.51200000000000001" footer="0.51200000000000001"/>
  <pageSetup paperSize="10000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6FD2-C341-4760-83C5-736784BA09EF}">
  <dimension ref="A1:M135"/>
  <sheetViews>
    <sheetView topLeftCell="A8" workbookViewId="0">
      <pane xSplit="13" ySplit="3" topLeftCell="N11" activePane="bottomRight" state="frozen"/>
      <selection activeCell="A8" sqref="A8"/>
      <selection pane="topRight" activeCell="I8" sqref="I8"/>
      <selection pane="bottomLeft" activeCell="A11" sqref="A11"/>
      <selection pane="bottomRight" activeCell="N11" sqref="N11"/>
    </sheetView>
  </sheetViews>
  <sheetFormatPr defaultRowHeight="13.5"/>
  <cols>
    <col min="1" max="1" width="3.25" customWidth="1"/>
    <col min="2" max="2" width="4.375" customWidth="1"/>
    <col min="4" max="4" width="27.375" customWidth="1"/>
    <col min="5" max="6" width="13.625" customWidth="1"/>
    <col min="7" max="7" width="27.375" customWidth="1"/>
    <col min="8" max="8" width="6.625" customWidth="1"/>
    <col min="9" max="9" width="8.625" customWidth="1"/>
    <col min="10" max="10" width="23.875" customWidth="1"/>
    <col min="11" max="11" width="6.625" customWidth="1"/>
    <col min="12" max="12" width="8.625" customWidth="1"/>
    <col min="13" max="13" width="23.875" customWidth="1"/>
  </cols>
  <sheetData>
    <row r="1" spans="1:13" ht="13.5" hidden="1" customHeight="1"/>
    <row r="2" spans="1:13" ht="13.5" hidden="1" customHeight="1"/>
    <row r="3" spans="1:13" ht="13.5" hidden="1" customHeight="1"/>
    <row r="4" spans="1:13" ht="13.5" hidden="1" customHeight="1"/>
    <row r="5" spans="1:13" ht="13.5" hidden="1" customHeight="1"/>
    <row r="6" spans="1:13" ht="14.25" hidden="1" customHeight="1">
      <c r="B6" t="s">
        <v>71</v>
      </c>
      <c r="E6" t="s">
        <v>72</v>
      </c>
    </row>
    <row r="7" spans="1:13" ht="14.25" hidden="1" customHeight="1">
      <c r="H7" s="45"/>
      <c r="I7" s="46"/>
      <c r="J7" s="46"/>
      <c r="K7" s="45"/>
      <c r="L7" s="46"/>
      <c r="M7" s="46"/>
    </row>
    <row r="8" spans="1:13" ht="14.25">
      <c r="A8" s="7"/>
      <c r="B8" s="15"/>
      <c r="C8" s="16"/>
      <c r="D8" s="16"/>
      <c r="E8" s="13"/>
      <c r="F8" s="13"/>
      <c r="G8" s="16"/>
      <c r="H8" s="47" t="s">
        <v>1123</v>
      </c>
      <c r="I8" s="47"/>
      <c r="J8" s="48"/>
      <c r="K8" s="47" t="s">
        <v>1075</v>
      </c>
      <c r="L8" s="47"/>
      <c r="M8" s="48"/>
    </row>
    <row r="9" spans="1:13" ht="14.25">
      <c r="A9" s="7"/>
      <c r="B9" s="15" t="s">
        <v>73</v>
      </c>
      <c r="C9" s="16" t="s">
        <v>74</v>
      </c>
      <c r="D9" s="16" t="s">
        <v>75</v>
      </c>
      <c r="E9" s="13" t="s">
        <v>76</v>
      </c>
      <c r="F9" s="13" t="s">
        <v>77</v>
      </c>
      <c r="G9" s="16" t="s">
        <v>1076</v>
      </c>
      <c r="H9" s="49" t="s">
        <v>1077</v>
      </c>
      <c r="I9" s="49" t="s">
        <v>1078</v>
      </c>
      <c r="J9" s="48">
        <f>新_NRA_CSV_Data!$E$1</f>
        <v>45060.763888888891</v>
      </c>
      <c r="K9" s="49" t="s">
        <v>1077</v>
      </c>
      <c r="L9" s="49" t="s">
        <v>1078</v>
      </c>
      <c r="M9" s="48">
        <f>新_NRA_CSV_Data!$E$1</f>
        <v>45060.763888888891</v>
      </c>
    </row>
    <row r="10" spans="1:13" ht="14.25">
      <c r="A10" s="7"/>
      <c r="B10" s="15"/>
      <c r="C10" s="16"/>
      <c r="D10" s="16"/>
      <c r="E10" s="13"/>
      <c r="F10" s="13"/>
      <c r="G10" s="16"/>
      <c r="H10" s="49" t="s">
        <v>1079</v>
      </c>
      <c r="I10" s="49" t="s">
        <v>313</v>
      </c>
      <c r="J10" s="49" t="s">
        <v>75</v>
      </c>
      <c r="K10" s="49" t="s">
        <v>1079</v>
      </c>
      <c r="L10" s="49" t="s">
        <v>313</v>
      </c>
      <c r="M10" s="49" t="s">
        <v>75</v>
      </c>
    </row>
    <row r="11" spans="1:13" ht="14.25" customHeight="1">
      <c r="A11" s="65" t="s">
        <v>78</v>
      </c>
      <c r="B11" s="2">
        <v>1</v>
      </c>
      <c r="C11" s="3" t="s">
        <v>79</v>
      </c>
      <c r="D11" s="4" t="s">
        <v>80</v>
      </c>
      <c r="E11" s="14">
        <v>1.5563532060185186</v>
      </c>
      <c r="F11" s="14">
        <v>5.8601738541666659</v>
      </c>
      <c r="G11" s="4" t="str">
        <f t="shared" ref="G11:G12" si="0">SUBSTITUTE(SUBSTITUTE(SUBSTITUTE(SUBSTITUTE(SUBSTITUTE(INDEX($D:$D,ROW()),"集会所",""),"多目的",""),"生活改善センター",""),"公民館",""),"地区","")</f>
        <v>石神</v>
      </c>
      <c r="H11" s="44" t="str">
        <f t="shared" ref="H11:H42" ca="1" si="1">IF(AND(NOT(ISERROR(MATCH("*"&amp;INDEX($D:$D,ROW())&amp;"*",INDIRECT($H$8&amp;"!$A:$A"),0))),INDEX($G:$G,ROW())&lt;&gt;""),MATCH("*"&amp;INDEX($D:$D,ROW())&amp;"*",INDIRECT($H$8&amp;"!$A:$A"),0),
IF(AND(NOT(ISERROR(MATCH("*"&amp;INDEX($G:$G,ROW())&amp;"*",INDIRECT($H$8&amp;"!$A:$A"),0))),INDEX($G:$G,ROW())&lt;&gt;""),MATCH("*"&amp;INDEX($G:$G,ROW())&amp;"*",INDIRECT($H$8&amp;"!$A:$A"),0),
IF(AND(NOT(ISERROR(MATCH("*"&amp;INDEX($C:$C,ROW())&amp;"*",INDIRECT($H$8&amp;"!$A:$A"),0))),INDEX($C:$C,ROW())&lt;&gt;""),MATCH("*"&amp;INDEX($C:$C,ROW())&amp;"*",INDIRECT($H$8&amp;"!$A:$A"),0),"")))</f>
        <v/>
      </c>
      <c r="I11" s="44" t="str">
        <f t="shared" ref="I11:I42" ca="1" si="2">IF(INDEX($H:$H,ROW())&lt;&gt;"",INDEX(INDIRECT($H$8&amp;"!$B:$B"),INDEX($H:$H,ROW())),"")</f>
        <v/>
      </c>
      <c r="J11" s="44" t="str">
        <f t="shared" ref="J11:J42" ca="1" si="3">IF(INDEX($H:$H,ROW())&lt;&gt;"",INDEX(INDIRECT($H$8&amp;"!$A:$A"),INDEX($H:$H,ROW())),"")</f>
        <v/>
      </c>
      <c r="K11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1" s="44" t="str">
        <f>IF(INDEX($K:$K,ROW())&lt;&gt;"",INDEX(新_NRA_CSV_Data!$B:$B,INDEX($K:$K,ROW())),"")</f>
        <v/>
      </c>
      <c r="M11" s="44" t="str">
        <f>IF(INDEX($K:$K,ROW())&lt;&gt;"",INDEX(新_NRA_CSV_Data!$A:$A,INDEX($K:$K,ROW())),"")</f>
        <v/>
      </c>
    </row>
    <row r="12" spans="1:13" ht="14.25">
      <c r="A12" s="65"/>
      <c r="B12" s="2">
        <v>2</v>
      </c>
      <c r="C12" s="3" t="s">
        <v>81</v>
      </c>
      <c r="D12" s="4" t="s">
        <v>0</v>
      </c>
      <c r="E12" s="14">
        <v>1.5563374652777779</v>
      </c>
      <c r="F12" s="14">
        <v>5.8596930902777773</v>
      </c>
      <c r="G12" s="4" t="str">
        <f t="shared" si="0"/>
        <v>原屋敷</v>
      </c>
      <c r="H12" s="44">
        <f t="shared" ca="1" si="1"/>
        <v>581</v>
      </c>
      <c r="I12" s="44">
        <f t="shared" ca="1" si="2"/>
        <v>7.2999999999999995E-2</v>
      </c>
      <c r="J12" s="44" t="str">
        <f t="shared" ca="1" si="3"/>
        <v>原屋敷集会所</v>
      </c>
      <c r="K12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538</v>
      </c>
      <c r="L12" s="44">
        <f>IF(INDEX($K:$K,ROW())&lt;&gt;"",INDEX(新_NRA_CSV_Data!$B:$B,INDEX($K:$K,ROW())),"")</f>
        <v>7.4999999999999997E-2</v>
      </c>
      <c r="M12" s="44" t="str">
        <f>IF(INDEX($K:$K,ROW())&lt;&gt;"",INDEX(新_NRA_CSV_Data!$A:$A,INDEX($K:$K,ROW())),"")</f>
        <v>原屋敷集会所</v>
      </c>
    </row>
    <row r="13" spans="1:13" ht="14.25">
      <c r="A13" s="65"/>
      <c r="B13" s="2">
        <v>3</v>
      </c>
      <c r="C13" s="3" t="s">
        <v>82</v>
      </c>
      <c r="D13" s="4" t="s">
        <v>83</v>
      </c>
      <c r="E13" s="14">
        <v>1.5561714351851852</v>
      </c>
      <c r="F13" s="14">
        <v>5.8603972453703701</v>
      </c>
      <c r="G13" s="4" t="s">
        <v>1080</v>
      </c>
      <c r="H13" s="44">
        <f t="shared" ca="1" si="1"/>
        <v>393</v>
      </c>
      <c r="I13" s="44">
        <f t="shared" ca="1" si="2"/>
        <v>8.5999999999999993E-2</v>
      </c>
      <c r="J13" s="44" t="str">
        <f t="shared" ca="1" si="3"/>
        <v>田村市菅谷屋内ゲートボール場駐車場</v>
      </c>
      <c r="K13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429</v>
      </c>
      <c r="L13" s="44">
        <f>IF(INDEX($K:$K,ROW())&lt;&gt;"",INDEX(新_NRA_CSV_Data!$B:$B,INDEX($K:$K,ROW())),"")</f>
        <v>8.2000000000000003E-2</v>
      </c>
      <c r="M13" s="44" t="str">
        <f>IF(INDEX($K:$K,ROW())&lt;&gt;"",INDEX(新_NRA_CSV_Data!$A:$A,INDEX($K:$K,ROW())),"")</f>
        <v>田村市菅谷屋内ゲートボール場駐車場</v>
      </c>
    </row>
    <row r="14" spans="1:13" ht="14.25">
      <c r="A14" s="65"/>
      <c r="B14" s="2">
        <v>4</v>
      </c>
      <c r="C14" s="3" t="s">
        <v>84</v>
      </c>
      <c r="D14" s="4" t="s">
        <v>85</v>
      </c>
      <c r="E14" s="14">
        <v>1.5563264583333334</v>
      </c>
      <c r="F14" s="14">
        <v>5.8607764699074076</v>
      </c>
      <c r="G14" s="4" t="s">
        <v>1081</v>
      </c>
      <c r="H14" s="44" t="str">
        <f t="shared" ca="1" si="1"/>
        <v/>
      </c>
      <c r="I14" s="44" t="str">
        <f t="shared" ca="1" si="2"/>
        <v/>
      </c>
      <c r="J14" s="44" t="str">
        <f t="shared" ca="1" si="3"/>
        <v/>
      </c>
      <c r="K14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4" s="44" t="str">
        <f>IF(INDEX($K:$K,ROW())&lt;&gt;"",INDEX(新_NRA_CSV_Data!$B:$B,INDEX($K:$K,ROW())),"")</f>
        <v/>
      </c>
      <c r="M14" s="44" t="str">
        <f>IF(INDEX($K:$K,ROW())&lt;&gt;"",INDEX(新_NRA_CSV_Data!$A:$A,INDEX($K:$K,ROW())),"")</f>
        <v/>
      </c>
    </row>
    <row r="15" spans="1:13" ht="14.25">
      <c r="A15" s="65"/>
      <c r="B15" s="2">
        <v>5</v>
      </c>
      <c r="C15" s="3" t="s">
        <v>86</v>
      </c>
      <c r="D15" s="4" t="s">
        <v>1</v>
      </c>
      <c r="E15" s="14">
        <v>1.5560381712962963</v>
      </c>
      <c r="F15" s="14">
        <v>5.8606734837962966</v>
      </c>
      <c r="G15" s="4" t="str">
        <f t="shared" ref="G15:G20" si="4">SUBSTITUTE(SUBSTITUTE(SUBSTITUTE(SUBSTITUTE(SUBSTITUTE(INDEX($D:$D,ROW()),"集会所",""),"多目的",""),"生活改善センター",""),"公民館",""),"地区","")</f>
        <v>畑中</v>
      </c>
      <c r="H15" s="44" t="str">
        <f t="shared" ca="1" si="1"/>
        <v/>
      </c>
      <c r="I15" s="44" t="str">
        <f t="shared" ca="1" si="2"/>
        <v/>
      </c>
      <c r="J15" s="44" t="str">
        <f t="shared" ca="1" si="3"/>
        <v/>
      </c>
      <c r="K15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5" s="44" t="str">
        <f>IF(INDEX($K:$K,ROW())&lt;&gt;"",INDEX(新_NRA_CSV_Data!$B:$B,INDEX($K:$K,ROW())),"")</f>
        <v/>
      </c>
      <c r="M15" s="44" t="str">
        <f>IF(INDEX($K:$K,ROW())&lt;&gt;"",INDEX(新_NRA_CSV_Data!$A:$A,INDEX($K:$K,ROW())),"")</f>
        <v/>
      </c>
    </row>
    <row r="16" spans="1:13" ht="14.25">
      <c r="A16" s="65"/>
      <c r="B16" s="2">
        <v>6</v>
      </c>
      <c r="C16" s="3" t="s">
        <v>87</v>
      </c>
      <c r="D16" s="4" t="s">
        <v>2</v>
      </c>
      <c r="E16" s="14">
        <v>1.5556781712962964</v>
      </c>
      <c r="F16" s="14">
        <v>5.8606706828703707</v>
      </c>
      <c r="G16" s="4" t="str">
        <f t="shared" si="4"/>
        <v>江川</v>
      </c>
      <c r="H16" s="44" t="str">
        <f t="shared" ca="1" si="1"/>
        <v/>
      </c>
      <c r="I16" s="44" t="str">
        <f t="shared" ca="1" si="2"/>
        <v/>
      </c>
      <c r="J16" s="44" t="str">
        <f t="shared" ca="1" si="3"/>
        <v/>
      </c>
      <c r="K16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6" s="44" t="str">
        <f>IF(INDEX($K:$K,ROW())&lt;&gt;"",INDEX(新_NRA_CSV_Data!$B:$B,INDEX($K:$K,ROW())),"")</f>
        <v/>
      </c>
      <c r="M16" s="44" t="str">
        <f>IF(INDEX($K:$K,ROW())&lt;&gt;"",INDEX(新_NRA_CSV_Data!$A:$A,INDEX($K:$K,ROW())),"")</f>
        <v/>
      </c>
    </row>
    <row r="17" spans="1:13" ht="14.25">
      <c r="A17" s="65"/>
      <c r="B17" s="2">
        <v>7</v>
      </c>
      <c r="C17" s="66" t="s">
        <v>88</v>
      </c>
      <c r="D17" s="4" t="s">
        <v>3</v>
      </c>
      <c r="E17" s="14">
        <v>1.5555216666666667</v>
      </c>
      <c r="F17" s="14">
        <v>5.8609922499999998</v>
      </c>
      <c r="G17" s="4" t="str">
        <f t="shared" si="4"/>
        <v>糠塚</v>
      </c>
      <c r="H17" s="44" t="str">
        <f t="shared" ca="1" si="1"/>
        <v/>
      </c>
      <c r="I17" s="44" t="str">
        <f t="shared" ca="1" si="2"/>
        <v/>
      </c>
      <c r="J17" s="44" t="str">
        <f t="shared" ca="1" si="3"/>
        <v/>
      </c>
      <c r="K17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7" s="44" t="str">
        <f>IF(INDEX($K:$K,ROW())&lt;&gt;"",INDEX(新_NRA_CSV_Data!$B:$B,INDEX($K:$K,ROW())),"")</f>
        <v/>
      </c>
      <c r="M17" s="44" t="str">
        <f>IF(INDEX($K:$K,ROW())&lt;&gt;"",INDEX(新_NRA_CSV_Data!$A:$A,INDEX($K:$K,ROW())),"")</f>
        <v/>
      </c>
    </row>
    <row r="18" spans="1:13" ht="14.25">
      <c r="A18" s="65"/>
      <c r="B18" s="2">
        <v>8</v>
      </c>
      <c r="C18" s="66"/>
      <c r="D18" s="4" t="s">
        <v>89</v>
      </c>
      <c r="E18" s="14">
        <v>1.5558131365740742</v>
      </c>
      <c r="F18" s="14">
        <v>5.8616422569444442</v>
      </c>
      <c r="G18" s="4" t="str">
        <f t="shared" si="4"/>
        <v>あぶくま洞</v>
      </c>
      <c r="H18" s="44">
        <f t="shared" ca="1" si="1"/>
        <v>635</v>
      </c>
      <c r="I18" s="44">
        <f t="shared" ca="1" si="2"/>
        <v>6.9000000000000006E-2</v>
      </c>
      <c r="J18" s="44" t="str">
        <f t="shared" ca="1" si="3"/>
        <v>あぶくま洞</v>
      </c>
      <c r="K18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596</v>
      </c>
      <c r="L18" s="44">
        <f>IF(INDEX($K:$K,ROW())&lt;&gt;"",INDEX(新_NRA_CSV_Data!$B:$B,INDEX($K:$K,ROW())),"")</f>
        <v>7.0000000000000007E-2</v>
      </c>
      <c r="M18" s="44" t="str">
        <f>IF(INDEX($K:$K,ROW())&lt;&gt;"",INDEX(新_NRA_CSV_Data!$A:$A,INDEX($K:$K,ROW())),"")</f>
        <v>あぶくま洞</v>
      </c>
    </row>
    <row r="19" spans="1:13" ht="14.25">
      <c r="A19" s="65"/>
      <c r="B19" s="2">
        <v>9</v>
      </c>
      <c r="C19" s="3" t="s">
        <v>90</v>
      </c>
      <c r="D19" s="4" t="s">
        <v>91</v>
      </c>
      <c r="E19" s="14">
        <v>1.555381087962963</v>
      </c>
      <c r="F19" s="14">
        <v>5.8607771527777777</v>
      </c>
      <c r="G19" s="4" t="str">
        <f t="shared" si="4"/>
        <v>一ノ坪</v>
      </c>
      <c r="H19" s="44" t="str">
        <f t="shared" ca="1" si="1"/>
        <v/>
      </c>
      <c r="I19" s="44" t="str">
        <f t="shared" ca="1" si="2"/>
        <v/>
      </c>
      <c r="J19" s="44" t="str">
        <f t="shared" ca="1" si="3"/>
        <v/>
      </c>
      <c r="K19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9" s="44" t="str">
        <f>IF(INDEX($K:$K,ROW())&lt;&gt;"",INDEX(新_NRA_CSV_Data!$B:$B,INDEX($K:$K,ROW())),"")</f>
        <v/>
      </c>
      <c r="M19" s="44" t="str">
        <f>IF(INDEX($K:$K,ROW())&lt;&gt;"",INDEX(新_NRA_CSV_Data!$A:$A,INDEX($K:$K,ROW())),"")</f>
        <v/>
      </c>
    </row>
    <row r="20" spans="1:13" ht="14.25">
      <c r="A20" s="65"/>
      <c r="B20" s="2">
        <v>10</v>
      </c>
      <c r="C20" s="3" t="s">
        <v>92</v>
      </c>
      <c r="D20" s="4" t="s">
        <v>93</v>
      </c>
      <c r="E20" s="14">
        <v>1.5549257638888889</v>
      </c>
      <c r="F20" s="14">
        <v>5.8608830324074077</v>
      </c>
      <c r="G20" s="4" t="str">
        <f t="shared" si="4"/>
        <v>滝根行政局</v>
      </c>
      <c r="H20" s="44">
        <f t="shared" ca="1" si="1"/>
        <v>730</v>
      </c>
      <c r="I20" s="44">
        <f t="shared" ca="1" si="2"/>
        <v>4.9000000000000002E-2</v>
      </c>
      <c r="J20" s="44" t="str">
        <f t="shared" ca="1" si="3"/>
        <v>滝根行政局</v>
      </c>
      <c r="K20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706</v>
      </c>
      <c r="L20" s="44">
        <f>IF(INDEX($K:$K,ROW())&lt;&gt;"",INDEX(新_NRA_CSV_Data!$B:$B,INDEX($K:$K,ROW())),"")</f>
        <v>0.05</v>
      </c>
      <c r="M20" s="44" t="str">
        <f>IF(INDEX($K:$K,ROW())&lt;&gt;"",INDEX(新_NRA_CSV_Data!$A:$A,INDEX($K:$K,ROW())),"")</f>
        <v>滝根行政局</v>
      </c>
    </row>
    <row r="21" spans="1:13" ht="14.25">
      <c r="A21" s="65"/>
      <c r="B21" s="2">
        <v>11</v>
      </c>
      <c r="C21" s="3" t="s">
        <v>94</v>
      </c>
      <c r="D21" s="4" t="s">
        <v>95</v>
      </c>
      <c r="E21" s="14">
        <v>1.5550467592592594</v>
      </c>
      <c r="F21" s="14">
        <v>5.860951076388889</v>
      </c>
      <c r="G21" s="4" t="s">
        <v>1082</v>
      </c>
      <c r="H21" s="44">
        <f t="shared" ca="1" si="1"/>
        <v>688</v>
      </c>
      <c r="I21" s="44">
        <f t="shared" ca="1" si="2"/>
        <v>6.2E-2</v>
      </c>
      <c r="J21" s="44" t="str">
        <f t="shared" ca="1" si="3"/>
        <v>滝根コミュニティーセンター＜平成25年12月に新規設置＞</v>
      </c>
      <c r="K21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543</v>
      </c>
      <c r="L21" s="44">
        <f>IF(INDEX($K:$K,ROW())&lt;&gt;"",INDEX(新_NRA_CSV_Data!$B:$B,INDEX($K:$K,ROW())),"")</f>
        <v>7.4999999999999997E-2</v>
      </c>
      <c r="M21" s="44" t="str">
        <f>IF(INDEX($K:$K,ROW())&lt;&gt;"",INDEX(新_NRA_CSV_Data!$A:$A,INDEX($K:$K,ROW())),"")</f>
        <v>滝根コミュニティーセンター＜平成25年12月に新規設置＞</v>
      </c>
    </row>
    <row r="22" spans="1:13" ht="14.25">
      <c r="A22" s="65"/>
      <c r="B22" s="2">
        <v>12</v>
      </c>
      <c r="C22" s="3" t="s">
        <v>96</v>
      </c>
      <c r="D22" s="4" t="s">
        <v>97</v>
      </c>
      <c r="E22" s="14">
        <v>1.5551082986111113</v>
      </c>
      <c r="F22" s="14">
        <v>5.8611292013888887</v>
      </c>
      <c r="G22" s="4" t="s">
        <v>1083</v>
      </c>
      <c r="H22" s="44" t="str">
        <f t="shared" ca="1" si="1"/>
        <v/>
      </c>
      <c r="I22" s="44" t="str">
        <f t="shared" ca="1" si="2"/>
        <v/>
      </c>
      <c r="J22" s="44" t="str">
        <f t="shared" ca="1" si="3"/>
        <v/>
      </c>
      <c r="K22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22" s="44" t="str">
        <f>IF(INDEX($K:$K,ROW())&lt;&gt;"",INDEX(新_NRA_CSV_Data!$B:$B,INDEX($K:$K,ROW())),"")</f>
        <v/>
      </c>
      <c r="M22" s="44" t="str">
        <f>IF(INDEX($K:$K,ROW())&lt;&gt;"",INDEX(新_NRA_CSV_Data!$A:$A,INDEX($K:$K,ROW())),"")</f>
        <v/>
      </c>
    </row>
    <row r="23" spans="1:13" ht="14.25">
      <c r="A23" s="65"/>
      <c r="B23" s="2">
        <v>13</v>
      </c>
      <c r="C23" s="3" t="s">
        <v>98</v>
      </c>
      <c r="D23" s="4" t="s">
        <v>99</v>
      </c>
      <c r="E23" s="14">
        <v>1.5552940856481483</v>
      </c>
      <c r="F23" s="14">
        <v>5.8610811805555558</v>
      </c>
      <c r="G23" s="4" t="s">
        <v>1084</v>
      </c>
      <c r="H23" s="44" t="str">
        <f t="shared" ca="1" si="1"/>
        <v/>
      </c>
      <c r="I23" s="44" t="str">
        <f t="shared" ca="1" si="2"/>
        <v/>
      </c>
      <c r="J23" s="44" t="str">
        <f t="shared" ca="1" si="3"/>
        <v/>
      </c>
      <c r="K23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23" s="44" t="str">
        <f>IF(INDEX($K:$K,ROW())&lt;&gt;"",INDEX(新_NRA_CSV_Data!$B:$B,INDEX($K:$K,ROW())),"")</f>
        <v/>
      </c>
      <c r="M23" s="44" t="str">
        <f>IF(INDEX($K:$K,ROW())&lt;&gt;"",INDEX(新_NRA_CSV_Data!$A:$A,INDEX($K:$K,ROW())),"")</f>
        <v/>
      </c>
    </row>
    <row r="24" spans="1:13" ht="14.25">
      <c r="A24" s="65"/>
      <c r="B24" s="2">
        <v>14</v>
      </c>
      <c r="C24" s="3" t="s">
        <v>100</v>
      </c>
      <c r="D24" s="4" t="s">
        <v>101</v>
      </c>
      <c r="E24" s="14">
        <v>1.5551283217592593</v>
      </c>
      <c r="F24" s="14">
        <v>5.8617477083333327</v>
      </c>
      <c r="G24" s="4" t="s">
        <v>1085</v>
      </c>
      <c r="H24" s="44">
        <f t="shared" ca="1" si="1"/>
        <v>119</v>
      </c>
      <c r="I24" s="44">
        <f t="shared" ca="1" si="2"/>
        <v>0.109</v>
      </c>
      <c r="J24" s="44" t="str">
        <f t="shared" ca="1" si="3"/>
        <v>要田交流館大平荘</v>
      </c>
      <c r="K24" s="44"/>
      <c r="L24" s="44" t="str">
        <f>IF(INDEX($K:$K,ROW())&lt;&gt;"",INDEX(新_NRA_CSV_Data!$B:$B,INDEX($K:$K,ROW())),"")</f>
        <v/>
      </c>
      <c r="M24" s="44" t="str">
        <f>IF(INDEX($K:$K,ROW())&lt;&gt;"",INDEX(新_NRA_CSV_Data!$A:$A,INDEX($K:$K,ROW())),"")</f>
        <v/>
      </c>
    </row>
    <row r="25" spans="1:13" ht="14.25">
      <c r="A25" s="65"/>
      <c r="B25" s="2">
        <v>15</v>
      </c>
      <c r="C25" s="3" t="s">
        <v>102</v>
      </c>
      <c r="D25" s="4" t="s">
        <v>103</v>
      </c>
      <c r="E25" s="14">
        <v>1.5552854976851853</v>
      </c>
      <c r="F25" s="14">
        <v>5.8621577314814806</v>
      </c>
      <c r="G25" s="4" t="str">
        <f>SUBSTITUTE(SUBSTITUTE(SUBSTITUTE(SUBSTITUTE(SUBSTITUTE(INDEX($D:$D,ROW()),"集会所",""),"多目的",""),"生活改善センター",""),"公民館",""),"地区","")</f>
        <v>滝根浄水場</v>
      </c>
      <c r="H25" s="44">
        <f t="shared" ca="1" si="1"/>
        <v>377</v>
      </c>
      <c r="I25" s="44">
        <f t="shared" ca="1" si="2"/>
        <v>8.6999999999999994E-2</v>
      </c>
      <c r="J25" s="44" t="str">
        <f t="shared" ca="1" si="3"/>
        <v>滝根浄水場</v>
      </c>
      <c r="K25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737</v>
      </c>
      <c r="L25" s="44">
        <f>IF(INDEX($K:$K,ROW())&lt;&gt;"",INDEX(新_NRA_CSV_Data!$B:$B,INDEX($K:$K,ROW())),"")</f>
        <v>8.7999999999999995E-2</v>
      </c>
      <c r="M25" s="44" t="str">
        <f>IF(INDEX($K:$K,ROW())&lt;&gt;"",INDEX(新_NRA_CSV_Data!$A:$A,INDEX($K:$K,ROW())),"")</f>
        <v>滝根浄水場</v>
      </c>
    </row>
    <row r="26" spans="1:13" ht="14.25">
      <c r="A26" s="65"/>
      <c r="B26" s="2">
        <v>16</v>
      </c>
      <c r="C26" s="3" t="s">
        <v>104</v>
      </c>
      <c r="D26" s="4" t="s">
        <v>105</v>
      </c>
      <c r="E26" s="14">
        <v>1.5548925347222224</v>
      </c>
      <c r="F26" s="14">
        <v>5.8628301851851852</v>
      </c>
      <c r="G26" s="4" t="s">
        <v>1086</v>
      </c>
      <c r="H26" s="44" t="str">
        <f t="shared" ca="1" si="1"/>
        <v/>
      </c>
      <c r="I26" s="44" t="str">
        <f t="shared" ca="1" si="2"/>
        <v/>
      </c>
      <c r="J26" s="44" t="str">
        <f t="shared" ca="1" si="3"/>
        <v/>
      </c>
      <c r="K26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26" s="44" t="str">
        <f>IF(INDEX($K:$K,ROW())&lt;&gt;"",INDEX(新_NRA_CSV_Data!$B:$B,INDEX($K:$K,ROW())),"")</f>
        <v/>
      </c>
      <c r="M26" s="44" t="str">
        <f>IF(INDEX($K:$K,ROW())&lt;&gt;"",INDEX(新_NRA_CSV_Data!$A:$A,INDEX($K:$K,ROW())),"")</f>
        <v/>
      </c>
    </row>
    <row r="27" spans="1:13" ht="14.25">
      <c r="A27" s="65"/>
      <c r="B27" s="2">
        <v>17</v>
      </c>
      <c r="C27" s="3" t="s">
        <v>106</v>
      </c>
      <c r="D27" s="4" t="s">
        <v>107</v>
      </c>
      <c r="E27" s="14">
        <v>1.5545846064814814</v>
      </c>
      <c r="F27" s="14">
        <v>5.8609785995370371</v>
      </c>
      <c r="G27" s="4" t="str">
        <f t="shared" ref="G27:G33" si="5">SUBSTITUTE(SUBSTITUTE(SUBSTITUTE(SUBSTITUTE(SUBSTITUTE(INDEX($D:$D,ROW()),"集会所",""),"多目的",""),"生活改善センター",""),"公民館",""),"地区","")</f>
        <v>天地人大学</v>
      </c>
      <c r="H27" s="44">
        <f t="shared" ca="1" si="1"/>
        <v>498</v>
      </c>
      <c r="I27" s="44">
        <f t="shared" ca="1" si="2"/>
        <v>7.9000000000000001E-2</v>
      </c>
      <c r="J27" s="44" t="str">
        <f t="shared" ca="1" si="3"/>
        <v>天地人大学＜平成25年12月に新規設置＞</v>
      </c>
      <c r="K27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388</v>
      </c>
      <c r="L27" s="44">
        <f>IF(INDEX($K:$K,ROW())&lt;&gt;"",INDEX(新_NRA_CSV_Data!$B:$B,INDEX($K:$K,ROW())),"")</f>
        <v>8.4000000000000005E-2</v>
      </c>
      <c r="M27" s="44" t="str">
        <f>IF(INDEX($K:$K,ROW())&lt;&gt;"",INDEX(新_NRA_CSV_Data!$A:$A,INDEX($K:$K,ROW())),"")</f>
        <v>天地人大学＜平成25年12月に新規設置＞</v>
      </c>
    </row>
    <row r="28" spans="1:13" ht="14.25">
      <c r="A28" s="65"/>
      <c r="B28" s="2">
        <v>18</v>
      </c>
      <c r="C28" s="3" t="s">
        <v>108</v>
      </c>
      <c r="D28" s="4" t="s">
        <v>4</v>
      </c>
      <c r="E28" s="14">
        <v>1.5541042013888891</v>
      </c>
      <c r="F28" s="14">
        <v>5.8604613310185183</v>
      </c>
      <c r="G28" s="4" t="str">
        <f t="shared" si="5"/>
        <v>中郷</v>
      </c>
      <c r="H28" s="44">
        <f t="shared" ca="1" si="1"/>
        <v>484</v>
      </c>
      <c r="I28" s="44">
        <f t="shared" ca="1" si="2"/>
        <v>0.08</v>
      </c>
      <c r="J28" s="44" t="str">
        <f t="shared" ca="1" si="3"/>
        <v>三春町立中郷小学校</v>
      </c>
      <c r="K28" s="44"/>
      <c r="L28" s="44" t="str">
        <f>IF(INDEX($K:$K,ROW())&lt;&gt;"",INDEX(新_NRA_CSV_Data!$B:$B,INDEX($K:$K,ROW())),"")</f>
        <v/>
      </c>
      <c r="M28" s="44" t="str">
        <f>IF(INDEX($K:$K,ROW())&lt;&gt;"",INDEX(新_NRA_CSV_Data!$A:$A,INDEX($K:$K,ROW())),"")</f>
        <v/>
      </c>
    </row>
    <row r="29" spans="1:13" ht="14.25">
      <c r="A29" s="65"/>
      <c r="B29" s="2">
        <v>19</v>
      </c>
      <c r="C29" s="3" t="s">
        <v>109</v>
      </c>
      <c r="D29" s="4" t="s">
        <v>5</v>
      </c>
      <c r="E29" s="14">
        <v>1.553812476851852</v>
      </c>
      <c r="F29" s="14">
        <v>5.8614822106481475</v>
      </c>
      <c r="G29" s="4" t="str">
        <f t="shared" si="5"/>
        <v>作組</v>
      </c>
      <c r="H29" s="44" t="str">
        <f t="shared" ca="1" si="1"/>
        <v/>
      </c>
      <c r="I29" s="44" t="str">
        <f t="shared" ca="1" si="2"/>
        <v/>
      </c>
      <c r="J29" s="44" t="str">
        <f t="shared" ca="1" si="3"/>
        <v/>
      </c>
      <c r="K29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29" s="44" t="str">
        <f>IF(INDEX($K:$K,ROW())&lt;&gt;"",INDEX(新_NRA_CSV_Data!$B:$B,INDEX($K:$K,ROW())),"")</f>
        <v/>
      </c>
      <c r="M29" s="44" t="str">
        <f>IF(INDEX($K:$K,ROW())&lt;&gt;"",INDEX(新_NRA_CSV_Data!$A:$A,INDEX($K:$K,ROW())),"")</f>
        <v/>
      </c>
    </row>
    <row r="30" spans="1:13" ht="14.25">
      <c r="A30" s="65"/>
      <c r="B30" s="2">
        <v>20</v>
      </c>
      <c r="C30" s="3" t="s">
        <v>110</v>
      </c>
      <c r="D30" s="4" t="s">
        <v>6</v>
      </c>
      <c r="E30" s="14">
        <v>1.5539480092592595</v>
      </c>
      <c r="F30" s="14">
        <v>5.8609798148148151</v>
      </c>
      <c r="G30" s="4" t="str">
        <f t="shared" si="5"/>
        <v>広瀬町</v>
      </c>
      <c r="H30" s="44" t="str">
        <f t="shared" ca="1" si="1"/>
        <v/>
      </c>
      <c r="I30" s="44" t="str">
        <f t="shared" ca="1" si="2"/>
        <v/>
      </c>
      <c r="J30" s="44" t="str">
        <f t="shared" ca="1" si="3"/>
        <v/>
      </c>
      <c r="K30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30" s="44" t="str">
        <f>IF(INDEX($K:$K,ROW())&lt;&gt;"",INDEX(新_NRA_CSV_Data!$B:$B,INDEX($K:$K,ROW())),"")</f>
        <v/>
      </c>
      <c r="M30" s="44" t="str">
        <f>IF(INDEX($K:$K,ROW())&lt;&gt;"",INDEX(新_NRA_CSV_Data!$A:$A,INDEX($K:$K,ROW())),"")</f>
        <v/>
      </c>
    </row>
    <row r="31" spans="1:13" ht="14.25">
      <c r="A31" s="65"/>
      <c r="B31" s="2">
        <v>21</v>
      </c>
      <c r="C31" s="3" t="s">
        <v>111</v>
      </c>
      <c r="D31" s="4" t="s">
        <v>112</v>
      </c>
      <c r="E31" s="14">
        <v>1.5535845023148149</v>
      </c>
      <c r="F31" s="14">
        <v>5.8602892013888885</v>
      </c>
      <c r="G31" s="4" t="str">
        <f t="shared" si="5"/>
        <v>下組</v>
      </c>
      <c r="H31" s="44">
        <f t="shared" ca="1" si="1"/>
        <v>525</v>
      </c>
      <c r="I31" s="44">
        <f t="shared" ca="1" si="2"/>
        <v>7.6999999999999999E-2</v>
      </c>
      <c r="J31" s="44" t="str">
        <f t="shared" ca="1" si="3"/>
        <v>下組集会所</v>
      </c>
      <c r="K31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665</v>
      </c>
      <c r="L31" s="44">
        <f>IF(INDEX($K:$K,ROW())&lt;&gt;"",INDEX(新_NRA_CSV_Data!$B:$B,INDEX($K:$K,ROW())),"")</f>
        <v>6.2E-2</v>
      </c>
      <c r="M31" s="44" t="str">
        <f>IF(INDEX($K:$K,ROW())&lt;&gt;"",INDEX(新_NRA_CSV_Data!$A:$A,INDEX($K:$K,ROW())),"")</f>
        <v>下組集会所</v>
      </c>
    </row>
    <row r="32" spans="1:13" ht="14.25" customHeight="1">
      <c r="A32" s="65" t="s">
        <v>113</v>
      </c>
      <c r="B32" s="2">
        <v>22</v>
      </c>
      <c r="C32" s="3" t="s">
        <v>114</v>
      </c>
      <c r="D32" s="4" t="s">
        <v>115</v>
      </c>
      <c r="E32" s="14">
        <v>1.5570765509259259</v>
      </c>
      <c r="F32" s="14">
        <v>5.8594852777777779</v>
      </c>
      <c r="G32" s="4" t="str">
        <f t="shared" si="5"/>
        <v>明部渕</v>
      </c>
      <c r="H32" s="44" t="str">
        <f t="shared" ca="1" si="1"/>
        <v/>
      </c>
      <c r="I32" s="44" t="str">
        <f t="shared" ca="1" si="2"/>
        <v/>
      </c>
      <c r="J32" s="44" t="str">
        <f t="shared" ca="1" si="3"/>
        <v/>
      </c>
      <c r="K32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32" s="44" t="str">
        <f>IF(INDEX($K:$K,ROW())&lt;&gt;"",INDEX(新_NRA_CSV_Data!$B:$B,INDEX($K:$K,ROW())),"")</f>
        <v/>
      </c>
      <c r="M32" s="44" t="str">
        <f>IF(INDEX($K:$K,ROW())&lt;&gt;"",INDEX(新_NRA_CSV_Data!$A:$A,INDEX($K:$K,ROW())),"")</f>
        <v/>
      </c>
    </row>
    <row r="33" spans="1:13" ht="14.25">
      <c r="A33" s="65"/>
      <c r="B33" s="2">
        <v>23</v>
      </c>
      <c r="C33" s="66" t="s">
        <v>116</v>
      </c>
      <c r="D33" s="4" t="s">
        <v>117</v>
      </c>
      <c r="E33" s="14">
        <v>1.5571724537037037</v>
      </c>
      <c r="F33" s="14">
        <v>5.8599729513888885</v>
      </c>
      <c r="G33" s="4" t="str">
        <f t="shared" si="5"/>
        <v>大越行政局</v>
      </c>
      <c r="H33" s="44">
        <f t="shared" ca="1" si="1"/>
        <v>723</v>
      </c>
      <c r="I33" s="44">
        <f t="shared" ca="1" si="2"/>
        <v>5.0999999999999997E-2</v>
      </c>
      <c r="J33" s="44" t="str">
        <f t="shared" ca="1" si="3"/>
        <v>大越行政局</v>
      </c>
      <c r="K33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696</v>
      </c>
      <c r="L33" s="44">
        <f>IF(INDEX($K:$K,ROW())&lt;&gt;"",INDEX(新_NRA_CSV_Data!$B:$B,INDEX($K:$K,ROW())),"")</f>
        <v>5.3999999999999999E-2</v>
      </c>
      <c r="M33" s="44" t="str">
        <f>IF(INDEX($K:$K,ROW())&lt;&gt;"",INDEX(新_NRA_CSV_Data!$A:$A,INDEX($K:$K,ROW())),"")</f>
        <v>大越行政局</v>
      </c>
    </row>
    <row r="34" spans="1:13" ht="14.25">
      <c r="A34" s="65"/>
      <c r="B34" s="2">
        <v>24</v>
      </c>
      <c r="C34" s="66"/>
      <c r="D34" s="4" t="s">
        <v>118</v>
      </c>
      <c r="E34" s="14">
        <v>1.5571547083333332</v>
      </c>
      <c r="F34" s="14">
        <v>5.8600730416666664</v>
      </c>
      <c r="G34" s="4" t="s">
        <v>1087</v>
      </c>
      <c r="H34" s="44" t="str">
        <f t="shared" ca="1" si="1"/>
        <v/>
      </c>
      <c r="I34" s="44" t="str">
        <f t="shared" ca="1" si="2"/>
        <v/>
      </c>
      <c r="J34" s="44" t="str">
        <f t="shared" ca="1" si="3"/>
        <v/>
      </c>
      <c r="K34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34" s="44" t="str">
        <f>IF(INDEX($K:$K,ROW())&lt;&gt;"",INDEX(新_NRA_CSV_Data!$B:$B,INDEX($K:$K,ROW())),"")</f>
        <v/>
      </c>
      <c r="M34" s="44" t="str">
        <f>IF(INDEX($K:$K,ROW())&lt;&gt;"",INDEX(新_NRA_CSV_Data!$A:$A,INDEX($K:$K,ROW())),"")</f>
        <v/>
      </c>
    </row>
    <row r="35" spans="1:13" ht="14.25">
      <c r="A35" s="65"/>
      <c r="B35" s="2">
        <v>25</v>
      </c>
      <c r="C35" s="3" t="s">
        <v>119</v>
      </c>
      <c r="D35" s="4" t="s">
        <v>120</v>
      </c>
      <c r="E35" s="14">
        <v>1.5574748148148148</v>
      </c>
      <c r="F35" s="14">
        <v>5.8599881828703699</v>
      </c>
      <c r="G35" s="4" t="str">
        <f t="shared" ref="G35:G38" si="6">SUBSTITUTE(SUBSTITUTE(SUBSTITUTE(SUBSTITUTE(SUBSTITUTE(INDEX($D:$D,ROW()),"集会所",""),"多目的",""),"生活改善センター",""),"公民館",""),"地区","")</f>
        <v>槻木</v>
      </c>
      <c r="H35" s="44" t="str">
        <f t="shared" ca="1" si="1"/>
        <v/>
      </c>
      <c r="I35" s="44" t="str">
        <f t="shared" ca="1" si="2"/>
        <v/>
      </c>
      <c r="J35" s="44" t="str">
        <f t="shared" ca="1" si="3"/>
        <v/>
      </c>
      <c r="K35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35" s="44" t="str">
        <f>IF(INDEX($K:$K,ROW())&lt;&gt;"",INDEX(新_NRA_CSV_Data!$B:$B,INDEX($K:$K,ROW())),"")</f>
        <v/>
      </c>
      <c r="M35" s="44" t="str">
        <f>IF(INDEX($K:$K,ROW())&lt;&gt;"",INDEX(新_NRA_CSV_Data!$A:$A,INDEX($K:$K,ROW())),"")</f>
        <v/>
      </c>
    </row>
    <row r="36" spans="1:13" ht="14.25">
      <c r="A36" s="65"/>
      <c r="B36" s="2">
        <v>26</v>
      </c>
      <c r="C36" s="3" t="s">
        <v>121</v>
      </c>
      <c r="D36" s="4" t="s">
        <v>122</v>
      </c>
      <c r="E36" s="14">
        <v>1.5576633101851853</v>
      </c>
      <c r="F36" s="14">
        <v>5.8597448263888881</v>
      </c>
      <c r="G36" s="4" t="str">
        <f t="shared" si="6"/>
        <v>大越ふれあいと秩序の広場</v>
      </c>
      <c r="H36" s="44">
        <f t="shared" ca="1" si="1"/>
        <v>425</v>
      </c>
      <c r="I36" s="44">
        <f t="shared" ca="1" si="2"/>
        <v>8.4000000000000005E-2</v>
      </c>
      <c r="J36" s="44" t="str">
        <f t="shared" ca="1" si="3"/>
        <v>大越ふれあいと秩序の広場＜平成25年12月に新規設置＞</v>
      </c>
      <c r="K36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576</v>
      </c>
      <c r="L36" s="44">
        <f>IF(INDEX($K:$K,ROW())&lt;&gt;"",INDEX(新_NRA_CSV_Data!$B:$B,INDEX($K:$K,ROW())),"")</f>
        <v>7.1999999999999995E-2</v>
      </c>
      <c r="M36" s="44" t="str">
        <f>IF(INDEX($K:$K,ROW())&lt;&gt;"",INDEX(新_NRA_CSV_Data!$A:$A,INDEX($K:$K,ROW())),"")</f>
        <v>大越ふれあいと秩序の広場＜平成25年12月に新規設置＞</v>
      </c>
    </row>
    <row r="37" spans="1:13" ht="14.25">
      <c r="A37" s="65"/>
      <c r="B37" s="2">
        <v>27</v>
      </c>
      <c r="C37" s="3" t="s">
        <v>123</v>
      </c>
      <c r="D37" s="4" t="s">
        <v>124</v>
      </c>
      <c r="E37" s="14">
        <v>1.5578687037037038</v>
      </c>
      <c r="F37" s="14">
        <v>5.8595310763888886</v>
      </c>
      <c r="G37" s="4" t="str">
        <f t="shared" si="6"/>
        <v>大越保健センター</v>
      </c>
      <c r="H37" s="44">
        <f t="shared" ca="1" si="1"/>
        <v>266</v>
      </c>
      <c r="I37" s="44">
        <f t="shared" ca="1" si="2"/>
        <v>9.5000000000000001E-2</v>
      </c>
      <c r="J37" s="44" t="str">
        <f t="shared" ca="1" si="3"/>
        <v>田村市大越保健センター＜平成25年12月に新規設置＞</v>
      </c>
      <c r="K37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357</v>
      </c>
      <c r="L37" s="44">
        <f>IF(INDEX($K:$K,ROW())&lt;&gt;"",INDEX(新_NRA_CSV_Data!$B:$B,INDEX($K:$K,ROW())),"")</f>
        <v>8.5999999999999993E-2</v>
      </c>
      <c r="M37" s="44" t="str">
        <f>IF(INDEX($K:$K,ROW())&lt;&gt;"",INDEX(新_NRA_CSV_Data!$A:$A,INDEX($K:$K,ROW())),"")</f>
        <v>田村市大越保健センター＜平成25年12月に新規設置＞</v>
      </c>
    </row>
    <row r="38" spans="1:13" ht="14.25">
      <c r="A38" s="65"/>
      <c r="B38" s="2">
        <v>28</v>
      </c>
      <c r="C38" s="3" t="s">
        <v>125</v>
      </c>
      <c r="D38" s="4" t="s">
        <v>126</v>
      </c>
      <c r="E38" s="14">
        <v>1.5580757407407408</v>
      </c>
      <c r="F38" s="14">
        <v>5.8589922916666666</v>
      </c>
      <c r="G38" s="4" t="str">
        <f t="shared" si="6"/>
        <v>戸ノ内</v>
      </c>
      <c r="H38" s="44" t="str">
        <f t="shared" ca="1" si="1"/>
        <v/>
      </c>
      <c r="I38" s="44" t="str">
        <f t="shared" ca="1" si="2"/>
        <v/>
      </c>
      <c r="J38" s="44" t="str">
        <f t="shared" ca="1" si="3"/>
        <v/>
      </c>
      <c r="K38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38" s="44" t="str">
        <f>IF(INDEX($K:$K,ROW())&lt;&gt;"",INDEX(新_NRA_CSV_Data!$B:$B,INDEX($K:$K,ROW())),"")</f>
        <v/>
      </c>
      <c r="M38" s="44" t="str">
        <f>IF(INDEX($K:$K,ROW())&lt;&gt;"",INDEX(新_NRA_CSV_Data!$A:$A,INDEX($K:$K,ROW())),"")</f>
        <v/>
      </c>
    </row>
    <row r="39" spans="1:13" ht="14.25">
      <c r="A39" s="65"/>
      <c r="B39" s="2">
        <v>29</v>
      </c>
      <c r="C39" s="3" t="s">
        <v>127</v>
      </c>
      <c r="D39" s="4" t="s">
        <v>128</v>
      </c>
      <c r="E39" s="14">
        <v>1.5586237962962963</v>
      </c>
      <c r="F39" s="14">
        <v>5.8589232291666669</v>
      </c>
      <c r="G39" s="4" t="s">
        <v>1088</v>
      </c>
      <c r="H39" s="44">
        <f t="shared" ca="1" si="1"/>
        <v>109</v>
      </c>
      <c r="I39" s="44">
        <f t="shared" ca="1" si="2"/>
        <v>0.11</v>
      </c>
      <c r="J39" s="44" t="str">
        <f t="shared" ca="1" si="3"/>
        <v>西部公園</v>
      </c>
      <c r="K39" s="44"/>
      <c r="L39" s="44" t="str">
        <f>IF(INDEX($K:$K,ROW())&lt;&gt;"",INDEX(新_NRA_CSV_Data!$B:$B,INDEX($K:$K,ROW())),"")</f>
        <v/>
      </c>
      <c r="M39" s="44" t="str">
        <f>IF(INDEX($K:$K,ROW())&lt;&gt;"",INDEX(新_NRA_CSV_Data!$A:$A,INDEX($K:$K,ROW())),"")</f>
        <v/>
      </c>
    </row>
    <row r="40" spans="1:13" ht="14.25">
      <c r="A40" s="65"/>
      <c r="B40" s="2">
        <v>30</v>
      </c>
      <c r="C40" s="3" t="s">
        <v>129</v>
      </c>
      <c r="D40" s="4" t="s">
        <v>130</v>
      </c>
      <c r="E40" s="14">
        <v>1.558324513888889</v>
      </c>
      <c r="F40" s="14">
        <v>5.8597846874999995</v>
      </c>
      <c r="G40" s="4" t="s">
        <v>1089</v>
      </c>
      <c r="H40" s="44">
        <f t="shared" ca="1" si="1"/>
        <v>207</v>
      </c>
      <c r="I40" s="44">
        <f t="shared" ca="1" si="2"/>
        <v>9.9000000000000005E-2</v>
      </c>
      <c r="J40" s="44" t="str">
        <f t="shared" ca="1" si="3"/>
        <v>東部体育館</v>
      </c>
      <c r="K40" s="44"/>
      <c r="L40" s="44" t="str">
        <f>IF(INDEX($K:$K,ROW())&lt;&gt;"",INDEX(新_NRA_CSV_Data!$B:$B,INDEX($K:$K,ROW())),"")</f>
        <v/>
      </c>
      <c r="M40" s="44" t="str">
        <f>IF(INDEX($K:$K,ROW())&lt;&gt;"",INDEX(新_NRA_CSV_Data!$A:$A,INDEX($K:$K,ROW())),"")</f>
        <v/>
      </c>
    </row>
    <row r="41" spans="1:13" ht="14.25">
      <c r="A41" s="65"/>
      <c r="B41" s="2">
        <v>31</v>
      </c>
      <c r="C41" s="3" t="s">
        <v>131</v>
      </c>
      <c r="D41" s="4" t="s">
        <v>132</v>
      </c>
      <c r="E41" s="14">
        <v>1.5567212615740742</v>
      </c>
      <c r="F41" s="14">
        <v>5.858553564814815</v>
      </c>
      <c r="G41" s="4" t="str">
        <f t="shared" ref="G41:G45" si="7">SUBSTITUTE(SUBSTITUTE(SUBSTITUTE(SUBSTITUTE(SUBSTITUTE(INDEX($D:$D,ROW()),"集会所",""),"多目的",""),"生活改善センター",""),"公民館",""),"地区","")</f>
        <v>牧野交流センター</v>
      </c>
      <c r="H41" s="44">
        <f t="shared" ca="1" si="1"/>
        <v>296</v>
      </c>
      <c r="I41" s="44">
        <f t="shared" ca="1" si="2"/>
        <v>9.1999999999999998E-2</v>
      </c>
      <c r="J41" s="44" t="str">
        <f t="shared" ca="1" si="3"/>
        <v>牧野多目的交流センター</v>
      </c>
      <c r="K41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755</v>
      </c>
      <c r="L41" s="44">
        <f>IF(INDEX($K:$K,ROW())&lt;&gt;"",INDEX(新_NRA_CSV_Data!$B:$B,INDEX($K:$K,ROW())),"")</f>
        <v>7.4999999999999997E-2</v>
      </c>
      <c r="M41" s="44" t="str">
        <f>IF(INDEX($K:$K,ROW())&lt;&gt;"",INDEX(新_NRA_CSV_Data!$A:$A,INDEX($K:$K,ROW())),"")</f>
        <v>牧野多目的交流センター</v>
      </c>
    </row>
    <row r="42" spans="1:13" ht="14.25">
      <c r="A42" s="65"/>
      <c r="B42" s="2">
        <v>32</v>
      </c>
      <c r="C42" s="3" t="s">
        <v>133</v>
      </c>
      <c r="D42" s="4" t="s">
        <v>134</v>
      </c>
      <c r="E42" s="14">
        <v>1.556497152777778</v>
      </c>
      <c r="F42" s="14">
        <v>5.8592026273148141</v>
      </c>
      <c r="G42" s="4" t="str">
        <f t="shared" si="7"/>
        <v>大越転作技術研修センター</v>
      </c>
      <c r="H42" s="44">
        <f t="shared" ca="1" si="1"/>
        <v>611</v>
      </c>
      <c r="I42" s="44">
        <f t="shared" ca="1" si="2"/>
        <v>7.0999999999999994E-2</v>
      </c>
      <c r="J42" s="44" t="str">
        <f t="shared" ca="1" si="3"/>
        <v>大越転作技術研修センター</v>
      </c>
      <c r="K42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446</v>
      </c>
      <c r="L42" s="44">
        <f>IF(INDEX($K:$K,ROW())&lt;&gt;"",INDEX(新_NRA_CSV_Data!$B:$B,INDEX($K:$K,ROW())),"")</f>
        <v>0.08</v>
      </c>
      <c r="M42" s="44" t="str">
        <f>IF(INDEX($K:$K,ROW())&lt;&gt;"",INDEX(新_NRA_CSV_Data!$A:$A,INDEX($K:$K,ROW())),"")</f>
        <v>大越転作技術研修センター</v>
      </c>
    </row>
    <row r="43" spans="1:13" ht="14.25">
      <c r="A43" s="65"/>
      <c r="B43" s="2">
        <v>33</v>
      </c>
      <c r="C43" s="3" t="s">
        <v>135</v>
      </c>
      <c r="D43" s="4" t="s">
        <v>136</v>
      </c>
      <c r="E43" s="14">
        <v>1.5574065046296297</v>
      </c>
      <c r="F43" s="14">
        <v>5.861327129629629</v>
      </c>
      <c r="G43" s="4" t="s">
        <v>135</v>
      </c>
      <c r="H43" s="44">
        <f t="shared" ref="H43:H74" ca="1" si="8">IF(AND(NOT(ISERROR(MATCH("*"&amp;INDEX($D:$D,ROW())&amp;"*",INDIRECT($H$8&amp;"!$A:$A"),0))),INDEX($G:$G,ROW())&lt;&gt;""),MATCH("*"&amp;INDEX($D:$D,ROW())&amp;"*",INDIRECT($H$8&amp;"!$A:$A"),0),
IF(AND(NOT(ISERROR(MATCH("*"&amp;INDEX($G:$G,ROW())&amp;"*",INDIRECT($H$8&amp;"!$A:$A"),0))),INDEX($G:$G,ROW())&lt;&gt;""),MATCH("*"&amp;INDEX($G:$G,ROW())&amp;"*",INDIRECT($H$8&amp;"!$A:$A"),0),
IF(AND(NOT(ISERROR(MATCH("*"&amp;INDEX($C:$C,ROW())&amp;"*",INDIRECT($H$8&amp;"!$A:$A"),0))),INDEX($C:$C,ROW())&lt;&gt;""),MATCH("*"&amp;INDEX($C:$C,ROW())&amp;"*",INDIRECT($H$8&amp;"!$A:$A"),0),"")))</f>
        <v>638</v>
      </c>
      <c r="I43" s="44">
        <f t="shared" ref="I43:I74" ca="1" si="9">IF(INDEX($H:$H,ROW())&lt;&gt;"",INDEX(INDIRECT($H$8&amp;"!$B:$B"),INDEX($H:$H,ROW())),"")</f>
        <v>6.9000000000000006E-2</v>
      </c>
      <c r="J43" s="44" t="str">
        <f t="shared" ref="J43:J74" ca="1" si="10">IF(INDEX($H:$H,ROW())&lt;&gt;"",INDEX(INDIRECT($H$8&amp;"!$A:$A"),INDEX($H:$H,ROW())),"")</f>
        <v>早稲川多目的交流センター</v>
      </c>
      <c r="K43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757</v>
      </c>
      <c r="L43" s="44">
        <f>IF(INDEX($K:$K,ROW())&lt;&gt;"",INDEX(新_NRA_CSV_Data!$B:$B,INDEX($K:$K,ROW())),"")</f>
        <v>7.3999999999999996E-2</v>
      </c>
      <c r="M43" s="44" t="str">
        <f>IF(INDEX($K:$K,ROW())&lt;&gt;"",INDEX(新_NRA_CSV_Data!$A:$A,INDEX($K:$K,ROW())),"")</f>
        <v>早稲川多目的交流センター</v>
      </c>
    </row>
    <row r="44" spans="1:13" ht="14.25" customHeight="1">
      <c r="A44" s="65" t="s">
        <v>137</v>
      </c>
      <c r="B44" s="2">
        <v>34</v>
      </c>
      <c r="C44" s="66" t="s">
        <v>138</v>
      </c>
      <c r="D44" s="4" t="s">
        <v>139</v>
      </c>
      <c r="E44" s="14">
        <v>1.5606283680555557</v>
      </c>
      <c r="F44" s="14">
        <v>5.8634146180555549</v>
      </c>
      <c r="G44" s="4" t="str">
        <f t="shared" si="7"/>
        <v>上岩井</v>
      </c>
      <c r="H44" s="44">
        <f t="shared" ca="1" si="8"/>
        <v>115</v>
      </c>
      <c r="I44" s="44">
        <f t="shared" ca="1" si="9"/>
        <v>0.109</v>
      </c>
      <c r="J44" s="44" t="str">
        <f t="shared" ca="1" si="10"/>
        <v>上岩井沢生活改善センター</v>
      </c>
      <c r="K44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59</v>
      </c>
      <c r="L44" s="44">
        <f>IF(INDEX($K:$K,ROW())&lt;&gt;"",INDEX(新_NRA_CSV_Data!$B:$B,INDEX($K:$K,ROW())),"")</f>
        <v>0.11700000000000001</v>
      </c>
      <c r="M44" s="44" t="str">
        <f>IF(INDEX($K:$K,ROW())&lt;&gt;"",INDEX(新_NRA_CSV_Data!$A:$A,INDEX($K:$K,ROW())),"")</f>
        <v>上岩井沢生活改善センター</v>
      </c>
    </row>
    <row r="45" spans="1:13" ht="14.25">
      <c r="A45" s="65"/>
      <c r="B45" s="2">
        <v>35</v>
      </c>
      <c r="C45" s="66"/>
      <c r="D45" s="4" t="s">
        <v>140</v>
      </c>
      <c r="E45" s="14">
        <v>1.5600831481481481</v>
      </c>
      <c r="F45" s="14">
        <v>5.863338321759259</v>
      </c>
      <c r="G45" s="4" t="str">
        <f t="shared" si="7"/>
        <v>大槻</v>
      </c>
      <c r="H45" s="44">
        <f t="shared" ca="1" si="8"/>
        <v>213</v>
      </c>
      <c r="I45" s="44">
        <f t="shared" ca="1" si="9"/>
        <v>9.9000000000000005E-2</v>
      </c>
      <c r="J45" s="44" t="str">
        <f t="shared" ca="1" si="10"/>
        <v>郡山市立大槻小学校</v>
      </c>
      <c r="K45" s="44"/>
      <c r="L45" s="44" t="str">
        <f>IF(INDEX($K:$K,ROW())&lt;&gt;"",INDEX(新_NRA_CSV_Data!$B:$B,INDEX($K:$K,ROW())),"")</f>
        <v/>
      </c>
      <c r="M45" s="44" t="str">
        <f>IF(INDEX($K:$K,ROW())&lt;&gt;"",INDEX(新_NRA_CSV_Data!$A:$A,INDEX($K:$K,ROW())),"")</f>
        <v/>
      </c>
    </row>
    <row r="46" spans="1:13" ht="14.25">
      <c r="A46" s="65"/>
      <c r="B46" s="2">
        <v>36</v>
      </c>
      <c r="C46" s="3" t="s">
        <v>141</v>
      </c>
      <c r="D46" s="4" t="s">
        <v>142</v>
      </c>
      <c r="E46" s="14">
        <v>1.5606255092592594</v>
      </c>
      <c r="F46" s="14">
        <v>5.8640027893518516</v>
      </c>
      <c r="G46" s="4" t="s">
        <v>1090</v>
      </c>
      <c r="H46" s="44" t="str">
        <f t="shared" ca="1" si="8"/>
        <v/>
      </c>
      <c r="I46" s="44" t="str">
        <f t="shared" ca="1" si="9"/>
        <v/>
      </c>
      <c r="J46" s="44" t="str">
        <f t="shared" ca="1" si="10"/>
        <v/>
      </c>
      <c r="K46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491</v>
      </c>
      <c r="L46" s="44">
        <f>IF(INDEX($K:$K,ROW())&lt;&gt;"",INDEX(新_NRA_CSV_Data!$B:$B,INDEX($K:$K,ROW())),"")</f>
        <v>7.8E-2</v>
      </c>
      <c r="M46" s="44" t="str">
        <f>IF(INDEX($K:$K,ROW())&lt;&gt;"",INDEX(新_NRA_CSV_Data!$A:$A,INDEX($K:$K,ROW())),"")</f>
        <v>岩井沢プール駐車場</v>
      </c>
    </row>
    <row r="47" spans="1:13" ht="14.25">
      <c r="A47" s="65"/>
      <c r="B47" s="2">
        <v>37</v>
      </c>
      <c r="C47" s="3" t="s">
        <v>143</v>
      </c>
      <c r="D47" s="4" t="s">
        <v>144</v>
      </c>
      <c r="E47" s="14">
        <v>1.5607515277777779</v>
      </c>
      <c r="F47" s="14">
        <v>5.864263368055556</v>
      </c>
      <c r="G47" s="4" t="s">
        <v>1091</v>
      </c>
      <c r="H47" s="44" t="str">
        <f t="shared" ca="1" si="8"/>
        <v/>
      </c>
      <c r="I47" s="44" t="str">
        <f t="shared" ca="1" si="9"/>
        <v/>
      </c>
      <c r="J47" s="44" t="str">
        <f t="shared" ca="1" si="10"/>
        <v/>
      </c>
      <c r="K47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47" s="44" t="str">
        <f>IF(INDEX($K:$K,ROW())&lt;&gt;"",INDEX(新_NRA_CSV_Data!$B:$B,INDEX($K:$K,ROW())),"")</f>
        <v/>
      </c>
      <c r="M47" s="44" t="str">
        <f>IF(INDEX($K:$K,ROW())&lt;&gt;"",INDEX(新_NRA_CSV_Data!$A:$A,INDEX($K:$K,ROW())),"")</f>
        <v/>
      </c>
    </row>
    <row r="48" spans="1:13" ht="14.25">
      <c r="A48" s="65"/>
      <c r="B48" s="2">
        <v>38</v>
      </c>
      <c r="C48" s="3" t="s">
        <v>145</v>
      </c>
      <c r="D48" s="4" t="s">
        <v>146</v>
      </c>
      <c r="E48" s="14">
        <v>1.561567175925926</v>
      </c>
      <c r="F48" s="14">
        <v>5.8637702430555549</v>
      </c>
      <c r="G48" s="4" t="s">
        <v>1092</v>
      </c>
      <c r="H48" s="44" t="str">
        <f t="shared" ca="1" si="8"/>
        <v/>
      </c>
      <c r="I48" s="44" t="str">
        <f t="shared" ca="1" si="9"/>
        <v/>
      </c>
      <c r="J48" s="44" t="str">
        <f t="shared" ca="1" si="10"/>
        <v/>
      </c>
      <c r="K48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48" s="44" t="str">
        <f>IF(INDEX($K:$K,ROW())&lt;&gt;"",INDEX(新_NRA_CSV_Data!$B:$B,INDEX($K:$K,ROW())),"")</f>
        <v/>
      </c>
      <c r="M48" s="44" t="str">
        <f>IF(INDEX($K:$K,ROW())&lt;&gt;"",INDEX(新_NRA_CSV_Data!$A:$A,INDEX($K:$K,ROW())),"")</f>
        <v/>
      </c>
    </row>
    <row r="49" spans="1:13" ht="14.25">
      <c r="A49" s="65"/>
      <c r="B49" s="2">
        <v>39</v>
      </c>
      <c r="C49" s="66" t="s">
        <v>147</v>
      </c>
      <c r="D49" s="4" t="s">
        <v>148</v>
      </c>
      <c r="E49" s="14">
        <v>1.5605578356481482</v>
      </c>
      <c r="F49" s="14">
        <v>5.8652824421296286</v>
      </c>
      <c r="G49" s="4" t="s">
        <v>1093</v>
      </c>
      <c r="H49" s="44">
        <f t="shared" ca="1" si="8"/>
        <v>45</v>
      </c>
      <c r="I49" s="44">
        <f t="shared" ca="1" si="9"/>
        <v>0.125</v>
      </c>
      <c r="J49" s="44" t="str">
        <f t="shared" ca="1" si="10"/>
        <v>下道之内集落センター＜平成25年12月に新規設置＞</v>
      </c>
      <c r="K49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36</v>
      </c>
      <c r="L49" s="44">
        <f>IF(INDEX($K:$K,ROW())&lt;&gt;"",INDEX(新_NRA_CSV_Data!$B:$B,INDEX($K:$K,ROW())),"")</f>
        <v>0.128</v>
      </c>
      <c r="M49" s="44" t="str">
        <f>IF(INDEX($K:$K,ROW())&lt;&gt;"",INDEX(新_NRA_CSV_Data!$A:$A,INDEX($K:$K,ROW())),"")</f>
        <v>下道之内集落センター＜平成25年12月に新規設置＞</v>
      </c>
    </row>
    <row r="50" spans="1:13" ht="14.25">
      <c r="A50" s="65"/>
      <c r="B50" s="2">
        <v>40</v>
      </c>
      <c r="C50" s="66"/>
      <c r="D50" s="4" t="s">
        <v>149</v>
      </c>
      <c r="E50" s="14">
        <v>1.5612431250000001</v>
      </c>
      <c r="F50" s="14">
        <v>5.8651236921296297</v>
      </c>
      <c r="G50" s="4" t="s">
        <v>1094</v>
      </c>
      <c r="H50" s="44" t="str">
        <f t="shared" ca="1" si="8"/>
        <v/>
      </c>
      <c r="I50" s="44" t="str">
        <f t="shared" ca="1" si="9"/>
        <v/>
      </c>
      <c r="J50" s="44" t="str">
        <f t="shared" ca="1" si="10"/>
        <v/>
      </c>
      <c r="K50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50" s="44" t="str">
        <f>IF(INDEX($K:$K,ROW())&lt;&gt;"",INDEX(新_NRA_CSV_Data!$B:$B,INDEX($K:$K,ROW())),"")</f>
        <v/>
      </c>
      <c r="M50" s="44" t="str">
        <f>IF(INDEX($K:$K,ROW())&lt;&gt;"",INDEX(新_NRA_CSV_Data!$A:$A,INDEX($K:$K,ROW())),"")</f>
        <v/>
      </c>
    </row>
    <row r="51" spans="1:13" ht="14.25">
      <c r="A51" s="65"/>
      <c r="B51" s="2">
        <v>41</v>
      </c>
      <c r="C51" s="66" t="s">
        <v>150</v>
      </c>
      <c r="D51" s="4" t="s">
        <v>151</v>
      </c>
      <c r="E51" s="14">
        <v>1.5603762037037037</v>
      </c>
      <c r="F51" s="14">
        <v>5.8669587731481476</v>
      </c>
      <c r="G51" s="4" t="str">
        <f>SUBSTITUTE(SUBSTITUTE(SUBSTITUTE(SUBSTITUTE(SUBSTITUTE(INDEX($D:$D,ROW()),"集会所",""),"多目的",""),"生活改善センター",""),"公民館",""),"地区","")</f>
        <v>石黒集落センター</v>
      </c>
      <c r="H51" s="44" t="str">
        <f t="shared" ca="1" si="8"/>
        <v/>
      </c>
      <c r="I51" s="44" t="str">
        <f t="shared" ca="1" si="9"/>
        <v/>
      </c>
      <c r="J51" s="44" t="str">
        <f t="shared" ca="1" si="10"/>
        <v/>
      </c>
      <c r="K51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510</v>
      </c>
      <c r="L51" s="44">
        <f>IF(INDEX($K:$K,ROW())&lt;&gt;"",INDEX(新_NRA_CSV_Data!$B:$B,INDEX($K:$K,ROW())),"")</f>
        <v>7.6999999999999999E-2</v>
      </c>
      <c r="M51" s="44" t="str">
        <f>IF(INDEX($K:$K,ROW())&lt;&gt;"",INDEX(新_NRA_CSV_Data!$A:$A,INDEX($K:$K,ROW())),"")</f>
        <v>石黒集落センター</v>
      </c>
    </row>
    <row r="52" spans="1:13" ht="14.25">
      <c r="A52" s="65"/>
      <c r="B52" s="2">
        <v>42</v>
      </c>
      <c r="C52" s="66"/>
      <c r="D52" s="4" t="s">
        <v>152</v>
      </c>
      <c r="E52" s="14">
        <v>1.5601276041666667</v>
      </c>
      <c r="F52" s="14">
        <v>5.8658673611111105</v>
      </c>
      <c r="G52" s="4" t="s">
        <v>1095</v>
      </c>
      <c r="H52" s="44" t="str">
        <f t="shared" ca="1" si="8"/>
        <v/>
      </c>
      <c r="I52" s="44" t="str">
        <f t="shared" ca="1" si="9"/>
        <v/>
      </c>
      <c r="J52" s="44" t="str">
        <f t="shared" ca="1" si="10"/>
        <v/>
      </c>
      <c r="K52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52" s="44" t="str">
        <f>IF(INDEX($K:$K,ROW())&lt;&gt;"",INDEX(新_NRA_CSV_Data!$B:$B,INDEX($K:$K,ROW())),"")</f>
        <v/>
      </c>
      <c r="M52" s="44" t="str">
        <f>IF(INDEX($K:$K,ROW())&lt;&gt;"",INDEX(新_NRA_CSV_Data!$A:$A,INDEX($K:$K,ROW())),"")</f>
        <v/>
      </c>
    </row>
    <row r="53" spans="1:13" ht="14.25">
      <c r="A53" s="65"/>
      <c r="B53" s="2">
        <v>43</v>
      </c>
      <c r="C53" s="3" t="s">
        <v>153</v>
      </c>
      <c r="D53" s="4" t="s">
        <v>154</v>
      </c>
      <c r="E53" s="14">
        <v>1.5597072453703704</v>
      </c>
      <c r="F53" s="14">
        <v>5.8666005787037037</v>
      </c>
      <c r="G53" s="4" t="str">
        <f t="shared" ref="G53:G54" si="11">SUBSTITUTE(SUBSTITUTE(SUBSTITUTE(SUBSTITUTE(SUBSTITUTE(INDEX($D:$D,ROW()),"集会所",""),"多目的",""),"生活改善センター",""),"公民館",""),"地区","")</f>
        <v>都路行政局</v>
      </c>
      <c r="H53" s="44">
        <f t="shared" ca="1" si="8"/>
        <v>465</v>
      </c>
      <c r="I53" s="44">
        <f t="shared" ca="1" si="9"/>
        <v>8.2000000000000003E-2</v>
      </c>
      <c r="J53" s="44" t="str">
        <f t="shared" ca="1" si="10"/>
        <v>都路行政局</v>
      </c>
      <c r="K53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367</v>
      </c>
      <c r="L53" s="44">
        <f>IF(INDEX($K:$K,ROW())&lt;&gt;"",INDEX(新_NRA_CSV_Data!$B:$B,INDEX($K:$K,ROW())),"")</f>
        <v>8.5999999999999993E-2</v>
      </c>
      <c r="M53" s="44" t="str">
        <f>IF(INDEX($K:$K,ROW())&lt;&gt;"",INDEX(新_NRA_CSV_Data!$A:$A,INDEX($K:$K,ROW())),"")</f>
        <v>都路行政局</v>
      </c>
    </row>
    <row r="54" spans="1:13" ht="14.25">
      <c r="A54" s="65"/>
      <c r="B54" s="2">
        <v>44</v>
      </c>
      <c r="C54" s="3" t="s">
        <v>155</v>
      </c>
      <c r="D54" s="4" t="s">
        <v>156</v>
      </c>
      <c r="E54" s="14">
        <f>37.431983/24</f>
        <v>1.5596659583333334</v>
      </c>
      <c r="F54" s="14">
        <f>140.801882/24</f>
        <v>5.8667450833333339</v>
      </c>
      <c r="G54" s="4" t="str">
        <f t="shared" si="11"/>
        <v>古道分団３部屯所</v>
      </c>
      <c r="H54" s="44" t="str">
        <f t="shared" ca="1" si="8"/>
        <v/>
      </c>
      <c r="I54" s="44" t="str">
        <f t="shared" ca="1" si="9"/>
        <v/>
      </c>
      <c r="J54" s="44" t="str">
        <f t="shared" ca="1" si="10"/>
        <v/>
      </c>
      <c r="K54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54" s="44" t="str">
        <f>IF(INDEX($K:$K,ROW())&lt;&gt;"",INDEX(新_NRA_CSV_Data!$B:$B,INDEX($K:$K,ROW())),"")</f>
        <v/>
      </c>
      <c r="M54" s="44" t="str">
        <f>IF(INDEX($K:$K,ROW())&lt;&gt;"",INDEX(新_NRA_CSV_Data!$A:$A,INDEX($K:$K,ROW())),"")</f>
        <v/>
      </c>
    </row>
    <row r="55" spans="1:13" ht="14.25">
      <c r="A55" s="65"/>
      <c r="B55" s="2">
        <v>45</v>
      </c>
      <c r="C55" s="66" t="s">
        <v>157</v>
      </c>
      <c r="D55" s="4" t="s">
        <v>158</v>
      </c>
      <c r="E55" s="14">
        <v>1.5579755324074076</v>
      </c>
      <c r="F55" s="14">
        <v>5.8667880439814812</v>
      </c>
      <c r="G55" s="4" t="s">
        <v>1096</v>
      </c>
      <c r="H55" s="44" t="str">
        <f t="shared" ca="1" si="8"/>
        <v/>
      </c>
      <c r="I55" s="44" t="str">
        <f t="shared" ca="1" si="9"/>
        <v/>
      </c>
      <c r="J55" s="44" t="str">
        <f t="shared" ca="1" si="10"/>
        <v/>
      </c>
      <c r="K55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55" s="44" t="str">
        <f>IF(INDEX($K:$K,ROW())&lt;&gt;"",INDEX(新_NRA_CSV_Data!$B:$B,INDEX($K:$K,ROW())),"")</f>
        <v/>
      </c>
      <c r="M55" s="44" t="str">
        <f>IF(INDEX($K:$K,ROW())&lt;&gt;"",INDEX(新_NRA_CSV_Data!$A:$A,INDEX($K:$K,ROW())),"")</f>
        <v/>
      </c>
    </row>
    <row r="56" spans="1:13" ht="14.25">
      <c r="A56" s="65"/>
      <c r="B56" s="2">
        <v>46</v>
      </c>
      <c r="C56" s="66"/>
      <c r="D56" s="4" t="s">
        <v>159</v>
      </c>
      <c r="E56" s="14">
        <v>1.5578582291666667</v>
      </c>
      <c r="F56" s="14">
        <v>5.8657398148148143</v>
      </c>
      <c r="G56" s="4" t="s">
        <v>1097</v>
      </c>
      <c r="H56" s="44">
        <f t="shared" ca="1" si="8"/>
        <v>234</v>
      </c>
      <c r="I56" s="44">
        <f t="shared" ca="1" si="9"/>
        <v>9.8000000000000004E-2</v>
      </c>
      <c r="J56" s="44" t="str">
        <f t="shared" ca="1" si="10"/>
        <v>頭ノ巣集会所</v>
      </c>
      <c r="K56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350</v>
      </c>
      <c r="L56" s="44">
        <f>IF(INDEX($K:$K,ROW())&lt;&gt;"",INDEX(新_NRA_CSV_Data!$B:$B,INDEX($K:$K,ROW())),"")</f>
        <v>8.6999999999999994E-2</v>
      </c>
      <c r="M56" s="44" t="str">
        <f>IF(INDEX($K:$K,ROW())&lt;&gt;"",INDEX(新_NRA_CSV_Data!$A:$A,INDEX($K:$K,ROW())),"")</f>
        <v>頭ノ巣集会所</v>
      </c>
    </row>
    <row r="57" spans="1:13" ht="14.25">
      <c r="A57" s="65"/>
      <c r="B57" s="2">
        <v>47</v>
      </c>
      <c r="C57" s="66" t="s">
        <v>160</v>
      </c>
      <c r="D57" s="4" t="s">
        <v>161</v>
      </c>
      <c r="E57" s="14">
        <v>1.5591443865740742</v>
      </c>
      <c r="F57" s="14">
        <v>5.866374722222222</v>
      </c>
      <c r="G57" s="4" t="str">
        <f>SUBSTITUTE(SUBSTITUTE(SUBSTITUTE(SUBSTITUTE(SUBSTITUTE(INDEX($D:$D,ROW()),"集会所",""),"多目的",""),"生活改善センター",""),"公民館",""),"地区","")</f>
        <v>南研修センター</v>
      </c>
      <c r="H57" s="44">
        <f t="shared" ca="1" si="8"/>
        <v>31</v>
      </c>
      <c r="I57" s="44">
        <f t="shared" ca="1" si="9"/>
        <v>0.128</v>
      </c>
      <c r="J57" s="44" t="str">
        <f t="shared" ca="1" si="10"/>
        <v>南多目的研修センター</v>
      </c>
      <c r="K57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43</v>
      </c>
      <c r="L57" s="44">
        <f>IF(INDEX($K:$K,ROW())&lt;&gt;"",INDEX(新_NRA_CSV_Data!$B:$B,INDEX($K:$K,ROW())),"")</f>
        <v>0.125</v>
      </c>
      <c r="M57" s="44" t="str">
        <f>IF(INDEX($K:$K,ROW())&lt;&gt;"",INDEX(新_NRA_CSV_Data!$A:$A,INDEX($K:$K,ROW())),"")</f>
        <v>南多目的研修センター</v>
      </c>
    </row>
    <row r="58" spans="1:13" ht="14.25">
      <c r="A58" s="65"/>
      <c r="B58" s="2">
        <v>48</v>
      </c>
      <c r="C58" s="66"/>
      <c r="D58" s="4" t="s">
        <v>162</v>
      </c>
      <c r="E58" s="14">
        <v>1.5583967708333333</v>
      </c>
      <c r="F58" s="14">
        <v>5.8649259953703705</v>
      </c>
      <c r="G58" s="4" t="s">
        <v>1098</v>
      </c>
      <c r="H58" s="44">
        <f t="shared" ca="1" si="8"/>
        <v>741</v>
      </c>
      <c r="I58" s="44">
        <f t="shared" ca="1" si="9"/>
        <v>8.6999999999999994E-2</v>
      </c>
      <c r="J58" s="44" t="str">
        <f t="shared" ca="1" si="10"/>
        <v>場々多目的研修センター</v>
      </c>
      <c r="K58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487</v>
      </c>
      <c r="L58" s="44">
        <f>IF(INDEX($K:$K,ROW())&lt;&gt;"",INDEX(新_NRA_CSV_Data!$B:$B,INDEX($K:$K,ROW())),"")</f>
        <v>7.8E-2</v>
      </c>
      <c r="M58" s="44" t="str">
        <f>IF(INDEX($K:$K,ROW())&lt;&gt;"",INDEX(新_NRA_CSV_Data!$A:$A,INDEX($K:$K,ROW())),"")</f>
        <v>場々多目的研修センター</v>
      </c>
    </row>
    <row r="59" spans="1:13" ht="14.25">
      <c r="A59" s="65"/>
      <c r="B59" s="2">
        <v>49</v>
      </c>
      <c r="C59" s="66" t="s">
        <v>163</v>
      </c>
      <c r="D59" s="4" t="s">
        <v>164</v>
      </c>
      <c r="E59" s="14">
        <v>1.5594831944444445</v>
      </c>
      <c r="F59" s="14">
        <v>5.8648923495370369</v>
      </c>
      <c r="G59" s="4" t="s">
        <v>1099</v>
      </c>
      <c r="H59" s="44" t="str">
        <f t="shared" ca="1" si="8"/>
        <v/>
      </c>
      <c r="I59" s="44" t="str">
        <f t="shared" ca="1" si="9"/>
        <v/>
      </c>
      <c r="J59" s="44" t="str">
        <f t="shared" ca="1" si="10"/>
        <v/>
      </c>
      <c r="K59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59" s="44" t="str">
        <f>IF(INDEX($K:$K,ROW())&lt;&gt;"",INDEX(新_NRA_CSV_Data!$B:$B,INDEX($K:$K,ROW())),"")</f>
        <v/>
      </c>
      <c r="M59" s="44" t="str">
        <f>IF(INDEX($K:$K,ROW())&lt;&gt;"",INDEX(新_NRA_CSV_Data!$A:$A,INDEX($K:$K,ROW())),"")</f>
        <v/>
      </c>
    </row>
    <row r="60" spans="1:13" ht="14.25">
      <c r="A60" s="65"/>
      <c r="B60" s="2">
        <v>50</v>
      </c>
      <c r="C60" s="66"/>
      <c r="D60" s="4" t="s">
        <v>165</v>
      </c>
      <c r="E60" s="14">
        <v>1.5594045601851854</v>
      </c>
      <c r="F60" s="14">
        <v>5.8638782754629624</v>
      </c>
      <c r="G60" s="4" t="str">
        <f t="shared" ref="G60:G64" si="12">SUBSTITUTE(SUBSTITUTE(SUBSTITUTE(SUBSTITUTE(SUBSTITUTE(INDEX($D:$D,ROW()),"集会所",""),"多目的",""),"生活改善センター",""),"公民館",""),"地区","")</f>
        <v>グリーンパーク都路</v>
      </c>
      <c r="H60" s="44">
        <f t="shared" ca="1" si="8"/>
        <v>50</v>
      </c>
      <c r="I60" s="44">
        <f t="shared" ca="1" si="9"/>
        <v>0.123</v>
      </c>
      <c r="J60" s="44" t="str">
        <f t="shared" ca="1" si="10"/>
        <v>グリーンパーク都路草原の家やすらぎ</v>
      </c>
      <c r="K60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78</v>
      </c>
      <c r="L60" s="44">
        <f>IF(INDEX($K:$K,ROW())&lt;&gt;"",INDEX(新_NRA_CSV_Data!$B:$B,INDEX($K:$K,ROW())),"")</f>
        <v>0.113</v>
      </c>
      <c r="M60" s="44" t="str">
        <f>IF(INDEX($K:$K,ROW())&lt;&gt;"",INDEX(新_NRA_CSV_Data!$A:$A,INDEX($K:$K,ROW())),"")</f>
        <v>グリーンパーク都路草原の家やすらぎ</v>
      </c>
    </row>
    <row r="61" spans="1:13" ht="14.25">
      <c r="A61" s="65" t="s">
        <v>166</v>
      </c>
      <c r="B61" s="2">
        <v>51</v>
      </c>
      <c r="C61" s="3" t="s">
        <v>167</v>
      </c>
      <c r="D61" s="4" t="s">
        <v>8</v>
      </c>
      <c r="E61" s="14">
        <v>1.559134988425926</v>
      </c>
      <c r="F61" s="14">
        <v>5.8596803125000001</v>
      </c>
      <c r="G61" s="4" t="str">
        <f t="shared" si="12"/>
        <v>山田作</v>
      </c>
      <c r="H61" s="44" t="str">
        <f t="shared" ca="1" si="8"/>
        <v/>
      </c>
      <c r="I61" s="44" t="str">
        <f t="shared" ca="1" si="9"/>
        <v/>
      </c>
      <c r="J61" s="44" t="str">
        <f t="shared" ca="1" si="10"/>
        <v/>
      </c>
      <c r="K61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61" s="44" t="str">
        <f>IF(INDEX($K:$K,ROW())&lt;&gt;"",INDEX(新_NRA_CSV_Data!$B:$B,INDEX($K:$K,ROW())),"")</f>
        <v/>
      </c>
      <c r="M61" s="44" t="str">
        <f>IF(INDEX($K:$K,ROW())&lt;&gt;"",INDEX(新_NRA_CSV_Data!$A:$A,INDEX($K:$K,ROW())),"")</f>
        <v/>
      </c>
    </row>
    <row r="62" spans="1:13" ht="14.25">
      <c r="A62" s="65"/>
      <c r="B62" s="2">
        <v>52</v>
      </c>
      <c r="C62" s="3" t="s">
        <v>168</v>
      </c>
      <c r="D62" s="4" t="s">
        <v>169</v>
      </c>
      <c r="E62" s="14">
        <v>1.5597738078703705</v>
      </c>
      <c r="F62" s="14">
        <v>5.8602993055555546</v>
      </c>
      <c r="G62" s="4" t="str">
        <f t="shared" si="12"/>
        <v>常葉行政局</v>
      </c>
      <c r="H62" s="44">
        <f t="shared" ca="1" si="8"/>
        <v>749</v>
      </c>
      <c r="I62" s="44">
        <f t="shared" ca="1" si="9"/>
        <v>5.3999999999999999E-2</v>
      </c>
      <c r="J62" s="44" t="str">
        <f t="shared" ca="1" si="10"/>
        <v>田村市常葉行政局</v>
      </c>
      <c r="K62" s="44"/>
      <c r="L62" s="44" t="str">
        <f>IF(INDEX($K:$K,ROW())&lt;&gt;"",INDEX(新_NRA_CSV_Data!$B:$B,INDEX($K:$K,ROW())),"")</f>
        <v/>
      </c>
      <c r="M62" s="44" t="str">
        <f>IF(INDEX($K:$K,ROW())&lt;&gt;"",INDEX(新_NRA_CSV_Data!$A:$A,INDEX($K:$K,ROW())),"")</f>
        <v/>
      </c>
    </row>
    <row r="63" spans="1:13" ht="14.25">
      <c r="A63" s="65"/>
      <c r="B63" s="2">
        <v>53</v>
      </c>
      <c r="C63" s="3" t="s">
        <v>170</v>
      </c>
      <c r="D63" s="4" t="s">
        <v>171</v>
      </c>
      <c r="E63" s="14">
        <v>1.5599839699074074</v>
      </c>
      <c r="F63" s="14">
        <v>5.8605502199074078</v>
      </c>
      <c r="G63" s="4" t="str">
        <f t="shared" si="12"/>
        <v>舘公園</v>
      </c>
      <c r="H63" s="44" t="str">
        <f t="shared" ca="1" si="8"/>
        <v/>
      </c>
      <c r="I63" s="44" t="str">
        <f t="shared" ca="1" si="9"/>
        <v/>
      </c>
      <c r="J63" s="44" t="str">
        <f t="shared" ca="1" si="10"/>
        <v/>
      </c>
      <c r="K63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63" s="44" t="str">
        <f>IF(INDEX($K:$K,ROW())&lt;&gt;"",INDEX(新_NRA_CSV_Data!$B:$B,INDEX($K:$K,ROW())),"")</f>
        <v/>
      </c>
      <c r="M63" s="44" t="str">
        <f>IF(INDEX($K:$K,ROW())&lt;&gt;"",INDEX(新_NRA_CSV_Data!$A:$A,INDEX($K:$K,ROW())),"")</f>
        <v/>
      </c>
    </row>
    <row r="64" spans="1:13" ht="14.25">
      <c r="A64" s="65"/>
      <c r="B64" s="2">
        <v>54</v>
      </c>
      <c r="C64" s="3" t="s">
        <v>172</v>
      </c>
      <c r="D64" s="4" t="s">
        <v>9</v>
      </c>
      <c r="E64" s="14">
        <v>1.5597445254629629</v>
      </c>
      <c r="F64" s="14">
        <v>5.8608980902777779</v>
      </c>
      <c r="G64" s="4" t="str">
        <f t="shared" si="12"/>
        <v>石蒔田</v>
      </c>
      <c r="H64" s="44" t="str">
        <f t="shared" ca="1" si="8"/>
        <v/>
      </c>
      <c r="I64" s="44" t="str">
        <f t="shared" ca="1" si="9"/>
        <v/>
      </c>
      <c r="J64" s="44" t="str">
        <f t="shared" ca="1" si="10"/>
        <v/>
      </c>
      <c r="K64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64" s="44" t="str">
        <f>IF(INDEX($K:$K,ROW())&lt;&gt;"",INDEX(新_NRA_CSV_Data!$B:$B,INDEX($K:$K,ROW())),"")</f>
        <v/>
      </c>
      <c r="M64" s="44" t="str">
        <f>IF(INDEX($K:$K,ROW())&lt;&gt;"",INDEX(新_NRA_CSV_Data!$A:$A,INDEX($K:$K,ROW())),"")</f>
        <v/>
      </c>
    </row>
    <row r="65" spans="1:13" ht="14.25">
      <c r="A65" s="65"/>
      <c r="B65" s="2">
        <v>55</v>
      </c>
      <c r="C65" s="66" t="s">
        <v>173</v>
      </c>
      <c r="D65" s="4" t="s">
        <v>174</v>
      </c>
      <c r="E65" s="14">
        <v>1.5599759490740741</v>
      </c>
      <c r="F65" s="14">
        <v>5.8592701851851849</v>
      </c>
      <c r="G65" s="4" t="s">
        <v>1100</v>
      </c>
      <c r="H65" s="44">
        <f t="shared" ca="1" si="8"/>
        <v>283</v>
      </c>
      <c r="I65" s="44">
        <f t="shared" ca="1" si="9"/>
        <v>9.4E-2</v>
      </c>
      <c r="J65" s="44" t="str">
        <f t="shared" ca="1" si="10"/>
        <v>馬洗戸集会所</v>
      </c>
      <c r="K65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1</v>
      </c>
      <c r="L65" s="44">
        <f>IF(INDEX($K:$K,ROW())&lt;&gt;"",INDEX(新_NRA_CSV_Data!$B:$B,INDEX($K:$K,ROW())),"")</f>
        <v>6.9000000000000006E-2</v>
      </c>
      <c r="M65" s="44" t="str">
        <f>IF(INDEX($K:$K,ROW())&lt;&gt;"",INDEX(新_NRA_CSV_Data!$A:$A,INDEX($K:$K,ROW())),"")</f>
        <v>田村市　都路馬洗戸</v>
      </c>
    </row>
    <row r="66" spans="1:13" ht="14.25">
      <c r="A66" s="65"/>
      <c r="B66" s="2">
        <v>56</v>
      </c>
      <c r="C66" s="66"/>
      <c r="D66" s="4" t="s">
        <v>175</v>
      </c>
      <c r="E66" s="14">
        <f>37.449059/24</f>
        <v>1.5603774583333332</v>
      </c>
      <c r="F66" s="14">
        <f>140.613206/24</f>
        <v>5.8588835833333333</v>
      </c>
      <c r="G66" s="4" t="s">
        <v>1101</v>
      </c>
      <c r="H66" s="44">
        <f t="shared" ca="1" si="8"/>
        <v>739</v>
      </c>
      <c r="I66" s="44">
        <f t="shared" ca="1" si="9"/>
        <v>9.7000000000000003E-2</v>
      </c>
      <c r="J66" s="44" t="str">
        <f t="shared" ca="1" si="10"/>
        <v>上山口集会所（屯所）</v>
      </c>
      <c r="K66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727</v>
      </c>
      <c r="L66" s="44">
        <f>IF(INDEX($K:$K,ROW())&lt;&gt;"",INDEX(新_NRA_CSV_Data!$B:$B,INDEX($K:$K,ROW())),"")</f>
        <v>9.9000000000000005E-2</v>
      </c>
      <c r="M66" s="44" t="str">
        <f>IF(INDEX($K:$K,ROW())&lt;&gt;"",INDEX(新_NRA_CSV_Data!$A:$A,INDEX($K:$K,ROW())),"")</f>
        <v>上山口集会所（屯所）</v>
      </c>
    </row>
    <row r="67" spans="1:13" ht="14.25">
      <c r="A67" s="65"/>
      <c r="B67" s="2">
        <v>57</v>
      </c>
      <c r="C67" s="3" t="s">
        <v>176</v>
      </c>
      <c r="D67" s="4" t="s">
        <v>177</v>
      </c>
      <c r="E67" s="14">
        <v>1.5605898333333332</v>
      </c>
      <c r="F67" s="14">
        <v>5.8590260833333332</v>
      </c>
      <c r="G67" s="4" t="str">
        <f t="shared" ref="G67:G69" si="13">SUBSTITUTE(SUBSTITUTE(SUBSTITUTE(SUBSTITUTE(SUBSTITUTE(INDEX($D:$D,ROW()),"集会所",""),"多目的",""),"生活改善センター",""),"公民館",""),"地区","")</f>
        <v>上鹿山</v>
      </c>
      <c r="H67" s="44" t="str">
        <f t="shared" ca="1" si="8"/>
        <v/>
      </c>
      <c r="I67" s="44" t="str">
        <f t="shared" ca="1" si="9"/>
        <v/>
      </c>
      <c r="J67" s="44" t="str">
        <f t="shared" ca="1" si="10"/>
        <v/>
      </c>
      <c r="K67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67" s="44" t="str">
        <f>IF(INDEX($K:$K,ROW())&lt;&gt;"",INDEX(新_NRA_CSV_Data!$B:$B,INDEX($K:$K,ROW())),"")</f>
        <v/>
      </c>
      <c r="M67" s="44" t="str">
        <f>IF(INDEX($K:$K,ROW())&lt;&gt;"",INDEX(新_NRA_CSV_Data!$A:$A,INDEX($K:$K,ROW())),"")</f>
        <v/>
      </c>
    </row>
    <row r="68" spans="1:13" ht="14.25" customHeight="1">
      <c r="A68" s="65"/>
      <c r="B68" s="2">
        <v>58</v>
      </c>
      <c r="C68" s="3" t="s">
        <v>178</v>
      </c>
      <c r="D68" s="4" t="s">
        <v>179</v>
      </c>
      <c r="E68" s="14">
        <v>1.5602333333333334</v>
      </c>
      <c r="F68" s="14">
        <v>5.8596709166666665</v>
      </c>
      <c r="G68" s="4" t="str">
        <f t="shared" si="13"/>
        <v>久保下(9月9日上)</v>
      </c>
      <c r="H68" s="44">
        <f t="shared" ca="1" si="8"/>
        <v>116</v>
      </c>
      <c r="I68" s="44">
        <f t="shared" ca="1" si="9"/>
        <v>0.109</v>
      </c>
      <c r="J68" s="44" t="str">
        <f t="shared" ca="1" si="10"/>
        <v>大久保コミュニティセンター（大和荘）</v>
      </c>
      <c r="K68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158</v>
      </c>
      <c r="L68" s="44">
        <f>IF(INDEX($K:$K,ROW())&lt;&gt;"",INDEX(新_NRA_CSV_Data!$B:$B,INDEX($K:$K,ROW())),"")</f>
        <v>0.10299999999999999</v>
      </c>
      <c r="M68" s="44" t="str">
        <f>IF(INDEX($K:$K,ROW())&lt;&gt;"",INDEX(新_NRA_CSV_Data!$A:$A,INDEX($K:$K,ROW())),"")</f>
        <v>大久保コミュニティセンター（大和荘）</v>
      </c>
    </row>
    <row r="69" spans="1:13" ht="14.25">
      <c r="A69" s="65"/>
      <c r="B69" s="2">
        <v>59</v>
      </c>
      <c r="C69" s="3" t="s">
        <v>180</v>
      </c>
      <c r="D69" s="4" t="s">
        <v>10</v>
      </c>
      <c r="E69" s="14">
        <v>1.560463726851852</v>
      </c>
      <c r="F69" s="14">
        <v>5.8605182986111108</v>
      </c>
      <c r="G69" s="4" t="str">
        <f t="shared" si="13"/>
        <v>新田作</v>
      </c>
      <c r="H69" s="44" t="str">
        <f t="shared" ca="1" si="8"/>
        <v/>
      </c>
      <c r="I69" s="44" t="str">
        <f t="shared" ca="1" si="9"/>
        <v/>
      </c>
      <c r="J69" s="44" t="str">
        <f t="shared" ca="1" si="10"/>
        <v/>
      </c>
      <c r="K69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69" s="44" t="str">
        <f>IF(INDEX($K:$K,ROW())&lt;&gt;"",INDEX(新_NRA_CSV_Data!$B:$B,INDEX($K:$K,ROW())),"")</f>
        <v/>
      </c>
      <c r="M69" s="44" t="str">
        <f>IF(INDEX($K:$K,ROW())&lt;&gt;"",INDEX(新_NRA_CSV_Data!$A:$A,INDEX($K:$K,ROW())),"")</f>
        <v/>
      </c>
    </row>
    <row r="70" spans="1:13" ht="14.25">
      <c r="A70" s="65"/>
      <c r="B70" s="2">
        <v>60</v>
      </c>
      <c r="C70" s="3" t="s">
        <v>181</v>
      </c>
      <c r="D70" s="4" t="s">
        <v>182</v>
      </c>
      <c r="E70" s="14">
        <v>1.5589706712962963</v>
      </c>
      <c r="F70" s="14">
        <v>5.8606729166666662</v>
      </c>
      <c r="G70" s="4" t="s">
        <v>1102</v>
      </c>
      <c r="H70" s="44">
        <f t="shared" ca="1" si="8"/>
        <v>691</v>
      </c>
      <c r="I70" s="44">
        <f t="shared" ca="1" si="9"/>
        <v>6.0999999999999999E-2</v>
      </c>
      <c r="J70" s="44" t="str">
        <f t="shared" ca="1" si="10"/>
        <v>田村市立関本小学校</v>
      </c>
      <c r="K70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410</v>
      </c>
      <c r="L70" s="44">
        <f>IF(INDEX($K:$K,ROW())&lt;&gt;"",INDEX(新_NRA_CSV_Data!$B:$B,INDEX($K:$K,ROW())),"")</f>
        <v>8.3000000000000004E-2</v>
      </c>
      <c r="M70" s="44" t="str">
        <f>IF(INDEX($K:$K,ROW())&lt;&gt;"",INDEX(新_NRA_CSV_Data!$A:$A,INDEX($K:$K,ROW())),"")</f>
        <v>田村市立関本小学校</v>
      </c>
    </row>
    <row r="71" spans="1:13" ht="14.25">
      <c r="A71" s="65"/>
      <c r="B71" s="2">
        <v>61</v>
      </c>
      <c r="C71" s="3" t="s">
        <v>183</v>
      </c>
      <c r="D71" s="4" t="s">
        <v>11</v>
      </c>
      <c r="E71" s="14">
        <v>1.5588470486111112</v>
      </c>
      <c r="F71" s="14">
        <v>5.8613008564814812</v>
      </c>
      <c r="G71" s="4" t="str">
        <f t="shared" ref="G71:G72" si="14">SUBSTITUTE(SUBSTITUTE(SUBSTITUTE(SUBSTITUTE(SUBSTITUTE(INDEX($D:$D,ROW()),"集会所",""),"多目的",""),"生活改善センター",""),"公民館",""),"地区","")</f>
        <v>小檜山</v>
      </c>
      <c r="H71" s="44" t="str">
        <f t="shared" ca="1" si="8"/>
        <v/>
      </c>
      <c r="I71" s="44" t="str">
        <f t="shared" ca="1" si="9"/>
        <v/>
      </c>
      <c r="J71" s="44" t="str">
        <f t="shared" ca="1" si="10"/>
        <v/>
      </c>
      <c r="K71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71" s="44" t="str">
        <f>IF(INDEX($K:$K,ROW())&lt;&gt;"",INDEX(新_NRA_CSV_Data!$B:$B,INDEX($K:$K,ROW())),"")</f>
        <v/>
      </c>
      <c r="M71" s="44" t="str">
        <f>IF(INDEX($K:$K,ROW())&lt;&gt;"",INDEX(新_NRA_CSV_Data!$A:$A,INDEX($K:$K,ROW())),"")</f>
        <v/>
      </c>
    </row>
    <row r="72" spans="1:13" ht="14.25">
      <c r="A72" s="65"/>
      <c r="B72" s="2">
        <v>62</v>
      </c>
      <c r="C72" s="3" t="s">
        <v>135</v>
      </c>
      <c r="D72" s="4" t="s">
        <v>7</v>
      </c>
      <c r="E72" s="14">
        <v>1.558007025462963</v>
      </c>
      <c r="F72" s="14">
        <v>5.8613866203703697</v>
      </c>
      <c r="G72" s="4" t="str">
        <f t="shared" si="14"/>
        <v>早稲川</v>
      </c>
      <c r="H72" s="44">
        <f t="shared" ca="1" si="8"/>
        <v>638</v>
      </c>
      <c r="I72" s="44">
        <f t="shared" ca="1" si="9"/>
        <v>6.9000000000000006E-2</v>
      </c>
      <c r="J72" s="44" t="str">
        <f t="shared" ca="1" si="10"/>
        <v>早稲川多目的交流センター</v>
      </c>
      <c r="K72" s="44"/>
      <c r="L72" s="44" t="str">
        <f>IF(INDEX($K:$K,ROW())&lt;&gt;"",INDEX(新_NRA_CSV_Data!$B:$B,INDEX($K:$K,ROW())),"")</f>
        <v/>
      </c>
      <c r="M72" s="44" t="str">
        <f>IF(INDEX($K:$K,ROW())&lt;&gt;"",INDEX(新_NRA_CSV_Data!$A:$A,INDEX($K:$K,ROW())),"")</f>
        <v/>
      </c>
    </row>
    <row r="73" spans="1:13" ht="14.25">
      <c r="A73" s="65"/>
      <c r="B73" s="2">
        <v>63</v>
      </c>
      <c r="C73" s="3" t="s">
        <v>184</v>
      </c>
      <c r="D73" s="4" t="s">
        <v>12</v>
      </c>
      <c r="E73" s="14">
        <v>1.5588950578703704</v>
      </c>
      <c r="F73" s="14">
        <v>5.8620646064814803</v>
      </c>
      <c r="G73" s="4" t="s">
        <v>1103</v>
      </c>
      <c r="H73" s="44">
        <f t="shared" ca="1" si="8"/>
        <v>347</v>
      </c>
      <c r="I73" s="44">
        <f t="shared" ca="1" si="9"/>
        <v>8.8999999999999996E-2</v>
      </c>
      <c r="J73" s="44" t="str">
        <f t="shared" ca="1" si="10"/>
        <v>田村広域一般廃棄物最終処分場</v>
      </c>
      <c r="K73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136</v>
      </c>
      <c r="L73" s="44">
        <f>IF(INDEX($K:$K,ROW())&lt;&gt;"",INDEX(新_NRA_CSV_Data!$B:$B,INDEX($K:$K,ROW())),"")</f>
        <v>0.105</v>
      </c>
      <c r="M73" s="44" t="str">
        <f>IF(INDEX($K:$K,ROW())&lt;&gt;"",INDEX(新_NRA_CSV_Data!$A:$A,INDEX($K:$K,ROW())),"")</f>
        <v>田村広域一般廃棄物最終処分場</v>
      </c>
    </row>
    <row r="74" spans="1:13" ht="14.25">
      <c r="A74" s="65"/>
      <c r="B74" s="2">
        <v>64</v>
      </c>
      <c r="C74" s="3" t="s">
        <v>185</v>
      </c>
      <c r="D74" s="4" t="s">
        <v>186</v>
      </c>
      <c r="E74" s="14">
        <v>1.5583867129629629</v>
      </c>
      <c r="F74" s="14">
        <v>5.8623627662037032</v>
      </c>
      <c r="G74" s="4" t="str">
        <f t="shared" ref="G74:G85" si="15">SUBSTITUTE(SUBSTITUTE(SUBSTITUTE(SUBSTITUTE(SUBSTITUTE(INDEX($D:$D,ROW()),"集会所",""),"多目的",""),"生活改善センター",""),"公民館",""),"地区","")</f>
        <v>黒川</v>
      </c>
      <c r="H74" s="44" t="str">
        <f t="shared" ca="1" si="8"/>
        <v/>
      </c>
      <c r="I74" s="44" t="str">
        <f t="shared" ca="1" si="9"/>
        <v/>
      </c>
      <c r="J74" s="44" t="str">
        <f t="shared" ca="1" si="10"/>
        <v/>
      </c>
      <c r="K74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714</v>
      </c>
      <c r="L74" s="44">
        <f>IF(INDEX($K:$K,ROW())&lt;&gt;"",INDEX(新_NRA_CSV_Data!$B:$B,INDEX($K:$K,ROW())),"")</f>
        <v>4.5999999999999999E-2</v>
      </c>
      <c r="M74" s="44" t="str">
        <f>IF(INDEX($K:$K,ROW())&lt;&gt;"",INDEX(新_NRA_CSV_Data!$A:$A,INDEX($K:$K,ROW())),"")</f>
        <v>黒川改善センター</v>
      </c>
    </row>
    <row r="75" spans="1:13" ht="14.25">
      <c r="A75" s="65"/>
      <c r="B75" s="2">
        <v>65</v>
      </c>
      <c r="C75" s="3" t="s">
        <v>187</v>
      </c>
      <c r="D75" s="4" t="s">
        <v>13</v>
      </c>
      <c r="E75" s="14">
        <v>1.5590021412037036</v>
      </c>
      <c r="F75" s="14">
        <v>5.8629895949074076</v>
      </c>
      <c r="G75" s="4" t="str">
        <f t="shared" si="15"/>
        <v>田代</v>
      </c>
      <c r="H75" s="44" t="str">
        <f t="shared" ref="H75:H106" ca="1" si="16">IF(AND(NOT(ISERROR(MATCH("*"&amp;INDEX($D:$D,ROW())&amp;"*",INDIRECT($H$8&amp;"!$A:$A"),0))),INDEX($G:$G,ROW())&lt;&gt;""),MATCH("*"&amp;INDEX($D:$D,ROW())&amp;"*",INDIRECT($H$8&amp;"!$A:$A"),0),
IF(AND(NOT(ISERROR(MATCH("*"&amp;INDEX($G:$G,ROW())&amp;"*",INDIRECT($H$8&amp;"!$A:$A"),0))),INDEX($G:$G,ROW())&lt;&gt;""),MATCH("*"&amp;INDEX($G:$G,ROW())&amp;"*",INDIRECT($H$8&amp;"!$A:$A"),0),
IF(AND(NOT(ISERROR(MATCH("*"&amp;INDEX($C:$C,ROW())&amp;"*",INDIRECT($H$8&amp;"!$A:$A"),0))),INDEX($C:$C,ROW())&lt;&gt;""),MATCH("*"&amp;INDEX($C:$C,ROW())&amp;"*",INDIRECT($H$8&amp;"!$A:$A"),0),"")))</f>
        <v/>
      </c>
      <c r="I75" s="44" t="str">
        <f t="shared" ref="I75:I106" ca="1" si="17">IF(INDEX($H:$H,ROW())&lt;&gt;"",INDEX(INDIRECT($H$8&amp;"!$B:$B"),INDEX($H:$H,ROW())),"")</f>
        <v/>
      </c>
      <c r="J75" s="44" t="str">
        <f t="shared" ref="J75:J106" ca="1" si="18">IF(INDEX($H:$H,ROW())&lt;&gt;"",INDEX(INDIRECT($H$8&amp;"!$A:$A"),INDEX($H:$H,ROW())),"")</f>
        <v/>
      </c>
      <c r="K75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75" s="44" t="str">
        <f>IF(INDEX($K:$K,ROW())&lt;&gt;"",INDEX(新_NRA_CSV_Data!$B:$B,INDEX($K:$K,ROW())),"")</f>
        <v/>
      </c>
      <c r="M75" s="44" t="str">
        <f>IF(INDEX($K:$K,ROW())&lt;&gt;"",INDEX(新_NRA_CSV_Data!$A:$A,INDEX($K:$K,ROW())),"")</f>
        <v/>
      </c>
    </row>
    <row r="76" spans="1:13" ht="14.25">
      <c r="A76" s="65"/>
      <c r="B76" s="2">
        <v>66</v>
      </c>
      <c r="C76" s="66" t="s">
        <v>188</v>
      </c>
      <c r="D76" s="4" t="s">
        <v>189</v>
      </c>
      <c r="E76" s="14">
        <v>1.5603723842592592</v>
      </c>
      <c r="F76" s="14">
        <v>5.8617250231481481</v>
      </c>
      <c r="G76" s="4" t="str">
        <f t="shared" si="15"/>
        <v>常葉山根分館</v>
      </c>
      <c r="H76" s="44">
        <f t="shared" ca="1" si="16"/>
        <v>323</v>
      </c>
      <c r="I76" s="44">
        <f t="shared" ca="1" si="17"/>
        <v>0.09</v>
      </c>
      <c r="J76" s="44" t="str">
        <f t="shared" ca="1" si="18"/>
        <v>常葉公民館山根分館</v>
      </c>
      <c r="K76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541</v>
      </c>
      <c r="L76" s="44">
        <f>IF(INDEX($K:$K,ROW())&lt;&gt;"",INDEX(新_NRA_CSV_Data!$B:$B,INDEX($K:$K,ROW())),"")</f>
        <v>7.4999999999999997E-2</v>
      </c>
      <c r="M76" s="44" t="str">
        <f>IF(INDEX($K:$K,ROW())&lt;&gt;"",INDEX(新_NRA_CSV_Data!$A:$A,INDEX($K:$K,ROW())),"")</f>
        <v>常葉公民館山根分館</v>
      </c>
    </row>
    <row r="77" spans="1:13" ht="14.25">
      <c r="A77" s="65"/>
      <c r="B77" s="2">
        <v>67</v>
      </c>
      <c r="C77" s="66"/>
      <c r="D77" s="4" t="s">
        <v>190</v>
      </c>
      <c r="E77" s="14">
        <v>1.5612039699074074</v>
      </c>
      <c r="F77" s="14">
        <v>5.861103078703704</v>
      </c>
      <c r="G77" s="4" t="str">
        <f t="shared" si="15"/>
        <v>スカイパレスときわ</v>
      </c>
      <c r="H77" s="44">
        <f t="shared" ca="1" si="16"/>
        <v>225</v>
      </c>
      <c r="I77" s="44">
        <f t="shared" ca="1" si="17"/>
        <v>9.8000000000000004E-2</v>
      </c>
      <c r="J77" s="44" t="str">
        <f t="shared" ca="1" si="18"/>
        <v>殿上観光牧場スカイパレスときわ</v>
      </c>
      <c r="K77" s="44"/>
      <c r="L77" s="44" t="str">
        <f>IF(INDEX($K:$K,ROW())&lt;&gt;"",INDEX(新_NRA_CSV_Data!$B:$B,INDEX($K:$K,ROW())),"")</f>
        <v/>
      </c>
      <c r="M77" s="44" t="str">
        <f>IF(INDEX($K:$K,ROW())&lt;&gt;"",INDEX(新_NRA_CSV_Data!$A:$A,INDEX($K:$K,ROW())),"")</f>
        <v/>
      </c>
    </row>
    <row r="78" spans="1:13" ht="14.25">
      <c r="A78" s="65"/>
      <c r="B78" s="2">
        <v>68</v>
      </c>
      <c r="C78" s="66"/>
      <c r="D78" s="4" t="s">
        <v>191</v>
      </c>
      <c r="E78" s="14">
        <v>1.5599005208333334</v>
      </c>
      <c r="F78" s="14">
        <v>5.8623096527777774</v>
      </c>
      <c r="G78" s="4" t="str">
        <f t="shared" si="15"/>
        <v>南倉</v>
      </c>
      <c r="H78" s="44">
        <f t="shared" ca="1" si="16"/>
        <v>748</v>
      </c>
      <c r="I78" s="44">
        <f t="shared" ca="1" si="17"/>
        <v>5.7000000000000002E-2</v>
      </c>
      <c r="J78" s="44" t="str">
        <f t="shared" ca="1" si="18"/>
        <v>南倉集会所</v>
      </c>
      <c r="K78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685</v>
      </c>
      <c r="L78" s="44">
        <f>IF(INDEX($K:$K,ROW())&lt;&gt;"",INDEX(新_NRA_CSV_Data!$B:$B,INDEX($K:$K,ROW())),"")</f>
        <v>5.6000000000000001E-2</v>
      </c>
      <c r="M78" s="44" t="str">
        <f>IF(INDEX($K:$K,ROW())&lt;&gt;"",INDEX(新_NRA_CSV_Data!$A:$A,INDEX($K:$K,ROW())),"")</f>
        <v>南倉集会所</v>
      </c>
    </row>
    <row r="79" spans="1:13" ht="14.25">
      <c r="A79" s="65" t="s">
        <v>192</v>
      </c>
      <c r="B79" s="2">
        <v>69</v>
      </c>
      <c r="C79" s="3" t="s">
        <v>193</v>
      </c>
      <c r="D79" s="4" t="s">
        <v>194</v>
      </c>
      <c r="E79" s="14">
        <v>1.5591073379629632</v>
      </c>
      <c r="F79" s="14">
        <v>5.8585773842592594</v>
      </c>
      <c r="G79" s="4" t="str">
        <f t="shared" si="15"/>
        <v>旧今泉小学校校門前</v>
      </c>
      <c r="H79" s="44">
        <f t="shared" ca="1" si="16"/>
        <v>78</v>
      </c>
      <c r="I79" s="44">
        <f t="shared" ca="1" si="17"/>
        <v>0.115</v>
      </c>
      <c r="J79" s="44" t="str">
        <f t="shared" ca="1" si="18"/>
        <v>（医）明信会 今泉西病院　トモロ保育園</v>
      </c>
      <c r="K79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45</v>
      </c>
      <c r="L79" s="44">
        <f>IF(INDEX($K:$K,ROW())&lt;&gt;"",INDEX(新_NRA_CSV_Data!$B:$B,INDEX($K:$K,ROW())),"")</f>
        <v>0.123</v>
      </c>
      <c r="M79" s="44" t="str">
        <f>IF(INDEX($K:$K,ROW())&lt;&gt;"",INDEX(新_NRA_CSV_Data!$A:$A,INDEX($K:$K,ROW())),"")</f>
        <v>（医）明信会 今泉西病院　トモロ保育園</v>
      </c>
    </row>
    <row r="80" spans="1:13" ht="14.25">
      <c r="A80" s="65"/>
      <c r="B80" s="2">
        <v>70</v>
      </c>
      <c r="C80" s="3" t="s">
        <v>195</v>
      </c>
      <c r="D80" s="4" t="s">
        <v>196</v>
      </c>
      <c r="E80" s="14">
        <v>1.5592551967592594</v>
      </c>
      <c r="F80" s="14">
        <v>5.857835706018518</v>
      </c>
      <c r="G80" s="4" t="str">
        <f t="shared" si="15"/>
        <v>小沢</v>
      </c>
      <c r="H80" s="44" t="str">
        <f t="shared" ca="1" si="16"/>
        <v/>
      </c>
      <c r="I80" s="44" t="str">
        <f t="shared" ca="1" si="17"/>
        <v/>
      </c>
      <c r="J80" s="44" t="str">
        <f t="shared" ca="1" si="18"/>
        <v/>
      </c>
      <c r="K80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80" s="44" t="str">
        <f>IF(INDEX($K:$K,ROW())&lt;&gt;"",INDEX(新_NRA_CSV_Data!$B:$B,INDEX($K:$K,ROW())),"")</f>
        <v/>
      </c>
      <c r="M80" s="44" t="str">
        <f>IF(INDEX($K:$K,ROW())&lt;&gt;"",INDEX(新_NRA_CSV_Data!$A:$A,INDEX($K:$K,ROW())),"")</f>
        <v/>
      </c>
    </row>
    <row r="81" spans="1:13" ht="14.25">
      <c r="A81" s="65"/>
      <c r="B81" s="2">
        <v>71</v>
      </c>
      <c r="C81" s="3" t="s">
        <v>197</v>
      </c>
      <c r="D81" s="4" t="s">
        <v>198</v>
      </c>
      <c r="E81" s="14">
        <v>1.5598252662037038</v>
      </c>
      <c r="F81" s="14">
        <v>5.8582454629629623</v>
      </c>
      <c r="G81" s="4" t="str">
        <f t="shared" si="15"/>
        <v>船引分団４部１班屯所</v>
      </c>
      <c r="H81" s="44" t="str">
        <f t="shared" ca="1" si="16"/>
        <v/>
      </c>
      <c r="I81" s="44" t="str">
        <f t="shared" ca="1" si="17"/>
        <v/>
      </c>
      <c r="J81" s="44" t="str">
        <f t="shared" ca="1" si="18"/>
        <v/>
      </c>
      <c r="K81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81" s="44" t="str">
        <f>IF(INDEX($K:$K,ROW())&lt;&gt;"",INDEX(新_NRA_CSV_Data!$B:$B,INDEX($K:$K,ROW())),"")</f>
        <v/>
      </c>
      <c r="M81" s="44" t="str">
        <f>IF(INDEX($K:$K,ROW())&lt;&gt;"",INDEX(新_NRA_CSV_Data!$A:$A,INDEX($K:$K,ROW())),"")</f>
        <v/>
      </c>
    </row>
    <row r="82" spans="1:13" ht="14.25">
      <c r="A82" s="65"/>
      <c r="B82" s="2">
        <v>72</v>
      </c>
      <c r="C82" s="3" t="s">
        <v>199</v>
      </c>
      <c r="D82" s="4" t="s">
        <v>200</v>
      </c>
      <c r="E82" s="14">
        <v>1.5598007638888889</v>
      </c>
      <c r="F82" s="14">
        <v>5.8578737499999995</v>
      </c>
      <c r="G82" s="4" t="str">
        <f t="shared" si="15"/>
        <v>東部台第一</v>
      </c>
      <c r="H82" s="44" t="str">
        <f t="shared" ca="1" si="16"/>
        <v/>
      </c>
      <c r="I82" s="44" t="str">
        <f t="shared" ca="1" si="17"/>
        <v/>
      </c>
      <c r="J82" s="44" t="str">
        <f t="shared" ca="1" si="18"/>
        <v/>
      </c>
      <c r="K82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82" s="44" t="str">
        <f>IF(INDEX($K:$K,ROW())&lt;&gt;"",INDEX(新_NRA_CSV_Data!$B:$B,INDEX($K:$K,ROW())),"")</f>
        <v/>
      </c>
      <c r="M82" s="44" t="str">
        <f>IF(INDEX($K:$K,ROW())&lt;&gt;"",INDEX(新_NRA_CSV_Data!$A:$A,INDEX($K:$K,ROW())),"")</f>
        <v/>
      </c>
    </row>
    <row r="83" spans="1:13" ht="14.25">
      <c r="A83" s="65"/>
      <c r="B83" s="2">
        <v>73</v>
      </c>
      <c r="C83" s="3" t="s">
        <v>201</v>
      </c>
      <c r="D83" s="4" t="s">
        <v>202</v>
      </c>
      <c r="E83" s="14">
        <v>1.5597531828703703</v>
      </c>
      <c r="F83" s="14">
        <v>5.8574558796296294</v>
      </c>
      <c r="G83" s="4" t="str">
        <f t="shared" si="15"/>
        <v>中町</v>
      </c>
      <c r="H83" s="44" t="str">
        <f t="shared" ca="1" si="16"/>
        <v/>
      </c>
      <c r="I83" s="44" t="str">
        <f t="shared" ca="1" si="17"/>
        <v/>
      </c>
      <c r="J83" s="44" t="str">
        <f t="shared" ca="1" si="18"/>
        <v/>
      </c>
      <c r="K83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83" s="44" t="str">
        <f>IF(INDEX($K:$K,ROW())&lt;&gt;"",INDEX(新_NRA_CSV_Data!$B:$B,INDEX($K:$K,ROW())),"")</f>
        <v/>
      </c>
      <c r="M83" s="44" t="str">
        <f>IF(INDEX($K:$K,ROW())&lt;&gt;"",INDEX(新_NRA_CSV_Data!$A:$A,INDEX($K:$K,ROW())),"")</f>
        <v/>
      </c>
    </row>
    <row r="84" spans="1:13" ht="14.25">
      <c r="A84" s="65"/>
      <c r="B84" s="2">
        <v>74</v>
      </c>
      <c r="C84" s="3" t="s">
        <v>203</v>
      </c>
      <c r="D84" s="4" t="s">
        <v>204</v>
      </c>
      <c r="E84" s="14">
        <v>1.5599046527777778</v>
      </c>
      <c r="F84" s="14">
        <v>5.857331504629629</v>
      </c>
      <c r="G84" s="4" t="s">
        <v>1104</v>
      </c>
      <c r="H84" s="44">
        <f t="shared" ca="1" si="16"/>
        <v>225</v>
      </c>
      <c r="I84" s="44">
        <f t="shared" ca="1" si="17"/>
        <v>9.8000000000000004E-2</v>
      </c>
      <c r="J84" s="44" t="str">
        <f t="shared" ca="1" si="18"/>
        <v>殿上観光牧場スカイパレスときわ</v>
      </c>
      <c r="K84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221</v>
      </c>
      <c r="L84" s="44">
        <f>IF(INDEX($K:$K,ROW())&lt;&gt;"",INDEX(新_NRA_CSV_Data!$B:$B,INDEX($K:$K,ROW())),"")</f>
        <v>9.8000000000000004E-2</v>
      </c>
      <c r="M84" s="44" t="str">
        <f>IF(INDEX($K:$K,ROW())&lt;&gt;"",INDEX(新_NRA_CSV_Data!$A:$A,INDEX($K:$K,ROW())),"")</f>
        <v>殿上観光牧場スカイパレスときわ</v>
      </c>
    </row>
    <row r="85" spans="1:13" ht="14.25">
      <c r="A85" s="65"/>
      <c r="B85" s="2">
        <v>75</v>
      </c>
      <c r="C85" s="3" t="s">
        <v>205</v>
      </c>
      <c r="D85" s="4" t="s">
        <v>206</v>
      </c>
      <c r="E85" s="14">
        <v>1.5599221412037036</v>
      </c>
      <c r="F85" s="14">
        <v>5.8571825810185185</v>
      </c>
      <c r="G85" s="4" t="str">
        <f t="shared" si="15"/>
        <v>田村市役所</v>
      </c>
      <c r="H85" s="44">
        <f t="shared" ca="1" si="16"/>
        <v>714</v>
      </c>
      <c r="I85" s="44">
        <f t="shared" ca="1" si="17"/>
        <v>5.5E-2</v>
      </c>
      <c r="J85" s="44" t="str">
        <f t="shared" ca="1" si="18"/>
        <v>田村市図書館（旧田村市役所）＜平成25年12月に新規設置＞</v>
      </c>
      <c r="K85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699</v>
      </c>
      <c r="L85" s="44">
        <f>IF(INDEX($K:$K,ROW())&lt;&gt;"",INDEX(新_NRA_CSV_Data!$B:$B,INDEX($K:$K,ROW())),"")</f>
        <v>5.3999999999999999E-2</v>
      </c>
      <c r="M85" s="44" t="str">
        <f>IF(INDEX($K:$K,ROW())&lt;&gt;"",INDEX(新_NRA_CSV_Data!$A:$A,INDEX($K:$K,ROW())),"")</f>
        <v>田村市図書館（旧田村市役所）＜平成25年12月に新規設置＞</v>
      </c>
    </row>
    <row r="86" spans="1:13" ht="14.25" customHeight="1">
      <c r="A86" s="65"/>
      <c r="B86" s="2">
        <v>76</v>
      </c>
      <c r="C86" s="3" t="s">
        <v>207</v>
      </c>
      <c r="D86" s="4" t="s">
        <v>208</v>
      </c>
      <c r="E86" s="14">
        <v>1.5602258796296296</v>
      </c>
      <c r="F86" s="14">
        <v>5.8574358680555552</v>
      </c>
      <c r="G86" s="4" t="s">
        <v>1105</v>
      </c>
      <c r="H86" s="44">
        <f t="shared" ca="1" si="16"/>
        <v>78</v>
      </c>
      <c r="I86" s="44">
        <f t="shared" ca="1" si="17"/>
        <v>0.115</v>
      </c>
      <c r="J86" s="44" t="str">
        <f t="shared" ca="1" si="18"/>
        <v>（医）明信会 今泉西病院　トモロ保育園</v>
      </c>
      <c r="K86" s="44"/>
      <c r="L86" s="44" t="str">
        <f>IF(INDEX($K:$K,ROW())&lt;&gt;"",INDEX(新_NRA_CSV_Data!$B:$B,INDEX($K:$K,ROW())),"")</f>
        <v/>
      </c>
      <c r="M86" s="44" t="str">
        <f>IF(INDEX($K:$K,ROW())&lt;&gt;"",INDEX(新_NRA_CSV_Data!$A:$A,INDEX($K:$K,ROW())),"")</f>
        <v/>
      </c>
    </row>
    <row r="87" spans="1:13" ht="14.25">
      <c r="A87" s="65"/>
      <c r="B87" s="2">
        <v>77</v>
      </c>
      <c r="C87" s="3" t="s">
        <v>209</v>
      </c>
      <c r="D87" s="4" t="s">
        <v>210</v>
      </c>
      <c r="E87" s="14">
        <v>1.5598944097222223</v>
      </c>
      <c r="F87" s="14">
        <v>5.8569451620370367</v>
      </c>
      <c r="G87" s="4" t="str">
        <f>SUBSTITUTE(SUBSTITUTE(SUBSTITUTE(SUBSTITUTE(SUBSTITUTE(INDEX($D:$D,ROW()),"集会所",""),"多目的",""),"生活改善センター",""),"公民館",""),"地区","")</f>
        <v>下里</v>
      </c>
      <c r="H87" s="44" t="str">
        <f t="shared" ca="1" si="16"/>
        <v/>
      </c>
      <c r="I87" s="44" t="str">
        <f t="shared" ca="1" si="17"/>
        <v/>
      </c>
      <c r="J87" s="44" t="str">
        <f t="shared" ca="1" si="18"/>
        <v/>
      </c>
      <c r="K87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87" s="44" t="str">
        <f>IF(INDEX($K:$K,ROW())&lt;&gt;"",INDEX(新_NRA_CSV_Data!$B:$B,INDEX($K:$K,ROW())),"")</f>
        <v/>
      </c>
      <c r="M87" s="44" t="str">
        <f>IF(INDEX($K:$K,ROW())&lt;&gt;"",INDEX(新_NRA_CSV_Data!$A:$A,INDEX($K:$K,ROW())),"")</f>
        <v/>
      </c>
    </row>
    <row r="88" spans="1:13" ht="14.25">
      <c r="A88" s="65"/>
      <c r="B88" s="2">
        <v>78</v>
      </c>
      <c r="C88" s="3" t="s">
        <v>211</v>
      </c>
      <c r="D88" s="4" t="s">
        <v>212</v>
      </c>
      <c r="E88" s="14">
        <v>1.5596097453703706</v>
      </c>
      <c r="F88" s="14">
        <v>5.8564510879629621</v>
      </c>
      <c r="G88" s="4" t="s">
        <v>1106</v>
      </c>
      <c r="H88" s="44">
        <f t="shared" ca="1" si="16"/>
        <v>753</v>
      </c>
      <c r="I88" s="44">
        <f t="shared" ca="1" si="17"/>
        <v>5.0999999999999997E-2</v>
      </c>
      <c r="J88" s="44" t="str">
        <f t="shared" ca="1" si="18"/>
        <v>消防団第２分団２部屯所</v>
      </c>
      <c r="K88" s="44"/>
      <c r="L88" s="44" t="str">
        <f>IF(INDEX($K:$K,ROW())&lt;&gt;"",INDEX(新_NRA_CSV_Data!$B:$B,INDEX($K:$K,ROW())),"")</f>
        <v/>
      </c>
      <c r="M88" s="44" t="str">
        <f>IF(INDEX($K:$K,ROW())&lt;&gt;"",INDEX(新_NRA_CSV_Data!$A:$A,INDEX($K:$K,ROW())),"")</f>
        <v/>
      </c>
    </row>
    <row r="89" spans="1:13" ht="14.25">
      <c r="A89" s="65"/>
      <c r="B89" s="2">
        <v>79</v>
      </c>
      <c r="C89" s="3" t="s">
        <v>213</v>
      </c>
      <c r="D89" s="4" t="s">
        <v>214</v>
      </c>
      <c r="E89" s="14">
        <v>1.5599705902777778</v>
      </c>
      <c r="F89" s="14">
        <v>5.8557037615740741</v>
      </c>
      <c r="G89" s="4" t="s">
        <v>1107</v>
      </c>
      <c r="H89" s="44" t="str">
        <f t="shared" ca="1" si="16"/>
        <v/>
      </c>
      <c r="I89" s="44" t="str">
        <f t="shared" ca="1" si="17"/>
        <v/>
      </c>
      <c r="J89" s="44" t="str">
        <f t="shared" ca="1" si="18"/>
        <v/>
      </c>
      <c r="K89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89" s="44" t="str">
        <f>IF(INDEX($K:$K,ROW())&lt;&gt;"",INDEX(新_NRA_CSV_Data!$B:$B,INDEX($K:$K,ROW())),"")</f>
        <v/>
      </c>
      <c r="M89" s="44" t="str">
        <f>IF(INDEX($K:$K,ROW())&lt;&gt;"",INDEX(新_NRA_CSV_Data!$A:$A,INDEX($K:$K,ROW())),"")</f>
        <v/>
      </c>
    </row>
    <row r="90" spans="1:13" ht="14.25">
      <c r="A90" s="65"/>
      <c r="B90" s="2">
        <v>80</v>
      </c>
      <c r="C90" s="3" t="s">
        <v>215</v>
      </c>
      <c r="D90" s="4" t="s">
        <v>216</v>
      </c>
      <c r="E90" s="14">
        <v>1.5603230092592593</v>
      </c>
      <c r="F90" s="14">
        <v>5.8567334374999991</v>
      </c>
      <c r="G90" s="4" t="str">
        <f t="shared" ref="G90:G92" si="19">SUBSTITUTE(SUBSTITUTE(SUBSTITUTE(SUBSTITUTE(SUBSTITUTE(INDEX($D:$D,ROW()),"集会所",""),"多目的",""),"生活改善センター",""),"公民館",""),"地区","")</f>
        <v>文珠出張所</v>
      </c>
      <c r="H90" s="44">
        <f t="shared" ca="1" si="16"/>
        <v>572</v>
      </c>
      <c r="I90" s="44">
        <f t="shared" ca="1" si="17"/>
        <v>7.3999999999999996E-2</v>
      </c>
      <c r="J90" s="44" t="str">
        <f t="shared" ca="1" si="18"/>
        <v>文珠出張所</v>
      </c>
      <c r="K90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405</v>
      </c>
      <c r="L90" s="44">
        <f>IF(INDEX($K:$K,ROW())&lt;&gt;"",INDEX(新_NRA_CSV_Data!$B:$B,INDEX($K:$K,ROW())),"")</f>
        <v>8.3000000000000004E-2</v>
      </c>
      <c r="M90" s="44" t="str">
        <f>IF(INDEX($K:$K,ROW())&lt;&gt;"",INDEX(新_NRA_CSV_Data!$A:$A,INDEX($K:$K,ROW())),"")</f>
        <v>文珠出張所</v>
      </c>
    </row>
    <row r="91" spans="1:13" ht="14.25">
      <c r="A91" s="65"/>
      <c r="B91" s="2">
        <v>81</v>
      </c>
      <c r="C91" s="3" t="s">
        <v>217</v>
      </c>
      <c r="D91" s="4" t="s">
        <v>218</v>
      </c>
      <c r="E91" s="14">
        <v>1.5607866087962965</v>
      </c>
      <c r="F91" s="14">
        <v>5.8568545370370364</v>
      </c>
      <c r="G91" s="4" t="str">
        <f t="shared" si="19"/>
        <v>石森</v>
      </c>
      <c r="H91" s="44">
        <f t="shared" ca="1" si="16"/>
        <v>681</v>
      </c>
      <c r="I91" s="44">
        <f t="shared" ca="1" si="17"/>
        <v>6.3E-2</v>
      </c>
      <c r="J91" s="44" t="str">
        <f t="shared" ca="1" si="18"/>
        <v>旧田村市立石森小学校</v>
      </c>
      <c r="K91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615</v>
      </c>
      <c r="L91" s="44">
        <f>IF(INDEX($K:$K,ROW())&lt;&gt;"",INDEX(新_NRA_CSV_Data!$B:$B,INDEX($K:$K,ROW())),"")</f>
        <v>6.8000000000000005E-2</v>
      </c>
      <c r="M91" s="44" t="str">
        <f>IF(INDEX($K:$K,ROW())&lt;&gt;"",INDEX(新_NRA_CSV_Data!$A:$A,INDEX($K:$K,ROW())),"")</f>
        <v>旧田村市立石森小学校</v>
      </c>
    </row>
    <row r="92" spans="1:13" ht="14.25">
      <c r="A92" s="65"/>
      <c r="B92" s="2">
        <v>82</v>
      </c>
      <c r="C92" s="3" t="s">
        <v>219</v>
      </c>
      <c r="D92" s="4" t="s">
        <v>220</v>
      </c>
      <c r="E92" s="14">
        <v>1.5612619907407408</v>
      </c>
      <c r="F92" s="14">
        <v>5.8578849652777771</v>
      </c>
      <c r="G92" s="4" t="str">
        <f t="shared" si="19"/>
        <v>美山出張所</v>
      </c>
      <c r="H92" s="44">
        <f t="shared" ca="1" si="16"/>
        <v>678</v>
      </c>
      <c r="I92" s="44">
        <f t="shared" ca="1" si="17"/>
        <v>6.4000000000000001E-2</v>
      </c>
      <c r="J92" s="44" t="str">
        <f t="shared" ca="1" si="18"/>
        <v>美山出張所</v>
      </c>
      <c r="K92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627</v>
      </c>
      <c r="L92" s="44">
        <f>IF(INDEX($K:$K,ROW())&lt;&gt;"",INDEX(新_NRA_CSV_Data!$B:$B,INDEX($K:$K,ROW())),"")</f>
        <v>6.7000000000000004E-2</v>
      </c>
      <c r="M92" s="44" t="str">
        <f>IF(INDEX($K:$K,ROW())&lt;&gt;"",INDEX(新_NRA_CSV_Data!$A:$A,INDEX($K:$K,ROW())),"")</f>
        <v>美山出張所</v>
      </c>
    </row>
    <row r="93" spans="1:13" ht="14.25">
      <c r="A93" s="65"/>
      <c r="B93" s="2">
        <v>83</v>
      </c>
      <c r="C93" s="3" t="s">
        <v>221</v>
      </c>
      <c r="D93" s="4" t="s">
        <v>222</v>
      </c>
      <c r="E93" s="14">
        <v>1.5608050000000002</v>
      </c>
      <c r="F93" s="14">
        <v>5.8586080324074077</v>
      </c>
      <c r="G93" s="4" t="s">
        <v>1108</v>
      </c>
      <c r="H93" s="44" t="str">
        <f t="shared" ca="1" si="16"/>
        <v/>
      </c>
      <c r="I93" s="44" t="str">
        <f t="shared" ca="1" si="17"/>
        <v/>
      </c>
      <c r="J93" s="44" t="str">
        <f t="shared" ca="1" si="18"/>
        <v/>
      </c>
      <c r="K93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93" s="44" t="str">
        <f>IF(INDEX($K:$K,ROW())&lt;&gt;"",INDEX(新_NRA_CSV_Data!$B:$B,INDEX($K:$K,ROW())),"")</f>
        <v/>
      </c>
      <c r="M93" s="44" t="str">
        <f>IF(INDEX($K:$K,ROW())&lt;&gt;"",INDEX(新_NRA_CSV_Data!$A:$A,INDEX($K:$K,ROW())),"")</f>
        <v/>
      </c>
    </row>
    <row r="94" spans="1:13" ht="14.25">
      <c r="A94" s="65"/>
      <c r="B94" s="2">
        <v>84</v>
      </c>
      <c r="C94" s="3" t="s">
        <v>223</v>
      </c>
      <c r="D94" s="4" t="s">
        <v>224</v>
      </c>
      <c r="E94" s="14">
        <v>1.5607136458333335</v>
      </c>
      <c r="F94" s="14">
        <v>5.857462766203704</v>
      </c>
      <c r="G94" s="4" t="str">
        <f t="shared" ref="G94:G99" si="20">SUBSTITUTE(SUBSTITUTE(SUBSTITUTE(SUBSTITUTE(SUBSTITUTE(INDEX($D:$D,ROW()),"集会所",""),"多目的",""),"生活改善センター",""),"公民館",""),"地区","")</f>
        <v>鹿又三区</v>
      </c>
      <c r="H94" s="44" t="str">
        <f t="shared" ca="1" si="16"/>
        <v/>
      </c>
      <c r="I94" s="44" t="str">
        <f t="shared" ca="1" si="17"/>
        <v/>
      </c>
      <c r="J94" s="44" t="str">
        <f t="shared" ca="1" si="18"/>
        <v/>
      </c>
      <c r="K94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94" s="44" t="str">
        <f>IF(INDEX($K:$K,ROW())&lt;&gt;"",INDEX(新_NRA_CSV_Data!$B:$B,INDEX($K:$K,ROW())),"")</f>
        <v/>
      </c>
      <c r="M94" s="44" t="str">
        <f>IF(INDEX($K:$K,ROW())&lt;&gt;"",INDEX(新_NRA_CSV_Data!$A:$A,INDEX($K:$K,ROW())),"")</f>
        <v/>
      </c>
    </row>
    <row r="95" spans="1:13" ht="14.25">
      <c r="A95" s="65"/>
      <c r="B95" s="2">
        <v>85</v>
      </c>
      <c r="C95" s="3" t="s">
        <v>225</v>
      </c>
      <c r="D95" s="4" t="s">
        <v>226</v>
      </c>
      <c r="E95" s="14">
        <v>1.5617056250000001</v>
      </c>
      <c r="F95" s="14">
        <v>5.8580742708333329</v>
      </c>
      <c r="G95" s="4" t="str">
        <f t="shared" si="20"/>
        <v>長外路</v>
      </c>
      <c r="H95" s="44" t="str">
        <f t="shared" ca="1" si="16"/>
        <v/>
      </c>
      <c r="I95" s="44" t="str">
        <f t="shared" ca="1" si="17"/>
        <v/>
      </c>
      <c r="J95" s="44" t="str">
        <f t="shared" ca="1" si="18"/>
        <v/>
      </c>
      <c r="K95" s="44"/>
      <c r="L95" s="44" t="str">
        <f>IF(INDEX($K:$K,ROW())&lt;&gt;"",INDEX(新_NRA_CSV_Data!$B:$B,INDEX($K:$K,ROW())),"")</f>
        <v/>
      </c>
      <c r="M95" s="44" t="str">
        <f>IF(INDEX($K:$K,ROW())&lt;&gt;"",INDEX(新_NRA_CSV_Data!$A:$A,INDEX($K:$K,ROW())),"")</f>
        <v/>
      </c>
    </row>
    <row r="96" spans="1:13" ht="14.25">
      <c r="A96" s="65"/>
      <c r="B96" s="2">
        <v>86</v>
      </c>
      <c r="C96" s="3" t="s">
        <v>227</v>
      </c>
      <c r="D96" s="4" t="s">
        <v>228</v>
      </c>
      <c r="E96" s="14">
        <v>1.5614567824074075</v>
      </c>
      <c r="F96" s="14">
        <v>5.8574196412037036</v>
      </c>
      <c r="G96" s="4" t="str">
        <f t="shared" si="20"/>
        <v>門鹿</v>
      </c>
      <c r="H96" s="44">
        <f t="shared" ca="1" si="16"/>
        <v>88</v>
      </c>
      <c r="I96" s="44">
        <f t="shared" ca="1" si="17"/>
        <v>0.113</v>
      </c>
      <c r="J96" s="44" t="str">
        <f t="shared" ca="1" si="18"/>
        <v>門鹿公民館＜平成25年12月に新規設置＞</v>
      </c>
      <c r="K96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139</v>
      </c>
      <c r="L96" s="44">
        <f>IF(INDEX($K:$K,ROW())&lt;&gt;"",INDEX(新_NRA_CSV_Data!$B:$B,INDEX($K:$K,ROW())),"")</f>
        <v>0.105</v>
      </c>
      <c r="M96" s="44" t="str">
        <f>IF(INDEX($K:$K,ROW())&lt;&gt;"",INDEX(新_NRA_CSV_Data!$A:$A,INDEX($K:$K,ROW())),"")</f>
        <v>門鹿公民館＜平成25年12月に新規設置＞</v>
      </c>
    </row>
    <row r="97" spans="1:13" ht="14.25">
      <c r="A97" s="65"/>
      <c r="B97" s="2">
        <v>87</v>
      </c>
      <c r="C97" s="3" t="s">
        <v>229</v>
      </c>
      <c r="D97" s="4" t="s">
        <v>230</v>
      </c>
      <c r="E97" s="14">
        <v>1.5618521990740741</v>
      </c>
      <c r="F97" s="14">
        <v>5.8573393171296297</v>
      </c>
      <c r="G97" s="4" t="str">
        <f t="shared" si="20"/>
        <v>大倉</v>
      </c>
      <c r="H97" s="44" t="str">
        <f t="shared" ca="1" si="16"/>
        <v/>
      </c>
      <c r="I97" s="44" t="str">
        <f t="shared" ca="1" si="17"/>
        <v/>
      </c>
      <c r="J97" s="44" t="str">
        <f t="shared" ca="1" si="18"/>
        <v/>
      </c>
      <c r="K97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97" s="44" t="str">
        <f>IF(INDEX($K:$K,ROW())&lt;&gt;"",INDEX(新_NRA_CSV_Data!$B:$B,INDEX($K:$K,ROW())),"")</f>
        <v/>
      </c>
      <c r="M97" s="44" t="str">
        <f>IF(INDEX($K:$K,ROW())&lt;&gt;"",INDEX(新_NRA_CSV_Data!$A:$A,INDEX($K:$K,ROW())),"")</f>
        <v/>
      </c>
    </row>
    <row r="98" spans="1:13" ht="14.25">
      <c r="A98" s="65"/>
      <c r="B98" s="2">
        <v>88</v>
      </c>
      <c r="C98" s="3" t="s">
        <v>231</v>
      </c>
      <c r="D98" s="4" t="s">
        <v>232</v>
      </c>
      <c r="E98" s="14">
        <v>1.5621856481481482</v>
      </c>
      <c r="F98" s="14">
        <v>5.8577638310185183</v>
      </c>
      <c r="G98" s="4" t="str">
        <f t="shared" si="20"/>
        <v>瀬川出張所</v>
      </c>
      <c r="H98" s="44">
        <f t="shared" ca="1" si="16"/>
        <v>238</v>
      </c>
      <c r="I98" s="44">
        <f t="shared" ca="1" si="17"/>
        <v>9.7000000000000003E-2</v>
      </c>
      <c r="J98" s="44" t="str">
        <f t="shared" ca="1" si="18"/>
        <v>瀬川出張所</v>
      </c>
      <c r="K98" s="44"/>
      <c r="L98" s="44" t="str">
        <f>IF(INDEX($K:$K,ROW())&lt;&gt;"",INDEX(新_NRA_CSV_Data!$B:$B,INDEX($K:$K,ROW())),"")</f>
        <v/>
      </c>
      <c r="M98" s="44" t="str">
        <f>IF(INDEX($K:$K,ROW())&lt;&gt;"",INDEX(新_NRA_CSV_Data!$A:$A,INDEX($K:$K,ROW())),"")</f>
        <v/>
      </c>
    </row>
    <row r="99" spans="1:13" ht="14.25">
      <c r="A99" s="65"/>
      <c r="B99" s="2">
        <v>89</v>
      </c>
      <c r="C99" s="3" t="s">
        <v>233</v>
      </c>
      <c r="D99" s="4" t="s">
        <v>234</v>
      </c>
      <c r="E99" s="14">
        <v>1.5626036458333334</v>
      </c>
      <c r="F99" s="14">
        <v>5.858631157407407</v>
      </c>
      <c r="G99" s="4" t="str">
        <f t="shared" si="20"/>
        <v>石沢</v>
      </c>
      <c r="H99" s="44">
        <f t="shared" ca="1" si="16"/>
        <v>379</v>
      </c>
      <c r="I99" s="44">
        <f t="shared" ca="1" si="17"/>
        <v>8.6999999999999994E-2</v>
      </c>
      <c r="J99" s="44" t="str">
        <f t="shared" ca="1" si="18"/>
        <v>石沢地域多目的集会所</v>
      </c>
      <c r="K99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271</v>
      </c>
      <c r="L99" s="44">
        <f>IF(INDEX($K:$K,ROW())&lt;&gt;"",INDEX(新_NRA_CSV_Data!$B:$B,INDEX($K:$K,ROW())),"")</f>
        <v>9.2999999999999999E-2</v>
      </c>
      <c r="M99" s="44" t="str">
        <f>IF(INDEX($K:$K,ROW())&lt;&gt;"",INDEX(新_NRA_CSV_Data!$A:$A,INDEX($K:$K,ROW())),"")</f>
        <v>石沢地域多目的集会所</v>
      </c>
    </row>
    <row r="100" spans="1:13" ht="14.25">
      <c r="A100" s="65"/>
      <c r="B100" s="2">
        <v>90</v>
      </c>
      <c r="C100" s="66" t="s">
        <v>235</v>
      </c>
      <c r="D100" s="4" t="s">
        <v>236</v>
      </c>
      <c r="E100" s="14">
        <v>1.5629748032407407</v>
      </c>
      <c r="F100" s="14">
        <v>5.8609112962962966</v>
      </c>
      <c r="G100" s="4" t="s">
        <v>1109</v>
      </c>
      <c r="H100" s="44">
        <f t="shared" ca="1" si="16"/>
        <v>706</v>
      </c>
      <c r="I100" s="44">
        <f t="shared" ca="1" si="17"/>
        <v>5.7000000000000002E-2</v>
      </c>
      <c r="J100" s="44" t="str">
        <f t="shared" ca="1" si="18"/>
        <v>移出張所</v>
      </c>
      <c r="K100" s="44"/>
      <c r="L100" s="44" t="str">
        <f>IF(INDEX($K:$K,ROW())&lt;&gt;"",INDEX(新_NRA_CSV_Data!$B:$B,INDEX($K:$K,ROW())),"")</f>
        <v/>
      </c>
      <c r="M100" s="44" t="str">
        <f>IF(INDEX($K:$K,ROW())&lt;&gt;"",INDEX(新_NRA_CSV_Data!$A:$A,INDEX($K:$K,ROW())),"")</f>
        <v/>
      </c>
    </row>
    <row r="101" spans="1:13" ht="14.25">
      <c r="A101" s="65"/>
      <c r="B101" s="2">
        <v>91</v>
      </c>
      <c r="C101" s="66"/>
      <c r="D101" s="4" t="s">
        <v>237</v>
      </c>
      <c r="E101" s="14">
        <v>1.5629686458333334</v>
      </c>
      <c r="F101" s="14">
        <v>5.862066944444444</v>
      </c>
      <c r="G101" s="4" t="s">
        <v>1110</v>
      </c>
      <c r="H101" s="44" t="str">
        <f t="shared" ca="1" si="16"/>
        <v/>
      </c>
      <c r="I101" s="44" t="str">
        <f t="shared" ca="1" si="17"/>
        <v/>
      </c>
      <c r="J101" s="44" t="str">
        <f t="shared" ca="1" si="18"/>
        <v/>
      </c>
      <c r="K101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01" s="44" t="str">
        <f>IF(INDEX($K:$K,ROW())&lt;&gt;"",INDEX(新_NRA_CSV_Data!$B:$B,INDEX($K:$K,ROW())),"")</f>
        <v/>
      </c>
      <c r="M101" s="44" t="str">
        <f>IF(INDEX($K:$K,ROW())&lt;&gt;"",INDEX(新_NRA_CSV_Data!$A:$A,INDEX($K:$K,ROW())),"")</f>
        <v/>
      </c>
    </row>
    <row r="102" spans="1:13" ht="14.25">
      <c r="A102" s="65"/>
      <c r="B102" s="2">
        <v>92</v>
      </c>
      <c r="C102" s="66"/>
      <c r="D102" s="4" t="s">
        <v>238</v>
      </c>
      <c r="E102" s="14">
        <v>1.5632084953703704</v>
      </c>
      <c r="F102" s="14">
        <v>5.861780104166666</v>
      </c>
      <c r="G102" s="4" t="s">
        <v>1111</v>
      </c>
      <c r="H102" s="44">
        <f t="shared" ca="1" si="16"/>
        <v>423</v>
      </c>
      <c r="I102" s="44">
        <f t="shared" ca="1" si="17"/>
        <v>8.4000000000000005E-2</v>
      </c>
      <c r="J102" s="44" t="str">
        <f t="shared" ca="1" si="18"/>
        <v>上道公民館</v>
      </c>
      <c r="K102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741</v>
      </c>
      <c r="L102" s="44">
        <f>IF(INDEX($K:$K,ROW())&lt;&gt;"",INDEX(新_NRA_CSV_Data!$B:$B,INDEX($K:$K,ROW())),"")</f>
        <v>8.5000000000000006E-2</v>
      </c>
      <c r="M102" s="44" t="str">
        <f>IF(INDEX($K:$K,ROW())&lt;&gt;"",INDEX(新_NRA_CSV_Data!$A:$A,INDEX($K:$K,ROW())),"")</f>
        <v>上道公民館</v>
      </c>
    </row>
    <row r="103" spans="1:13" ht="14.25">
      <c r="A103" s="65"/>
      <c r="B103" s="2">
        <v>93</v>
      </c>
      <c r="C103" s="66" t="s">
        <v>239</v>
      </c>
      <c r="D103" s="4" t="s">
        <v>240</v>
      </c>
      <c r="E103" s="14">
        <v>1.5628152199074075</v>
      </c>
      <c r="F103" s="14">
        <v>5.8601593634259252</v>
      </c>
      <c r="G103" s="4" t="str">
        <f t="shared" ref="G103:G107" si="21">SUBSTITUTE(SUBSTITUTE(SUBSTITUTE(SUBSTITUTE(SUBSTITUTE(INDEX($D:$D,ROW()),"集会所",""),"多目的",""),"生活改善センター",""),"公民館",""),"地区","")</f>
        <v>北移南移コミュニティプラザ</v>
      </c>
      <c r="H103" s="44">
        <f t="shared" ca="1" si="16"/>
        <v>204</v>
      </c>
      <c r="I103" s="44">
        <f t="shared" ca="1" si="17"/>
        <v>9.9000000000000005E-2</v>
      </c>
      <c r="J103" s="44" t="str">
        <f t="shared" ca="1" si="18"/>
        <v>北移南移コミュニティプラザ＜平成25年12月に新規設置＞</v>
      </c>
      <c r="K103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434</v>
      </c>
      <c r="L103" s="44">
        <f>IF(INDEX($K:$K,ROW())&lt;&gt;"",INDEX(新_NRA_CSV_Data!$B:$B,INDEX($K:$K,ROW())),"")</f>
        <v>8.1000000000000003E-2</v>
      </c>
      <c r="M103" s="44" t="str">
        <f>IF(INDEX($K:$K,ROW())&lt;&gt;"",INDEX(新_NRA_CSV_Data!$A:$A,INDEX($K:$K,ROW())),"")</f>
        <v>北移南移コミュニティプラザ＜平成25年12月に新規設置＞</v>
      </c>
    </row>
    <row r="104" spans="1:13" ht="14.25">
      <c r="A104" s="65"/>
      <c r="B104" s="2">
        <v>94</v>
      </c>
      <c r="C104" s="66"/>
      <c r="D104" s="4" t="s">
        <v>241</v>
      </c>
      <c r="E104" s="14">
        <v>1.5633484606481483</v>
      </c>
      <c r="F104" s="14">
        <v>5.8604184722222223</v>
      </c>
      <c r="G104" s="4" t="str">
        <f t="shared" si="21"/>
        <v>東作</v>
      </c>
      <c r="H104" s="44" t="str">
        <f t="shared" ca="1" si="16"/>
        <v/>
      </c>
      <c r="I104" s="44" t="str">
        <f t="shared" ca="1" si="17"/>
        <v/>
      </c>
      <c r="J104" s="44" t="str">
        <f t="shared" ca="1" si="18"/>
        <v/>
      </c>
      <c r="K104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04" s="44" t="str">
        <f>IF(INDEX($K:$K,ROW())&lt;&gt;"",INDEX(新_NRA_CSV_Data!$B:$B,INDEX($K:$K,ROW())),"")</f>
        <v/>
      </c>
      <c r="M104" s="44" t="str">
        <f>IF(INDEX($K:$K,ROW())&lt;&gt;"",INDEX(新_NRA_CSV_Data!$A:$A,INDEX($K:$K,ROW())),"")</f>
        <v/>
      </c>
    </row>
    <row r="105" spans="1:13" ht="14.25">
      <c r="A105" s="65"/>
      <c r="B105" s="2">
        <v>95</v>
      </c>
      <c r="C105" s="3" t="s">
        <v>242</v>
      </c>
      <c r="D105" s="4" t="s">
        <v>243</v>
      </c>
      <c r="E105" s="14">
        <v>1.5621802083333334</v>
      </c>
      <c r="F105" s="14">
        <v>5.8602391203703696</v>
      </c>
      <c r="G105" s="4" t="str">
        <f t="shared" si="21"/>
        <v>戸引地域</v>
      </c>
      <c r="H105" s="44">
        <f t="shared" ca="1" si="16"/>
        <v>147</v>
      </c>
      <c r="I105" s="44">
        <f t="shared" ca="1" si="17"/>
        <v>0.105</v>
      </c>
      <c r="J105" s="44" t="str">
        <f t="shared" ca="1" si="18"/>
        <v>戸引地域公民館＜平成25年12月に新規設置＞</v>
      </c>
      <c r="K105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172</v>
      </c>
      <c r="L105" s="44">
        <f>IF(INDEX($K:$K,ROW())&lt;&gt;"",INDEX(新_NRA_CSV_Data!$B:$B,INDEX($K:$K,ROW())),"")</f>
        <v>0.10199999999999999</v>
      </c>
      <c r="M105" s="44" t="str">
        <f>IF(INDEX($K:$K,ROW())&lt;&gt;"",INDEX(新_NRA_CSV_Data!$A:$A,INDEX($K:$K,ROW())),"")</f>
        <v>戸引地域公民館＜平成25年12月に新規設置＞</v>
      </c>
    </row>
    <row r="106" spans="1:13" ht="14.25">
      <c r="A106" s="65"/>
      <c r="B106" s="2">
        <v>96</v>
      </c>
      <c r="C106" s="66" t="s">
        <v>244</v>
      </c>
      <c r="D106" s="4" t="s">
        <v>245</v>
      </c>
      <c r="E106" s="14">
        <v>1.5620232291666667</v>
      </c>
      <c r="F106" s="14">
        <v>5.8609504976851854</v>
      </c>
      <c r="G106" s="4" t="str">
        <f t="shared" si="21"/>
        <v>中山</v>
      </c>
      <c r="H106" s="44">
        <f t="shared" ca="1" si="16"/>
        <v>166</v>
      </c>
      <c r="I106" s="44">
        <f t="shared" ca="1" si="17"/>
        <v>0.10199999999999999</v>
      </c>
      <c r="J106" s="44" t="str">
        <f t="shared" ca="1" si="18"/>
        <v>中山地区集会所＜平成25年12月に新規設置＞</v>
      </c>
      <c r="K106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123</v>
      </c>
      <c r="L106" s="44">
        <f>IF(INDEX($K:$K,ROW())&lt;&gt;"",INDEX(新_NRA_CSV_Data!$B:$B,INDEX($K:$K,ROW())),"")</f>
        <v>0.106</v>
      </c>
      <c r="M106" s="44" t="str">
        <f>IF(INDEX($K:$K,ROW())&lt;&gt;"",INDEX(新_NRA_CSV_Data!$A:$A,INDEX($K:$K,ROW())),"")</f>
        <v>中山地区集会所＜平成25年12月に新規設置＞</v>
      </c>
    </row>
    <row r="107" spans="1:13" ht="14.25">
      <c r="A107" s="65"/>
      <c r="B107" s="2">
        <v>97</v>
      </c>
      <c r="C107" s="66"/>
      <c r="D107" s="4" t="s">
        <v>246</v>
      </c>
      <c r="E107" s="14">
        <v>1.5612555439814815</v>
      </c>
      <c r="F107" s="14">
        <v>5.8602326388888883</v>
      </c>
      <c r="G107" s="4" t="str">
        <f t="shared" si="21"/>
        <v>上大段田和バス停</v>
      </c>
      <c r="H107" s="44" t="str">
        <f t="shared" ref="H107:H126" ca="1" si="22">IF(AND(NOT(ISERROR(MATCH("*"&amp;INDEX($D:$D,ROW())&amp;"*",INDIRECT($H$8&amp;"!$A:$A"),0))),INDEX($G:$G,ROW())&lt;&gt;""),MATCH("*"&amp;INDEX($D:$D,ROW())&amp;"*",INDIRECT($H$8&amp;"!$A:$A"),0),
IF(AND(NOT(ISERROR(MATCH("*"&amp;INDEX($G:$G,ROW())&amp;"*",INDIRECT($H$8&amp;"!$A:$A"),0))),INDEX($G:$G,ROW())&lt;&gt;""),MATCH("*"&amp;INDEX($G:$G,ROW())&amp;"*",INDIRECT($H$8&amp;"!$A:$A"),0),
IF(AND(NOT(ISERROR(MATCH("*"&amp;INDEX($C:$C,ROW())&amp;"*",INDIRECT($H$8&amp;"!$A:$A"),0))),INDEX($C:$C,ROW())&lt;&gt;""),MATCH("*"&amp;INDEX($C:$C,ROW())&amp;"*",INDIRECT($H$8&amp;"!$A:$A"),0),"")))</f>
        <v/>
      </c>
      <c r="I107" s="44" t="str">
        <f t="shared" ref="I107:I128" ca="1" si="23">IF(INDEX($H:$H,ROW())&lt;&gt;"",INDEX(INDIRECT($H$8&amp;"!$B:$B"),INDEX($H:$H,ROW())),"")</f>
        <v/>
      </c>
      <c r="J107" s="44" t="str">
        <f t="shared" ref="J107:J128" ca="1" si="24">IF(INDEX($H:$H,ROW())&lt;&gt;"",INDEX(INDIRECT($H$8&amp;"!$A:$A"),INDEX($H:$H,ROW())),"")</f>
        <v/>
      </c>
      <c r="K107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07" s="44" t="str">
        <f>IF(INDEX($K:$K,ROW())&lt;&gt;"",INDEX(新_NRA_CSV_Data!$B:$B,INDEX($K:$K,ROW())),"")</f>
        <v/>
      </c>
      <c r="M107" s="44" t="str">
        <f>IF(INDEX($K:$K,ROW())&lt;&gt;"",INDEX(新_NRA_CSV_Data!$A:$A,INDEX($K:$K,ROW())),"")</f>
        <v/>
      </c>
    </row>
    <row r="108" spans="1:13" ht="14.25">
      <c r="A108" s="65"/>
      <c r="B108" s="2">
        <v>98</v>
      </c>
      <c r="C108" s="66" t="s">
        <v>247</v>
      </c>
      <c r="D108" s="4" t="s">
        <v>248</v>
      </c>
      <c r="E108" s="14">
        <v>1.561860914351852</v>
      </c>
      <c r="F108" s="14">
        <v>5.8623497453703699</v>
      </c>
      <c r="G108" s="4" t="s">
        <v>1112</v>
      </c>
      <c r="H108" s="44">
        <f t="shared" ca="1" si="22"/>
        <v>93</v>
      </c>
      <c r="I108" s="44">
        <f t="shared" ca="1" si="23"/>
        <v>0.112</v>
      </c>
      <c r="J108" s="44" t="str">
        <f t="shared" ca="1" si="24"/>
        <v>横道集会所</v>
      </c>
      <c r="K108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198</v>
      </c>
      <c r="L108" s="44">
        <f>IF(INDEX($K:$K,ROW())&lt;&gt;"",INDEX(新_NRA_CSV_Data!$B:$B,INDEX($K:$K,ROW())),"")</f>
        <v>0.1</v>
      </c>
      <c r="M108" s="44" t="str">
        <f>IF(INDEX($K:$K,ROW())&lt;&gt;"",INDEX(新_NRA_CSV_Data!$A:$A,INDEX($K:$K,ROW())),"")</f>
        <v>横道集会所</v>
      </c>
    </row>
    <row r="109" spans="1:13" ht="14.25">
      <c r="A109" s="65"/>
      <c r="B109" s="2">
        <v>99</v>
      </c>
      <c r="C109" s="66"/>
      <c r="D109" s="4" t="s">
        <v>249</v>
      </c>
      <c r="E109" s="14">
        <v>1.5621801041666667</v>
      </c>
      <c r="F109" s="14">
        <v>5.8629913541666667</v>
      </c>
      <c r="G109" s="4" t="str">
        <f t="shared" ref="G109:G113" si="25">SUBSTITUTE(SUBSTITUTE(SUBSTITUTE(SUBSTITUTE(SUBSTITUTE(INDEX($D:$D,ROW()),"集会所",""),"多目的",""),"生活改善センター",""),"公民館",""),"地区","")</f>
        <v>常葉野川線横道日向前三叉路</v>
      </c>
      <c r="H109" s="44" t="str">
        <f t="shared" ca="1" si="22"/>
        <v/>
      </c>
      <c r="I109" s="44" t="str">
        <f t="shared" ca="1" si="23"/>
        <v/>
      </c>
      <c r="J109" s="44" t="str">
        <f t="shared" ca="1" si="24"/>
        <v/>
      </c>
      <c r="K109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09" s="44" t="str">
        <f>IF(INDEX($K:$K,ROW())&lt;&gt;"",INDEX(新_NRA_CSV_Data!$B:$B,INDEX($K:$K,ROW())),"")</f>
        <v/>
      </c>
      <c r="M109" s="44" t="str">
        <f>IF(INDEX($K:$K,ROW())&lt;&gt;"",INDEX(新_NRA_CSV_Data!$A:$A,INDEX($K:$K,ROW())),"")</f>
        <v/>
      </c>
    </row>
    <row r="110" spans="1:13" ht="14.25">
      <c r="A110" s="65"/>
      <c r="B110" s="2">
        <v>100</v>
      </c>
      <c r="C110" s="3" t="s">
        <v>250</v>
      </c>
      <c r="D110" s="4" t="s">
        <v>251</v>
      </c>
      <c r="E110" s="14">
        <v>1.5589184490740742</v>
      </c>
      <c r="F110" s="14">
        <v>5.856513935185184</v>
      </c>
      <c r="G110" s="4" t="str">
        <f t="shared" si="25"/>
        <v>本郷</v>
      </c>
      <c r="H110" s="44" t="str">
        <f t="shared" ca="1" si="22"/>
        <v/>
      </c>
      <c r="I110" s="44" t="str">
        <f t="shared" ca="1" si="23"/>
        <v/>
      </c>
      <c r="J110" s="44" t="str">
        <f t="shared" ca="1" si="24"/>
        <v/>
      </c>
      <c r="K110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10" s="44" t="str">
        <f>IF(INDEX($K:$K,ROW())&lt;&gt;"",INDEX(新_NRA_CSV_Data!$B:$B,INDEX($K:$K,ROW())),"")</f>
        <v/>
      </c>
      <c r="M110" s="44" t="str">
        <f>IF(INDEX($K:$K,ROW())&lt;&gt;"",INDEX(新_NRA_CSV_Data!$A:$A,INDEX($K:$K,ROW())),"")</f>
        <v/>
      </c>
    </row>
    <row r="111" spans="1:13" ht="14.25">
      <c r="A111" s="65"/>
      <c r="B111" s="2">
        <v>101</v>
      </c>
      <c r="C111" s="3" t="s">
        <v>252</v>
      </c>
      <c r="D111" s="4" t="s">
        <v>253</v>
      </c>
      <c r="E111" s="14">
        <v>1.5581679745370371</v>
      </c>
      <c r="F111" s="14">
        <v>5.8552939583333332</v>
      </c>
      <c r="G111" s="4" t="str">
        <f t="shared" si="25"/>
        <v>山田</v>
      </c>
      <c r="H111" s="44">
        <f t="shared" ca="1" si="22"/>
        <v>57</v>
      </c>
      <c r="I111" s="44">
        <f t="shared" ca="1" si="23"/>
        <v>0.12</v>
      </c>
      <c r="J111" s="44" t="str">
        <f t="shared" ca="1" si="24"/>
        <v>八山田公園</v>
      </c>
      <c r="K111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40</v>
      </c>
      <c r="L111" s="44">
        <f>IF(INDEX($K:$K,ROW())&lt;&gt;"",INDEX(新_NRA_CSV_Data!$B:$B,INDEX($K:$K,ROW())),"")</f>
        <v>0.126</v>
      </c>
      <c r="M111" s="44" t="str">
        <f>IF(INDEX($K:$K,ROW())&lt;&gt;"",INDEX(新_NRA_CSV_Data!$A:$A,INDEX($K:$K,ROW())),"")</f>
        <v>八山田公園</v>
      </c>
    </row>
    <row r="112" spans="1:13" ht="14.25">
      <c r="A112" s="65"/>
      <c r="B112" s="2">
        <v>102</v>
      </c>
      <c r="C112" s="3" t="s">
        <v>254</v>
      </c>
      <c r="D112" s="4" t="s">
        <v>255</v>
      </c>
      <c r="E112" s="14">
        <v>1.557960439814815</v>
      </c>
      <c r="F112" s="14">
        <v>5.8563491435185178</v>
      </c>
      <c r="G112" s="4" t="str">
        <f t="shared" si="25"/>
        <v>鞍掛</v>
      </c>
      <c r="H112" s="44" t="str">
        <f t="shared" ca="1" si="22"/>
        <v/>
      </c>
      <c r="I112" s="44" t="str">
        <f t="shared" ca="1" si="23"/>
        <v/>
      </c>
      <c r="J112" s="44" t="str">
        <f t="shared" ca="1" si="24"/>
        <v/>
      </c>
      <c r="K112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12" s="44" t="str">
        <f>IF(INDEX($K:$K,ROW())&lt;&gt;"",INDEX(新_NRA_CSV_Data!$B:$B,INDEX($K:$K,ROW())),"")</f>
        <v/>
      </c>
      <c r="M112" s="44" t="str">
        <f>IF(INDEX($K:$K,ROW())&lt;&gt;"",INDEX(新_NRA_CSV_Data!$A:$A,INDEX($K:$K,ROW())),"")</f>
        <v/>
      </c>
    </row>
    <row r="113" spans="1:13" ht="14.25">
      <c r="A113" s="65"/>
      <c r="B113" s="2">
        <v>103</v>
      </c>
      <c r="C113" s="3" t="s">
        <v>256</v>
      </c>
      <c r="D113" s="4" t="s">
        <v>257</v>
      </c>
      <c r="E113" s="14">
        <v>1.5592506828703705</v>
      </c>
      <c r="F113" s="14">
        <v>5.8553512615740742</v>
      </c>
      <c r="G113" s="4" t="str">
        <f t="shared" si="25"/>
        <v>光大寺</v>
      </c>
      <c r="H113" s="44" t="str">
        <f t="shared" ca="1" si="22"/>
        <v/>
      </c>
      <c r="I113" s="44" t="str">
        <f t="shared" ca="1" si="23"/>
        <v/>
      </c>
      <c r="J113" s="44" t="str">
        <f t="shared" ca="1" si="24"/>
        <v/>
      </c>
      <c r="K113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13" s="44" t="str">
        <f>IF(INDEX($K:$K,ROW())&lt;&gt;"",INDEX(新_NRA_CSV_Data!$B:$B,INDEX($K:$K,ROW())),"")</f>
        <v/>
      </c>
      <c r="M113" s="44" t="str">
        <f>IF(INDEX($K:$K,ROW())&lt;&gt;"",INDEX(新_NRA_CSV_Data!$A:$A,INDEX($K:$K,ROW())),"")</f>
        <v/>
      </c>
    </row>
    <row r="114" spans="1:13" ht="14.25">
      <c r="A114" s="65"/>
      <c r="B114" s="2">
        <v>104</v>
      </c>
      <c r="C114" s="3" t="s">
        <v>258</v>
      </c>
      <c r="D114" s="4" t="s">
        <v>259</v>
      </c>
      <c r="E114" s="14">
        <v>1.5586168518518519</v>
      </c>
      <c r="F114" s="14">
        <v>5.8560322916666667</v>
      </c>
      <c r="G114" s="4" t="s">
        <v>1113</v>
      </c>
      <c r="H114" s="44">
        <f t="shared" ca="1" si="22"/>
        <v>707</v>
      </c>
      <c r="I114" s="44">
        <f t="shared" ca="1" si="23"/>
        <v>5.7000000000000002E-2</v>
      </c>
      <c r="J114" s="44" t="str">
        <f t="shared" ca="1" si="24"/>
        <v>芦沢出張所</v>
      </c>
      <c r="K114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694</v>
      </c>
      <c r="L114" s="44">
        <f>IF(INDEX($K:$K,ROW())&lt;&gt;"",INDEX(新_NRA_CSV_Data!$B:$B,INDEX($K:$K,ROW())),"")</f>
        <v>5.5E-2</v>
      </c>
      <c r="M114" s="44" t="str">
        <f>IF(INDEX($K:$K,ROW())&lt;&gt;"",INDEX(新_NRA_CSV_Data!$A:$A,INDEX($K:$K,ROW())),"")</f>
        <v>芦沢出張所</v>
      </c>
    </row>
    <row r="115" spans="1:13" ht="14.25">
      <c r="A115" s="65"/>
      <c r="B115" s="2">
        <v>105</v>
      </c>
      <c r="C115" s="3" t="s">
        <v>106</v>
      </c>
      <c r="D115" s="4" t="s">
        <v>260</v>
      </c>
      <c r="E115" s="14">
        <v>1.5576224999999999</v>
      </c>
      <c r="F115" s="14">
        <v>5.8580354861111106</v>
      </c>
      <c r="G115" s="4" t="s">
        <v>1114</v>
      </c>
      <c r="H115" s="44">
        <f t="shared" ca="1" si="22"/>
        <v>93</v>
      </c>
      <c r="I115" s="44">
        <f t="shared" ca="1" si="23"/>
        <v>0.112</v>
      </c>
      <c r="J115" s="44" t="str">
        <f t="shared" ca="1" si="24"/>
        <v>横道集会所</v>
      </c>
      <c r="K115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198</v>
      </c>
      <c r="L115" s="44">
        <f>IF(INDEX($K:$K,ROW())&lt;&gt;"",INDEX(新_NRA_CSV_Data!$B:$B,INDEX($K:$K,ROW())),"")</f>
        <v>0.1</v>
      </c>
      <c r="M115" s="44" t="str">
        <f>IF(INDEX($K:$K,ROW())&lt;&gt;"",INDEX(新_NRA_CSV_Data!$A:$A,INDEX($K:$K,ROW())),"")</f>
        <v>横道集会所</v>
      </c>
    </row>
    <row r="116" spans="1:13" ht="14.25">
      <c r="A116" s="65"/>
      <c r="B116" s="2">
        <v>106</v>
      </c>
      <c r="C116" s="3" t="s">
        <v>261</v>
      </c>
      <c r="D116" s="4" t="s">
        <v>262</v>
      </c>
      <c r="E116" s="14">
        <v>1.5579905787037038</v>
      </c>
      <c r="F116" s="14">
        <v>5.8582078240740731</v>
      </c>
      <c r="G116" s="4" t="s">
        <v>1115</v>
      </c>
      <c r="H116" s="44" t="str">
        <f t="shared" ca="1" si="22"/>
        <v/>
      </c>
      <c r="I116" s="44" t="str">
        <f t="shared" ca="1" si="23"/>
        <v/>
      </c>
      <c r="J116" s="44" t="str">
        <f t="shared" ca="1" si="24"/>
        <v/>
      </c>
      <c r="K116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16" s="44" t="str">
        <f>IF(INDEX($K:$K,ROW())&lt;&gt;"",INDEX(新_NRA_CSV_Data!$B:$B,INDEX($K:$K,ROW())),"")</f>
        <v/>
      </c>
      <c r="M116" s="44" t="str">
        <f>IF(INDEX($K:$K,ROW())&lt;&gt;"",INDEX(新_NRA_CSV_Data!$A:$A,INDEX($K:$K,ROW())),"")</f>
        <v/>
      </c>
    </row>
    <row r="117" spans="1:13" ht="14.25">
      <c r="A117" s="65"/>
      <c r="B117" s="2">
        <v>107</v>
      </c>
      <c r="C117" s="3" t="s">
        <v>263</v>
      </c>
      <c r="D117" s="4" t="s">
        <v>264</v>
      </c>
      <c r="E117" s="14">
        <v>1.5585385300925927</v>
      </c>
      <c r="F117" s="14">
        <v>5.8580291087962957</v>
      </c>
      <c r="G117" s="4" t="str">
        <f t="shared" ref="G117:G123" si="26">SUBSTITUTE(SUBSTITUTE(SUBSTITUTE(SUBSTITUTE(SUBSTITUTE(INDEX($D:$D,ROW()),"集会所",""),"多目的",""),"生活改善センター",""),"公民館",""),"地区","")</f>
        <v>七郷分団３部屯所</v>
      </c>
      <c r="H117" s="44" t="str">
        <f t="shared" ca="1" si="22"/>
        <v/>
      </c>
      <c r="I117" s="44" t="str">
        <f t="shared" ca="1" si="23"/>
        <v/>
      </c>
      <c r="J117" s="44" t="str">
        <f t="shared" ca="1" si="24"/>
        <v/>
      </c>
      <c r="K117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17" s="44" t="str">
        <f>IF(INDEX($K:$K,ROW())&lt;&gt;"",INDEX(新_NRA_CSV_Data!$B:$B,INDEX($K:$K,ROW())),"")</f>
        <v/>
      </c>
      <c r="M117" s="44" t="str">
        <f>IF(INDEX($K:$K,ROW())&lt;&gt;"",INDEX(新_NRA_CSV_Data!$A:$A,INDEX($K:$K,ROW())),"")</f>
        <v/>
      </c>
    </row>
    <row r="118" spans="1:13" ht="14.25">
      <c r="A118" s="65"/>
      <c r="B118" s="2">
        <v>108</v>
      </c>
      <c r="C118" s="3" t="s">
        <v>265</v>
      </c>
      <c r="D118" s="4" t="s">
        <v>266</v>
      </c>
      <c r="E118" s="14">
        <v>1.558825787037037</v>
      </c>
      <c r="F118" s="14">
        <v>5.8575207754629632</v>
      </c>
      <c r="G118" s="4" t="str">
        <f t="shared" si="26"/>
        <v>永谷</v>
      </c>
      <c r="H118" s="44" t="str">
        <f t="shared" ca="1" si="22"/>
        <v/>
      </c>
      <c r="I118" s="44" t="str">
        <f t="shared" ca="1" si="23"/>
        <v/>
      </c>
      <c r="J118" s="44" t="str">
        <f t="shared" ca="1" si="24"/>
        <v/>
      </c>
      <c r="K118" s="44"/>
      <c r="L118" s="44" t="str">
        <f>IF(INDEX($K:$K,ROW())&lt;&gt;"",INDEX(新_NRA_CSV_Data!$B:$B,INDEX($K:$K,ROW())),"")</f>
        <v/>
      </c>
      <c r="M118" s="44" t="str">
        <f>IF(INDEX($K:$K,ROW())&lt;&gt;"",INDEX(新_NRA_CSV_Data!$A:$A,INDEX($K:$K,ROW())),"")</f>
        <v/>
      </c>
    </row>
    <row r="119" spans="1:13" ht="14.25">
      <c r="A119" s="65"/>
      <c r="B119" s="2">
        <v>109</v>
      </c>
      <c r="C119" s="3" t="s">
        <v>267</v>
      </c>
      <c r="D119" s="4" t="s">
        <v>268</v>
      </c>
      <c r="E119" s="14">
        <v>1.558281226851852</v>
      </c>
      <c r="F119" s="14">
        <v>5.8569601273148146</v>
      </c>
      <c r="G119" s="4" t="str">
        <f t="shared" si="26"/>
        <v>遠山沢</v>
      </c>
      <c r="H119" s="44" t="str">
        <f t="shared" ca="1" si="22"/>
        <v/>
      </c>
      <c r="I119" s="44" t="str">
        <f t="shared" ca="1" si="23"/>
        <v/>
      </c>
      <c r="J119" s="44" t="str">
        <f t="shared" ca="1" si="24"/>
        <v/>
      </c>
      <c r="K119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19" s="44" t="str">
        <f>IF(INDEX($K:$K,ROW())&lt;&gt;"",INDEX(新_NRA_CSV_Data!$B:$B,INDEX($K:$K,ROW())),"")</f>
        <v/>
      </c>
      <c r="M119" s="44" t="str">
        <f>IF(INDEX($K:$K,ROW())&lt;&gt;"",INDEX(新_NRA_CSV_Data!$A:$A,INDEX($K:$K,ROW())),"")</f>
        <v/>
      </c>
    </row>
    <row r="120" spans="1:13" ht="14.25">
      <c r="A120" s="65"/>
      <c r="B120" s="2">
        <v>110</v>
      </c>
      <c r="C120" s="3" t="s">
        <v>269</v>
      </c>
      <c r="D120" s="4" t="s">
        <v>270</v>
      </c>
      <c r="E120" s="14">
        <v>1.5581085185185186</v>
      </c>
      <c r="F120" s="14">
        <v>5.8571766550925926</v>
      </c>
      <c r="G120" s="4" t="str">
        <f t="shared" si="26"/>
        <v>本郷</v>
      </c>
      <c r="H120" s="44" t="str">
        <f t="shared" ca="1" si="22"/>
        <v/>
      </c>
      <c r="I120" s="44" t="str">
        <f t="shared" ca="1" si="23"/>
        <v/>
      </c>
      <c r="J120" s="44" t="str">
        <f t="shared" ca="1" si="24"/>
        <v/>
      </c>
      <c r="K120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20" s="44" t="str">
        <f>IF(INDEX($K:$K,ROW())&lt;&gt;"",INDEX(新_NRA_CSV_Data!$B:$B,INDEX($K:$K,ROW())),"")</f>
        <v/>
      </c>
      <c r="M120" s="44" t="str">
        <f>IF(INDEX($K:$K,ROW())&lt;&gt;"",INDEX(新_NRA_CSV_Data!$A:$A,INDEX($K:$K,ROW())),"")</f>
        <v/>
      </c>
    </row>
    <row r="121" spans="1:13" ht="14.25">
      <c r="A121" s="65"/>
      <c r="B121" s="2">
        <v>111</v>
      </c>
      <c r="C121" s="3" t="s">
        <v>271</v>
      </c>
      <c r="D121" s="4" t="s">
        <v>272</v>
      </c>
      <c r="E121" s="14">
        <v>1.5577995601851853</v>
      </c>
      <c r="F121" s="14">
        <v>5.8567807407407404</v>
      </c>
      <c r="G121" s="4" t="str">
        <f t="shared" si="26"/>
        <v>井堀</v>
      </c>
      <c r="H121" s="44">
        <f t="shared" ca="1" si="22"/>
        <v>387</v>
      </c>
      <c r="I121" s="44">
        <f t="shared" ca="1" si="23"/>
        <v>8.5999999999999993E-2</v>
      </c>
      <c r="J121" s="44" t="str">
        <f t="shared" ca="1" si="24"/>
        <v>井堀集会所</v>
      </c>
      <c r="K121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746</v>
      </c>
      <c r="L121" s="44">
        <f>IF(INDEX($K:$K,ROW())&lt;&gt;"",INDEX(新_NRA_CSV_Data!$B:$B,INDEX($K:$K,ROW())),"")</f>
        <v>8.2000000000000003E-2</v>
      </c>
      <c r="M121" s="44" t="str">
        <f>IF(INDEX($K:$K,ROW())&lt;&gt;"",INDEX(新_NRA_CSV_Data!$A:$A,INDEX($K:$K,ROW())),"")</f>
        <v>井堀集会所</v>
      </c>
    </row>
    <row r="122" spans="1:13" ht="14.25">
      <c r="A122" s="65"/>
      <c r="B122" s="2">
        <v>112</v>
      </c>
      <c r="C122" s="3" t="s">
        <v>273</v>
      </c>
      <c r="D122" s="4" t="s">
        <v>274</v>
      </c>
      <c r="E122" s="14">
        <v>1.5577951851851852</v>
      </c>
      <c r="F122" s="14">
        <v>5.8571646643518518</v>
      </c>
      <c r="G122" s="4" t="str">
        <f t="shared" si="26"/>
        <v>上区</v>
      </c>
      <c r="H122" s="44">
        <f t="shared" ca="1" si="22"/>
        <v>72</v>
      </c>
      <c r="I122" s="44">
        <f t="shared" ca="1" si="23"/>
        <v>0.11600000000000001</v>
      </c>
      <c r="J122" s="44" t="str">
        <f t="shared" ca="1" si="24"/>
        <v>郡山市上下水道局</v>
      </c>
      <c r="K122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22</v>
      </c>
      <c r="L122" s="44">
        <f>IF(INDEX($K:$K,ROW())&lt;&gt;"",INDEX(新_NRA_CSV_Data!$B:$B,INDEX($K:$K,ROW())),"")</f>
        <v>0.13600000000000001</v>
      </c>
      <c r="M122" s="44" t="str">
        <f>IF(INDEX($K:$K,ROW())&lt;&gt;"",INDEX(新_NRA_CSV_Data!$A:$A,INDEX($K:$K,ROW())),"")</f>
        <v>郡山市上下水道局</v>
      </c>
    </row>
    <row r="123" spans="1:13" ht="14.25">
      <c r="A123" s="65"/>
      <c r="B123" s="2">
        <v>113</v>
      </c>
      <c r="C123" s="3" t="s">
        <v>275</v>
      </c>
      <c r="D123" s="4" t="s">
        <v>276</v>
      </c>
      <c r="E123" s="14">
        <v>1.5578965162037037</v>
      </c>
      <c r="F123" s="14">
        <v>5.8575745138888884</v>
      </c>
      <c r="G123" s="4" t="str">
        <f t="shared" si="26"/>
        <v>大堀</v>
      </c>
      <c r="H123" s="44" t="str">
        <f t="shared" ca="1" si="22"/>
        <v/>
      </c>
      <c r="I123" s="44" t="str">
        <f t="shared" ca="1" si="23"/>
        <v/>
      </c>
      <c r="J123" s="44" t="str">
        <f t="shared" ca="1" si="24"/>
        <v/>
      </c>
      <c r="K123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23" s="44" t="str">
        <f>IF(INDEX($K:$K,ROW())&lt;&gt;"",INDEX(新_NRA_CSV_Data!$B:$B,INDEX($K:$K,ROW())),"")</f>
        <v/>
      </c>
      <c r="M123" s="44" t="str">
        <f>IF(INDEX($K:$K,ROW())&lt;&gt;"",INDEX(新_NRA_CSV_Data!$A:$A,INDEX($K:$K,ROW())),"")</f>
        <v/>
      </c>
    </row>
    <row r="124" spans="1:13" ht="14.25">
      <c r="A124" s="65"/>
      <c r="B124" s="2">
        <v>114</v>
      </c>
      <c r="C124" s="3" t="s">
        <v>277</v>
      </c>
      <c r="D124" s="4" t="s">
        <v>278</v>
      </c>
      <c r="E124" s="14">
        <v>1.560456527777778</v>
      </c>
      <c r="F124" s="14">
        <v>5.8551735416666668</v>
      </c>
      <c r="G124" s="4" t="s">
        <v>1116</v>
      </c>
      <c r="H124" s="44">
        <f t="shared" ca="1" si="22"/>
        <v>383</v>
      </c>
      <c r="I124" s="44">
        <f t="shared" ca="1" si="23"/>
        <v>8.6999999999999994E-2</v>
      </c>
      <c r="J124" s="44" t="str">
        <f t="shared" ca="1" si="24"/>
        <v>ＪＲ要田駅＜平成25年12月に新規設置＞</v>
      </c>
      <c r="K124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239</v>
      </c>
      <c r="L124" s="44">
        <f>IF(INDEX($K:$K,ROW())&lt;&gt;"",INDEX(新_NRA_CSV_Data!$B:$B,INDEX($K:$K,ROW())),"")</f>
        <v>9.7000000000000003E-2</v>
      </c>
      <c r="M124" s="44" t="str">
        <f>IF(INDEX($K:$K,ROW())&lt;&gt;"",INDEX(新_NRA_CSV_Data!$A:$A,INDEX($K:$K,ROW())),"")</f>
        <v>ＪＲ要田駅＜平成25年12月に新規設置＞</v>
      </c>
    </row>
    <row r="125" spans="1:13" ht="14.25">
      <c r="A125" s="65"/>
      <c r="B125" s="2">
        <v>115</v>
      </c>
      <c r="C125" s="3" t="s">
        <v>279</v>
      </c>
      <c r="D125" s="4" t="s">
        <v>280</v>
      </c>
      <c r="E125" s="14">
        <v>1.5605021064814817</v>
      </c>
      <c r="F125" s="14">
        <v>5.8554236921296292</v>
      </c>
      <c r="G125" s="4" t="str">
        <f t="shared" ref="G125:G133" si="27">SUBSTITUTE(SUBSTITUTE(SUBSTITUTE(SUBSTITUTE(SUBSTITUTE(INDEX($D:$D,ROW()),"集会所",""),"多目的",""),"生活改善センター",""),"公民館",""),"地区","")</f>
        <v>要田出張所</v>
      </c>
      <c r="H125" s="44">
        <f t="shared" ca="1" si="22"/>
        <v>349</v>
      </c>
      <c r="I125" s="44">
        <f t="shared" ca="1" si="23"/>
        <v>8.8999999999999996E-2</v>
      </c>
      <c r="J125" s="44" t="str">
        <f t="shared" ca="1" si="24"/>
        <v>要田出張所</v>
      </c>
      <c r="K125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287</v>
      </c>
      <c r="L125" s="44">
        <f>IF(INDEX($K:$K,ROW())&lt;&gt;"",INDEX(新_NRA_CSV_Data!$B:$B,INDEX($K:$K,ROW())),"")</f>
        <v>9.1999999999999998E-2</v>
      </c>
      <c r="M125" s="44" t="str">
        <f>IF(INDEX($K:$K,ROW())&lt;&gt;"",INDEX(新_NRA_CSV_Data!$A:$A,INDEX($K:$K,ROW())),"")</f>
        <v>要田出張所</v>
      </c>
    </row>
    <row r="126" spans="1:13" ht="14.25">
      <c r="A126" s="65"/>
      <c r="B126" s="2">
        <v>116</v>
      </c>
      <c r="C126" s="3" t="s">
        <v>281</v>
      </c>
      <c r="D126" s="4" t="s">
        <v>282</v>
      </c>
      <c r="E126" s="14">
        <v>1.5611432060185184</v>
      </c>
      <c r="F126" s="14">
        <v>5.8556926967592586</v>
      </c>
      <c r="G126" s="4" t="str">
        <f t="shared" si="27"/>
        <v>荒和田区</v>
      </c>
      <c r="H126" s="44">
        <f t="shared" ca="1" si="22"/>
        <v>159</v>
      </c>
      <c r="I126" s="44">
        <f t="shared" ca="1" si="23"/>
        <v>0.104</v>
      </c>
      <c r="J126" s="44" t="str">
        <f t="shared" ca="1" si="24"/>
        <v>荒和田地区公民館＜平成25年12月に新規設置＞</v>
      </c>
      <c r="K126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126</v>
      </c>
      <c r="L126" s="44">
        <f>IF(INDEX($K:$K,ROW())&lt;&gt;"",INDEX(新_NRA_CSV_Data!$B:$B,INDEX($K:$K,ROW())),"")</f>
        <v>0.106</v>
      </c>
      <c r="M126" s="44" t="str">
        <f>IF(INDEX($K:$K,ROW())&lt;&gt;"",INDEX(新_NRA_CSV_Data!$A:$A,INDEX($K:$K,ROW())),"")</f>
        <v>荒和田地区公民館＜平成25年12月に新規設置＞</v>
      </c>
    </row>
    <row r="127" spans="1:13" ht="14.25">
      <c r="A127" s="65"/>
      <c r="B127" s="2">
        <v>117</v>
      </c>
      <c r="C127" s="3" t="s">
        <v>283</v>
      </c>
      <c r="D127" s="4" t="s">
        <v>284</v>
      </c>
      <c r="E127" s="14">
        <v>1.5596007870370372</v>
      </c>
      <c r="F127" s="14">
        <v>5.8555812152777778</v>
      </c>
      <c r="G127" s="4" t="str">
        <f t="shared" si="27"/>
        <v>田村西部工業団地光ヶ丘公園</v>
      </c>
      <c r="H127" s="44" t="str">
        <f t="shared" ref="H127:H128" ca="1" si="28">IF(AND(NOT(ISERROR(MATCH("*"&amp;INDEX($D:$D,ROW())&amp;"*",INDIRECT($H$8&amp;"!$A:$A"),0))),INDEX($G:$G,ROW())&lt;&gt;""),MATCH("*"&amp;INDEX($D:$D,ROW())&amp;"*",INDIRECT($H$8&amp;"!$A:$A"),0),
IF(AND(NOT(ISERROR(MATCH("*"&amp;INDEX($G:$G,ROW())&amp;"*",INDIRECT($H$8&amp;"!$A:$A"),0))),INDEX($G:$G,ROW())&lt;&gt;""),MATCH("*"&amp;INDEX($G:$G,ROW())&amp;"*",INDIRECT($H$8&amp;"!$A:$A"),0),
IF(AND(NOT(ISERROR(MATCH("*"&amp;INDEX($C:$C,ROW())&amp;"*",INDIRECT($H$8&amp;"!$A:$A"),0))),INDEX($C:$C,ROW())&lt;&gt;""),MATCH("*"&amp;INDEX($C:$C,ROW())&amp;"*",INDIRECT($H$8&amp;"!$A:$A"),0),"")))</f>
        <v/>
      </c>
      <c r="I127" s="44" t="str">
        <f t="shared" ca="1" si="23"/>
        <v/>
      </c>
      <c r="J127" s="44" t="str">
        <f t="shared" ca="1" si="24"/>
        <v/>
      </c>
      <c r="K127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27" s="44" t="str">
        <f>IF(INDEX($K:$K,ROW())&lt;&gt;"",INDEX(新_NRA_CSV_Data!$B:$B,INDEX($K:$K,ROW())),"")</f>
        <v/>
      </c>
      <c r="M127" s="44" t="str">
        <f>IF(INDEX($K:$K,ROW())&lt;&gt;"",INDEX(新_NRA_CSV_Data!$A:$A,INDEX($K:$K,ROW())),"")</f>
        <v/>
      </c>
    </row>
    <row r="128" spans="1:13" ht="14.25">
      <c r="G128" s="4" t="str">
        <f t="shared" si="27"/>
        <v/>
      </c>
      <c r="H128" s="44" t="str">
        <f t="shared" ca="1" si="28"/>
        <v/>
      </c>
      <c r="I128" s="44" t="str">
        <f t="shared" ca="1" si="23"/>
        <v/>
      </c>
      <c r="J128" s="44" t="str">
        <f t="shared" ca="1" si="24"/>
        <v/>
      </c>
      <c r="K128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28" s="44" t="str">
        <f>IF(INDEX($K:$K,ROW())&lt;&gt;"",INDEX(新_NRA_CSV_Data!$B:$B,INDEX($K:$K,ROW())),"")</f>
        <v/>
      </c>
      <c r="M128" s="44" t="str">
        <f>IF(INDEX($K:$K,ROW())&lt;&gt;"",INDEX(新_NRA_CSV_Data!$A:$A,INDEX($K:$K,ROW())),"")</f>
        <v/>
      </c>
    </row>
    <row r="129" spans="7:13" ht="14.25">
      <c r="G129" s="4" t="str">
        <f t="shared" si="27"/>
        <v/>
      </c>
      <c r="H129" s="44"/>
      <c r="I129" s="44" t="str">
        <f>IF(INDEX($K:$K,ROW())&lt;&gt;"",INDEX(新_NRA_CSV_Data!$B:$B,INDEX($K:$K,ROW())),"")</f>
        <v/>
      </c>
      <c r="J129" s="44" t="str">
        <f>IF(INDEX($K:$K,ROW())&lt;&gt;"",INDEX(新_NRA_CSV_Data!$A:$A,INDEX($K:$K,ROW())),"")</f>
        <v/>
      </c>
      <c r="K129" s="44"/>
      <c r="L129" s="44" t="str">
        <f>IF(INDEX($K:$K,ROW())&lt;&gt;"",INDEX(新_NRA_CSV_Data!$B:$B,INDEX($K:$K,ROW())),"")</f>
        <v/>
      </c>
      <c r="M129" s="44" t="str">
        <f>IF(INDEX($K:$K,ROW())&lt;&gt;"",INDEX(新_NRA_CSV_Data!$A:$A,INDEX($K:$K,ROW())),"")</f>
        <v/>
      </c>
    </row>
    <row r="130" spans="7:13" ht="14.25">
      <c r="G130" s="4" t="str">
        <f t="shared" si="27"/>
        <v/>
      </c>
      <c r="H130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I130" s="44" t="str">
        <f>IF(INDEX($K:$K,ROW())&lt;&gt;"",INDEX(新_NRA_CSV_Data!$B:$B,INDEX($K:$K,ROW())),"")</f>
        <v/>
      </c>
      <c r="J130" s="44" t="str">
        <f>IF(INDEX($K:$K,ROW())&lt;&gt;"",INDEX(新_NRA_CSV_Data!$A:$A,INDEX($K:$K,ROW())),"")</f>
        <v/>
      </c>
      <c r="K130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30" s="44" t="str">
        <f>IF(INDEX($K:$K,ROW())&lt;&gt;"",INDEX(新_NRA_CSV_Data!$B:$B,INDEX($K:$K,ROW())),"")</f>
        <v/>
      </c>
      <c r="M130" s="44" t="str">
        <f>IF(INDEX($K:$K,ROW())&lt;&gt;"",INDEX(新_NRA_CSV_Data!$A:$A,INDEX($K:$K,ROW())),"")</f>
        <v/>
      </c>
    </row>
    <row r="131" spans="7:13" ht="14.25">
      <c r="G131" s="4" t="str">
        <f t="shared" si="27"/>
        <v/>
      </c>
      <c r="H131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I131" s="44" t="str">
        <f>IF(INDEX($K:$K,ROW())&lt;&gt;"",INDEX(新_NRA_CSV_Data!$B:$B,INDEX($K:$K,ROW())),"")</f>
        <v/>
      </c>
      <c r="J131" s="44" t="str">
        <f>IF(INDEX($K:$K,ROW())&lt;&gt;"",INDEX(新_NRA_CSV_Data!$A:$A,INDEX($K:$K,ROW())),"")</f>
        <v/>
      </c>
      <c r="K131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31" s="44" t="str">
        <f>IF(INDEX($K:$K,ROW())&lt;&gt;"",INDEX(新_NRA_CSV_Data!$B:$B,INDEX($K:$K,ROW())),"")</f>
        <v/>
      </c>
      <c r="M131" s="44" t="str">
        <f>IF(INDEX($K:$K,ROW())&lt;&gt;"",INDEX(新_NRA_CSV_Data!$A:$A,INDEX($K:$K,ROW())),"")</f>
        <v/>
      </c>
    </row>
    <row r="132" spans="7:13" ht="14.25">
      <c r="G132" s="4" t="str">
        <f t="shared" si="27"/>
        <v/>
      </c>
      <c r="H132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I132" s="44" t="str">
        <f>IF(INDEX($K:$K,ROW())&lt;&gt;"",INDEX(新_NRA_CSV_Data!$B:$B,INDEX($K:$K,ROW())),"")</f>
        <v/>
      </c>
      <c r="J132" s="44" t="str">
        <f>IF(INDEX($K:$K,ROW())&lt;&gt;"",INDEX(新_NRA_CSV_Data!$A:$A,INDEX($K:$K,ROW())),"")</f>
        <v/>
      </c>
      <c r="K132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32" s="44" t="str">
        <f>IF(INDEX($K:$K,ROW())&lt;&gt;"",INDEX(新_NRA_CSV_Data!$B:$B,INDEX($K:$K,ROW())),"")</f>
        <v/>
      </c>
      <c r="M132" s="44" t="str">
        <f>IF(INDEX($K:$K,ROW())&lt;&gt;"",INDEX(新_NRA_CSV_Data!$A:$A,INDEX($K:$K,ROW())),"")</f>
        <v/>
      </c>
    </row>
    <row r="133" spans="7:13" ht="14.25">
      <c r="G133" s="4" t="str">
        <f t="shared" si="27"/>
        <v/>
      </c>
      <c r="H133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I133" s="44" t="str">
        <f>IF(INDEX($K:$K,ROW())&lt;&gt;"",INDEX(新_NRA_CSV_Data!$B:$B,INDEX($K:$K,ROW())),"")</f>
        <v/>
      </c>
      <c r="J133" s="44" t="str">
        <f>IF(INDEX($K:$K,ROW())&lt;&gt;"",INDEX(新_NRA_CSV_Data!$A:$A,INDEX($K:$K,ROW())),"")</f>
        <v/>
      </c>
      <c r="K133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33" s="44" t="str">
        <f>IF(INDEX($K:$K,ROW())&lt;&gt;"",INDEX(新_NRA_CSV_Data!$B:$B,INDEX($K:$K,ROW())),"")</f>
        <v/>
      </c>
      <c r="M133" s="44" t="str">
        <f>IF(INDEX($K:$K,ROW())&lt;&gt;"",INDEX(新_NRA_CSV_Data!$A:$A,INDEX($K:$K,ROW())),"")</f>
        <v/>
      </c>
    </row>
    <row r="134" spans="7:13" ht="14.25">
      <c r="G134" s="4" t="s">
        <v>1117</v>
      </c>
      <c r="H134" s="44" t="str">
        <f t="shared" ref="H134" ca="1" si="29">IF(AND(NOT(ISERROR(MATCH("*"&amp;INDEX($D:$D,ROW())&amp;"*",INDIRECT($H$8&amp;"!$A:$A"),0))),INDEX($E:$E,ROW())&lt;&gt;""),MATCH("*"&amp;INDEX($D:$D,ROW())&amp;"*",INDIRECT($H$8&amp;"!$A:$A"),0),
IF(AND(NOT(ISERROR(MATCH("*"&amp;INDEX($E:$E,ROW())&amp;"*",INDIRECT($H$8&amp;"!$A:$A"),0))),INDEX($E:$E,ROW())&lt;&gt;""),MATCH("*"&amp;INDEX($E:$E,ROW())&amp;"*",INDIRECT($H$8&amp;"!$A:$A"),0),
IF(AND(NOT(ISERROR(MATCH("*"&amp;INDEX($C:$C,ROW())&amp;"*",INDIRECT($H$8&amp;"!$A:$A"),0))),INDEX($C:$C,ROW())&lt;&gt;""),MATCH("*"&amp;INDEX($C:$C,ROW())&amp;"*",INDIRECT($H$8&amp;"!$A:$A"),0),"")))</f>
        <v/>
      </c>
      <c r="I134" s="44" t="str">
        <f t="shared" ref="I134" ca="1" si="30">IF(INDEX($H:$H,ROW())&lt;&gt;"",INDEX(INDIRECT($H$8&amp;"!$B:$B"),INDEX($H:$H,ROW())),"")</f>
        <v/>
      </c>
      <c r="J134" s="44" t="str">
        <f t="shared" ref="J134" ca="1" si="31">IF(INDEX($H:$H,ROW())&lt;&gt;"",INDEX(INDIRECT($H$8&amp;"!$A:$A"),INDEX($H:$H,ROW())),"")</f>
        <v/>
      </c>
      <c r="K134" s="44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>1</v>
      </c>
      <c r="L134" s="44">
        <f>IF(INDEX($K:$K,ROW())&lt;&gt;"",INDEX(新_NRA_CSV_Data!$B:$B,INDEX($K:$K,ROW())),"")</f>
        <v>6.9000000000000006E-2</v>
      </c>
      <c r="M134" s="44" t="str">
        <f>IF(INDEX($K:$K,ROW())&lt;&gt;"",INDEX(新_NRA_CSV_Data!$A:$A,INDEX($K:$K,ROW())),"")</f>
        <v>田村市　都路馬洗戸</v>
      </c>
    </row>
    <row r="135" spans="7:13" ht="14.25">
      <c r="H135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I135" s="44" t="str">
        <f>IF(INDEX($K:$K,ROW())&lt;&gt;"",INDEX(新_NRA_CSV_Data!$B:$B,INDEX($K:$K,ROW())),"")</f>
        <v/>
      </c>
      <c r="J135" s="44" t="str">
        <f>IF(INDEX($K:$K,ROW())&lt;&gt;"",INDEX(新_NRA_CSV_Data!$A:$A,INDEX($K:$K,ROW())),"")</f>
        <v/>
      </c>
      <c r="K135" s="44" t="str">
        <f>IF(AND(NOT(ISERROR(MATCH("*"&amp;INDEX($D:$D,ROW())&amp;"*",新_NRA_CSV_Data!$A:$A,0))),INDEX($G:$G,ROW())&lt;&gt;""),MATCH("*"&amp;INDEX($D:$D,ROW())&amp;"*",新_NRA_CSV_Data!$A:$A,0),
IF(AND(NOT(ISERROR(MATCH("*"&amp;INDEX($G:$G,ROW())&amp;"*",新_NRA_CSV_Data!$A:$A,0))),INDEX($G:$G,ROW())&lt;&gt;""),MATCH("*"&amp;INDEX($G:$G,ROW())&amp;"*",新_NRA_CSV_Data!$A:$A,0),
IF(AND(NOT(ISERROR(MATCH("*"&amp;INDEX($C:$C,ROW())&amp;"*",新_NRA_CSV_Data!$A:$A,0))),INDEX($C:$C,ROW())&lt;&gt;""),MATCH("*"&amp;INDEX($C:$C,ROW())&amp;"*",新_NRA_CSV_Data!$A:$A,0),"")))</f>
        <v/>
      </c>
      <c r="L135" s="44" t="str">
        <f>IF(INDEX($K:$K,ROW())&lt;&gt;"",INDEX(新_NRA_CSV_Data!$B:$B,INDEX($K:$K,ROW())),"")</f>
        <v/>
      </c>
      <c r="M135" s="44" t="str">
        <f>IF(INDEX($K:$K,ROW())&lt;&gt;"",INDEX(新_NRA_CSV_Data!$A:$A,INDEX($K:$K,ROW())),"")</f>
        <v/>
      </c>
    </row>
  </sheetData>
  <mergeCells count="19">
    <mergeCell ref="C103:C104"/>
    <mergeCell ref="C106:C107"/>
    <mergeCell ref="C108:C109"/>
    <mergeCell ref="A44:A60"/>
    <mergeCell ref="C55:C56"/>
    <mergeCell ref="C57:C58"/>
    <mergeCell ref="C59:C60"/>
    <mergeCell ref="A61:A78"/>
    <mergeCell ref="C65:C66"/>
    <mergeCell ref="C76:C78"/>
    <mergeCell ref="A79:A127"/>
    <mergeCell ref="C100:C102"/>
    <mergeCell ref="C49:C50"/>
    <mergeCell ref="C51:C52"/>
    <mergeCell ref="A11:A31"/>
    <mergeCell ref="C17:C18"/>
    <mergeCell ref="A32:A43"/>
    <mergeCell ref="C33:C34"/>
    <mergeCell ref="C44:C45"/>
  </mergeCells>
  <phoneticPr fontId="4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A146-E81C-4DF7-977C-4E24FCEA9615}">
  <dimension ref="A1:E755"/>
  <sheetViews>
    <sheetView workbookViewId="0">
      <selection activeCell="E1" sqref="E1"/>
    </sheetView>
  </sheetViews>
  <sheetFormatPr defaultRowHeight="13.5"/>
  <cols>
    <col min="1" max="1" width="55.75" style="50" bestFit="1" customWidth="1"/>
    <col min="2" max="4" width="9" style="50"/>
    <col min="5" max="5" width="16.125" style="50" bestFit="1" customWidth="1"/>
    <col min="6" max="16384" width="9" style="50"/>
  </cols>
  <sheetData>
    <row r="1" spans="1:5">
      <c r="A1" s="50" t="s">
        <v>312</v>
      </c>
      <c r="B1" s="50">
        <v>0.188</v>
      </c>
      <c r="C1" s="50" t="s">
        <v>313</v>
      </c>
      <c r="E1" s="51">
        <v>45399.618055555555</v>
      </c>
    </row>
    <row r="2" spans="1:5">
      <c r="A2" s="50" t="s">
        <v>314</v>
      </c>
      <c r="B2" s="50">
        <v>0.17699999999999999</v>
      </c>
      <c r="C2" s="50" t="s">
        <v>313</v>
      </c>
      <c r="E2" s="51">
        <v>45399.618055555555</v>
      </c>
    </row>
    <row r="3" spans="1:5">
      <c r="A3" s="50" t="s">
        <v>319</v>
      </c>
      <c r="B3" s="50">
        <v>0.17599999999999999</v>
      </c>
      <c r="C3" s="50" t="s">
        <v>313</v>
      </c>
      <c r="E3" s="51">
        <v>45399.618055555555</v>
      </c>
    </row>
    <row r="4" spans="1:5">
      <c r="A4" s="50" t="s">
        <v>324</v>
      </c>
      <c r="B4" s="50">
        <v>0.17</v>
      </c>
      <c r="C4" s="50" t="s">
        <v>313</v>
      </c>
      <c r="E4" s="51">
        <v>45399.618055555555</v>
      </c>
    </row>
    <row r="5" spans="1:5">
      <c r="A5" s="50" t="s">
        <v>317</v>
      </c>
      <c r="B5" s="50">
        <v>0.161</v>
      </c>
      <c r="C5" s="50" t="s">
        <v>313</v>
      </c>
      <c r="E5" s="51">
        <v>45399.618055555555</v>
      </c>
    </row>
    <row r="6" spans="1:5">
      <c r="A6" s="50" t="s">
        <v>315</v>
      </c>
      <c r="B6" s="50">
        <v>0.16</v>
      </c>
      <c r="C6" s="50" t="s">
        <v>313</v>
      </c>
      <c r="E6" s="51">
        <v>45399.618055555555</v>
      </c>
    </row>
    <row r="7" spans="1:5">
      <c r="A7" s="50" t="s">
        <v>321</v>
      </c>
      <c r="B7" s="50">
        <v>0.157</v>
      </c>
      <c r="C7" s="50" t="s">
        <v>313</v>
      </c>
      <c r="E7" s="51">
        <v>45399.618055555555</v>
      </c>
    </row>
    <row r="8" spans="1:5">
      <c r="A8" s="50" t="s">
        <v>316</v>
      </c>
      <c r="B8" s="50">
        <v>0.154</v>
      </c>
      <c r="C8" s="50" t="s">
        <v>313</v>
      </c>
      <c r="E8" s="51">
        <v>45399.618055555555</v>
      </c>
    </row>
    <row r="9" spans="1:5">
      <c r="A9" s="50" t="s">
        <v>336</v>
      </c>
      <c r="B9" s="50">
        <v>0.14899999999999999</v>
      </c>
      <c r="C9" s="50" t="s">
        <v>313</v>
      </c>
      <c r="E9" s="51">
        <v>45399.618055555555</v>
      </c>
    </row>
    <row r="10" spans="1:5">
      <c r="A10" s="50" t="s">
        <v>344</v>
      </c>
      <c r="B10" s="50">
        <v>0.14899999999999999</v>
      </c>
      <c r="C10" s="50" t="s">
        <v>313</v>
      </c>
      <c r="E10" s="51">
        <v>45399.618055555555</v>
      </c>
    </row>
    <row r="11" spans="1:5">
      <c r="A11" s="50" t="s">
        <v>323</v>
      </c>
      <c r="B11" s="50">
        <v>0.14699999999999999</v>
      </c>
      <c r="C11" s="50" t="s">
        <v>313</v>
      </c>
      <c r="E11" s="51">
        <v>45399.618055555555</v>
      </c>
    </row>
    <row r="12" spans="1:5">
      <c r="A12" s="50" t="s">
        <v>318</v>
      </c>
      <c r="B12" s="50">
        <v>0.14399999999999999</v>
      </c>
      <c r="C12" s="50" t="s">
        <v>313</v>
      </c>
      <c r="E12" s="51">
        <v>45399.618055555555</v>
      </c>
    </row>
    <row r="13" spans="1:5">
      <c r="A13" s="50" t="s">
        <v>1029</v>
      </c>
      <c r="B13" s="50">
        <v>0.14199999999999999</v>
      </c>
      <c r="C13" s="50" t="s">
        <v>313</v>
      </c>
      <c r="E13" s="51">
        <v>45399.618055555555</v>
      </c>
    </row>
    <row r="14" spans="1:5">
      <c r="A14" s="50" t="s">
        <v>345</v>
      </c>
      <c r="B14" s="50">
        <v>0.14199999999999999</v>
      </c>
      <c r="C14" s="50" t="s">
        <v>313</v>
      </c>
      <c r="E14" s="51">
        <v>45399.618055555555</v>
      </c>
    </row>
    <row r="15" spans="1:5">
      <c r="A15" s="50" t="s">
        <v>342</v>
      </c>
      <c r="B15" s="50">
        <v>0.14099999999999999</v>
      </c>
      <c r="C15" s="50" t="s">
        <v>313</v>
      </c>
      <c r="E15" s="51">
        <v>45399.618055555555</v>
      </c>
    </row>
    <row r="16" spans="1:5">
      <c r="A16" s="50" t="s">
        <v>331</v>
      </c>
      <c r="B16" s="50">
        <v>0.13900000000000001</v>
      </c>
      <c r="C16" s="50" t="s">
        <v>313</v>
      </c>
      <c r="E16" s="51">
        <v>45399.618055555555</v>
      </c>
    </row>
    <row r="17" spans="1:5">
      <c r="A17" s="50" t="s">
        <v>341</v>
      </c>
      <c r="B17" s="50">
        <v>0.13800000000000001</v>
      </c>
      <c r="C17" s="50" t="s">
        <v>313</v>
      </c>
      <c r="E17" s="51">
        <v>45399.618055555555</v>
      </c>
    </row>
    <row r="18" spans="1:5">
      <c r="A18" s="50" t="s">
        <v>339</v>
      </c>
      <c r="B18" s="50">
        <v>0.13800000000000001</v>
      </c>
      <c r="C18" s="50" t="s">
        <v>313</v>
      </c>
      <c r="E18" s="51">
        <v>45399.618055555555</v>
      </c>
    </row>
    <row r="19" spans="1:5">
      <c r="A19" s="50" t="s">
        <v>335</v>
      </c>
      <c r="B19" s="50">
        <v>0.13800000000000001</v>
      </c>
      <c r="C19" s="50" t="s">
        <v>313</v>
      </c>
      <c r="E19" s="51">
        <v>45399.618055555555</v>
      </c>
    </row>
    <row r="20" spans="1:5">
      <c r="A20" s="50" t="s">
        <v>406</v>
      </c>
      <c r="B20" s="50">
        <v>0.13700000000000001</v>
      </c>
      <c r="C20" s="50" t="s">
        <v>313</v>
      </c>
      <c r="E20" s="51">
        <v>45399.618055555555</v>
      </c>
    </row>
    <row r="21" spans="1:5">
      <c r="A21" s="50" t="s">
        <v>330</v>
      </c>
      <c r="B21" s="50">
        <v>0.13500000000000001</v>
      </c>
      <c r="C21" s="50" t="s">
        <v>313</v>
      </c>
      <c r="E21" s="51">
        <v>45399.618055555555</v>
      </c>
    </row>
    <row r="22" spans="1:5">
      <c r="A22" s="50" t="s">
        <v>325</v>
      </c>
      <c r="B22" s="50">
        <v>0.13400000000000001</v>
      </c>
      <c r="C22" s="50" t="s">
        <v>313</v>
      </c>
      <c r="E22" s="51">
        <v>45399.618055555555</v>
      </c>
    </row>
    <row r="23" spans="1:5">
      <c r="A23" s="50" t="s">
        <v>326</v>
      </c>
      <c r="B23" s="50">
        <v>0.13400000000000001</v>
      </c>
      <c r="C23" s="50" t="s">
        <v>313</v>
      </c>
      <c r="E23" s="51">
        <v>45399.618055555555</v>
      </c>
    </row>
    <row r="24" spans="1:5">
      <c r="A24" s="50" t="s">
        <v>334</v>
      </c>
      <c r="B24" s="50">
        <v>0.13200000000000001</v>
      </c>
      <c r="C24" s="50" t="s">
        <v>313</v>
      </c>
      <c r="E24" s="51">
        <v>45399.618055555555</v>
      </c>
    </row>
    <row r="25" spans="1:5">
      <c r="A25" s="50" t="s">
        <v>347</v>
      </c>
      <c r="B25" s="50">
        <v>0.13200000000000001</v>
      </c>
      <c r="C25" s="50" t="s">
        <v>313</v>
      </c>
      <c r="E25" s="51">
        <v>45399.618055555555</v>
      </c>
    </row>
    <row r="26" spans="1:5">
      <c r="A26" s="50" t="s">
        <v>333</v>
      </c>
      <c r="B26" s="50">
        <v>0.13100000000000001</v>
      </c>
      <c r="C26" s="50" t="s">
        <v>313</v>
      </c>
      <c r="E26" s="51">
        <v>45399.618055555555</v>
      </c>
    </row>
    <row r="27" spans="1:5">
      <c r="A27" s="50" t="s">
        <v>1030</v>
      </c>
      <c r="B27" s="50">
        <v>0.13</v>
      </c>
      <c r="C27" s="50" t="s">
        <v>313</v>
      </c>
      <c r="E27" s="51">
        <v>45399.618055555555</v>
      </c>
    </row>
    <row r="28" spans="1:5">
      <c r="A28" s="50" t="s">
        <v>356</v>
      </c>
      <c r="B28" s="50">
        <v>0.13</v>
      </c>
      <c r="C28" s="50" t="s">
        <v>313</v>
      </c>
      <c r="E28" s="51">
        <v>45399.618055555555</v>
      </c>
    </row>
    <row r="29" spans="1:5">
      <c r="A29" s="50" t="s">
        <v>384</v>
      </c>
      <c r="B29" s="50">
        <v>0.128</v>
      </c>
      <c r="C29" s="50" t="s">
        <v>313</v>
      </c>
      <c r="E29" s="51">
        <v>45399.618055555555</v>
      </c>
    </row>
    <row r="30" spans="1:5">
      <c r="A30" s="50" t="s">
        <v>320</v>
      </c>
      <c r="B30" s="50">
        <v>0.128</v>
      </c>
      <c r="C30" s="50" t="s">
        <v>313</v>
      </c>
      <c r="E30" s="51">
        <v>45399.618055555555</v>
      </c>
    </row>
    <row r="31" spans="1:5">
      <c r="A31" s="50" t="s">
        <v>353</v>
      </c>
      <c r="B31" s="50">
        <v>0.128</v>
      </c>
      <c r="C31" s="50" t="s">
        <v>313</v>
      </c>
      <c r="E31" s="51">
        <v>45399.618055555555</v>
      </c>
    </row>
    <row r="32" spans="1:5">
      <c r="A32" s="50" t="s">
        <v>329</v>
      </c>
      <c r="B32" s="50">
        <v>0.128</v>
      </c>
      <c r="C32" s="50" t="s">
        <v>313</v>
      </c>
      <c r="E32" s="51">
        <v>45399.618055555555</v>
      </c>
    </row>
    <row r="33" spans="1:5">
      <c r="A33" s="50" t="s">
        <v>322</v>
      </c>
      <c r="B33" s="50">
        <v>0.128</v>
      </c>
      <c r="C33" s="50" t="s">
        <v>313</v>
      </c>
      <c r="E33" s="51">
        <v>45399.618055555555</v>
      </c>
    </row>
    <row r="34" spans="1:5">
      <c r="A34" s="50" t="s">
        <v>386</v>
      </c>
      <c r="B34" s="50">
        <v>0.128</v>
      </c>
      <c r="C34" s="50" t="s">
        <v>313</v>
      </c>
      <c r="E34" s="51">
        <v>45399.618055555555</v>
      </c>
    </row>
    <row r="35" spans="1:5">
      <c r="A35" s="50" t="s">
        <v>343</v>
      </c>
      <c r="B35" s="50">
        <v>0.128</v>
      </c>
      <c r="C35" s="50" t="s">
        <v>313</v>
      </c>
      <c r="E35" s="51">
        <v>45399.618055555555</v>
      </c>
    </row>
    <row r="36" spans="1:5">
      <c r="A36" s="50" t="s">
        <v>400</v>
      </c>
      <c r="B36" s="50">
        <v>0.127</v>
      </c>
      <c r="C36" s="50" t="s">
        <v>313</v>
      </c>
      <c r="E36" s="51">
        <v>45399.618055555555</v>
      </c>
    </row>
    <row r="37" spans="1:5">
      <c r="A37" s="50" t="s">
        <v>361</v>
      </c>
      <c r="B37" s="50">
        <v>0.127</v>
      </c>
      <c r="C37" s="50" t="s">
        <v>313</v>
      </c>
      <c r="E37" s="51">
        <v>45399.618055555555</v>
      </c>
    </row>
    <row r="38" spans="1:5">
      <c r="A38" s="50" t="s">
        <v>426</v>
      </c>
      <c r="B38" s="50">
        <v>0.126</v>
      </c>
      <c r="C38" s="50" t="s">
        <v>313</v>
      </c>
      <c r="E38" s="51">
        <v>45399.618055555555</v>
      </c>
    </row>
    <row r="39" spans="1:5">
      <c r="A39" s="50" t="s">
        <v>337</v>
      </c>
      <c r="B39" s="50">
        <v>0.126</v>
      </c>
      <c r="C39" s="50" t="s">
        <v>313</v>
      </c>
      <c r="E39" s="51">
        <v>45399.618055555555</v>
      </c>
    </row>
    <row r="40" spans="1:5">
      <c r="A40" s="50" t="s">
        <v>349</v>
      </c>
      <c r="B40" s="50">
        <v>0.126</v>
      </c>
      <c r="C40" s="50" t="s">
        <v>313</v>
      </c>
      <c r="E40" s="51">
        <v>45399.618055555555</v>
      </c>
    </row>
    <row r="41" spans="1:5">
      <c r="A41" s="50" t="s">
        <v>398</v>
      </c>
      <c r="B41" s="50">
        <v>0.126</v>
      </c>
      <c r="C41" s="50" t="s">
        <v>313</v>
      </c>
      <c r="E41" s="51">
        <v>45399.618055555555</v>
      </c>
    </row>
    <row r="42" spans="1:5">
      <c r="A42" s="50" t="s">
        <v>370</v>
      </c>
      <c r="B42" s="50">
        <v>0.126</v>
      </c>
      <c r="C42" s="50" t="s">
        <v>313</v>
      </c>
      <c r="E42" s="51">
        <v>45399.618055555555</v>
      </c>
    </row>
    <row r="43" spans="1:5">
      <c r="A43" s="50" t="s">
        <v>365</v>
      </c>
      <c r="B43" s="50">
        <v>0.125</v>
      </c>
      <c r="C43" s="50" t="s">
        <v>313</v>
      </c>
      <c r="E43" s="51">
        <v>45399.618055555555</v>
      </c>
    </row>
    <row r="44" spans="1:5">
      <c r="A44" s="50" t="s">
        <v>413</v>
      </c>
      <c r="B44" s="50">
        <v>0.125</v>
      </c>
      <c r="C44" s="50" t="s">
        <v>313</v>
      </c>
      <c r="E44" s="51">
        <v>45399.618055555555</v>
      </c>
    </row>
    <row r="45" spans="1:5">
      <c r="A45" s="50" t="s">
        <v>346</v>
      </c>
      <c r="B45" s="50">
        <v>0.125</v>
      </c>
      <c r="C45" s="50" t="s">
        <v>313</v>
      </c>
      <c r="E45" s="51">
        <v>45399.618055555555</v>
      </c>
    </row>
    <row r="46" spans="1:5">
      <c r="A46" s="50" t="s">
        <v>427</v>
      </c>
      <c r="B46" s="50">
        <v>0.125</v>
      </c>
      <c r="C46" s="50" t="s">
        <v>313</v>
      </c>
      <c r="E46" s="51">
        <v>45399.618055555555</v>
      </c>
    </row>
    <row r="47" spans="1:5">
      <c r="A47" s="50" t="s">
        <v>385</v>
      </c>
      <c r="B47" s="50">
        <v>0.125</v>
      </c>
      <c r="C47" s="50" t="s">
        <v>313</v>
      </c>
      <c r="E47" s="51">
        <v>45399.618055555555</v>
      </c>
    </row>
    <row r="48" spans="1:5">
      <c r="A48" s="50" t="s">
        <v>366</v>
      </c>
      <c r="B48" s="50">
        <v>0.124</v>
      </c>
      <c r="C48" s="50" t="s">
        <v>313</v>
      </c>
      <c r="E48" s="51">
        <v>45399.618055555555</v>
      </c>
    </row>
    <row r="49" spans="1:5">
      <c r="A49" s="50" t="s">
        <v>338</v>
      </c>
      <c r="B49" s="50">
        <v>0.124</v>
      </c>
      <c r="C49" s="50" t="s">
        <v>313</v>
      </c>
      <c r="E49" s="51">
        <v>45399.618055555555</v>
      </c>
    </row>
    <row r="50" spans="1:5">
      <c r="A50" s="50" t="s">
        <v>388</v>
      </c>
      <c r="B50" s="50">
        <v>0.123</v>
      </c>
      <c r="C50" s="50" t="s">
        <v>313</v>
      </c>
      <c r="E50" s="51">
        <v>45399.618055555555</v>
      </c>
    </row>
    <row r="51" spans="1:5">
      <c r="A51" s="50" t="s">
        <v>381</v>
      </c>
      <c r="B51" s="50">
        <v>0.123</v>
      </c>
      <c r="C51" s="50" t="s">
        <v>313</v>
      </c>
      <c r="E51" s="51">
        <v>45399.618055555555</v>
      </c>
    </row>
    <row r="52" spans="1:5">
      <c r="A52" s="50" t="s">
        <v>1118</v>
      </c>
      <c r="B52" s="50">
        <v>0.122</v>
      </c>
      <c r="C52" s="50" t="s">
        <v>313</v>
      </c>
      <c r="E52" s="51">
        <v>45399.618055555555</v>
      </c>
    </row>
    <row r="53" spans="1:5">
      <c r="A53" s="50" t="s">
        <v>357</v>
      </c>
      <c r="B53" s="50">
        <v>0.121</v>
      </c>
      <c r="C53" s="50" t="s">
        <v>313</v>
      </c>
      <c r="E53" s="51">
        <v>45399.618055555555</v>
      </c>
    </row>
    <row r="54" spans="1:5">
      <c r="A54" s="50" t="s">
        <v>348</v>
      </c>
      <c r="B54" s="50">
        <v>0.121</v>
      </c>
      <c r="C54" s="50" t="s">
        <v>313</v>
      </c>
      <c r="E54" s="51">
        <v>45399.618055555555</v>
      </c>
    </row>
    <row r="55" spans="1:5">
      <c r="A55" s="50" t="s">
        <v>364</v>
      </c>
      <c r="B55" s="50">
        <v>0.121</v>
      </c>
      <c r="C55" s="50" t="s">
        <v>313</v>
      </c>
      <c r="E55" s="51">
        <v>45399.618055555555</v>
      </c>
    </row>
    <row r="56" spans="1:5">
      <c r="A56" s="50" t="s">
        <v>359</v>
      </c>
      <c r="B56" s="50">
        <v>0.121</v>
      </c>
      <c r="C56" s="50" t="s">
        <v>313</v>
      </c>
      <c r="E56" s="51">
        <v>45399.618055555555</v>
      </c>
    </row>
    <row r="57" spans="1:5">
      <c r="A57" s="50" t="s">
        <v>350</v>
      </c>
      <c r="B57" s="50">
        <v>0.12</v>
      </c>
      <c r="C57" s="50" t="s">
        <v>313</v>
      </c>
      <c r="E57" s="51">
        <v>45399.618055555555</v>
      </c>
    </row>
    <row r="58" spans="1:5">
      <c r="A58" s="50" t="s">
        <v>327</v>
      </c>
      <c r="B58" s="50">
        <v>0.12</v>
      </c>
      <c r="C58" s="50" t="s">
        <v>313</v>
      </c>
      <c r="E58" s="51">
        <v>45399.618055555555</v>
      </c>
    </row>
    <row r="59" spans="1:5">
      <c r="A59" s="50" t="s">
        <v>358</v>
      </c>
      <c r="B59" s="50">
        <v>0.11899999999999999</v>
      </c>
      <c r="C59" s="50" t="s">
        <v>313</v>
      </c>
      <c r="E59" s="51">
        <v>45399.618055555555</v>
      </c>
    </row>
    <row r="60" spans="1:5">
      <c r="A60" s="50" t="s">
        <v>447</v>
      </c>
      <c r="B60" s="50">
        <v>0.11899999999999999</v>
      </c>
      <c r="C60" s="50" t="s">
        <v>313</v>
      </c>
      <c r="E60" s="51">
        <v>45399.618055555555</v>
      </c>
    </row>
    <row r="61" spans="1:5">
      <c r="A61" s="50" t="s">
        <v>340</v>
      </c>
      <c r="B61" s="50">
        <v>0.11799999999999999</v>
      </c>
      <c r="C61" s="50" t="s">
        <v>313</v>
      </c>
      <c r="E61" s="51">
        <v>45399.618055555555</v>
      </c>
    </row>
    <row r="62" spans="1:5">
      <c r="A62" s="50" t="s">
        <v>362</v>
      </c>
      <c r="B62" s="50">
        <v>0.11799999999999999</v>
      </c>
      <c r="C62" s="50" t="s">
        <v>313</v>
      </c>
      <c r="E62" s="51">
        <v>45399.618055555555</v>
      </c>
    </row>
    <row r="63" spans="1:5">
      <c r="A63" s="50" t="s">
        <v>469</v>
      </c>
      <c r="B63" s="50">
        <v>0.11799999999999999</v>
      </c>
      <c r="C63" s="50" t="s">
        <v>313</v>
      </c>
      <c r="E63" s="51">
        <v>45399.618055555555</v>
      </c>
    </row>
    <row r="64" spans="1:5">
      <c r="A64" s="50" t="s">
        <v>487</v>
      </c>
      <c r="B64" s="50">
        <v>0.11799999999999999</v>
      </c>
      <c r="C64" s="50" t="s">
        <v>313</v>
      </c>
      <c r="E64" s="51">
        <v>45399.618055555555</v>
      </c>
    </row>
    <row r="65" spans="1:5">
      <c r="A65" s="50" t="s">
        <v>389</v>
      </c>
      <c r="B65" s="50">
        <v>0.11700000000000001</v>
      </c>
      <c r="C65" s="50" t="s">
        <v>313</v>
      </c>
      <c r="E65" s="51">
        <v>45399.618055555555</v>
      </c>
    </row>
    <row r="66" spans="1:5">
      <c r="A66" s="50" t="s">
        <v>443</v>
      </c>
      <c r="B66" s="50">
        <v>0.11700000000000001</v>
      </c>
      <c r="C66" s="50" t="s">
        <v>313</v>
      </c>
      <c r="E66" s="51">
        <v>45399.618055555555</v>
      </c>
    </row>
    <row r="67" spans="1:5">
      <c r="A67" s="50" t="s">
        <v>455</v>
      </c>
      <c r="B67" s="50">
        <v>0.11700000000000001</v>
      </c>
      <c r="C67" s="50" t="s">
        <v>313</v>
      </c>
      <c r="E67" s="51">
        <v>45399.618055555555</v>
      </c>
    </row>
    <row r="68" spans="1:5">
      <c r="A68" s="50" t="s">
        <v>412</v>
      </c>
      <c r="B68" s="50">
        <v>0.11700000000000001</v>
      </c>
      <c r="C68" s="50" t="s">
        <v>313</v>
      </c>
      <c r="E68" s="51">
        <v>45399.618055555555</v>
      </c>
    </row>
    <row r="69" spans="1:5">
      <c r="A69" s="50" t="s">
        <v>393</v>
      </c>
      <c r="B69" s="50">
        <v>0.11700000000000001</v>
      </c>
      <c r="C69" s="50" t="s">
        <v>313</v>
      </c>
      <c r="E69" s="51">
        <v>45399.618055555555</v>
      </c>
    </row>
    <row r="70" spans="1:5">
      <c r="A70" s="50" t="s">
        <v>378</v>
      </c>
      <c r="B70" s="50">
        <v>0.11700000000000001</v>
      </c>
      <c r="C70" s="50" t="s">
        <v>313</v>
      </c>
      <c r="E70" s="51">
        <v>45399.618055555555</v>
      </c>
    </row>
    <row r="71" spans="1:5">
      <c r="A71" s="50" t="s">
        <v>363</v>
      </c>
      <c r="B71" s="50">
        <v>0.11600000000000001</v>
      </c>
      <c r="C71" s="50" t="s">
        <v>313</v>
      </c>
      <c r="E71" s="51">
        <v>45399.618055555555</v>
      </c>
    </row>
    <row r="72" spans="1:5">
      <c r="A72" s="50" t="s">
        <v>332</v>
      </c>
      <c r="B72" s="50">
        <v>0.11600000000000001</v>
      </c>
      <c r="C72" s="50" t="s">
        <v>313</v>
      </c>
      <c r="E72" s="51">
        <v>45399.618055555555</v>
      </c>
    </row>
    <row r="73" spans="1:5">
      <c r="A73" s="50" t="s">
        <v>377</v>
      </c>
      <c r="B73" s="50">
        <v>0.11600000000000001</v>
      </c>
      <c r="C73" s="50" t="s">
        <v>313</v>
      </c>
      <c r="E73" s="51">
        <v>45399.618055555555</v>
      </c>
    </row>
    <row r="74" spans="1:5">
      <c r="A74" s="50" t="s">
        <v>503</v>
      </c>
      <c r="B74" s="50">
        <v>0.11600000000000001</v>
      </c>
      <c r="C74" s="50" t="s">
        <v>313</v>
      </c>
      <c r="E74" s="51">
        <v>45399.618055555555</v>
      </c>
    </row>
    <row r="75" spans="1:5">
      <c r="A75" s="50" t="s">
        <v>493</v>
      </c>
      <c r="B75" s="50">
        <v>0.115</v>
      </c>
      <c r="C75" s="50" t="s">
        <v>313</v>
      </c>
      <c r="E75" s="51">
        <v>45399.618055555555</v>
      </c>
    </row>
    <row r="76" spans="1:5">
      <c r="A76" s="50" t="s">
        <v>479</v>
      </c>
      <c r="B76" s="50">
        <v>0.115</v>
      </c>
      <c r="C76" s="50" t="s">
        <v>313</v>
      </c>
      <c r="E76" s="51">
        <v>45399.618055555555</v>
      </c>
    </row>
    <row r="77" spans="1:5">
      <c r="A77" s="50" t="s">
        <v>476</v>
      </c>
      <c r="B77" s="50">
        <v>0.115</v>
      </c>
      <c r="C77" s="50" t="s">
        <v>313</v>
      </c>
      <c r="E77" s="51">
        <v>45399.618055555555</v>
      </c>
    </row>
    <row r="78" spans="1:5">
      <c r="A78" s="50" t="s">
        <v>355</v>
      </c>
      <c r="B78" s="50">
        <v>0.115</v>
      </c>
      <c r="C78" s="50" t="s">
        <v>313</v>
      </c>
      <c r="E78" s="51">
        <v>45399.618055555555</v>
      </c>
    </row>
    <row r="79" spans="1:5">
      <c r="A79" s="50" t="s">
        <v>432</v>
      </c>
      <c r="B79" s="50">
        <v>0.114</v>
      </c>
      <c r="C79" s="50" t="s">
        <v>313</v>
      </c>
      <c r="E79" s="51">
        <v>45399.618055555555</v>
      </c>
    </row>
    <row r="80" spans="1:5">
      <c r="A80" s="50" t="s">
        <v>474</v>
      </c>
      <c r="B80" s="50">
        <v>0.114</v>
      </c>
      <c r="C80" s="50" t="s">
        <v>313</v>
      </c>
      <c r="E80" s="51">
        <v>45399.618055555555</v>
      </c>
    </row>
    <row r="81" spans="1:5">
      <c r="A81" s="50" t="s">
        <v>376</v>
      </c>
      <c r="B81" s="50">
        <v>0.114</v>
      </c>
      <c r="C81" s="50" t="s">
        <v>313</v>
      </c>
      <c r="E81" s="51">
        <v>45399.618055555555</v>
      </c>
    </row>
    <row r="82" spans="1:5">
      <c r="A82" s="50" t="s">
        <v>504</v>
      </c>
      <c r="B82" s="50">
        <v>0.114</v>
      </c>
      <c r="C82" s="50" t="s">
        <v>313</v>
      </c>
      <c r="E82" s="51">
        <v>45399.618055555555</v>
      </c>
    </row>
    <row r="83" spans="1:5">
      <c r="A83" s="50" t="s">
        <v>505</v>
      </c>
      <c r="B83" s="50">
        <v>0.114</v>
      </c>
      <c r="C83" s="50" t="s">
        <v>313</v>
      </c>
      <c r="E83" s="51">
        <v>45399.618055555555</v>
      </c>
    </row>
    <row r="84" spans="1:5">
      <c r="A84" s="50" t="s">
        <v>467</v>
      </c>
      <c r="B84" s="50">
        <v>0.113</v>
      </c>
      <c r="C84" s="50" t="s">
        <v>313</v>
      </c>
      <c r="E84" s="51">
        <v>45399.618055555555</v>
      </c>
    </row>
    <row r="85" spans="1:5">
      <c r="A85" s="50" t="s">
        <v>375</v>
      </c>
      <c r="B85" s="50">
        <v>0.113</v>
      </c>
      <c r="C85" s="50" t="s">
        <v>313</v>
      </c>
      <c r="E85" s="51">
        <v>45399.618055555555</v>
      </c>
    </row>
    <row r="86" spans="1:5">
      <c r="A86" s="50" t="s">
        <v>551</v>
      </c>
      <c r="B86" s="50">
        <v>0.113</v>
      </c>
      <c r="C86" s="50" t="s">
        <v>313</v>
      </c>
      <c r="E86" s="51">
        <v>45399.618055555555</v>
      </c>
    </row>
    <row r="87" spans="1:5">
      <c r="A87" s="50" t="s">
        <v>391</v>
      </c>
      <c r="B87" s="50">
        <v>0.113</v>
      </c>
      <c r="C87" s="50" t="s">
        <v>313</v>
      </c>
      <c r="E87" s="51">
        <v>45399.618055555555</v>
      </c>
    </row>
    <row r="88" spans="1:5">
      <c r="A88" s="50" t="s">
        <v>449</v>
      </c>
      <c r="B88" s="50">
        <v>0.113</v>
      </c>
      <c r="C88" s="50" t="s">
        <v>313</v>
      </c>
      <c r="E88" s="51">
        <v>45399.618055555555</v>
      </c>
    </row>
    <row r="89" spans="1:5">
      <c r="A89" s="50" t="s">
        <v>416</v>
      </c>
      <c r="B89" s="50">
        <v>0.112</v>
      </c>
      <c r="C89" s="50" t="s">
        <v>313</v>
      </c>
      <c r="E89" s="51">
        <v>45399.618055555555</v>
      </c>
    </row>
    <row r="90" spans="1:5">
      <c r="A90" s="50" t="s">
        <v>374</v>
      </c>
      <c r="B90" s="50">
        <v>0.112</v>
      </c>
      <c r="C90" s="50" t="s">
        <v>313</v>
      </c>
      <c r="E90" s="51">
        <v>45399.618055555555</v>
      </c>
    </row>
    <row r="91" spans="1:5">
      <c r="A91" s="50" t="s">
        <v>418</v>
      </c>
      <c r="B91" s="50">
        <v>0.112</v>
      </c>
      <c r="C91" s="50" t="s">
        <v>313</v>
      </c>
      <c r="E91" s="51">
        <v>45399.618055555555</v>
      </c>
    </row>
    <row r="92" spans="1:5">
      <c r="A92" s="50" t="s">
        <v>420</v>
      </c>
      <c r="B92" s="50">
        <v>0.112</v>
      </c>
      <c r="C92" s="50" t="s">
        <v>313</v>
      </c>
      <c r="E92" s="51">
        <v>45399.618055555555</v>
      </c>
    </row>
    <row r="93" spans="1:5">
      <c r="A93" s="50" t="s">
        <v>508</v>
      </c>
      <c r="B93" s="50">
        <v>0.112</v>
      </c>
      <c r="C93" s="50" t="s">
        <v>313</v>
      </c>
      <c r="E93" s="51">
        <v>45399.618055555555</v>
      </c>
    </row>
    <row r="94" spans="1:5">
      <c r="A94" s="50" t="s">
        <v>367</v>
      </c>
      <c r="B94" s="50">
        <v>0.112</v>
      </c>
      <c r="C94" s="50" t="s">
        <v>313</v>
      </c>
      <c r="E94" s="51">
        <v>45399.618055555555</v>
      </c>
    </row>
    <row r="95" spans="1:5">
      <c r="A95" s="50" t="s">
        <v>499</v>
      </c>
      <c r="B95" s="50">
        <v>0.112</v>
      </c>
      <c r="C95" s="50" t="s">
        <v>313</v>
      </c>
      <c r="E95" s="51">
        <v>45399.618055555555</v>
      </c>
    </row>
    <row r="96" spans="1:5">
      <c r="A96" s="50" t="s">
        <v>405</v>
      </c>
      <c r="B96" s="50">
        <v>0.112</v>
      </c>
      <c r="C96" s="50" t="s">
        <v>313</v>
      </c>
      <c r="E96" s="51">
        <v>45399.618055555555</v>
      </c>
    </row>
    <row r="97" spans="1:5">
      <c r="A97" s="50" t="s">
        <v>382</v>
      </c>
      <c r="B97" s="50">
        <v>0.112</v>
      </c>
      <c r="C97" s="50" t="s">
        <v>313</v>
      </c>
      <c r="E97" s="51">
        <v>45399.618055555555</v>
      </c>
    </row>
    <row r="98" spans="1:5">
      <c r="A98" s="50" t="s">
        <v>486</v>
      </c>
      <c r="B98" s="50">
        <v>0.112</v>
      </c>
      <c r="C98" s="50" t="s">
        <v>313</v>
      </c>
      <c r="E98" s="51">
        <v>45399.618055555555</v>
      </c>
    </row>
    <row r="99" spans="1:5">
      <c r="A99" s="50" t="s">
        <v>459</v>
      </c>
      <c r="B99" s="50">
        <v>0.111</v>
      </c>
      <c r="C99" s="50" t="s">
        <v>313</v>
      </c>
      <c r="E99" s="51">
        <v>45399.618055555555</v>
      </c>
    </row>
    <row r="100" spans="1:5">
      <c r="A100" s="50" t="s">
        <v>360</v>
      </c>
      <c r="B100" s="50">
        <v>0.111</v>
      </c>
      <c r="C100" s="50" t="s">
        <v>313</v>
      </c>
      <c r="E100" s="51">
        <v>45399.618055555555</v>
      </c>
    </row>
    <row r="101" spans="1:5">
      <c r="A101" s="50" t="s">
        <v>383</v>
      </c>
      <c r="B101" s="50">
        <v>0.111</v>
      </c>
      <c r="C101" s="50" t="s">
        <v>313</v>
      </c>
      <c r="E101" s="51">
        <v>45399.618055555555</v>
      </c>
    </row>
    <row r="102" spans="1:5">
      <c r="A102" s="50" t="s">
        <v>352</v>
      </c>
      <c r="B102" s="50">
        <v>0.111</v>
      </c>
      <c r="C102" s="50" t="s">
        <v>313</v>
      </c>
      <c r="E102" s="51">
        <v>45399.618055555555</v>
      </c>
    </row>
    <row r="103" spans="1:5">
      <c r="A103" s="50" t="s">
        <v>603</v>
      </c>
      <c r="B103" s="50">
        <v>0.111</v>
      </c>
      <c r="C103" s="50" t="s">
        <v>313</v>
      </c>
      <c r="E103" s="51">
        <v>45399.618055555555</v>
      </c>
    </row>
    <row r="104" spans="1:5">
      <c r="A104" s="50" t="s">
        <v>556</v>
      </c>
      <c r="B104" s="50">
        <v>0.111</v>
      </c>
      <c r="C104" s="50" t="s">
        <v>313</v>
      </c>
      <c r="E104" s="51">
        <v>45399.618055555555</v>
      </c>
    </row>
    <row r="105" spans="1:5">
      <c r="A105" s="50" t="s">
        <v>454</v>
      </c>
      <c r="B105" s="50">
        <v>0.11</v>
      </c>
      <c r="C105" s="50" t="s">
        <v>313</v>
      </c>
      <c r="E105" s="51">
        <v>45399.618055555555</v>
      </c>
    </row>
    <row r="106" spans="1:5">
      <c r="A106" s="50" t="s">
        <v>444</v>
      </c>
      <c r="B106" s="50">
        <v>0.11</v>
      </c>
      <c r="C106" s="50" t="s">
        <v>313</v>
      </c>
      <c r="E106" s="51">
        <v>45399.618055555555</v>
      </c>
    </row>
    <row r="107" spans="1:5">
      <c r="A107" s="50" t="s">
        <v>484</v>
      </c>
      <c r="B107" s="50">
        <v>0.11</v>
      </c>
      <c r="C107" s="50" t="s">
        <v>313</v>
      </c>
      <c r="E107" s="51">
        <v>45399.618055555555</v>
      </c>
    </row>
    <row r="108" spans="1:5">
      <c r="A108" s="50" t="s">
        <v>1049</v>
      </c>
      <c r="B108" s="50">
        <v>0.11</v>
      </c>
      <c r="C108" s="50" t="s">
        <v>313</v>
      </c>
      <c r="E108" s="51">
        <v>45399.618055555555</v>
      </c>
    </row>
    <row r="109" spans="1:5">
      <c r="A109" s="50" t="s">
        <v>437</v>
      </c>
      <c r="B109" s="50">
        <v>0.11</v>
      </c>
      <c r="C109" s="50" t="s">
        <v>313</v>
      </c>
      <c r="E109" s="51">
        <v>45399.618055555555</v>
      </c>
    </row>
    <row r="110" spans="1:5">
      <c r="A110" s="50" t="s">
        <v>552</v>
      </c>
      <c r="B110" s="50">
        <v>0.11</v>
      </c>
      <c r="C110" s="50" t="s">
        <v>313</v>
      </c>
      <c r="E110" s="51">
        <v>45399.618055555555</v>
      </c>
    </row>
    <row r="111" spans="1:5">
      <c r="A111" s="50" t="s">
        <v>407</v>
      </c>
      <c r="B111" s="50">
        <v>0.11</v>
      </c>
      <c r="C111" s="50" t="s">
        <v>313</v>
      </c>
      <c r="E111" s="51">
        <v>45399.618055555555</v>
      </c>
    </row>
    <row r="112" spans="1:5">
      <c r="A112" s="50" t="s">
        <v>368</v>
      </c>
      <c r="B112" s="50">
        <v>0.11</v>
      </c>
      <c r="C112" s="50" t="s">
        <v>313</v>
      </c>
      <c r="E112" s="51">
        <v>45399.618055555555</v>
      </c>
    </row>
    <row r="113" spans="1:5">
      <c r="A113" s="50" t="s">
        <v>525</v>
      </c>
      <c r="B113" s="50">
        <v>0.11</v>
      </c>
      <c r="C113" s="50" t="s">
        <v>313</v>
      </c>
      <c r="E113" s="51">
        <v>45399.618055555555</v>
      </c>
    </row>
    <row r="114" spans="1:5">
      <c r="A114" s="50" t="s">
        <v>410</v>
      </c>
      <c r="B114" s="50">
        <v>0.11</v>
      </c>
      <c r="C114" s="50" t="s">
        <v>313</v>
      </c>
      <c r="E114" s="51">
        <v>45399.618055555555</v>
      </c>
    </row>
    <row r="115" spans="1:5">
      <c r="A115" s="50" t="s">
        <v>369</v>
      </c>
      <c r="B115" s="50">
        <v>0.109</v>
      </c>
      <c r="C115" s="50" t="s">
        <v>313</v>
      </c>
      <c r="E115" s="51">
        <v>45399.618055555555</v>
      </c>
    </row>
    <row r="116" spans="1:5">
      <c r="A116" s="50" t="s">
        <v>468</v>
      </c>
      <c r="B116" s="50">
        <v>0.109</v>
      </c>
      <c r="C116" s="50" t="s">
        <v>313</v>
      </c>
      <c r="E116" s="51">
        <v>45399.618055555555</v>
      </c>
    </row>
    <row r="117" spans="1:5">
      <c r="A117" s="50" t="s">
        <v>445</v>
      </c>
      <c r="B117" s="50">
        <v>0.109</v>
      </c>
      <c r="C117" s="50" t="s">
        <v>313</v>
      </c>
      <c r="E117" s="51">
        <v>45399.618055555555</v>
      </c>
    </row>
    <row r="118" spans="1:5">
      <c r="A118" s="50" t="s">
        <v>1032</v>
      </c>
      <c r="B118" s="50">
        <v>0.109</v>
      </c>
      <c r="C118" s="50" t="s">
        <v>313</v>
      </c>
      <c r="E118" s="51">
        <v>45399.618055555555</v>
      </c>
    </row>
    <row r="119" spans="1:5">
      <c r="A119" s="50" t="s">
        <v>1033</v>
      </c>
      <c r="B119" s="50">
        <v>0.109</v>
      </c>
      <c r="C119" s="50" t="s">
        <v>313</v>
      </c>
      <c r="E119" s="51">
        <v>45399.618055555555</v>
      </c>
    </row>
    <row r="120" spans="1:5">
      <c r="A120" s="50" t="s">
        <v>422</v>
      </c>
      <c r="B120" s="50">
        <v>0.109</v>
      </c>
      <c r="C120" s="50" t="s">
        <v>313</v>
      </c>
      <c r="E120" s="51">
        <v>45399.618055555555</v>
      </c>
    </row>
    <row r="121" spans="1:5">
      <c r="A121" s="50" t="s">
        <v>394</v>
      </c>
      <c r="B121" s="50">
        <v>0.109</v>
      </c>
      <c r="C121" s="50" t="s">
        <v>313</v>
      </c>
      <c r="E121" s="51">
        <v>45399.618055555555</v>
      </c>
    </row>
    <row r="122" spans="1:5">
      <c r="A122" s="50" t="s">
        <v>452</v>
      </c>
      <c r="B122" s="50">
        <v>0.108</v>
      </c>
      <c r="C122" s="50" t="s">
        <v>313</v>
      </c>
      <c r="E122" s="51">
        <v>45399.618055555555</v>
      </c>
    </row>
    <row r="123" spans="1:5">
      <c r="A123" s="50" t="s">
        <v>574</v>
      </c>
      <c r="B123" s="50">
        <v>0.108</v>
      </c>
      <c r="C123" s="50" t="s">
        <v>313</v>
      </c>
      <c r="E123" s="51">
        <v>45399.618055555555</v>
      </c>
    </row>
    <row r="124" spans="1:5">
      <c r="A124" s="50" t="s">
        <v>543</v>
      </c>
      <c r="B124" s="50">
        <v>0.108</v>
      </c>
      <c r="C124" s="50" t="s">
        <v>313</v>
      </c>
      <c r="E124" s="51">
        <v>45399.618055555555</v>
      </c>
    </row>
    <row r="125" spans="1:5">
      <c r="A125" s="50" t="s">
        <v>421</v>
      </c>
      <c r="B125" s="50">
        <v>0.108</v>
      </c>
      <c r="C125" s="50" t="s">
        <v>313</v>
      </c>
      <c r="E125" s="51">
        <v>45399.618055555555</v>
      </c>
    </row>
    <row r="126" spans="1:5">
      <c r="A126" s="50" t="s">
        <v>403</v>
      </c>
      <c r="B126" s="50">
        <v>0.108</v>
      </c>
      <c r="C126" s="50" t="s">
        <v>313</v>
      </c>
      <c r="E126" s="51">
        <v>45399.618055555555</v>
      </c>
    </row>
    <row r="127" spans="1:5">
      <c r="A127" s="50" t="s">
        <v>524</v>
      </c>
      <c r="B127" s="50">
        <v>0.108</v>
      </c>
      <c r="C127" s="50" t="s">
        <v>313</v>
      </c>
      <c r="E127" s="51">
        <v>45399.618055555555</v>
      </c>
    </row>
    <row r="128" spans="1:5">
      <c r="A128" s="50" t="s">
        <v>409</v>
      </c>
      <c r="B128" s="50">
        <v>0.108</v>
      </c>
      <c r="C128" s="50" t="s">
        <v>313</v>
      </c>
      <c r="E128" s="51">
        <v>45399.618055555555</v>
      </c>
    </row>
    <row r="129" spans="1:5">
      <c r="A129" s="50" t="s">
        <v>440</v>
      </c>
      <c r="B129" s="50">
        <v>0.108</v>
      </c>
      <c r="C129" s="50" t="s">
        <v>313</v>
      </c>
      <c r="E129" s="51">
        <v>45399.618055555555</v>
      </c>
    </row>
    <row r="130" spans="1:5">
      <c r="A130" s="50" t="s">
        <v>354</v>
      </c>
      <c r="B130" s="50">
        <v>0.107</v>
      </c>
      <c r="C130" s="50" t="s">
        <v>313</v>
      </c>
      <c r="E130" s="51">
        <v>45399.618055555555</v>
      </c>
    </row>
    <row r="131" spans="1:5">
      <c r="A131" s="50" t="s">
        <v>510</v>
      </c>
      <c r="B131" s="50">
        <v>0.107</v>
      </c>
      <c r="C131" s="50" t="s">
        <v>313</v>
      </c>
      <c r="E131" s="51">
        <v>45399.618055555555</v>
      </c>
    </row>
    <row r="132" spans="1:5">
      <c r="A132" s="50" t="s">
        <v>371</v>
      </c>
      <c r="B132" s="50">
        <v>0.107</v>
      </c>
      <c r="C132" s="50" t="s">
        <v>313</v>
      </c>
      <c r="E132" s="51">
        <v>45399.618055555555</v>
      </c>
    </row>
    <row r="133" spans="1:5">
      <c r="A133" s="50" t="s">
        <v>588</v>
      </c>
      <c r="B133" s="50">
        <v>0.106</v>
      </c>
      <c r="C133" s="50" t="s">
        <v>313</v>
      </c>
      <c r="E133" s="51">
        <v>45399.618055555555</v>
      </c>
    </row>
    <row r="134" spans="1:5">
      <c r="A134" s="50" t="s">
        <v>414</v>
      </c>
      <c r="B134" s="50">
        <v>0.106</v>
      </c>
      <c r="C134" s="50" t="s">
        <v>313</v>
      </c>
      <c r="E134" s="51">
        <v>45399.618055555555</v>
      </c>
    </row>
    <row r="135" spans="1:5">
      <c r="A135" s="50" t="s">
        <v>373</v>
      </c>
      <c r="B135" s="50">
        <v>0.106</v>
      </c>
      <c r="C135" s="50" t="s">
        <v>313</v>
      </c>
      <c r="E135" s="51">
        <v>45399.618055555555</v>
      </c>
    </row>
    <row r="136" spans="1:5">
      <c r="A136" s="50" t="s">
        <v>1035</v>
      </c>
      <c r="B136" s="50">
        <v>0.106</v>
      </c>
      <c r="C136" s="50" t="s">
        <v>313</v>
      </c>
      <c r="E136" s="51">
        <v>45399.618055555555</v>
      </c>
    </row>
    <row r="137" spans="1:5">
      <c r="A137" s="50" t="s">
        <v>396</v>
      </c>
      <c r="B137" s="50">
        <v>0.106</v>
      </c>
      <c r="C137" s="50" t="s">
        <v>313</v>
      </c>
      <c r="E137" s="51">
        <v>45399.618055555555</v>
      </c>
    </row>
    <row r="138" spans="1:5">
      <c r="A138" s="50" t="s">
        <v>495</v>
      </c>
      <c r="B138" s="50">
        <v>0.106</v>
      </c>
      <c r="C138" s="50" t="s">
        <v>313</v>
      </c>
      <c r="E138" s="51">
        <v>45399.618055555555</v>
      </c>
    </row>
    <row r="139" spans="1:5">
      <c r="A139" s="50" t="s">
        <v>428</v>
      </c>
      <c r="B139" s="50">
        <v>0.106</v>
      </c>
      <c r="C139" s="50" t="s">
        <v>313</v>
      </c>
      <c r="E139" s="51">
        <v>45399.618055555555</v>
      </c>
    </row>
    <row r="140" spans="1:5">
      <c r="A140" s="50" t="s">
        <v>387</v>
      </c>
      <c r="B140" s="50">
        <v>0.106</v>
      </c>
      <c r="C140" s="50" t="s">
        <v>313</v>
      </c>
      <c r="E140" s="51">
        <v>45399.618055555555</v>
      </c>
    </row>
    <row r="141" spans="1:5">
      <c r="A141" s="50" t="s">
        <v>523</v>
      </c>
      <c r="B141" s="50">
        <v>0.106</v>
      </c>
      <c r="C141" s="50" t="s">
        <v>313</v>
      </c>
      <c r="E141" s="51">
        <v>45399.618055555555</v>
      </c>
    </row>
    <row r="142" spans="1:5">
      <c r="A142" s="50" t="s">
        <v>502</v>
      </c>
      <c r="B142" s="50">
        <v>0.106</v>
      </c>
      <c r="C142" s="50" t="s">
        <v>313</v>
      </c>
      <c r="E142" s="51">
        <v>45399.618055555555</v>
      </c>
    </row>
    <row r="143" spans="1:5">
      <c r="A143" s="50" t="s">
        <v>402</v>
      </c>
      <c r="B143" s="50">
        <v>0.105</v>
      </c>
      <c r="C143" s="50" t="s">
        <v>313</v>
      </c>
      <c r="E143" s="51">
        <v>45399.618055555555</v>
      </c>
    </row>
    <row r="144" spans="1:5">
      <c r="A144" s="50" t="s">
        <v>478</v>
      </c>
      <c r="B144" s="50">
        <v>0.105</v>
      </c>
      <c r="C144" s="50" t="s">
        <v>313</v>
      </c>
      <c r="E144" s="51">
        <v>45399.618055555555</v>
      </c>
    </row>
    <row r="145" spans="1:5">
      <c r="A145" s="50" t="s">
        <v>453</v>
      </c>
      <c r="B145" s="50">
        <v>0.105</v>
      </c>
      <c r="C145" s="50" t="s">
        <v>313</v>
      </c>
      <c r="E145" s="51">
        <v>45399.618055555555</v>
      </c>
    </row>
    <row r="146" spans="1:5">
      <c r="A146" s="50" t="s">
        <v>735</v>
      </c>
      <c r="B146" s="50">
        <v>0.105</v>
      </c>
      <c r="C146" s="50" t="s">
        <v>313</v>
      </c>
      <c r="E146" s="51">
        <v>45399.618055555555</v>
      </c>
    </row>
    <row r="147" spans="1:5">
      <c r="A147" s="50" t="s">
        <v>482</v>
      </c>
      <c r="B147" s="50">
        <v>0.105</v>
      </c>
      <c r="C147" s="50" t="s">
        <v>313</v>
      </c>
      <c r="E147" s="51">
        <v>45399.618055555555</v>
      </c>
    </row>
    <row r="148" spans="1:5">
      <c r="A148" s="50" t="s">
        <v>605</v>
      </c>
      <c r="B148" s="50">
        <v>0.105</v>
      </c>
      <c r="C148" s="50" t="s">
        <v>313</v>
      </c>
      <c r="E148" s="51">
        <v>45399.618055555555</v>
      </c>
    </row>
    <row r="149" spans="1:5">
      <c r="A149" s="50" t="s">
        <v>534</v>
      </c>
      <c r="B149" s="50">
        <v>0.105</v>
      </c>
      <c r="C149" s="50" t="s">
        <v>313</v>
      </c>
      <c r="E149" s="51">
        <v>45399.618055555555</v>
      </c>
    </row>
    <row r="150" spans="1:5">
      <c r="A150" s="50" t="s">
        <v>460</v>
      </c>
      <c r="B150" s="50">
        <v>0.105</v>
      </c>
      <c r="C150" s="50" t="s">
        <v>313</v>
      </c>
      <c r="E150" s="51">
        <v>45399.618055555555</v>
      </c>
    </row>
    <row r="151" spans="1:5">
      <c r="A151" s="50" t="s">
        <v>397</v>
      </c>
      <c r="B151" s="50">
        <v>0.105</v>
      </c>
      <c r="C151" s="50" t="s">
        <v>313</v>
      </c>
      <c r="E151" s="51">
        <v>45399.618055555555</v>
      </c>
    </row>
    <row r="152" spans="1:5">
      <c r="A152" s="50" t="s">
        <v>423</v>
      </c>
      <c r="B152" s="50">
        <v>0.105</v>
      </c>
      <c r="C152" s="50" t="s">
        <v>313</v>
      </c>
      <c r="E152" s="51">
        <v>45399.618055555555</v>
      </c>
    </row>
    <row r="153" spans="1:5">
      <c r="A153" s="50" t="s">
        <v>659</v>
      </c>
      <c r="B153" s="50">
        <v>0.105</v>
      </c>
      <c r="C153" s="50" t="s">
        <v>313</v>
      </c>
      <c r="E153" s="51">
        <v>45399.618055555555</v>
      </c>
    </row>
    <row r="154" spans="1:5">
      <c r="A154" s="50" t="s">
        <v>546</v>
      </c>
      <c r="B154" s="50">
        <v>0.105</v>
      </c>
      <c r="C154" s="50" t="s">
        <v>313</v>
      </c>
      <c r="E154" s="51">
        <v>45399.618055555555</v>
      </c>
    </row>
    <row r="155" spans="1:5">
      <c r="A155" s="50" t="s">
        <v>644</v>
      </c>
      <c r="B155" s="50">
        <v>0.105</v>
      </c>
      <c r="C155" s="50" t="s">
        <v>313</v>
      </c>
      <c r="E155" s="51">
        <v>45399.618055555555</v>
      </c>
    </row>
    <row r="156" spans="1:5">
      <c r="A156" s="50" t="s">
        <v>579</v>
      </c>
      <c r="B156" s="50">
        <v>0.104</v>
      </c>
      <c r="C156" s="50" t="s">
        <v>313</v>
      </c>
      <c r="E156" s="51">
        <v>45399.618055555555</v>
      </c>
    </row>
    <row r="157" spans="1:5">
      <c r="A157" s="50" t="s">
        <v>498</v>
      </c>
      <c r="B157" s="50">
        <v>0.104</v>
      </c>
      <c r="C157" s="50" t="s">
        <v>313</v>
      </c>
      <c r="E157" s="51">
        <v>45399.618055555555</v>
      </c>
    </row>
    <row r="158" spans="1:5">
      <c r="A158" s="50" t="s">
        <v>351</v>
      </c>
      <c r="B158" s="50">
        <v>0.104</v>
      </c>
      <c r="C158" s="50" t="s">
        <v>313</v>
      </c>
      <c r="E158" s="51">
        <v>45399.618055555555</v>
      </c>
    </row>
    <row r="159" spans="1:5">
      <c r="A159" s="50" t="s">
        <v>436</v>
      </c>
      <c r="B159" s="50">
        <v>0.104</v>
      </c>
      <c r="C159" s="50" t="s">
        <v>313</v>
      </c>
      <c r="E159" s="51">
        <v>45399.618055555555</v>
      </c>
    </row>
    <row r="160" spans="1:5">
      <c r="A160" s="50" t="s">
        <v>637</v>
      </c>
      <c r="B160" s="50">
        <v>0.104</v>
      </c>
      <c r="C160" s="50" t="s">
        <v>313</v>
      </c>
      <c r="E160" s="51">
        <v>45399.618055555555</v>
      </c>
    </row>
    <row r="161" spans="1:5">
      <c r="A161" s="50" t="s">
        <v>450</v>
      </c>
      <c r="B161" s="50">
        <v>0.104</v>
      </c>
      <c r="C161" s="50" t="s">
        <v>313</v>
      </c>
      <c r="E161" s="51">
        <v>45399.618055555555</v>
      </c>
    </row>
    <row r="162" spans="1:5">
      <c r="A162" s="50" t="s">
        <v>527</v>
      </c>
      <c r="B162" s="50">
        <v>0.10299999999999999</v>
      </c>
      <c r="C162" s="50" t="s">
        <v>313</v>
      </c>
      <c r="E162" s="51">
        <v>45399.618055555555</v>
      </c>
    </row>
    <row r="163" spans="1:5">
      <c r="A163" s="50" t="s">
        <v>491</v>
      </c>
      <c r="B163" s="50">
        <v>0.10299999999999999</v>
      </c>
      <c r="C163" s="50" t="s">
        <v>313</v>
      </c>
      <c r="E163" s="51">
        <v>45399.618055555555</v>
      </c>
    </row>
    <row r="164" spans="1:5">
      <c r="A164" s="50" t="s">
        <v>572</v>
      </c>
      <c r="B164" s="50">
        <v>0.10199999999999999</v>
      </c>
      <c r="C164" s="50" t="s">
        <v>313</v>
      </c>
      <c r="E164" s="51">
        <v>45399.618055555555</v>
      </c>
    </row>
    <row r="165" spans="1:5">
      <c r="A165" s="50" t="s">
        <v>626</v>
      </c>
      <c r="B165" s="50">
        <v>0.10199999999999999</v>
      </c>
      <c r="C165" s="50" t="s">
        <v>313</v>
      </c>
      <c r="E165" s="51">
        <v>45399.618055555555</v>
      </c>
    </row>
    <row r="166" spans="1:5">
      <c r="A166" s="50" t="s">
        <v>433</v>
      </c>
      <c r="B166" s="50">
        <v>0.10199999999999999</v>
      </c>
      <c r="C166" s="50" t="s">
        <v>313</v>
      </c>
      <c r="E166" s="51">
        <v>45399.618055555555</v>
      </c>
    </row>
    <row r="167" spans="1:5">
      <c r="A167" s="50" t="s">
        <v>542</v>
      </c>
      <c r="B167" s="50">
        <v>0.10199999999999999</v>
      </c>
      <c r="C167" s="50" t="s">
        <v>313</v>
      </c>
      <c r="E167" s="51">
        <v>45399.618055555555</v>
      </c>
    </row>
    <row r="168" spans="1:5">
      <c r="A168" s="50" t="s">
        <v>419</v>
      </c>
      <c r="B168" s="50">
        <v>0.10199999999999999</v>
      </c>
      <c r="C168" s="50" t="s">
        <v>313</v>
      </c>
      <c r="E168" s="51">
        <v>45399.618055555555</v>
      </c>
    </row>
    <row r="169" spans="1:5">
      <c r="A169" s="50" t="s">
        <v>507</v>
      </c>
      <c r="B169" s="50">
        <v>0.10199999999999999</v>
      </c>
      <c r="C169" s="50" t="s">
        <v>313</v>
      </c>
      <c r="E169" s="51">
        <v>45399.618055555555</v>
      </c>
    </row>
    <row r="170" spans="1:5">
      <c r="A170" s="50" t="s">
        <v>404</v>
      </c>
      <c r="B170" s="50">
        <v>0.10199999999999999</v>
      </c>
      <c r="C170" s="50" t="s">
        <v>313</v>
      </c>
      <c r="E170" s="51">
        <v>45399.618055555555</v>
      </c>
    </row>
    <row r="171" spans="1:5">
      <c r="A171" s="50" t="s">
        <v>392</v>
      </c>
      <c r="B171" s="50">
        <v>0.10199999999999999</v>
      </c>
      <c r="C171" s="50" t="s">
        <v>313</v>
      </c>
      <c r="E171" s="51">
        <v>45399.618055555555</v>
      </c>
    </row>
    <row r="172" spans="1:5">
      <c r="A172" s="50" t="s">
        <v>311</v>
      </c>
      <c r="B172" s="50">
        <v>0.10199999999999999</v>
      </c>
      <c r="E172" s="51">
        <v>45399.618055555555</v>
      </c>
    </row>
    <row r="173" spans="1:5">
      <c r="A173" s="50" t="s">
        <v>522</v>
      </c>
      <c r="B173" s="50">
        <v>0.10199999999999999</v>
      </c>
      <c r="C173" s="50" t="s">
        <v>313</v>
      </c>
      <c r="E173" s="51">
        <v>45399.618055555555</v>
      </c>
    </row>
    <row r="174" spans="1:5">
      <c r="A174" s="50" t="s">
        <v>536</v>
      </c>
      <c r="B174" s="50">
        <v>0.10199999999999999</v>
      </c>
      <c r="C174" s="50" t="s">
        <v>313</v>
      </c>
      <c r="E174" s="51">
        <v>45399.618055555555</v>
      </c>
    </row>
    <row r="175" spans="1:5">
      <c r="A175" s="50" t="s">
        <v>846</v>
      </c>
      <c r="B175" s="50">
        <v>0.10100000000000001</v>
      </c>
      <c r="C175" s="50" t="s">
        <v>313</v>
      </c>
      <c r="E175" s="51">
        <v>45399.618055555555</v>
      </c>
    </row>
    <row r="176" spans="1:5">
      <c r="A176" s="50" t="s">
        <v>379</v>
      </c>
      <c r="B176" s="50">
        <v>0.10100000000000001</v>
      </c>
      <c r="C176" s="50" t="s">
        <v>313</v>
      </c>
      <c r="E176" s="51">
        <v>45399.618055555555</v>
      </c>
    </row>
    <row r="177" spans="1:5">
      <c r="A177" s="50" t="s">
        <v>470</v>
      </c>
      <c r="B177" s="50">
        <v>0.10100000000000001</v>
      </c>
      <c r="C177" s="50" t="s">
        <v>313</v>
      </c>
      <c r="E177" s="51">
        <v>45399.618055555555</v>
      </c>
    </row>
    <row r="178" spans="1:5">
      <c r="A178" s="50" t="s">
        <v>615</v>
      </c>
      <c r="B178" s="50">
        <v>0.10100000000000001</v>
      </c>
      <c r="C178" s="50" t="s">
        <v>313</v>
      </c>
      <c r="E178" s="51">
        <v>45399.618055555555</v>
      </c>
    </row>
    <row r="179" spans="1:5">
      <c r="A179" s="50" t="s">
        <v>473</v>
      </c>
      <c r="B179" s="50">
        <v>0.10100000000000001</v>
      </c>
      <c r="C179" s="50" t="s">
        <v>313</v>
      </c>
      <c r="E179" s="51">
        <v>45399.618055555555</v>
      </c>
    </row>
    <row r="180" spans="1:5">
      <c r="A180" s="50" t="s">
        <v>485</v>
      </c>
      <c r="B180" s="50">
        <v>0.10100000000000001</v>
      </c>
      <c r="C180" s="50" t="s">
        <v>313</v>
      </c>
      <c r="E180" s="51">
        <v>45399.618055555555</v>
      </c>
    </row>
    <row r="181" spans="1:5">
      <c r="A181" s="50" t="s">
        <v>703</v>
      </c>
      <c r="B181" s="50">
        <v>0.10100000000000001</v>
      </c>
      <c r="C181" s="50" t="s">
        <v>313</v>
      </c>
      <c r="E181" s="51">
        <v>45399.618055555555</v>
      </c>
    </row>
    <row r="182" spans="1:5">
      <c r="A182" s="50" t="s">
        <v>553</v>
      </c>
      <c r="B182" s="50">
        <v>0.10100000000000001</v>
      </c>
      <c r="C182" s="50" t="s">
        <v>313</v>
      </c>
      <c r="E182" s="51">
        <v>45399.618055555555</v>
      </c>
    </row>
    <row r="183" spans="1:5">
      <c r="A183" s="50" t="s">
        <v>462</v>
      </c>
      <c r="B183" s="50">
        <v>0.10100000000000001</v>
      </c>
      <c r="C183" s="50" t="s">
        <v>313</v>
      </c>
      <c r="E183" s="51">
        <v>45399.618055555555</v>
      </c>
    </row>
    <row r="184" spans="1:5">
      <c r="A184" s="50" t="s">
        <v>526</v>
      </c>
      <c r="B184" s="50">
        <v>0.10100000000000001</v>
      </c>
      <c r="C184" s="50" t="s">
        <v>313</v>
      </c>
      <c r="E184" s="51">
        <v>45399.618055555555</v>
      </c>
    </row>
    <row r="185" spans="1:5">
      <c r="A185" s="50" t="s">
        <v>425</v>
      </c>
      <c r="B185" s="50">
        <v>0.10100000000000001</v>
      </c>
      <c r="C185" s="50" t="s">
        <v>313</v>
      </c>
      <c r="E185" s="51">
        <v>45399.618055555555</v>
      </c>
    </row>
    <row r="186" spans="1:5">
      <c r="A186" s="50" t="s">
        <v>328</v>
      </c>
      <c r="B186" s="50">
        <v>0.10100000000000001</v>
      </c>
      <c r="C186" s="50" t="s">
        <v>313</v>
      </c>
      <c r="E186" s="51">
        <v>45399.618055555555</v>
      </c>
    </row>
    <row r="187" spans="1:5">
      <c r="A187" s="50" t="s">
        <v>514</v>
      </c>
      <c r="B187" s="50">
        <v>0.10100000000000001</v>
      </c>
      <c r="C187" s="50" t="s">
        <v>313</v>
      </c>
      <c r="E187" s="51">
        <v>45399.618055555555</v>
      </c>
    </row>
    <row r="188" spans="1:5">
      <c r="A188" s="50" t="s">
        <v>708</v>
      </c>
      <c r="B188" s="50">
        <v>0.10100000000000001</v>
      </c>
      <c r="C188" s="50" t="s">
        <v>313</v>
      </c>
      <c r="E188" s="51">
        <v>45399.618055555555</v>
      </c>
    </row>
    <row r="189" spans="1:5">
      <c r="A189" s="50" t="s">
        <v>451</v>
      </c>
      <c r="B189" s="50">
        <v>0.1</v>
      </c>
      <c r="C189" s="50" t="s">
        <v>313</v>
      </c>
      <c r="E189" s="51">
        <v>45399.618055555555</v>
      </c>
    </row>
    <row r="190" spans="1:5">
      <c r="A190" s="50" t="s">
        <v>395</v>
      </c>
      <c r="B190" s="50">
        <v>0.1</v>
      </c>
      <c r="C190" s="50" t="s">
        <v>313</v>
      </c>
      <c r="E190" s="51">
        <v>45399.618055555555</v>
      </c>
    </row>
    <row r="191" spans="1:5">
      <c r="A191" s="50" t="s">
        <v>411</v>
      </c>
      <c r="B191" s="50">
        <v>0.1</v>
      </c>
      <c r="C191" s="50" t="s">
        <v>313</v>
      </c>
      <c r="E191" s="51">
        <v>45399.618055555555</v>
      </c>
    </row>
    <row r="192" spans="1:5">
      <c r="A192" s="50" t="s">
        <v>566</v>
      </c>
      <c r="B192" s="50">
        <v>0.1</v>
      </c>
      <c r="C192" s="50" t="s">
        <v>313</v>
      </c>
      <c r="E192" s="51">
        <v>45399.618055555555</v>
      </c>
    </row>
    <row r="193" spans="1:5">
      <c r="A193" s="50" t="s">
        <v>494</v>
      </c>
      <c r="B193" s="50">
        <v>0.1</v>
      </c>
      <c r="C193" s="50" t="s">
        <v>313</v>
      </c>
      <c r="E193" s="51">
        <v>45399.618055555555</v>
      </c>
    </row>
    <row r="194" spans="1:5">
      <c r="A194" s="50" t="s">
        <v>506</v>
      </c>
      <c r="B194" s="50">
        <v>0.1</v>
      </c>
      <c r="C194" s="50" t="s">
        <v>313</v>
      </c>
      <c r="E194" s="51">
        <v>45399.618055555555</v>
      </c>
    </row>
    <row r="195" spans="1:5">
      <c r="A195" s="50" t="s">
        <v>481</v>
      </c>
      <c r="B195" s="50">
        <v>0.1</v>
      </c>
      <c r="C195" s="50" t="s">
        <v>313</v>
      </c>
      <c r="E195" s="51">
        <v>45399.618055555555</v>
      </c>
    </row>
    <row r="196" spans="1:5">
      <c r="A196" s="50" t="s">
        <v>530</v>
      </c>
      <c r="B196" s="50">
        <v>0.1</v>
      </c>
      <c r="C196" s="50" t="s">
        <v>313</v>
      </c>
      <c r="E196" s="51">
        <v>45399.618055555555</v>
      </c>
    </row>
    <row r="197" spans="1:5">
      <c r="A197" s="50" t="s">
        <v>1031</v>
      </c>
      <c r="B197" s="50">
        <v>0.1</v>
      </c>
      <c r="C197" s="50" t="s">
        <v>313</v>
      </c>
      <c r="E197" s="51">
        <v>45399.618055555555</v>
      </c>
    </row>
    <row r="198" spans="1:5">
      <c r="A198" s="50" t="s">
        <v>702</v>
      </c>
      <c r="B198" s="50">
        <v>0.1</v>
      </c>
      <c r="C198" s="50" t="s">
        <v>313</v>
      </c>
      <c r="E198" s="51">
        <v>45399.618055555555</v>
      </c>
    </row>
    <row r="199" spans="1:5">
      <c r="A199" s="50" t="s">
        <v>490</v>
      </c>
      <c r="B199" s="50">
        <v>0.1</v>
      </c>
      <c r="C199" s="50" t="s">
        <v>313</v>
      </c>
      <c r="E199" s="51">
        <v>45399.618055555555</v>
      </c>
    </row>
    <row r="200" spans="1:5">
      <c r="A200" s="50" t="s">
        <v>742</v>
      </c>
      <c r="B200" s="50">
        <v>0.1</v>
      </c>
      <c r="C200" s="50" t="s">
        <v>313</v>
      </c>
      <c r="E200" s="51">
        <v>45399.618055555555</v>
      </c>
    </row>
    <row r="201" spans="1:5">
      <c r="A201" s="50" t="s">
        <v>517</v>
      </c>
      <c r="B201" s="50">
        <v>9.9000000000000005E-2</v>
      </c>
      <c r="C201" s="50" t="s">
        <v>313</v>
      </c>
      <c r="E201" s="51">
        <v>45399.618055555555</v>
      </c>
    </row>
    <row r="202" spans="1:5">
      <c r="A202" s="50" t="s">
        <v>518</v>
      </c>
      <c r="B202" s="50">
        <v>9.9000000000000005E-2</v>
      </c>
      <c r="C202" s="50" t="s">
        <v>313</v>
      </c>
      <c r="E202" s="51">
        <v>45399.618055555555</v>
      </c>
    </row>
    <row r="203" spans="1:5">
      <c r="A203" s="50" t="s">
        <v>1037</v>
      </c>
      <c r="B203" s="50">
        <v>9.9000000000000005E-2</v>
      </c>
      <c r="C203" s="50" t="s">
        <v>313</v>
      </c>
      <c r="E203" s="51">
        <v>45399.618055555555</v>
      </c>
    </row>
    <row r="204" spans="1:5">
      <c r="A204" s="50" t="s">
        <v>744</v>
      </c>
      <c r="B204" s="50">
        <v>9.9000000000000005E-2</v>
      </c>
      <c r="C204" s="50" t="s">
        <v>313</v>
      </c>
      <c r="E204" s="51">
        <v>45399.618055555555</v>
      </c>
    </row>
    <row r="205" spans="1:5">
      <c r="A205" s="50" t="s">
        <v>648</v>
      </c>
      <c r="B205" s="50">
        <v>9.9000000000000005E-2</v>
      </c>
      <c r="C205" s="50" t="s">
        <v>313</v>
      </c>
      <c r="E205" s="51">
        <v>45399.618055555555</v>
      </c>
    </row>
    <row r="206" spans="1:5">
      <c r="A206" s="50" t="s">
        <v>666</v>
      </c>
      <c r="B206" s="50">
        <v>9.9000000000000005E-2</v>
      </c>
      <c r="C206" s="50" t="s">
        <v>313</v>
      </c>
      <c r="E206" s="51">
        <v>45399.618055555555</v>
      </c>
    </row>
    <row r="207" spans="1:5">
      <c r="A207" s="50" t="s">
        <v>558</v>
      </c>
      <c r="B207" s="50">
        <v>9.9000000000000005E-2</v>
      </c>
      <c r="C207" s="50" t="s">
        <v>313</v>
      </c>
      <c r="E207" s="51">
        <v>45399.618055555555</v>
      </c>
    </row>
    <row r="208" spans="1:5">
      <c r="A208" s="50" t="s">
        <v>544</v>
      </c>
      <c r="B208" s="50">
        <v>9.9000000000000005E-2</v>
      </c>
      <c r="C208" s="50" t="s">
        <v>313</v>
      </c>
      <c r="E208" s="51">
        <v>45399.618055555555</v>
      </c>
    </row>
    <row r="209" spans="1:5">
      <c r="A209" s="50" t="s">
        <v>472</v>
      </c>
      <c r="B209" s="50">
        <v>9.9000000000000005E-2</v>
      </c>
      <c r="C209" s="50" t="s">
        <v>313</v>
      </c>
      <c r="E209" s="51">
        <v>45399.618055555555</v>
      </c>
    </row>
    <row r="210" spans="1:5">
      <c r="A210" s="50" t="s">
        <v>458</v>
      </c>
      <c r="B210" s="50">
        <v>9.9000000000000005E-2</v>
      </c>
      <c r="C210" s="50" t="s">
        <v>313</v>
      </c>
      <c r="E210" s="51">
        <v>45399.618055555555</v>
      </c>
    </row>
    <row r="211" spans="1:5">
      <c r="A211" s="50" t="s">
        <v>521</v>
      </c>
      <c r="B211" s="50">
        <v>9.9000000000000005E-2</v>
      </c>
      <c r="C211" s="50" t="s">
        <v>313</v>
      </c>
      <c r="E211" s="51">
        <v>45399.618055555555</v>
      </c>
    </row>
    <row r="212" spans="1:5">
      <c r="A212" s="50" t="s">
        <v>596</v>
      </c>
      <c r="B212" s="50">
        <v>9.9000000000000005E-2</v>
      </c>
      <c r="C212" s="50" t="s">
        <v>313</v>
      </c>
      <c r="E212" s="51">
        <v>45399.618055555555</v>
      </c>
    </row>
    <row r="213" spans="1:5">
      <c r="A213" s="50" t="s">
        <v>408</v>
      </c>
      <c r="B213" s="50">
        <v>9.9000000000000005E-2</v>
      </c>
      <c r="C213" s="50" t="s">
        <v>313</v>
      </c>
      <c r="E213" s="51">
        <v>45399.618055555555</v>
      </c>
    </row>
    <row r="214" spans="1:5">
      <c r="A214" s="50" t="s">
        <v>438</v>
      </c>
      <c r="B214" s="50">
        <v>9.9000000000000005E-2</v>
      </c>
      <c r="C214" s="50" t="s">
        <v>313</v>
      </c>
      <c r="E214" s="51">
        <v>45399.618055555555</v>
      </c>
    </row>
    <row r="215" spans="1:5">
      <c r="A215" s="50" t="s">
        <v>488</v>
      </c>
      <c r="B215" s="50">
        <v>9.9000000000000005E-2</v>
      </c>
      <c r="C215" s="50" t="s">
        <v>313</v>
      </c>
      <c r="E215" s="51">
        <v>45399.618055555555</v>
      </c>
    </row>
    <row r="216" spans="1:5">
      <c r="A216" s="50" t="s">
        <v>439</v>
      </c>
      <c r="B216" s="50">
        <v>9.9000000000000005E-2</v>
      </c>
      <c r="C216" s="50" t="s">
        <v>313</v>
      </c>
      <c r="E216" s="51">
        <v>45399.618055555555</v>
      </c>
    </row>
    <row r="217" spans="1:5">
      <c r="A217" s="50" t="s">
        <v>501</v>
      </c>
      <c r="B217" s="50">
        <v>9.9000000000000005E-2</v>
      </c>
      <c r="C217" s="50" t="s">
        <v>313</v>
      </c>
      <c r="E217" s="51">
        <v>45399.618055555555</v>
      </c>
    </row>
    <row r="218" spans="1:5">
      <c r="A218" s="50" t="s">
        <v>441</v>
      </c>
      <c r="B218" s="50">
        <v>9.8000000000000004E-2</v>
      </c>
      <c r="C218" s="50" t="s">
        <v>313</v>
      </c>
      <c r="E218" s="51">
        <v>45399.618055555555</v>
      </c>
    </row>
    <row r="219" spans="1:5">
      <c r="A219" s="50" t="s">
        <v>565</v>
      </c>
      <c r="B219" s="50">
        <v>9.8000000000000004E-2</v>
      </c>
      <c r="C219" s="50" t="s">
        <v>313</v>
      </c>
      <c r="E219" s="51">
        <v>45399.618055555555</v>
      </c>
    </row>
    <row r="220" spans="1:5">
      <c r="A220" s="50" t="s">
        <v>390</v>
      </c>
      <c r="B220" s="50">
        <v>9.8000000000000004E-2</v>
      </c>
      <c r="C220" s="50" t="s">
        <v>313</v>
      </c>
      <c r="E220" s="51">
        <v>45399.618055555555</v>
      </c>
    </row>
    <row r="221" spans="1:5">
      <c r="A221" s="50" t="s">
        <v>590</v>
      </c>
      <c r="B221" s="50">
        <v>9.8000000000000004E-2</v>
      </c>
      <c r="C221" s="50" t="s">
        <v>313</v>
      </c>
      <c r="E221" s="51">
        <v>45399.618055555555</v>
      </c>
    </row>
    <row r="222" spans="1:5">
      <c r="A222" s="50" t="s">
        <v>540</v>
      </c>
      <c r="B222" s="50">
        <v>9.8000000000000004E-2</v>
      </c>
      <c r="C222" s="50" t="s">
        <v>313</v>
      </c>
      <c r="E222" s="51">
        <v>45399.618055555555</v>
      </c>
    </row>
    <row r="223" spans="1:5">
      <c r="A223" s="50" t="s">
        <v>541</v>
      </c>
      <c r="B223" s="50">
        <v>9.8000000000000004E-2</v>
      </c>
      <c r="C223" s="50" t="s">
        <v>313</v>
      </c>
      <c r="E223" s="51">
        <v>45399.618055555555</v>
      </c>
    </row>
    <row r="224" spans="1:5">
      <c r="A224" s="50" t="s">
        <v>803</v>
      </c>
      <c r="B224" s="50">
        <v>9.8000000000000004E-2</v>
      </c>
      <c r="C224" s="50" t="s">
        <v>313</v>
      </c>
      <c r="E224" s="51">
        <v>45399.618055555555</v>
      </c>
    </row>
    <row r="225" spans="1:5">
      <c r="A225" s="50" t="s">
        <v>531</v>
      </c>
      <c r="B225" s="50">
        <v>9.8000000000000004E-2</v>
      </c>
      <c r="C225" s="50" t="s">
        <v>313</v>
      </c>
      <c r="E225" s="51">
        <v>45399.618055555555</v>
      </c>
    </row>
    <row r="226" spans="1:5">
      <c r="A226" s="50" t="s">
        <v>497</v>
      </c>
      <c r="B226" s="50">
        <v>9.8000000000000004E-2</v>
      </c>
      <c r="C226" s="50" t="s">
        <v>313</v>
      </c>
      <c r="E226" s="51">
        <v>45399.618055555555</v>
      </c>
    </row>
    <row r="227" spans="1:5">
      <c r="A227" s="50" t="s">
        <v>688</v>
      </c>
      <c r="B227" s="50">
        <v>9.8000000000000004E-2</v>
      </c>
      <c r="C227" s="50" t="s">
        <v>313</v>
      </c>
      <c r="E227" s="51">
        <v>45399.618055555555</v>
      </c>
    </row>
    <row r="228" spans="1:5">
      <c r="A228" s="50" t="s">
        <v>430</v>
      </c>
      <c r="B228" s="50">
        <v>9.8000000000000004E-2</v>
      </c>
      <c r="C228" s="50" t="s">
        <v>313</v>
      </c>
      <c r="E228" s="51">
        <v>45399.618055555555</v>
      </c>
    </row>
    <row r="229" spans="1:5">
      <c r="A229" s="50" t="s">
        <v>511</v>
      </c>
      <c r="B229" s="50">
        <v>9.8000000000000004E-2</v>
      </c>
      <c r="C229" s="50" t="s">
        <v>313</v>
      </c>
      <c r="E229" s="51">
        <v>45399.618055555555</v>
      </c>
    </row>
    <row r="230" spans="1:5">
      <c r="A230" s="50" t="s">
        <v>689</v>
      </c>
      <c r="B230" s="50">
        <v>9.8000000000000004E-2</v>
      </c>
      <c r="C230" s="50" t="s">
        <v>313</v>
      </c>
      <c r="E230" s="51">
        <v>45399.618055555555</v>
      </c>
    </row>
    <row r="231" spans="1:5">
      <c r="A231" s="50" t="s">
        <v>601</v>
      </c>
      <c r="B231" s="50">
        <v>9.8000000000000004E-2</v>
      </c>
      <c r="C231" s="50" t="s">
        <v>313</v>
      </c>
      <c r="E231" s="51">
        <v>45399.618055555555</v>
      </c>
    </row>
    <row r="232" spans="1:5">
      <c r="A232" s="50" t="s">
        <v>424</v>
      </c>
      <c r="B232" s="50">
        <v>9.8000000000000004E-2</v>
      </c>
      <c r="C232" s="50" t="s">
        <v>313</v>
      </c>
      <c r="E232" s="51">
        <v>45399.618055555555</v>
      </c>
    </row>
    <row r="233" spans="1:5">
      <c r="A233" s="50" t="s">
        <v>641</v>
      </c>
      <c r="B233" s="50">
        <v>9.8000000000000004E-2</v>
      </c>
      <c r="C233" s="50" t="s">
        <v>313</v>
      </c>
      <c r="E233" s="51">
        <v>45399.618055555555</v>
      </c>
    </row>
    <row r="234" spans="1:5">
      <c r="A234" s="50" t="s">
        <v>660</v>
      </c>
      <c r="B234" s="50">
        <v>9.8000000000000004E-2</v>
      </c>
      <c r="C234" s="50" t="s">
        <v>313</v>
      </c>
      <c r="E234" s="51">
        <v>45399.618055555555</v>
      </c>
    </row>
    <row r="235" spans="1:5">
      <c r="A235" s="50" t="s">
        <v>1042</v>
      </c>
      <c r="B235" s="50">
        <v>9.7000000000000003E-2</v>
      </c>
      <c r="C235" s="50" t="s">
        <v>313</v>
      </c>
      <c r="E235" s="51">
        <v>45399.618055555555</v>
      </c>
    </row>
    <row r="236" spans="1:5">
      <c r="A236" s="50" t="s">
        <v>614</v>
      </c>
      <c r="B236" s="50">
        <v>9.7000000000000003E-2</v>
      </c>
      <c r="C236" s="50" t="s">
        <v>313</v>
      </c>
      <c r="E236" s="51">
        <v>45399.618055555555</v>
      </c>
    </row>
    <row r="237" spans="1:5">
      <c r="A237" s="50" t="s">
        <v>509</v>
      </c>
      <c r="B237" s="50">
        <v>9.7000000000000003E-2</v>
      </c>
      <c r="C237" s="50" t="s">
        <v>313</v>
      </c>
      <c r="E237" s="51">
        <v>45399.618055555555</v>
      </c>
    </row>
    <row r="238" spans="1:5">
      <c r="A238" s="50" t="s">
        <v>380</v>
      </c>
      <c r="B238" s="50">
        <v>9.7000000000000003E-2</v>
      </c>
      <c r="C238" s="50" t="s">
        <v>313</v>
      </c>
      <c r="E238" s="51">
        <v>45399.618055555555</v>
      </c>
    </row>
    <row r="239" spans="1:5">
      <c r="A239" s="50" t="s">
        <v>669</v>
      </c>
      <c r="B239" s="50">
        <v>9.7000000000000003E-2</v>
      </c>
      <c r="C239" s="50" t="s">
        <v>313</v>
      </c>
      <c r="E239" s="51">
        <v>45399.618055555555</v>
      </c>
    </row>
    <row r="240" spans="1:5">
      <c r="A240" s="50" t="s">
        <v>594</v>
      </c>
      <c r="B240" s="50">
        <v>9.7000000000000003E-2</v>
      </c>
      <c r="C240" s="50" t="s">
        <v>313</v>
      </c>
      <c r="E240" s="51">
        <v>45399.618055555555</v>
      </c>
    </row>
    <row r="241" spans="1:5">
      <c r="A241" s="50" t="s">
        <v>602</v>
      </c>
      <c r="B241" s="50">
        <v>9.7000000000000003E-2</v>
      </c>
      <c r="C241" s="50" t="s">
        <v>313</v>
      </c>
      <c r="E241" s="51">
        <v>45399.618055555555</v>
      </c>
    </row>
    <row r="242" spans="1:5">
      <c r="A242" s="50" t="s">
        <v>500</v>
      </c>
      <c r="B242" s="50">
        <v>9.7000000000000003E-2</v>
      </c>
      <c r="C242" s="50" t="s">
        <v>313</v>
      </c>
      <c r="E242" s="51">
        <v>45399.618055555555</v>
      </c>
    </row>
    <row r="243" spans="1:5">
      <c r="A243" s="50" t="s">
        <v>463</v>
      </c>
      <c r="B243" s="50">
        <v>9.7000000000000003E-2</v>
      </c>
      <c r="C243" s="50" t="s">
        <v>313</v>
      </c>
      <c r="E243" s="51">
        <v>45399.618055555555</v>
      </c>
    </row>
    <row r="244" spans="1:5">
      <c r="A244" s="50" t="s">
        <v>646</v>
      </c>
      <c r="B244" s="50">
        <v>9.6000000000000002E-2</v>
      </c>
      <c r="C244" s="50" t="s">
        <v>313</v>
      </c>
      <c r="E244" s="51">
        <v>45399.618055555555</v>
      </c>
    </row>
    <row r="245" spans="1:5">
      <c r="A245" s="50" t="s">
        <v>456</v>
      </c>
      <c r="B245" s="50">
        <v>9.6000000000000002E-2</v>
      </c>
      <c r="C245" s="50" t="s">
        <v>313</v>
      </c>
      <c r="E245" s="51">
        <v>45399.618055555555</v>
      </c>
    </row>
    <row r="246" spans="1:5">
      <c r="A246" s="50" t="s">
        <v>665</v>
      </c>
      <c r="B246" s="50">
        <v>9.6000000000000002E-2</v>
      </c>
      <c r="C246" s="50" t="s">
        <v>313</v>
      </c>
      <c r="E246" s="51">
        <v>45399.618055555555</v>
      </c>
    </row>
    <row r="247" spans="1:5">
      <c r="A247" s="50" t="s">
        <v>633</v>
      </c>
      <c r="B247" s="50">
        <v>9.6000000000000002E-2</v>
      </c>
      <c r="C247" s="50" t="s">
        <v>313</v>
      </c>
      <c r="E247" s="51">
        <v>45399.618055555555</v>
      </c>
    </row>
    <row r="248" spans="1:5">
      <c r="A248" s="50" t="s">
        <v>851</v>
      </c>
      <c r="B248" s="50">
        <v>9.6000000000000002E-2</v>
      </c>
      <c r="C248" s="50" t="s">
        <v>313</v>
      </c>
      <c r="E248" s="51">
        <v>45399.618055555555</v>
      </c>
    </row>
    <row r="249" spans="1:5">
      <c r="A249" s="50" t="s">
        <v>545</v>
      </c>
      <c r="B249" s="50">
        <v>9.6000000000000002E-2</v>
      </c>
      <c r="C249" s="50" t="s">
        <v>313</v>
      </c>
      <c r="E249" s="51">
        <v>45399.618055555555</v>
      </c>
    </row>
    <row r="250" spans="1:5">
      <c r="A250" s="50" t="s">
        <v>435</v>
      </c>
      <c r="B250" s="50">
        <v>9.6000000000000002E-2</v>
      </c>
      <c r="C250" s="50" t="s">
        <v>313</v>
      </c>
      <c r="E250" s="51">
        <v>45399.618055555555</v>
      </c>
    </row>
    <row r="251" spans="1:5">
      <c r="A251" s="50" t="s">
        <v>535</v>
      </c>
      <c r="B251" s="50">
        <v>9.6000000000000002E-2</v>
      </c>
      <c r="C251" s="50" t="s">
        <v>313</v>
      </c>
      <c r="E251" s="51">
        <v>45399.618055555555</v>
      </c>
    </row>
    <row r="252" spans="1:5">
      <c r="A252" s="50" t="s">
        <v>595</v>
      </c>
      <c r="B252" s="50">
        <v>9.6000000000000002E-2</v>
      </c>
      <c r="C252" s="50" t="s">
        <v>313</v>
      </c>
      <c r="E252" s="51">
        <v>45399.618055555555</v>
      </c>
    </row>
    <row r="253" spans="1:5">
      <c r="A253" s="50" t="s">
        <v>657</v>
      </c>
      <c r="B253" s="50">
        <v>9.6000000000000002E-2</v>
      </c>
      <c r="C253" s="50" t="s">
        <v>313</v>
      </c>
      <c r="E253" s="51">
        <v>45399.618055555555</v>
      </c>
    </row>
    <row r="254" spans="1:5">
      <c r="A254" s="50" t="s">
        <v>489</v>
      </c>
      <c r="B254" s="50">
        <v>9.6000000000000002E-2</v>
      </c>
      <c r="C254" s="50" t="s">
        <v>313</v>
      </c>
      <c r="E254" s="51">
        <v>45399.618055555555</v>
      </c>
    </row>
    <row r="255" spans="1:5">
      <c r="A255" s="50" t="s">
        <v>399</v>
      </c>
      <c r="B255" s="50">
        <v>9.6000000000000002E-2</v>
      </c>
      <c r="C255" s="50" t="s">
        <v>313</v>
      </c>
      <c r="E255" s="51">
        <v>45399.618055555555</v>
      </c>
    </row>
    <row r="256" spans="1:5">
      <c r="A256" s="50" t="s">
        <v>431</v>
      </c>
      <c r="B256" s="50">
        <v>9.6000000000000002E-2</v>
      </c>
      <c r="C256" s="50" t="s">
        <v>313</v>
      </c>
      <c r="E256" s="51">
        <v>45399.618055555555</v>
      </c>
    </row>
    <row r="257" spans="1:5">
      <c r="A257" s="50" t="s">
        <v>680</v>
      </c>
      <c r="B257" s="50">
        <v>9.6000000000000002E-2</v>
      </c>
      <c r="C257" s="50" t="s">
        <v>313</v>
      </c>
      <c r="E257" s="51">
        <v>45399.618055555555</v>
      </c>
    </row>
    <row r="258" spans="1:5">
      <c r="A258" s="50" t="s">
        <v>729</v>
      </c>
      <c r="B258" s="50">
        <v>9.6000000000000002E-2</v>
      </c>
      <c r="C258" s="50" t="s">
        <v>313</v>
      </c>
      <c r="E258" s="51">
        <v>45399.618055555555</v>
      </c>
    </row>
    <row r="259" spans="1:5">
      <c r="A259" s="50" t="s">
        <v>516</v>
      </c>
      <c r="B259" s="50">
        <v>9.5000000000000001E-2</v>
      </c>
      <c r="C259" s="50" t="s">
        <v>313</v>
      </c>
      <c r="E259" s="51">
        <v>45399.618055555555</v>
      </c>
    </row>
    <row r="260" spans="1:5">
      <c r="A260" s="50" t="s">
        <v>465</v>
      </c>
      <c r="B260" s="50">
        <v>9.5000000000000001E-2</v>
      </c>
      <c r="C260" s="50" t="s">
        <v>313</v>
      </c>
      <c r="E260" s="51">
        <v>45399.618055555555</v>
      </c>
    </row>
    <row r="261" spans="1:5">
      <c r="A261" s="50" t="s">
        <v>620</v>
      </c>
      <c r="B261" s="50">
        <v>9.5000000000000001E-2</v>
      </c>
      <c r="C261" s="50" t="s">
        <v>313</v>
      </c>
      <c r="E261" s="51">
        <v>45399.618055555555</v>
      </c>
    </row>
    <row r="262" spans="1:5">
      <c r="A262" s="50" t="s">
        <v>651</v>
      </c>
      <c r="B262" s="50">
        <v>9.5000000000000001E-2</v>
      </c>
      <c r="C262" s="50" t="s">
        <v>313</v>
      </c>
      <c r="E262" s="51">
        <v>45399.618055555555</v>
      </c>
    </row>
    <row r="263" spans="1:5">
      <c r="A263" s="50" t="s">
        <v>483</v>
      </c>
      <c r="B263" s="50">
        <v>9.5000000000000001E-2</v>
      </c>
      <c r="C263" s="50" t="s">
        <v>313</v>
      </c>
      <c r="E263" s="51">
        <v>45399.618055555555</v>
      </c>
    </row>
    <row r="264" spans="1:5">
      <c r="A264" s="50" t="s">
        <v>471</v>
      </c>
      <c r="B264" s="50">
        <v>9.5000000000000001E-2</v>
      </c>
      <c r="C264" s="50" t="s">
        <v>313</v>
      </c>
      <c r="E264" s="51">
        <v>45399.618055555555</v>
      </c>
    </row>
    <row r="265" spans="1:5">
      <c r="A265" s="50" t="s">
        <v>496</v>
      </c>
      <c r="B265" s="50">
        <v>9.5000000000000001E-2</v>
      </c>
      <c r="C265" s="50" t="s">
        <v>313</v>
      </c>
      <c r="E265" s="51">
        <v>45399.618055555555</v>
      </c>
    </row>
    <row r="266" spans="1:5">
      <c r="A266" s="50" t="s">
        <v>667</v>
      </c>
      <c r="B266" s="50">
        <v>9.5000000000000001E-2</v>
      </c>
      <c r="C266" s="50" t="s">
        <v>313</v>
      </c>
      <c r="E266" s="51">
        <v>45399.618055555555</v>
      </c>
    </row>
    <row r="267" spans="1:5">
      <c r="A267" s="50" t="s">
        <v>721</v>
      </c>
      <c r="B267" s="50">
        <v>9.5000000000000001E-2</v>
      </c>
      <c r="C267" s="50" t="s">
        <v>313</v>
      </c>
      <c r="E267" s="51">
        <v>45399.618055555555</v>
      </c>
    </row>
    <row r="268" spans="1:5">
      <c r="A268" s="50" t="s">
        <v>475</v>
      </c>
      <c r="B268" s="50">
        <v>9.5000000000000001E-2</v>
      </c>
      <c r="C268" s="50" t="s">
        <v>313</v>
      </c>
      <c r="E268" s="51">
        <v>45399.618055555555</v>
      </c>
    </row>
    <row r="269" spans="1:5">
      <c r="A269" s="50" t="s">
        <v>599</v>
      </c>
      <c r="B269" s="50">
        <v>9.5000000000000001E-2</v>
      </c>
      <c r="C269" s="50" t="s">
        <v>313</v>
      </c>
      <c r="E269" s="51">
        <v>45399.618055555555</v>
      </c>
    </row>
    <row r="270" spans="1:5">
      <c r="A270" s="50" t="s">
        <v>585</v>
      </c>
      <c r="B270" s="50">
        <v>9.5000000000000001E-2</v>
      </c>
      <c r="C270" s="50" t="s">
        <v>313</v>
      </c>
      <c r="E270" s="51">
        <v>45399.618055555555</v>
      </c>
    </row>
    <row r="271" spans="1:5">
      <c r="A271" s="50" t="s">
        <v>538</v>
      </c>
      <c r="B271" s="50">
        <v>9.5000000000000001E-2</v>
      </c>
      <c r="C271" s="50" t="s">
        <v>313</v>
      </c>
      <c r="E271" s="51">
        <v>45399.618055555555</v>
      </c>
    </row>
    <row r="272" spans="1:5">
      <c r="A272" s="50" t="s">
        <v>586</v>
      </c>
      <c r="B272" s="50">
        <v>9.5000000000000001E-2</v>
      </c>
      <c r="C272" s="50" t="s">
        <v>313</v>
      </c>
      <c r="E272" s="51">
        <v>45399.618055555555</v>
      </c>
    </row>
    <row r="273" spans="1:5">
      <c r="A273" s="50" t="s">
        <v>1034</v>
      </c>
      <c r="B273" s="50">
        <v>9.4E-2</v>
      </c>
      <c r="C273" s="50" t="s">
        <v>313</v>
      </c>
      <c r="E273" s="51">
        <v>45399.618055555555</v>
      </c>
    </row>
    <row r="274" spans="1:5">
      <c r="A274" s="50" t="s">
        <v>619</v>
      </c>
      <c r="B274" s="50">
        <v>9.4E-2</v>
      </c>
      <c r="C274" s="50" t="s">
        <v>313</v>
      </c>
      <c r="E274" s="51">
        <v>45399.618055555555</v>
      </c>
    </row>
    <row r="275" spans="1:5">
      <c r="A275" s="50" t="s">
        <v>415</v>
      </c>
      <c r="B275" s="50">
        <v>9.4E-2</v>
      </c>
      <c r="C275" s="50" t="s">
        <v>313</v>
      </c>
      <c r="E275" s="51">
        <v>45399.618055555555</v>
      </c>
    </row>
    <row r="276" spans="1:5">
      <c r="A276" s="50" t="s">
        <v>713</v>
      </c>
      <c r="B276" s="50">
        <v>9.4E-2</v>
      </c>
      <c r="C276" s="50" t="s">
        <v>313</v>
      </c>
      <c r="E276" s="51">
        <v>45399.618055555555</v>
      </c>
    </row>
    <row r="277" spans="1:5">
      <c r="A277" s="50" t="s">
        <v>591</v>
      </c>
      <c r="B277" s="50">
        <v>9.4E-2</v>
      </c>
      <c r="C277" s="50" t="s">
        <v>313</v>
      </c>
      <c r="E277" s="51">
        <v>45399.618055555555</v>
      </c>
    </row>
    <row r="278" spans="1:5">
      <c r="A278" s="50" t="s">
        <v>592</v>
      </c>
      <c r="B278" s="50">
        <v>9.4E-2</v>
      </c>
      <c r="C278" s="50" t="s">
        <v>313</v>
      </c>
      <c r="E278" s="51">
        <v>45399.618055555555</v>
      </c>
    </row>
    <row r="279" spans="1:5">
      <c r="A279" s="50" t="s">
        <v>635</v>
      </c>
      <c r="B279" s="50">
        <v>9.4E-2</v>
      </c>
      <c r="C279" s="50" t="s">
        <v>313</v>
      </c>
      <c r="E279" s="51">
        <v>45399.618055555555</v>
      </c>
    </row>
    <row r="280" spans="1:5">
      <c r="A280" s="50" t="s">
        <v>616</v>
      </c>
      <c r="B280" s="50">
        <v>9.4E-2</v>
      </c>
      <c r="C280" s="50" t="s">
        <v>313</v>
      </c>
      <c r="E280" s="51">
        <v>45399.618055555555</v>
      </c>
    </row>
    <row r="281" spans="1:5">
      <c r="A281" s="50" t="s">
        <v>600</v>
      </c>
      <c r="B281" s="50">
        <v>9.4E-2</v>
      </c>
      <c r="C281" s="50" t="s">
        <v>313</v>
      </c>
      <c r="E281" s="51">
        <v>45399.618055555555</v>
      </c>
    </row>
    <row r="282" spans="1:5">
      <c r="A282" s="50" t="s">
        <v>618</v>
      </c>
      <c r="B282" s="50">
        <v>9.4E-2</v>
      </c>
      <c r="C282" s="50" t="s">
        <v>313</v>
      </c>
      <c r="E282" s="51">
        <v>45399.618055555555</v>
      </c>
    </row>
    <row r="283" spans="1:5">
      <c r="A283" s="50" t="s">
        <v>528</v>
      </c>
      <c r="B283" s="50">
        <v>9.4E-2</v>
      </c>
      <c r="C283" s="50" t="s">
        <v>313</v>
      </c>
      <c r="E283" s="51">
        <v>45399.618055555555</v>
      </c>
    </row>
    <row r="284" spans="1:5">
      <c r="A284" s="50" t="s">
        <v>645</v>
      </c>
      <c r="B284" s="50">
        <v>9.2999999999999999E-2</v>
      </c>
      <c r="C284" s="50" t="s">
        <v>313</v>
      </c>
      <c r="E284" s="51">
        <v>45399.618055555555</v>
      </c>
    </row>
    <row r="285" spans="1:5">
      <c r="A285" s="50" t="s">
        <v>730</v>
      </c>
      <c r="B285" s="50">
        <v>9.2999999999999999E-2</v>
      </c>
      <c r="C285" s="50" t="s">
        <v>313</v>
      </c>
      <c r="E285" s="51">
        <v>45399.618055555555</v>
      </c>
    </row>
    <row r="286" spans="1:5">
      <c r="A286" s="50" t="s">
        <v>731</v>
      </c>
      <c r="B286" s="50">
        <v>9.2999999999999999E-2</v>
      </c>
      <c r="C286" s="50" t="s">
        <v>313</v>
      </c>
      <c r="E286" s="51">
        <v>45399.618055555555</v>
      </c>
    </row>
    <row r="287" spans="1:5">
      <c r="A287" s="50" t="s">
        <v>372</v>
      </c>
      <c r="B287" s="50">
        <v>9.2999999999999999E-2</v>
      </c>
      <c r="C287" s="50" t="s">
        <v>313</v>
      </c>
      <c r="E287" s="51">
        <v>45399.618055555555</v>
      </c>
    </row>
    <row r="288" spans="1:5">
      <c r="A288" s="50" t="s">
        <v>612</v>
      </c>
      <c r="B288" s="50">
        <v>9.2999999999999999E-2</v>
      </c>
      <c r="C288" s="50" t="s">
        <v>313</v>
      </c>
      <c r="E288" s="51">
        <v>45399.618055555555</v>
      </c>
    </row>
    <row r="289" spans="1:5">
      <c r="A289" s="50" t="s">
        <v>539</v>
      </c>
      <c r="B289" s="50">
        <v>9.2999999999999999E-2</v>
      </c>
      <c r="C289" s="50" t="s">
        <v>313</v>
      </c>
      <c r="E289" s="51">
        <v>45399.618055555555</v>
      </c>
    </row>
    <row r="290" spans="1:5">
      <c r="A290" s="50" t="s">
        <v>722</v>
      </c>
      <c r="B290" s="50">
        <v>9.2999999999999999E-2</v>
      </c>
      <c r="C290" s="50" t="s">
        <v>313</v>
      </c>
      <c r="E290" s="51">
        <v>45399.618055555555</v>
      </c>
    </row>
    <row r="291" spans="1:5">
      <c r="A291" s="50" t="s">
        <v>608</v>
      </c>
      <c r="B291" s="50">
        <v>9.2999999999999999E-2</v>
      </c>
      <c r="C291" s="50" t="s">
        <v>313</v>
      </c>
      <c r="E291" s="51">
        <v>45399.618055555555</v>
      </c>
    </row>
    <row r="292" spans="1:5">
      <c r="A292" s="50" t="s">
        <v>723</v>
      </c>
      <c r="B292" s="50">
        <v>9.2999999999999999E-2</v>
      </c>
      <c r="C292" s="50" t="s">
        <v>313</v>
      </c>
      <c r="E292" s="51">
        <v>45399.618055555555</v>
      </c>
    </row>
    <row r="293" spans="1:5">
      <c r="A293" s="50" t="s">
        <v>678</v>
      </c>
      <c r="B293" s="50">
        <v>9.2999999999999999E-2</v>
      </c>
      <c r="C293" s="50" t="s">
        <v>313</v>
      </c>
      <c r="E293" s="51">
        <v>45399.618055555555</v>
      </c>
    </row>
    <row r="294" spans="1:5">
      <c r="A294" s="50" t="s">
        <v>515</v>
      </c>
      <c r="B294" s="50">
        <v>9.2999999999999999E-2</v>
      </c>
      <c r="C294" s="50" t="s">
        <v>313</v>
      </c>
      <c r="E294" s="51">
        <v>45399.618055555555</v>
      </c>
    </row>
    <row r="295" spans="1:5">
      <c r="A295" s="50" t="s">
        <v>1038</v>
      </c>
      <c r="B295" s="50">
        <v>9.1999999999999998E-2</v>
      </c>
      <c r="C295" s="50" t="s">
        <v>313</v>
      </c>
      <c r="E295" s="51">
        <v>45399.618055555555</v>
      </c>
    </row>
    <row r="296" spans="1:5">
      <c r="A296" s="50" t="s">
        <v>1062</v>
      </c>
      <c r="B296" s="50">
        <v>9.1999999999999998E-2</v>
      </c>
      <c r="C296" s="50" t="s">
        <v>313</v>
      </c>
      <c r="E296" s="51">
        <v>45399.618055555555</v>
      </c>
    </row>
    <row r="297" spans="1:5">
      <c r="A297" s="50" t="s">
        <v>606</v>
      </c>
      <c r="B297" s="50">
        <v>9.1999999999999998E-2</v>
      </c>
      <c r="C297" s="50" t="s">
        <v>313</v>
      </c>
      <c r="E297" s="51">
        <v>45399.618055555555</v>
      </c>
    </row>
    <row r="298" spans="1:5">
      <c r="A298" s="50" t="s">
        <v>655</v>
      </c>
      <c r="B298" s="50">
        <v>9.1999999999999998E-2</v>
      </c>
      <c r="C298" s="50" t="s">
        <v>313</v>
      </c>
      <c r="E298" s="51">
        <v>45399.618055555555</v>
      </c>
    </row>
    <row r="299" spans="1:5">
      <c r="A299" s="50" t="s">
        <v>520</v>
      </c>
      <c r="B299" s="50">
        <v>9.1999999999999998E-2</v>
      </c>
      <c r="C299" s="50" t="s">
        <v>313</v>
      </c>
      <c r="E299" s="51">
        <v>45399.618055555555</v>
      </c>
    </row>
    <row r="300" spans="1:5">
      <c r="A300" s="50" t="s">
        <v>584</v>
      </c>
      <c r="B300" s="50">
        <v>9.1999999999999998E-2</v>
      </c>
      <c r="C300" s="50" t="s">
        <v>313</v>
      </c>
      <c r="E300" s="51">
        <v>45399.618055555555</v>
      </c>
    </row>
    <row r="301" spans="1:5">
      <c r="A301" s="50" t="s">
        <v>788</v>
      </c>
      <c r="B301" s="50">
        <v>9.1999999999999998E-2</v>
      </c>
      <c r="C301" s="50" t="s">
        <v>313</v>
      </c>
      <c r="E301" s="51">
        <v>45399.618055555555</v>
      </c>
    </row>
    <row r="302" spans="1:5">
      <c r="A302" s="50" t="s">
        <v>856</v>
      </c>
      <c r="B302" s="50">
        <v>9.1999999999999998E-2</v>
      </c>
      <c r="C302" s="50" t="s">
        <v>313</v>
      </c>
      <c r="E302" s="51">
        <v>45399.618055555555</v>
      </c>
    </row>
    <row r="303" spans="1:5">
      <c r="A303" s="50" t="s">
        <v>547</v>
      </c>
      <c r="B303" s="50">
        <v>9.1999999999999998E-2</v>
      </c>
      <c r="C303" s="50" t="s">
        <v>313</v>
      </c>
      <c r="E303" s="51">
        <v>45399.618055555555</v>
      </c>
    </row>
    <row r="304" spans="1:5">
      <c r="A304" s="50" t="s">
        <v>792</v>
      </c>
      <c r="B304" s="50">
        <v>9.1999999999999998E-2</v>
      </c>
      <c r="C304" s="50" t="s">
        <v>313</v>
      </c>
      <c r="E304" s="51">
        <v>45399.618055555555</v>
      </c>
    </row>
    <row r="305" spans="1:5">
      <c r="A305" s="50" t="s">
        <v>611</v>
      </c>
      <c r="B305" s="50">
        <v>9.1999999999999998E-2</v>
      </c>
      <c r="C305" s="50" t="s">
        <v>313</v>
      </c>
      <c r="E305" s="51">
        <v>45399.618055555555</v>
      </c>
    </row>
    <row r="306" spans="1:5">
      <c r="A306" s="50" t="s">
        <v>401</v>
      </c>
      <c r="B306" s="50">
        <v>9.0999999999999998E-2</v>
      </c>
      <c r="C306" s="50" t="s">
        <v>313</v>
      </c>
      <c r="E306" s="51">
        <v>45399.618055555555</v>
      </c>
    </row>
    <row r="307" spans="1:5">
      <c r="A307" s="50" t="s">
        <v>696</v>
      </c>
      <c r="B307" s="50">
        <v>9.0999999999999998E-2</v>
      </c>
      <c r="C307" s="50" t="s">
        <v>313</v>
      </c>
      <c r="E307" s="51">
        <v>45399.618055555555</v>
      </c>
    </row>
    <row r="308" spans="1:5">
      <c r="A308" s="50" t="s">
        <v>699</v>
      </c>
      <c r="B308" s="50">
        <v>9.0999999999999998E-2</v>
      </c>
      <c r="C308" s="50" t="s">
        <v>313</v>
      </c>
      <c r="E308" s="51">
        <v>45399.618055555555</v>
      </c>
    </row>
    <row r="309" spans="1:5">
      <c r="A309" s="50" t="s">
        <v>1040</v>
      </c>
      <c r="B309" s="50">
        <v>9.0999999999999998E-2</v>
      </c>
      <c r="C309" s="50" t="s">
        <v>313</v>
      </c>
      <c r="E309" s="51">
        <v>45399.618055555555</v>
      </c>
    </row>
    <row r="310" spans="1:5">
      <c r="A310" s="50" t="s">
        <v>567</v>
      </c>
      <c r="B310" s="50">
        <v>9.0999999999999998E-2</v>
      </c>
      <c r="C310" s="50" t="s">
        <v>313</v>
      </c>
      <c r="E310" s="51">
        <v>45399.618055555555</v>
      </c>
    </row>
    <row r="311" spans="1:5">
      <c r="A311" s="50" t="s">
        <v>533</v>
      </c>
      <c r="B311" s="50">
        <v>9.0999999999999998E-2</v>
      </c>
      <c r="C311" s="50" t="s">
        <v>313</v>
      </c>
      <c r="E311" s="51">
        <v>45399.618055555555</v>
      </c>
    </row>
    <row r="312" spans="1:5">
      <c r="A312" s="50" t="s">
        <v>1041</v>
      </c>
      <c r="B312" s="50">
        <v>9.0999999999999998E-2</v>
      </c>
      <c r="C312" s="50" t="s">
        <v>313</v>
      </c>
      <c r="E312" s="51">
        <v>45399.618055555555</v>
      </c>
    </row>
    <row r="313" spans="1:5">
      <c r="A313" s="50" t="s">
        <v>809</v>
      </c>
      <c r="B313" s="50">
        <v>9.0999999999999998E-2</v>
      </c>
      <c r="C313" s="50" t="s">
        <v>313</v>
      </c>
      <c r="E313" s="51">
        <v>45399.618055555555</v>
      </c>
    </row>
    <row r="314" spans="1:5">
      <c r="A314" s="50" t="s">
        <v>464</v>
      </c>
      <c r="B314" s="50">
        <v>9.0999999999999998E-2</v>
      </c>
      <c r="C314" s="50" t="s">
        <v>313</v>
      </c>
      <c r="E314" s="51">
        <v>45399.618055555555</v>
      </c>
    </row>
    <row r="315" spans="1:5">
      <c r="A315" s="50" t="s">
        <v>661</v>
      </c>
      <c r="B315" s="50">
        <v>9.0999999999999998E-2</v>
      </c>
      <c r="C315" s="50" t="s">
        <v>313</v>
      </c>
      <c r="E315" s="51">
        <v>45399.618055555555</v>
      </c>
    </row>
    <row r="316" spans="1:5">
      <c r="A316" s="50" t="s">
        <v>492</v>
      </c>
      <c r="B316" s="50">
        <v>0.09</v>
      </c>
      <c r="C316" s="50" t="s">
        <v>313</v>
      </c>
      <c r="E316" s="51">
        <v>45399.618055555555</v>
      </c>
    </row>
    <row r="317" spans="1:5">
      <c r="A317" s="50" t="s">
        <v>627</v>
      </c>
      <c r="B317" s="50">
        <v>0.09</v>
      </c>
      <c r="C317" s="50" t="s">
        <v>313</v>
      </c>
      <c r="E317" s="51">
        <v>45399.618055555555</v>
      </c>
    </row>
    <row r="318" spans="1:5">
      <c r="A318" s="50" t="s">
        <v>573</v>
      </c>
      <c r="B318" s="50">
        <v>0.09</v>
      </c>
      <c r="C318" s="50" t="s">
        <v>313</v>
      </c>
      <c r="E318" s="51">
        <v>45399.618055555555</v>
      </c>
    </row>
    <row r="319" spans="1:5">
      <c r="A319" s="50" t="s">
        <v>630</v>
      </c>
      <c r="B319" s="50">
        <v>0.09</v>
      </c>
      <c r="C319" s="50" t="s">
        <v>313</v>
      </c>
      <c r="E319" s="51">
        <v>45399.618055555555</v>
      </c>
    </row>
    <row r="320" spans="1:5">
      <c r="A320" s="50" t="s">
        <v>466</v>
      </c>
      <c r="B320" s="50">
        <v>0.09</v>
      </c>
      <c r="C320" s="50" t="s">
        <v>313</v>
      </c>
      <c r="E320" s="51">
        <v>45399.618055555555</v>
      </c>
    </row>
    <row r="321" spans="1:5">
      <c r="A321" s="50" t="s">
        <v>685</v>
      </c>
      <c r="B321" s="50">
        <v>0.09</v>
      </c>
      <c r="C321" s="50" t="s">
        <v>313</v>
      </c>
      <c r="E321" s="51">
        <v>45399.618055555555</v>
      </c>
    </row>
    <row r="322" spans="1:5">
      <c r="A322" s="50" t="s">
        <v>748</v>
      </c>
      <c r="B322" s="50">
        <v>0.09</v>
      </c>
      <c r="C322" s="50" t="s">
        <v>313</v>
      </c>
      <c r="E322" s="51">
        <v>45399.618055555555</v>
      </c>
    </row>
    <row r="323" spans="1:5">
      <c r="A323" s="50" t="s">
        <v>850</v>
      </c>
      <c r="B323" s="50">
        <v>0.09</v>
      </c>
      <c r="C323" s="50" t="s">
        <v>313</v>
      </c>
      <c r="E323" s="51">
        <v>45399.618055555555</v>
      </c>
    </row>
    <row r="324" spans="1:5">
      <c r="A324" s="50" t="s">
        <v>775</v>
      </c>
      <c r="B324" s="50">
        <v>0.09</v>
      </c>
      <c r="C324" s="50" t="s">
        <v>313</v>
      </c>
      <c r="E324" s="51">
        <v>45399.618055555555</v>
      </c>
    </row>
    <row r="325" spans="1:5">
      <c r="A325" s="50" t="s">
        <v>532</v>
      </c>
      <c r="B325" s="50">
        <v>0.09</v>
      </c>
      <c r="C325" s="50" t="s">
        <v>313</v>
      </c>
      <c r="E325" s="51">
        <v>45399.618055555555</v>
      </c>
    </row>
    <row r="326" spans="1:5">
      <c r="A326" s="50" t="s">
        <v>580</v>
      </c>
      <c r="B326" s="50">
        <v>0.09</v>
      </c>
      <c r="C326" s="50" t="s">
        <v>313</v>
      </c>
      <c r="E326" s="51">
        <v>45399.618055555555</v>
      </c>
    </row>
    <row r="327" spans="1:5">
      <c r="A327" s="50" t="s">
        <v>561</v>
      </c>
      <c r="B327" s="50">
        <v>0.09</v>
      </c>
      <c r="C327" s="50" t="s">
        <v>313</v>
      </c>
      <c r="E327" s="51">
        <v>45399.618055555555</v>
      </c>
    </row>
    <row r="328" spans="1:5">
      <c r="A328" s="50" t="s">
        <v>671</v>
      </c>
      <c r="B328" s="50">
        <v>0.09</v>
      </c>
      <c r="C328" s="50" t="s">
        <v>313</v>
      </c>
      <c r="E328" s="51">
        <v>45399.618055555555</v>
      </c>
    </row>
    <row r="329" spans="1:5">
      <c r="A329" s="50" t="s">
        <v>763</v>
      </c>
      <c r="B329" s="50">
        <v>0.09</v>
      </c>
      <c r="C329" s="50" t="s">
        <v>313</v>
      </c>
      <c r="E329" s="51">
        <v>45399.618055555555</v>
      </c>
    </row>
    <row r="330" spans="1:5">
      <c r="A330" s="50" t="s">
        <v>1119</v>
      </c>
      <c r="B330" s="50">
        <v>0.09</v>
      </c>
      <c r="C330" s="50" t="s">
        <v>313</v>
      </c>
      <c r="E330" s="51">
        <v>45399.618055555555</v>
      </c>
    </row>
    <row r="331" spans="1:5">
      <c r="A331" s="50" t="s">
        <v>805</v>
      </c>
      <c r="B331" s="50">
        <v>0.09</v>
      </c>
      <c r="C331" s="50" t="s">
        <v>313</v>
      </c>
      <c r="E331" s="51">
        <v>45399.618055555555</v>
      </c>
    </row>
    <row r="332" spans="1:5">
      <c r="A332" s="50" t="s">
        <v>727</v>
      </c>
      <c r="B332" s="50">
        <v>0.09</v>
      </c>
      <c r="C332" s="50" t="s">
        <v>313</v>
      </c>
      <c r="E332" s="51">
        <v>45399.618055555555</v>
      </c>
    </row>
    <row r="333" spans="1:5">
      <c r="A333" s="50" t="s">
        <v>928</v>
      </c>
      <c r="B333" s="50">
        <v>0.09</v>
      </c>
      <c r="C333" s="50" t="s">
        <v>313</v>
      </c>
      <c r="E333" s="51">
        <v>45399.618055555555</v>
      </c>
    </row>
    <row r="334" spans="1:5">
      <c r="A334" s="50" t="s">
        <v>675</v>
      </c>
      <c r="B334" s="50">
        <v>0.09</v>
      </c>
      <c r="C334" s="50" t="s">
        <v>313</v>
      </c>
      <c r="E334" s="51">
        <v>45399.618055555555</v>
      </c>
    </row>
    <row r="335" spans="1:5">
      <c r="A335" s="50" t="s">
        <v>1052</v>
      </c>
      <c r="B335" s="50">
        <v>0.09</v>
      </c>
      <c r="C335" s="50" t="s">
        <v>313</v>
      </c>
      <c r="E335" s="51">
        <v>45399.618055555555</v>
      </c>
    </row>
    <row r="336" spans="1:5">
      <c r="A336" s="50" t="s">
        <v>693</v>
      </c>
      <c r="B336" s="50">
        <v>0.09</v>
      </c>
      <c r="C336" s="50" t="s">
        <v>313</v>
      </c>
      <c r="E336" s="51">
        <v>45399.618055555555</v>
      </c>
    </row>
    <row r="337" spans="1:5">
      <c r="A337" s="50" t="s">
        <v>609</v>
      </c>
      <c r="B337" s="50">
        <v>0.09</v>
      </c>
      <c r="C337" s="50" t="s">
        <v>313</v>
      </c>
      <c r="E337" s="51">
        <v>45399.618055555555</v>
      </c>
    </row>
    <row r="338" spans="1:5">
      <c r="A338" s="50" t="s">
        <v>728</v>
      </c>
      <c r="B338" s="50">
        <v>0.09</v>
      </c>
      <c r="C338" s="50" t="s">
        <v>313</v>
      </c>
      <c r="E338" s="51">
        <v>45399.618055555555</v>
      </c>
    </row>
    <row r="339" spans="1:5">
      <c r="A339" s="50" t="s">
        <v>663</v>
      </c>
      <c r="B339" s="50">
        <v>8.8999999999999996E-2</v>
      </c>
      <c r="C339" s="50" t="s">
        <v>313</v>
      </c>
      <c r="E339" s="51">
        <v>45399.618055555555</v>
      </c>
    </row>
    <row r="340" spans="1:5">
      <c r="A340" s="50" t="s">
        <v>589</v>
      </c>
      <c r="B340" s="50">
        <v>8.8999999999999996E-2</v>
      </c>
      <c r="C340" s="50" t="s">
        <v>313</v>
      </c>
      <c r="E340" s="51">
        <v>45399.618055555555</v>
      </c>
    </row>
    <row r="341" spans="1:5">
      <c r="A341" s="50" t="s">
        <v>480</v>
      </c>
      <c r="B341" s="50">
        <v>8.8999999999999996E-2</v>
      </c>
      <c r="C341" s="50" t="s">
        <v>313</v>
      </c>
      <c r="E341" s="51">
        <v>45399.618055555555</v>
      </c>
    </row>
    <row r="342" spans="1:5">
      <c r="A342" s="50" t="s">
        <v>771</v>
      </c>
      <c r="B342" s="50">
        <v>8.8999999999999996E-2</v>
      </c>
      <c r="C342" s="50" t="s">
        <v>313</v>
      </c>
      <c r="E342" s="51">
        <v>45399.618055555555</v>
      </c>
    </row>
    <row r="343" spans="1:5">
      <c r="A343" s="50" t="s">
        <v>736</v>
      </c>
      <c r="B343" s="50">
        <v>8.8999999999999996E-2</v>
      </c>
      <c r="C343" s="50" t="s">
        <v>313</v>
      </c>
      <c r="E343" s="51">
        <v>45399.618055555555</v>
      </c>
    </row>
    <row r="344" spans="1:5">
      <c r="A344" s="50" t="s">
        <v>529</v>
      </c>
      <c r="B344" s="50">
        <v>8.8999999999999996E-2</v>
      </c>
      <c r="C344" s="50" t="s">
        <v>313</v>
      </c>
      <c r="E344" s="51">
        <v>45399.618055555555</v>
      </c>
    </row>
    <row r="345" spans="1:5">
      <c r="A345" s="50" t="s">
        <v>853</v>
      </c>
      <c r="B345" s="50">
        <v>8.8999999999999996E-2</v>
      </c>
      <c r="C345" s="50" t="s">
        <v>313</v>
      </c>
      <c r="E345" s="51">
        <v>45399.618055555555</v>
      </c>
    </row>
    <row r="346" spans="1:5">
      <c r="A346" s="50" t="s">
        <v>568</v>
      </c>
      <c r="B346" s="50">
        <v>8.8999999999999996E-2</v>
      </c>
      <c r="C346" s="50" t="s">
        <v>313</v>
      </c>
      <c r="E346" s="51">
        <v>45399.618055555555</v>
      </c>
    </row>
    <row r="347" spans="1:5">
      <c r="A347" s="50" t="s">
        <v>446</v>
      </c>
      <c r="B347" s="50">
        <v>8.8999999999999996E-2</v>
      </c>
      <c r="C347" s="50" t="s">
        <v>313</v>
      </c>
      <c r="E347" s="51">
        <v>45399.618055555555</v>
      </c>
    </row>
    <row r="348" spans="1:5">
      <c r="A348" s="50" t="s">
        <v>582</v>
      </c>
      <c r="B348" s="50">
        <v>8.8999999999999996E-2</v>
      </c>
      <c r="C348" s="50" t="s">
        <v>313</v>
      </c>
      <c r="E348" s="51">
        <v>45399.618055555555</v>
      </c>
    </row>
    <row r="349" spans="1:5">
      <c r="A349" s="50" t="s">
        <v>597</v>
      </c>
      <c r="B349" s="50">
        <v>8.8999999999999996E-2</v>
      </c>
      <c r="C349" s="50" t="s">
        <v>313</v>
      </c>
      <c r="E349" s="51">
        <v>45399.618055555555</v>
      </c>
    </row>
    <row r="350" spans="1:5">
      <c r="A350" s="50" t="s">
        <v>570</v>
      </c>
      <c r="B350" s="50">
        <v>8.8999999999999996E-2</v>
      </c>
      <c r="C350" s="50" t="s">
        <v>313</v>
      </c>
      <c r="E350" s="51">
        <v>45399.618055555555</v>
      </c>
    </row>
    <row r="351" spans="1:5">
      <c r="A351" s="50" t="s">
        <v>672</v>
      </c>
      <c r="B351" s="50">
        <v>8.8999999999999996E-2</v>
      </c>
      <c r="C351" s="50" t="s">
        <v>313</v>
      </c>
      <c r="E351" s="51">
        <v>45399.618055555555</v>
      </c>
    </row>
    <row r="352" spans="1:5">
      <c r="A352" s="50" t="s">
        <v>694</v>
      </c>
      <c r="B352" s="50">
        <v>8.8999999999999996E-2</v>
      </c>
      <c r="C352" s="50" t="s">
        <v>313</v>
      </c>
      <c r="E352" s="51">
        <v>45399.618055555555</v>
      </c>
    </row>
    <row r="353" spans="1:5">
      <c r="A353" s="50" t="s">
        <v>845</v>
      </c>
      <c r="B353" s="50">
        <v>8.7999999999999995E-2</v>
      </c>
      <c r="C353" s="50" t="s">
        <v>313</v>
      </c>
      <c r="E353" s="51">
        <v>45399.618055555555</v>
      </c>
    </row>
    <row r="354" spans="1:5">
      <c r="A354" s="50" t="s">
        <v>697</v>
      </c>
      <c r="B354" s="50">
        <v>8.7999999999999995E-2</v>
      </c>
      <c r="C354" s="50" t="s">
        <v>313</v>
      </c>
      <c r="E354" s="51">
        <v>45399.618055555555</v>
      </c>
    </row>
    <row r="355" spans="1:5">
      <c r="A355" s="50" t="s">
        <v>915</v>
      </c>
      <c r="B355" s="50">
        <v>8.7999999999999995E-2</v>
      </c>
      <c r="C355" s="50" t="s">
        <v>313</v>
      </c>
      <c r="E355" s="51">
        <v>45399.618055555555</v>
      </c>
    </row>
    <row r="356" spans="1:5">
      <c r="A356" s="50" t="s">
        <v>613</v>
      </c>
      <c r="B356" s="50">
        <v>8.7999999999999995E-2</v>
      </c>
      <c r="C356" s="50" t="s">
        <v>313</v>
      </c>
      <c r="E356" s="51">
        <v>45399.618055555555</v>
      </c>
    </row>
    <row r="357" spans="1:5">
      <c r="A357" s="50" t="s">
        <v>833</v>
      </c>
      <c r="B357" s="50">
        <v>8.7999999999999995E-2</v>
      </c>
      <c r="C357" s="50" t="s">
        <v>313</v>
      </c>
      <c r="E357" s="51">
        <v>45399.618055555555</v>
      </c>
    </row>
    <row r="358" spans="1:5">
      <c r="A358" s="50" t="s">
        <v>717</v>
      </c>
      <c r="B358" s="50">
        <v>8.7999999999999995E-2</v>
      </c>
      <c r="C358" s="50" t="s">
        <v>313</v>
      </c>
      <c r="E358" s="51">
        <v>45399.618055555555</v>
      </c>
    </row>
    <row r="359" spans="1:5">
      <c r="A359" s="50" t="s">
        <v>718</v>
      </c>
      <c r="B359" s="50">
        <v>8.7999999999999995E-2</v>
      </c>
      <c r="C359" s="50" t="s">
        <v>313</v>
      </c>
      <c r="E359" s="51">
        <v>45399.618055555555</v>
      </c>
    </row>
    <row r="360" spans="1:5">
      <c r="A360" s="50" t="s">
        <v>913</v>
      </c>
      <c r="B360" s="50">
        <v>8.7999999999999995E-2</v>
      </c>
      <c r="C360" s="50" t="s">
        <v>313</v>
      </c>
      <c r="E360" s="51">
        <v>45399.618055555555</v>
      </c>
    </row>
    <row r="361" spans="1:5">
      <c r="A361" s="50" t="s">
        <v>577</v>
      </c>
      <c r="B361" s="50">
        <v>8.7999999999999995E-2</v>
      </c>
      <c r="C361" s="50" t="s">
        <v>313</v>
      </c>
      <c r="E361" s="51">
        <v>45399.618055555555</v>
      </c>
    </row>
    <row r="362" spans="1:5">
      <c r="A362" s="50" t="s">
        <v>560</v>
      </c>
      <c r="B362" s="50">
        <v>8.7999999999999995E-2</v>
      </c>
      <c r="C362" s="50" t="s">
        <v>313</v>
      </c>
      <c r="E362" s="51">
        <v>45399.618055555555</v>
      </c>
    </row>
    <row r="363" spans="1:5">
      <c r="A363" s="50" t="s">
        <v>607</v>
      </c>
      <c r="B363" s="50">
        <v>8.7999999999999995E-2</v>
      </c>
      <c r="C363" s="50" t="s">
        <v>313</v>
      </c>
      <c r="E363" s="51">
        <v>45399.618055555555</v>
      </c>
    </row>
    <row r="364" spans="1:5">
      <c r="A364" s="50" t="s">
        <v>778</v>
      </c>
      <c r="B364" s="50">
        <v>8.7999999999999995E-2</v>
      </c>
      <c r="C364" s="50" t="s">
        <v>313</v>
      </c>
      <c r="E364" s="51">
        <v>45399.618055555555</v>
      </c>
    </row>
    <row r="365" spans="1:5">
      <c r="A365" s="50" t="s">
        <v>593</v>
      </c>
      <c r="B365" s="50">
        <v>8.7999999999999995E-2</v>
      </c>
      <c r="C365" s="50" t="s">
        <v>313</v>
      </c>
      <c r="E365" s="51">
        <v>45399.618055555555</v>
      </c>
    </row>
    <row r="366" spans="1:5">
      <c r="A366" s="50" t="s">
        <v>892</v>
      </c>
      <c r="B366" s="50">
        <v>8.7999999999999995E-2</v>
      </c>
      <c r="C366" s="50" t="s">
        <v>313</v>
      </c>
      <c r="E366" s="51">
        <v>45399.618055555555</v>
      </c>
    </row>
    <row r="367" spans="1:5">
      <c r="A367" s="50" t="s">
        <v>724</v>
      </c>
      <c r="B367" s="50">
        <v>8.7999999999999995E-2</v>
      </c>
      <c r="C367" s="50" t="s">
        <v>313</v>
      </c>
      <c r="E367" s="51">
        <v>45399.618055555555</v>
      </c>
    </row>
    <row r="368" spans="1:5">
      <c r="A368" s="50" t="s">
        <v>840</v>
      </c>
      <c r="B368" s="50">
        <v>8.7999999999999995E-2</v>
      </c>
      <c r="C368" s="50" t="s">
        <v>313</v>
      </c>
      <c r="E368" s="51">
        <v>45399.618055555555</v>
      </c>
    </row>
    <row r="369" spans="1:5">
      <c r="A369" s="50" t="s">
        <v>623</v>
      </c>
      <c r="B369" s="50">
        <v>8.7999999999999995E-2</v>
      </c>
      <c r="C369" s="50" t="s">
        <v>313</v>
      </c>
      <c r="E369" s="51">
        <v>45399.618055555555</v>
      </c>
    </row>
    <row r="370" spans="1:5">
      <c r="A370" s="50" t="s">
        <v>691</v>
      </c>
      <c r="B370" s="50">
        <v>8.7999999999999995E-2</v>
      </c>
      <c r="C370" s="50" t="s">
        <v>313</v>
      </c>
      <c r="E370" s="51">
        <v>45399.618055555555</v>
      </c>
    </row>
    <row r="371" spans="1:5">
      <c r="A371" s="50" t="s">
        <v>513</v>
      </c>
      <c r="B371" s="50">
        <v>8.7999999999999995E-2</v>
      </c>
      <c r="C371" s="50" t="s">
        <v>313</v>
      </c>
      <c r="E371" s="51">
        <v>45399.618055555555</v>
      </c>
    </row>
    <row r="372" spans="1:5">
      <c r="A372" s="50" t="s">
        <v>610</v>
      </c>
      <c r="B372" s="50">
        <v>8.7999999999999995E-2</v>
      </c>
      <c r="C372" s="50" t="s">
        <v>313</v>
      </c>
      <c r="E372" s="51">
        <v>45399.618055555555</v>
      </c>
    </row>
    <row r="373" spans="1:5">
      <c r="A373" s="50" t="s">
        <v>587</v>
      </c>
      <c r="B373" s="50">
        <v>8.6999999999999994E-2</v>
      </c>
      <c r="C373" s="50" t="s">
        <v>313</v>
      </c>
      <c r="E373" s="51">
        <v>45399.618055555555</v>
      </c>
    </row>
    <row r="374" spans="1:5">
      <c r="A374" s="50" t="s">
        <v>1039</v>
      </c>
      <c r="B374" s="50">
        <v>8.6999999999999994E-2</v>
      </c>
      <c r="C374" s="50" t="s">
        <v>313</v>
      </c>
      <c r="E374" s="51">
        <v>45399.618055555555</v>
      </c>
    </row>
    <row r="375" spans="1:5">
      <c r="A375" s="50" t="s">
        <v>772</v>
      </c>
      <c r="B375" s="50">
        <v>8.6999999999999994E-2</v>
      </c>
      <c r="C375" s="50" t="s">
        <v>313</v>
      </c>
      <c r="E375" s="51">
        <v>45399.618055555555</v>
      </c>
    </row>
    <row r="376" spans="1:5">
      <c r="A376" s="50" t="s">
        <v>831</v>
      </c>
      <c r="B376" s="50">
        <v>8.6999999999999994E-2</v>
      </c>
      <c r="C376" s="50" t="s">
        <v>313</v>
      </c>
      <c r="E376" s="51">
        <v>45399.618055555555</v>
      </c>
    </row>
    <row r="377" spans="1:5">
      <c r="A377" s="50" t="s">
        <v>1046</v>
      </c>
      <c r="B377" s="50">
        <v>8.6999999999999994E-2</v>
      </c>
      <c r="C377" s="50" t="s">
        <v>313</v>
      </c>
      <c r="E377" s="51">
        <v>45399.618055555555</v>
      </c>
    </row>
    <row r="378" spans="1:5">
      <c r="A378" s="50" t="s">
        <v>519</v>
      </c>
      <c r="B378" s="50">
        <v>8.6999999999999994E-2</v>
      </c>
      <c r="C378" s="50" t="s">
        <v>313</v>
      </c>
      <c r="E378" s="51">
        <v>45399.618055555555</v>
      </c>
    </row>
    <row r="379" spans="1:5">
      <c r="A379" s="50" t="s">
        <v>581</v>
      </c>
      <c r="B379" s="50">
        <v>8.6999999999999994E-2</v>
      </c>
      <c r="C379" s="50" t="s">
        <v>313</v>
      </c>
      <c r="E379" s="51">
        <v>45399.618055555555</v>
      </c>
    </row>
    <row r="380" spans="1:5">
      <c r="A380" s="50" t="s">
        <v>857</v>
      </c>
      <c r="B380" s="50">
        <v>8.6999999999999994E-2</v>
      </c>
      <c r="C380" s="50" t="s">
        <v>313</v>
      </c>
      <c r="E380" s="51">
        <v>45399.618055555555</v>
      </c>
    </row>
    <row r="381" spans="1:5">
      <c r="A381" s="50" t="s">
        <v>969</v>
      </c>
      <c r="B381" s="50">
        <v>8.6999999999999994E-2</v>
      </c>
      <c r="C381" s="50" t="s">
        <v>313</v>
      </c>
      <c r="E381" s="51">
        <v>45399.618055555555</v>
      </c>
    </row>
    <row r="382" spans="1:5">
      <c r="A382" s="50" t="s">
        <v>555</v>
      </c>
      <c r="B382" s="50">
        <v>8.6999999999999994E-2</v>
      </c>
      <c r="C382" s="50" t="s">
        <v>313</v>
      </c>
      <c r="E382" s="51">
        <v>45399.618055555555</v>
      </c>
    </row>
    <row r="383" spans="1:5">
      <c r="A383" s="50" t="s">
        <v>549</v>
      </c>
      <c r="B383" s="50">
        <v>8.6999999999999994E-2</v>
      </c>
      <c r="C383" s="50" t="s">
        <v>313</v>
      </c>
      <c r="E383" s="51">
        <v>45399.618055555555</v>
      </c>
    </row>
    <row r="384" spans="1:5">
      <c r="A384" s="50" t="s">
        <v>681</v>
      </c>
      <c r="B384" s="50">
        <v>8.5999999999999993E-2</v>
      </c>
      <c r="C384" s="50" t="s">
        <v>313</v>
      </c>
      <c r="E384" s="51">
        <v>45399.618055555555</v>
      </c>
    </row>
    <row r="385" spans="1:5">
      <c r="A385" s="50" t="s">
        <v>938</v>
      </c>
      <c r="B385" s="50">
        <v>8.5999999999999993E-2</v>
      </c>
      <c r="C385" s="50" t="s">
        <v>313</v>
      </c>
      <c r="E385" s="51">
        <v>45399.618055555555</v>
      </c>
    </row>
    <row r="386" spans="1:5">
      <c r="A386" s="50" t="s">
        <v>1044</v>
      </c>
      <c r="B386" s="50">
        <v>8.5999999999999993E-2</v>
      </c>
      <c r="C386" s="50" t="s">
        <v>313</v>
      </c>
      <c r="E386" s="51">
        <v>45399.618055555555</v>
      </c>
    </row>
    <row r="387" spans="1:5">
      <c r="A387" s="50" t="s">
        <v>1055</v>
      </c>
      <c r="B387" s="50">
        <v>8.5999999999999993E-2</v>
      </c>
      <c r="C387" s="50" t="s">
        <v>313</v>
      </c>
      <c r="E387" s="51">
        <v>45399.618055555555</v>
      </c>
    </row>
    <row r="388" spans="1:5">
      <c r="A388" s="50" t="s">
        <v>684</v>
      </c>
      <c r="B388" s="50">
        <v>8.5999999999999993E-2</v>
      </c>
      <c r="C388" s="50" t="s">
        <v>313</v>
      </c>
      <c r="E388" s="51">
        <v>45399.618055555555</v>
      </c>
    </row>
    <row r="389" spans="1:5">
      <c r="A389" s="50" t="s">
        <v>650</v>
      </c>
      <c r="B389" s="50">
        <v>8.5999999999999993E-2</v>
      </c>
      <c r="C389" s="50" t="s">
        <v>313</v>
      </c>
      <c r="E389" s="51">
        <v>45399.618055555555</v>
      </c>
    </row>
    <row r="390" spans="1:5">
      <c r="A390" s="50" t="s">
        <v>800</v>
      </c>
      <c r="B390" s="50">
        <v>8.5999999999999993E-2</v>
      </c>
      <c r="C390" s="50" t="s">
        <v>313</v>
      </c>
      <c r="E390" s="51">
        <v>45399.618055555555</v>
      </c>
    </row>
    <row r="391" spans="1:5">
      <c r="A391" s="50" t="s">
        <v>916</v>
      </c>
      <c r="B391" s="50">
        <v>8.5999999999999993E-2</v>
      </c>
      <c r="C391" s="50" t="s">
        <v>313</v>
      </c>
      <c r="E391" s="51">
        <v>45399.618055555555</v>
      </c>
    </row>
    <row r="392" spans="1:5">
      <c r="A392" s="50" t="s">
        <v>716</v>
      </c>
      <c r="B392" s="50">
        <v>8.5999999999999993E-2</v>
      </c>
      <c r="C392" s="50" t="s">
        <v>313</v>
      </c>
      <c r="E392" s="51">
        <v>45399.618055555555</v>
      </c>
    </row>
    <row r="393" spans="1:5">
      <c r="A393" s="50" t="s">
        <v>739</v>
      </c>
      <c r="B393" s="50">
        <v>8.5999999999999993E-2</v>
      </c>
      <c r="C393" s="50" t="s">
        <v>313</v>
      </c>
      <c r="E393" s="51">
        <v>45399.618055555555</v>
      </c>
    </row>
    <row r="394" spans="1:5">
      <c r="A394" s="50" t="s">
        <v>617</v>
      </c>
      <c r="B394" s="50">
        <v>8.5999999999999993E-2</v>
      </c>
      <c r="C394" s="50" t="s">
        <v>313</v>
      </c>
      <c r="E394" s="51">
        <v>45399.618055555555</v>
      </c>
    </row>
    <row r="395" spans="1:5">
      <c r="A395" s="50" t="s">
        <v>1070</v>
      </c>
      <c r="B395" s="50">
        <v>8.5999999999999993E-2</v>
      </c>
      <c r="C395" s="50" t="s">
        <v>313</v>
      </c>
      <c r="E395" s="51">
        <v>45399.618055555555</v>
      </c>
    </row>
    <row r="396" spans="1:5">
      <c r="A396" s="50" t="s">
        <v>537</v>
      </c>
      <c r="B396" s="50">
        <v>8.5999999999999993E-2</v>
      </c>
      <c r="C396" s="50" t="s">
        <v>313</v>
      </c>
      <c r="E396" s="51">
        <v>45399.618055555555</v>
      </c>
    </row>
    <row r="397" spans="1:5">
      <c r="A397" s="50" t="s">
        <v>562</v>
      </c>
      <c r="B397" s="50">
        <v>8.5999999999999993E-2</v>
      </c>
      <c r="C397" s="50" t="s">
        <v>313</v>
      </c>
      <c r="E397" s="51">
        <v>45399.618055555555</v>
      </c>
    </row>
    <row r="398" spans="1:5">
      <c r="A398" s="50" t="s">
        <v>894</v>
      </c>
      <c r="B398" s="50">
        <v>8.5999999999999993E-2</v>
      </c>
      <c r="C398" s="50" t="s">
        <v>313</v>
      </c>
      <c r="E398" s="51">
        <v>45399.618055555555</v>
      </c>
    </row>
    <row r="399" spans="1:5">
      <c r="A399" s="50" t="s">
        <v>879</v>
      </c>
      <c r="B399" s="50">
        <v>8.5999999999999993E-2</v>
      </c>
      <c r="C399" s="50" t="s">
        <v>313</v>
      </c>
      <c r="E399" s="51">
        <v>45399.618055555555</v>
      </c>
    </row>
    <row r="400" spans="1:5">
      <c r="A400" s="50" t="s">
        <v>625</v>
      </c>
      <c r="B400" s="50">
        <v>8.5999999999999993E-2</v>
      </c>
      <c r="C400" s="50" t="s">
        <v>313</v>
      </c>
      <c r="E400" s="51">
        <v>45399.618055555555</v>
      </c>
    </row>
    <row r="401" spans="1:5">
      <c r="A401" s="50" t="s">
        <v>767</v>
      </c>
      <c r="B401" s="50">
        <v>8.5000000000000006E-2</v>
      </c>
      <c r="C401" s="50" t="s">
        <v>313</v>
      </c>
      <c r="E401" s="51">
        <v>45399.618055555555</v>
      </c>
    </row>
    <row r="402" spans="1:5">
      <c r="A402" s="50" t="s">
        <v>1051</v>
      </c>
      <c r="B402" s="50">
        <v>8.5000000000000006E-2</v>
      </c>
      <c r="C402" s="50" t="s">
        <v>313</v>
      </c>
      <c r="E402" s="51">
        <v>45399.618055555555</v>
      </c>
    </row>
    <row r="403" spans="1:5">
      <c r="A403" s="50" t="s">
        <v>774</v>
      </c>
      <c r="B403" s="50">
        <v>8.5000000000000006E-2</v>
      </c>
      <c r="C403" s="50" t="s">
        <v>313</v>
      </c>
      <c r="E403" s="51">
        <v>45399.618055555555</v>
      </c>
    </row>
    <row r="404" spans="1:5">
      <c r="A404" s="50" t="s">
        <v>434</v>
      </c>
      <c r="B404" s="50">
        <v>8.5000000000000006E-2</v>
      </c>
      <c r="C404" s="50" t="s">
        <v>313</v>
      </c>
      <c r="E404" s="51">
        <v>45399.618055555555</v>
      </c>
    </row>
    <row r="405" spans="1:5">
      <c r="A405" s="50" t="s">
        <v>737</v>
      </c>
      <c r="B405" s="50">
        <v>8.5000000000000006E-2</v>
      </c>
      <c r="C405" s="50" t="s">
        <v>313</v>
      </c>
      <c r="E405" s="51">
        <v>45399.618055555555</v>
      </c>
    </row>
    <row r="406" spans="1:5">
      <c r="A406" s="50" t="s">
        <v>654</v>
      </c>
      <c r="B406" s="50">
        <v>8.5000000000000006E-2</v>
      </c>
      <c r="C406" s="50" t="s">
        <v>313</v>
      </c>
      <c r="E406" s="51">
        <v>45399.618055555555</v>
      </c>
    </row>
    <row r="407" spans="1:5">
      <c r="A407" s="50" t="s">
        <v>777</v>
      </c>
      <c r="B407" s="50">
        <v>8.5000000000000006E-2</v>
      </c>
      <c r="C407" s="50" t="s">
        <v>313</v>
      </c>
      <c r="E407" s="51">
        <v>45399.618055555555</v>
      </c>
    </row>
    <row r="408" spans="1:5">
      <c r="A408" s="50" t="s">
        <v>621</v>
      </c>
      <c r="B408" s="50">
        <v>8.5000000000000006E-2</v>
      </c>
      <c r="C408" s="50" t="s">
        <v>313</v>
      </c>
      <c r="E408" s="51">
        <v>45399.618055555555</v>
      </c>
    </row>
    <row r="409" spans="1:5">
      <c r="A409" s="50" t="s">
        <v>953</v>
      </c>
      <c r="B409" s="50">
        <v>8.5000000000000006E-2</v>
      </c>
      <c r="C409" s="50" t="s">
        <v>313</v>
      </c>
      <c r="E409" s="51">
        <v>45399.618055555555</v>
      </c>
    </row>
    <row r="410" spans="1:5">
      <c r="A410" s="50" t="s">
        <v>899</v>
      </c>
      <c r="B410" s="50">
        <v>8.5000000000000006E-2</v>
      </c>
      <c r="C410" s="50" t="s">
        <v>313</v>
      </c>
      <c r="E410" s="51">
        <v>45399.618055555555</v>
      </c>
    </row>
    <row r="411" spans="1:5">
      <c r="A411" s="50" t="s">
        <v>901</v>
      </c>
      <c r="B411" s="50">
        <v>8.5000000000000006E-2</v>
      </c>
      <c r="C411" s="50" t="s">
        <v>313</v>
      </c>
      <c r="E411" s="51">
        <v>45399.618055555555</v>
      </c>
    </row>
    <row r="412" spans="1:5">
      <c r="A412" s="50" t="s">
        <v>638</v>
      </c>
      <c r="B412" s="50">
        <v>8.5000000000000006E-2</v>
      </c>
      <c r="C412" s="50" t="s">
        <v>313</v>
      </c>
      <c r="E412" s="51">
        <v>45399.618055555555</v>
      </c>
    </row>
    <row r="413" spans="1:5">
      <c r="A413" s="50" t="s">
        <v>690</v>
      </c>
      <c r="B413" s="50">
        <v>8.5000000000000006E-2</v>
      </c>
      <c r="C413" s="50" t="s">
        <v>313</v>
      </c>
      <c r="E413" s="51">
        <v>45399.618055555555</v>
      </c>
    </row>
    <row r="414" spans="1:5">
      <c r="A414" s="50" t="s">
        <v>754</v>
      </c>
      <c r="B414" s="50">
        <v>8.5000000000000006E-2</v>
      </c>
      <c r="C414" s="50" t="s">
        <v>313</v>
      </c>
      <c r="E414" s="51">
        <v>45399.618055555555</v>
      </c>
    </row>
    <row r="415" spans="1:5">
      <c r="A415" s="50" t="s">
        <v>824</v>
      </c>
      <c r="B415" s="50">
        <v>8.5000000000000006E-2</v>
      </c>
      <c r="C415" s="50" t="s">
        <v>313</v>
      </c>
      <c r="E415" s="51">
        <v>45399.618055555555</v>
      </c>
    </row>
    <row r="416" spans="1:5">
      <c r="A416" s="50" t="s">
        <v>563</v>
      </c>
      <c r="B416" s="50">
        <v>8.5000000000000006E-2</v>
      </c>
      <c r="C416" s="50" t="s">
        <v>313</v>
      </c>
      <c r="E416" s="51">
        <v>45399.618055555555</v>
      </c>
    </row>
    <row r="417" spans="1:5">
      <c r="A417" s="50" t="s">
        <v>557</v>
      </c>
      <c r="B417" s="50">
        <v>8.4000000000000005E-2</v>
      </c>
      <c r="C417" s="50" t="s">
        <v>313</v>
      </c>
      <c r="E417" s="51">
        <v>45399.618055555555</v>
      </c>
    </row>
    <row r="418" spans="1:5">
      <c r="A418" s="50" t="s">
        <v>1063</v>
      </c>
      <c r="B418" s="50">
        <v>8.4000000000000005E-2</v>
      </c>
      <c r="C418" s="50" t="s">
        <v>313</v>
      </c>
      <c r="E418" s="51">
        <v>45399.618055555555</v>
      </c>
    </row>
    <row r="419" spans="1:5">
      <c r="A419" s="50" t="s">
        <v>442</v>
      </c>
      <c r="B419" s="50">
        <v>8.4000000000000005E-2</v>
      </c>
      <c r="C419" s="50" t="s">
        <v>313</v>
      </c>
      <c r="E419" s="51">
        <v>45399.618055555555</v>
      </c>
    </row>
    <row r="420" spans="1:5">
      <c r="A420" s="50" t="s">
        <v>662</v>
      </c>
      <c r="B420" s="50">
        <v>8.4000000000000005E-2</v>
      </c>
      <c r="C420" s="50" t="s">
        <v>313</v>
      </c>
      <c r="E420" s="51">
        <v>45399.618055555555</v>
      </c>
    </row>
    <row r="421" spans="1:5">
      <c r="A421" s="50" t="s">
        <v>829</v>
      </c>
      <c r="B421" s="50">
        <v>8.4000000000000005E-2</v>
      </c>
      <c r="C421" s="50" t="s">
        <v>313</v>
      </c>
      <c r="E421" s="51">
        <v>45399.618055555555</v>
      </c>
    </row>
    <row r="422" spans="1:5">
      <c r="A422" s="50" t="s">
        <v>1043</v>
      </c>
      <c r="B422" s="50">
        <v>8.4000000000000005E-2</v>
      </c>
      <c r="C422" s="50" t="s">
        <v>313</v>
      </c>
      <c r="E422" s="51">
        <v>45399.618055555555</v>
      </c>
    </row>
    <row r="423" spans="1:5">
      <c r="A423" s="50" t="s">
        <v>1050</v>
      </c>
      <c r="B423" s="50">
        <v>8.4000000000000005E-2</v>
      </c>
      <c r="C423" s="50" t="s">
        <v>313</v>
      </c>
      <c r="E423" s="51">
        <v>45399.618055555555</v>
      </c>
    </row>
    <row r="424" spans="1:5">
      <c r="A424" s="50" t="s">
        <v>745</v>
      </c>
      <c r="B424" s="50">
        <v>8.4000000000000005E-2</v>
      </c>
      <c r="C424" s="50" t="s">
        <v>313</v>
      </c>
      <c r="E424" s="51">
        <v>45399.618055555555</v>
      </c>
    </row>
    <row r="425" spans="1:5">
      <c r="A425" s="50" t="s">
        <v>885</v>
      </c>
      <c r="B425" s="50">
        <v>8.4000000000000005E-2</v>
      </c>
      <c r="C425" s="50" t="s">
        <v>313</v>
      </c>
      <c r="E425" s="51">
        <v>45399.618055555555</v>
      </c>
    </row>
    <row r="426" spans="1:5">
      <c r="A426" s="50" t="s">
        <v>934</v>
      </c>
      <c r="B426" s="50">
        <v>8.4000000000000005E-2</v>
      </c>
      <c r="C426" s="50" t="s">
        <v>313</v>
      </c>
      <c r="E426" s="51">
        <v>45399.618055555555</v>
      </c>
    </row>
    <row r="427" spans="1:5">
      <c r="A427" s="50" t="s">
        <v>747</v>
      </c>
      <c r="B427" s="50">
        <v>8.4000000000000005E-2</v>
      </c>
      <c r="C427" s="50" t="s">
        <v>313</v>
      </c>
      <c r="E427" s="51">
        <v>45399.618055555555</v>
      </c>
    </row>
    <row r="428" spans="1:5">
      <c r="A428" s="50" t="s">
        <v>714</v>
      </c>
      <c r="B428" s="50">
        <v>8.4000000000000005E-2</v>
      </c>
      <c r="C428" s="50" t="s">
        <v>313</v>
      </c>
      <c r="E428" s="51">
        <v>45399.618055555555</v>
      </c>
    </row>
    <row r="429" spans="1:5">
      <c r="A429" s="50" t="s">
        <v>776</v>
      </c>
      <c r="B429" s="50">
        <v>8.4000000000000005E-2</v>
      </c>
      <c r="C429" s="50" t="s">
        <v>313</v>
      </c>
      <c r="E429" s="51">
        <v>45399.618055555555</v>
      </c>
    </row>
    <row r="430" spans="1:5">
      <c r="A430" s="50" t="s">
        <v>686</v>
      </c>
      <c r="B430" s="50">
        <v>8.4000000000000005E-2</v>
      </c>
      <c r="C430" s="50" t="s">
        <v>313</v>
      </c>
      <c r="E430" s="51">
        <v>45399.618055555555</v>
      </c>
    </row>
    <row r="431" spans="1:5">
      <c r="A431" s="50" t="s">
        <v>834</v>
      </c>
      <c r="B431" s="50">
        <v>8.4000000000000005E-2</v>
      </c>
      <c r="C431" s="50" t="s">
        <v>313</v>
      </c>
      <c r="E431" s="51">
        <v>45399.618055555555</v>
      </c>
    </row>
    <row r="432" spans="1:5">
      <c r="A432" s="50" t="s">
        <v>780</v>
      </c>
      <c r="B432" s="50">
        <v>8.4000000000000005E-2</v>
      </c>
      <c r="C432" s="50" t="s">
        <v>313</v>
      </c>
      <c r="E432" s="51">
        <v>45399.618055555555</v>
      </c>
    </row>
    <row r="433" spans="1:5">
      <c r="A433" s="50" t="s">
        <v>569</v>
      </c>
      <c r="B433" s="50">
        <v>8.4000000000000005E-2</v>
      </c>
      <c r="C433" s="50" t="s">
        <v>313</v>
      </c>
      <c r="E433" s="51">
        <v>45399.618055555555</v>
      </c>
    </row>
    <row r="434" spans="1:5">
      <c r="A434" s="50" t="s">
        <v>955</v>
      </c>
      <c r="B434" s="50">
        <v>8.4000000000000005E-2</v>
      </c>
      <c r="C434" s="50" t="s">
        <v>313</v>
      </c>
      <c r="E434" s="51">
        <v>45399.618055555555</v>
      </c>
    </row>
    <row r="435" spans="1:5">
      <c r="A435" s="50" t="s">
        <v>784</v>
      </c>
      <c r="B435" s="50">
        <v>8.4000000000000005E-2</v>
      </c>
      <c r="C435" s="50" t="s">
        <v>313</v>
      </c>
      <c r="E435" s="51">
        <v>45399.618055555555</v>
      </c>
    </row>
    <row r="436" spans="1:5">
      <c r="A436" s="50" t="s">
        <v>806</v>
      </c>
      <c r="B436" s="50">
        <v>8.4000000000000005E-2</v>
      </c>
      <c r="C436" s="50" t="s">
        <v>313</v>
      </c>
      <c r="E436" s="51">
        <v>45399.618055555555</v>
      </c>
    </row>
    <row r="437" spans="1:5">
      <c r="A437" s="50" t="s">
        <v>448</v>
      </c>
      <c r="B437" s="50">
        <v>8.4000000000000005E-2</v>
      </c>
      <c r="C437" s="50" t="s">
        <v>313</v>
      </c>
      <c r="E437" s="51">
        <v>45399.618055555555</v>
      </c>
    </row>
    <row r="438" spans="1:5">
      <c r="A438" s="50" t="s">
        <v>571</v>
      </c>
      <c r="B438" s="50">
        <v>8.4000000000000005E-2</v>
      </c>
      <c r="C438" s="50" t="s">
        <v>313</v>
      </c>
      <c r="E438" s="51">
        <v>45399.618055555555</v>
      </c>
    </row>
    <row r="439" spans="1:5">
      <c r="A439" s="50" t="s">
        <v>841</v>
      </c>
      <c r="B439" s="50">
        <v>8.4000000000000005E-2</v>
      </c>
      <c r="C439" s="50" t="s">
        <v>313</v>
      </c>
      <c r="E439" s="51">
        <v>45399.618055555555</v>
      </c>
    </row>
    <row r="440" spans="1:5">
      <c r="A440" s="50" t="s">
        <v>640</v>
      </c>
      <c r="B440" s="50">
        <v>8.4000000000000005E-2</v>
      </c>
      <c r="C440" s="50" t="s">
        <v>313</v>
      </c>
      <c r="E440" s="51">
        <v>45399.618055555555</v>
      </c>
    </row>
    <row r="441" spans="1:5">
      <c r="A441" s="50" t="s">
        <v>1060</v>
      </c>
      <c r="B441" s="50">
        <v>8.4000000000000005E-2</v>
      </c>
      <c r="C441" s="50" t="s">
        <v>313</v>
      </c>
      <c r="E441" s="51">
        <v>45399.618055555555</v>
      </c>
    </row>
    <row r="442" spans="1:5">
      <c r="A442" s="50" t="s">
        <v>827</v>
      </c>
      <c r="B442" s="50">
        <v>8.3000000000000004E-2</v>
      </c>
      <c r="C442" s="50" t="s">
        <v>313</v>
      </c>
      <c r="E442" s="51">
        <v>45399.618055555555</v>
      </c>
    </row>
    <row r="443" spans="1:5">
      <c r="A443" s="50" t="s">
        <v>443</v>
      </c>
      <c r="B443" s="50">
        <v>8.3000000000000004E-2</v>
      </c>
      <c r="C443" s="50" t="s">
        <v>313</v>
      </c>
      <c r="E443" s="51">
        <v>45399.618055555555</v>
      </c>
    </row>
    <row r="444" spans="1:5">
      <c r="A444" s="50" t="s">
        <v>629</v>
      </c>
      <c r="B444" s="50">
        <v>8.3000000000000004E-2</v>
      </c>
      <c r="C444" s="50" t="s">
        <v>313</v>
      </c>
      <c r="E444" s="51">
        <v>45399.618055555555</v>
      </c>
    </row>
    <row r="445" spans="1:5">
      <c r="A445" s="50" t="s">
        <v>873</v>
      </c>
      <c r="B445" s="50">
        <v>8.3000000000000004E-2</v>
      </c>
      <c r="C445" s="50" t="s">
        <v>313</v>
      </c>
      <c r="E445" s="51">
        <v>45399.618055555555</v>
      </c>
    </row>
    <row r="446" spans="1:5">
      <c r="A446" s="50" t="s">
        <v>849</v>
      </c>
      <c r="B446" s="50">
        <v>8.3000000000000004E-2</v>
      </c>
      <c r="C446" s="50" t="s">
        <v>313</v>
      </c>
      <c r="E446" s="51">
        <v>45399.618055555555</v>
      </c>
    </row>
    <row r="447" spans="1:5">
      <c r="A447" s="50" t="s">
        <v>914</v>
      </c>
      <c r="B447" s="50">
        <v>8.3000000000000004E-2</v>
      </c>
      <c r="C447" s="50" t="s">
        <v>313</v>
      </c>
      <c r="E447" s="51">
        <v>45399.618055555555</v>
      </c>
    </row>
    <row r="448" spans="1:5">
      <c r="A448" s="50" t="s">
        <v>461</v>
      </c>
      <c r="B448" s="50">
        <v>8.3000000000000004E-2</v>
      </c>
      <c r="C448" s="50" t="s">
        <v>313</v>
      </c>
      <c r="E448" s="51">
        <v>45399.618055555555</v>
      </c>
    </row>
    <row r="449" spans="1:5">
      <c r="A449" s="50" t="s">
        <v>583</v>
      </c>
      <c r="B449" s="50">
        <v>8.3000000000000004E-2</v>
      </c>
      <c r="C449" s="50" t="s">
        <v>313</v>
      </c>
      <c r="E449" s="51">
        <v>45399.618055555555</v>
      </c>
    </row>
    <row r="450" spans="1:5">
      <c r="A450" s="50" t="s">
        <v>674</v>
      </c>
      <c r="B450" s="50">
        <v>8.3000000000000004E-2</v>
      </c>
      <c r="C450" s="50" t="s">
        <v>313</v>
      </c>
      <c r="E450" s="51">
        <v>45399.618055555555</v>
      </c>
    </row>
    <row r="451" spans="1:5">
      <c r="A451" s="50" t="s">
        <v>676</v>
      </c>
      <c r="B451" s="50">
        <v>8.3000000000000004E-2</v>
      </c>
      <c r="C451" s="50" t="s">
        <v>313</v>
      </c>
      <c r="E451" s="51">
        <v>45399.618055555555</v>
      </c>
    </row>
    <row r="452" spans="1:5">
      <c r="A452" s="50" t="s">
        <v>858</v>
      </c>
      <c r="B452" s="50">
        <v>8.3000000000000004E-2</v>
      </c>
      <c r="C452" s="50" t="s">
        <v>313</v>
      </c>
      <c r="E452" s="51">
        <v>45399.618055555555</v>
      </c>
    </row>
    <row r="453" spans="1:5">
      <c r="A453" s="50" t="s">
        <v>477</v>
      </c>
      <c r="B453" s="50">
        <v>8.3000000000000004E-2</v>
      </c>
      <c r="C453" s="50" t="s">
        <v>313</v>
      </c>
      <c r="E453" s="51">
        <v>45399.618055555555</v>
      </c>
    </row>
    <row r="454" spans="1:5">
      <c r="A454" s="50" t="s">
        <v>766</v>
      </c>
      <c r="B454" s="50">
        <v>8.3000000000000004E-2</v>
      </c>
      <c r="C454" s="50" t="s">
        <v>313</v>
      </c>
      <c r="E454" s="51">
        <v>45399.618055555555</v>
      </c>
    </row>
    <row r="455" spans="1:5">
      <c r="A455" s="50" t="s">
        <v>709</v>
      </c>
      <c r="B455" s="50">
        <v>8.2000000000000003E-2</v>
      </c>
      <c r="C455" s="50" t="s">
        <v>313</v>
      </c>
      <c r="E455" s="51">
        <v>45399.618055555555</v>
      </c>
    </row>
    <row r="456" spans="1:5">
      <c r="A456" s="50" t="s">
        <v>769</v>
      </c>
      <c r="B456" s="50">
        <v>8.2000000000000003E-2</v>
      </c>
      <c r="C456" s="50" t="s">
        <v>313</v>
      </c>
      <c r="E456" s="51">
        <v>45399.618055555555</v>
      </c>
    </row>
    <row r="457" spans="1:5">
      <c r="A457" s="50" t="s">
        <v>604</v>
      </c>
      <c r="B457" s="50">
        <v>8.2000000000000003E-2</v>
      </c>
      <c r="C457" s="50" t="s">
        <v>313</v>
      </c>
      <c r="E457" s="51">
        <v>45399.618055555555</v>
      </c>
    </row>
    <row r="458" spans="1:5">
      <c r="A458" s="50" t="s">
        <v>1048</v>
      </c>
      <c r="B458" s="50">
        <v>8.2000000000000003E-2</v>
      </c>
      <c r="C458" s="50" t="s">
        <v>313</v>
      </c>
      <c r="E458" s="51">
        <v>45399.618055555555</v>
      </c>
    </row>
    <row r="459" spans="1:5">
      <c r="A459" s="50" t="s">
        <v>1054</v>
      </c>
      <c r="B459" s="50">
        <v>8.2000000000000003E-2</v>
      </c>
      <c r="C459" s="50" t="s">
        <v>313</v>
      </c>
      <c r="E459" s="51">
        <v>45399.618055555555</v>
      </c>
    </row>
    <row r="460" spans="1:5">
      <c r="A460" s="50" t="s">
        <v>559</v>
      </c>
      <c r="B460" s="50">
        <v>8.2000000000000003E-2</v>
      </c>
      <c r="C460" s="50" t="s">
        <v>313</v>
      </c>
      <c r="E460" s="51">
        <v>45399.618055555555</v>
      </c>
    </row>
    <row r="461" spans="1:5">
      <c r="A461" s="50" t="s">
        <v>578</v>
      </c>
      <c r="B461" s="50">
        <v>8.2000000000000003E-2</v>
      </c>
      <c r="C461" s="50" t="s">
        <v>313</v>
      </c>
      <c r="E461" s="51">
        <v>45399.618055555555</v>
      </c>
    </row>
    <row r="462" spans="1:5">
      <c r="A462" s="50" t="s">
        <v>837</v>
      </c>
      <c r="B462" s="50">
        <v>8.2000000000000003E-2</v>
      </c>
      <c r="C462" s="50" t="s">
        <v>313</v>
      </c>
      <c r="E462" s="51">
        <v>45399.618055555555</v>
      </c>
    </row>
    <row r="463" spans="1:5">
      <c r="A463" s="50" t="s">
        <v>869</v>
      </c>
      <c r="B463" s="50">
        <v>8.2000000000000003E-2</v>
      </c>
      <c r="C463" s="50" t="s">
        <v>313</v>
      </c>
      <c r="E463" s="51">
        <v>45399.618055555555</v>
      </c>
    </row>
    <row r="464" spans="1:5">
      <c r="A464" s="50" t="s">
        <v>636</v>
      </c>
      <c r="B464" s="50">
        <v>8.2000000000000003E-2</v>
      </c>
      <c r="C464" s="50" t="s">
        <v>313</v>
      </c>
      <c r="E464" s="51">
        <v>45399.618055555555</v>
      </c>
    </row>
    <row r="465" spans="1:5">
      <c r="A465" s="50" t="s">
        <v>677</v>
      </c>
      <c r="B465" s="50">
        <v>8.2000000000000003E-2</v>
      </c>
      <c r="C465" s="50" t="s">
        <v>313</v>
      </c>
      <c r="E465" s="51">
        <v>45399.618055555555</v>
      </c>
    </row>
    <row r="466" spans="1:5">
      <c r="A466" s="50" t="s">
        <v>790</v>
      </c>
      <c r="B466" s="50">
        <v>8.2000000000000003E-2</v>
      </c>
      <c r="C466" s="50" t="s">
        <v>313</v>
      </c>
      <c r="E466" s="51">
        <v>45399.618055555555</v>
      </c>
    </row>
    <row r="467" spans="1:5">
      <c r="A467" s="50" t="s">
        <v>877</v>
      </c>
      <c r="B467" s="50">
        <v>8.2000000000000003E-2</v>
      </c>
      <c r="C467" s="50" t="s">
        <v>313</v>
      </c>
      <c r="E467" s="51">
        <v>45399.618055555555</v>
      </c>
    </row>
    <row r="468" spans="1:5">
      <c r="A468" s="50" t="s">
        <v>707</v>
      </c>
      <c r="B468" s="50">
        <v>8.2000000000000003E-2</v>
      </c>
      <c r="C468" s="50" t="s">
        <v>313</v>
      </c>
      <c r="E468" s="51">
        <v>45399.618055555555</v>
      </c>
    </row>
    <row r="469" spans="1:5">
      <c r="A469" s="50" t="s">
        <v>811</v>
      </c>
      <c r="B469" s="50">
        <v>8.1000000000000003E-2</v>
      </c>
      <c r="C469" s="50" t="s">
        <v>313</v>
      </c>
      <c r="E469" s="51">
        <v>45399.618055555555</v>
      </c>
    </row>
    <row r="470" spans="1:5">
      <c r="A470" s="50" t="s">
        <v>883</v>
      </c>
      <c r="B470" s="50">
        <v>8.1000000000000003E-2</v>
      </c>
      <c r="C470" s="50" t="s">
        <v>313</v>
      </c>
      <c r="E470" s="51">
        <v>45399.618055555555</v>
      </c>
    </row>
    <row r="471" spans="1:5">
      <c r="A471" s="50" t="s">
        <v>631</v>
      </c>
      <c r="B471" s="50">
        <v>8.1000000000000003E-2</v>
      </c>
      <c r="C471" s="50" t="s">
        <v>313</v>
      </c>
      <c r="E471" s="51">
        <v>45399.618055555555</v>
      </c>
    </row>
    <row r="472" spans="1:5">
      <c r="A472" s="50" t="s">
        <v>773</v>
      </c>
      <c r="B472" s="50">
        <v>8.1000000000000003E-2</v>
      </c>
      <c r="C472" s="50" t="s">
        <v>313</v>
      </c>
      <c r="E472" s="51">
        <v>45399.618055555555</v>
      </c>
    </row>
    <row r="473" spans="1:5">
      <c r="A473" s="50" t="s">
        <v>818</v>
      </c>
      <c r="B473" s="50">
        <v>8.1000000000000003E-2</v>
      </c>
      <c r="C473" s="50" t="s">
        <v>313</v>
      </c>
      <c r="E473" s="51">
        <v>45399.618055555555</v>
      </c>
    </row>
    <row r="474" spans="1:5">
      <c r="A474" s="50" t="s">
        <v>719</v>
      </c>
      <c r="B474" s="50">
        <v>8.1000000000000003E-2</v>
      </c>
      <c r="C474" s="50" t="s">
        <v>313</v>
      </c>
      <c r="E474" s="51">
        <v>45399.618055555555</v>
      </c>
    </row>
    <row r="475" spans="1:5">
      <c r="A475" s="50" t="s">
        <v>867</v>
      </c>
      <c r="B475" s="50">
        <v>8.1000000000000003E-2</v>
      </c>
      <c r="C475" s="50" t="s">
        <v>313</v>
      </c>
      <c r="E475" s="51">
        <v>45399.618055555555</v>
      </c>
    </row>
    <row r="476" spans="1:5">
      <c r="A476" s="50" t="s">
        <v>670</v>
      </c>
      <c r="B476" s="50">
        <v>8.1000000000000003E-2</v>
      </c>
      <c r="C476" s="50" t="s">
        <v>313</v>
      </c>
      <c r="E476" s="51">
        <v>45399.618055555555</v>
      </c>
    </row>
    <row r="477" spans="1:5">
      <c r="A477" s="50" t="s">
        <v>704</v>
      </c>
      <c r="B477" s="50">
        <v>8.1000000000000003E-2</v>
      </c>
      <c r="C477" s="50" t="s">
        <v>313</v>
      </c>
      <c r="E477" s="51">
        <v>45399.618055555555</v>
      </c>
    </row>
    <row r="478" spans="1:5">
      <c r="A478" s="50" t="s">
        <v>512</v>
      </c>
      <c r="B478" s="50">
        <v>8.1000000000000003E-2</v>
      </c>
      <c r="C478" s="50" t="s">
        <v>313</v>
      </c>
      <c r="E478" s="51">
        <v>45399.618055555555</v>
      </c>
    </row>
    <row r="479" spans="1:5">
      <c r="A479" s="50" t="s">
        <v>639</v>
      </c>
      <c r="B479" s="50">
        <v>8.1000000000000003E-2</v>
      </c>
      <c r="C479" s="50" t="s">
        <v>313</v>
      </c>
      <c r="E479" s="51">
        <v>45399.618055555555</v>
      </c>
    </row>
    <row r="480" spans="1:5">
      <c r="A480" s="50" t="s">
        <v>904</v>
      </c>
      <c r="B480" s="50">
        <v>0.08</v>
      </c>
      <c r="C480" s="50" t="s">
        <v>313</v>
      </c>
      <c r="E480" s="51">
        <v>45399.618055555555</v>
      </c>
    </row>
    <row r="481" spans="1:5">
      <c r="A481" s="50" t="s">
        <v>813</v>
      </c>
      <c r="B481" s="50">
        <v>0.08</v>
      </c>
      <c r="C481" s="50" t="s">
        <v>313</v>
      </c>
      <c r="E481" s="51">
        <v>45399.618055555555</v>
      </c>
    </row>
    <row r="482" spans="1:5">
      <c r="A482" s="50" t="s">
        <v>733</v>
      </c>
      <c r="B482" s="50">
        <v>0.08</v>
      </c>
      <c r="C482" s="50" t="s">
        <v>313</v>
      </c>
      <c r="E482" s="51">
        <v>45399.618055555555</v>
      </c>
    </row>
    <row r="483" spans="1:5">
      <c r="A483" s="50" t="s">
        <v>550</v>
      </c>
      <c r="B483" s="50">
        <v>0.08</v>
      </c>
      <c r="C483" s="50" t="s">
        <v>313</v>
      </c>
      <c r="E483" s="51">
        <v>45399.618055555555</v>
      </c>
    </row>
    <row r="484" spans="1:5">
      <c r="A484" s="50" t="s">
        <v>734</v>
      </c>
      <c r="B484" s="50">
        <v>0.08</v>
      </c>
      <c r="C484" s="50" t="s">
        <v>313</v>
      </c>
      <c r="E484" s="51">
        <v>45399.618055555555</v>
      </c>
    </row>
    <row r="485" spans="1:5">
      <c r="A485" s="50" t="s">
        <v>815</v>
      </c>
      <c r="B485" s="50">
        <v>0.08</v>
      </c>
      <c r="C485" s="50" t="s">
        <v>313</v>
      </c>
      <c r="E485" s="51">
        <v>45399.618055555555</v>
      </c>
    </row>
    <row r="486" spans="1:5">
      <c r="A486" s="50" t="s">
        <v>799</v>
      </c>
      <c r="B486" s="50">
        <v>0.08</v>
      </c>
      <c r="C486" s="50" t="s">
        <v>313</v>
      </c>
      <c r="E486" s="51">
        <v>45399.618055555555</v>
      </c>
    </row>
    <row r="487" spans="1:5">
      <c r="A487" s="50" t="s">
        <v>911</v>
      </c>
      <c r="B487" s="50">
        <v>0.08</v>
      </c>
      <c r="C487" s="50" t="s">
        <v>313</v>
      </c>
      <c r="E487" s="51">
        <v>45399.618055555555</v>
      </c>
    </row>
    <row r="488" spans="1:5">
      <c r="A488" s="50" t="s">
        <v>653</v>
      </c>
      <c r="B488" s="50">
        <v>0.08</v>
      </c>
      <c r="C488" s="50" t="s">
        <v>313</v>
      </c>
      <c r="E488" s="51">
        <v>45399.618055555555</v>
      </c>
    </row>
    <row r="489" spans="1:5">
      <c r="A489" s="50" t="s">
        <v>575</v>
      </c>
      <c r="B489" s="50">
        <v>0.08</v>
      </c>
      <c r="C489" s="50" t="s">
        <v>313</v>
      </c>
      <c r="E489" s="51">
        <v>45399.618055555555</v>
      </c>
    </row>
    <row r="490" spans="1:5">
      <c r="A490" s="50" t="s">
        <v>926</v>
      </c>
      <c r="B490" s="50">
        <v>0.08</v>
      </c>
      <c r="C490" s="50" t="s">
        <v>313</v>
      </c>
      <c r="E490" s="51">
        <v>45399.618055555555</v>
      </c>
    </row>
    <row r="491" spans="1:5">
      <c r="A491" s="50" t="s">
        <v>786</v>
      </c>
      <c r="B491" s="50">
        <v>0.08</v>
      </c>
      <c r="C491" s="50" t="s">
        <v>313</v>
      </c>
      <c r="E491" s="51">
        <v>45399.618055555555</v>
      </c>
    </row>
    <row r="492" spans="1:5">
      <c r="A492" s="50" t="s">
        <v>807</v>
      </c>
      <c r="B492" s="50">
        <v>0.08</v>
      </c>
      <c r="C492" s="50" t="s">
        <v>313</v>
      </c>
      <c r="E492" s="51">
        <v>45399.618055555555</v>
      </c>
    </row>
    <row r="493" spans="1:5">
      <c r="A493" s="50" t="s">
        <v>752</v>
      </c>
      <c r="B493" s="50">
        <v>0.08</v>
      </c>
      <c r="C493" s="50" t="s">
        <v>313</v>
      </c>
      <c r="E493" s="51">
        <v>45399.618055555555</v>
      </c>
    </row>
    <row r="494" spans="1:5">
      <c r="A494" s="50" t="s">
        <v>765</v>
      </c>
      <c r="B494" s="50">
        <v>0.08</v>
      </c>
      <c r="C494" s="50" t="s">
        <v>313</v>
      </c>
      <c r="E494" s="51">
        <v>45399.618055555555</v>
      </c>
    </row>
    <row r="495" spans="1:5">
      <c r="A495" s="50" t="s">
        <v>791</v>
      </c>
      <c r="B495" s="50">
        <v>0.08</v>
      </c>
      <c r="C495" s="50" t="s">
        <v>313</v>
      </c>
      <c r="E495" s="51">
        <v>45399.618055555555</v>
      </c>
    </row>
    <row r="496" spans="1:5">
      <c r="A496" s="50" t="s">
        <v>861</v>
      </c>
      <c r="B496" s="50">
        <v>7.9000000000000001E-2</v>
      </c>
      <c r="C496" s="50" t="s">
        <v>313</v>
      </c>
      <c r="E496" s="51">
        <v>45399.618055555555</v>
      </c>
    </row>
    <row r="497" spans="1:5">
      <c r="A497" s="50" t="s">
        <v>794</v>
      </c>
      <c r="B497" s="50">
        <v>7.9000000000000001E-2</v>
      </c>
      <c r="C497" s="50" t="s">
        <v>313</v>
      </c>
      <c r="E497" s="51">
        <v>45399.618055555555</v>
      </c>
    </row>
    <row r="498" spans="1:5">
      <c r="A498" s="50" t="s">
        <v>698</v>
      </c>
      <c r="B498" s="50">
        <v>7.9000000000000001E-2</v>
      </c>
      <c r="C498" s="50" t="s">
        <v>313</v>
      </c>
      <c r="E498" s="51">
        <v>45399.618055555555</v>
      </c>
    </row>
    <row r="499" spans="1:5">
      <c r="A499" s="50" t="s">
        <v>909</v>
      </c>
      <c r="B499" s="50">
        <v>7.9000000000000001E-2</v>
      </c>
      <c r="C499" s="50" t="s">
        <v>313</v>
      </c>
      <c r="E499" s="51">
        <v>45399.618055555555</v>
      </c>
    </row>
    <row r="500" spans="1:5">
      <c r="A500" s="50" t="s">
        <v>758</v>
      </c>
      <c r="B500" s="50">
        <v>7.9000000000000001E-2</v>
      </c>
      <c r="C500" s="50" t="s">
        <v>313</v>
      </c>
      <c r="E500" s="51">
        <v>45399.618055555555</v>
      </c>
    </row>
    <row r="501" spans="1:5">
      <c r="A501" s="50" t="s">
        <v>832</v>
      </c>
      <c r="B501" s="50">
        <v>7.9000000000000001E-2</v>
      </c>
      <c r="C501" s="50" t="s">
        <v>313</v>
      </c>
      <c r="E501" s="51">
        <v>45399.618055555555</v>
      </c>
    </row>
    <row r="502" spans="1:5">
      <c r="A502" s="50" t="s">
        <v>687</v>
      </c>
      <c r="B502" s="50">
        <v>7.9000000000000001E-2</v>
      </c>
      <c r="C502" s="50" t="s">
        <v>313</v>
      </c>
      <c r="E502" s="51">
        <v>45399.618055555555</v>
      </c>
    </row>
    <row r="503" spans="1:5">
      <c r="A503" s="50" t="s">
        <v>874</v>
      </c>
      <c r="B503" s="50">
        <v>7.9000000000000001E-2</v>
      </c>
      <c r="C503" s="50" t="s">
        <v>313</v>
      </c>
      <c r="E503" s="51">
        <v>45399.618055555555</v>
      </c>
    </row>
    <row r="504" spans="1:5">
      <c r="A504" s="50" t="s">
        <v>868</v>
      </c>
      <c r="B504" s="50">
        <v>7.9000000000000001E-2</v>
      </c>
      <c r="C504" s="50" t="s">
        <v>313</v>
      </c>
      <c r="E504" s="51">
        <v>45399.618055555555</v>
      </c>
    </row>
    <row r="505" spans="1:5">
      <c r="A505" s="50" t="s">
        <v>876</v>
      </c>
      <c r="B505" s="50">
        <v>7.9000000000000001E-2</v>
      </c>
      <c r="C505" s="50" t="s">
        <v>313</v>
      </c>
      <c r="E505" s="51">
        <v>45399.618055555555</v>
      </c>
    </row>
    <row r="506" spans="1:5">
      <c r="A506" s="50" t="s">
        <v>958</v>
      </c>
      <c r="B506" s="50">
        <v>7.9000000000000001E-2</v>
      </c>
      <c r="C506" s="50" t="s">
        <v>313</v>
      </c>
      <c r="E506" s="51">
        <v>45399.618055555555</v>
      </c>
    </row>
    <row r="507" spans="1:5">
      <c r="A507" s="50" t="s">
        <v>692</v>
      </c>
      <c r="B507" s="50">
        <v>7.9000000000000001E-2</v>
      </c>
      <c r="C507" s="50" t="s">
        <v>313</v>
      </c>
      <c r="E507" s="51">
        <v>45399.618055555555</v>
      </c>
    </row>
    <row r="508" spans="1:5">
      <c r="A508" s="50" t="s">
        <v>859</v>
      </c>
      <c r="B508" s="50">
        <v>7.9000000000000001E-2</v>
      </c>
      <c r="C508" s="50" t="s">
        <v>313</v>
      </c>
      <c r="E508" s="51">
        <v>45399.618055555555</v>
      </c>
    </row>
    <row r="509" spans="1:5">
      <c r="A509" s="50" t="s">
        <v>906</v>
      </c>
      <c r="B509" s="50">
        <v>7.8E-2</v>
      </c>
      <c r="C509" s="50" t="s">
        <v>313</v>
      </c>
      <c r="E509" s="51">
        <v>45399.618055555555</v>
      </c>
    </row>
    <row r="510" spans="1:5">
      <c r="A510" s="50" t="s">
        <v>628</v>
      </c>
      <c r="B510" s="50">
        <v>7.8E-2</v>
      </c>
      <c r="C510" s="50" t="s">
        <v>313</v>
      </c>
      <c r="E510" s="51">
        <v>45399.618055555555</v>
      </c>
    </row>
    <row r="511" spans="1:5">
      <c r="A511" s="50" t="s">
        <v>647</v>
      </c>
      <c r="B511" s="50">
        <v>7.8E-2</v>
      </c>
      <c r="C511" s="50" t="s">
        <v>313</v>
      </c>
      <c r="E511" s="51">
        <v>45399.618055555555</v>
      </c>
    </row>
    <row r="512" spans="1:5">
      <c r="A512" s="50" t="s">
        <v>816</v>
      </c>
      <c r="B512" s="50">
        <v>7.8E-2</v>
      </c>
      <c r="C512" s="50" t="s">
        <v>313</v>
      </c>
      <c r="E512" s="51">
        <v>45399.618055555555</v>
      </c>
    </row>
    <row r="513" spans="1:5">
      <c r="A513" s="50" t="s">
        <v>738</v>
      </c>
      <c r="B513" s="50">
        <v>7.8E-2</v>
      </c>
      <c r="C513" s="50" t="s">
        <v>313</v>
      </c>
      <c r="E513" s="51">
        <v>45399.618055555555</v>
      </c>
    </row>
    <row r="514" spans="1:5">
      <c r="A514" s="50" t="s">
        <v>887</v>
      </c>
      <c r="B514" s="50">
        <v>7.8E-2</v>
      </c>
      <c r="C514" s="50" t="s">
        <v>313</v>
      </c>
      <c r="E514" s="51">
        <v>45399.618055555555</v>
      </c>
    </row>
    <row r="515" spans="1:5">
      <c r="A515" s="50" t="s">
        <v>866</v>
      </c>
      <c r="B515" s="50">
        <v>7.8E-2</v>
      </c>
      <c r="C515" s="50" t="s">
        <v>313</v>
      </c>
      <c r="E515" s="51">
        <v>45399.618055555555</v>
      </c>
    </row>
    <row r="516" spans="1:5">
      <c r="A516" s="50" t="s">
        <v>954</v>
      </c>
      <c r="B516" s="50">
        <v>7.8E-2</v>
      </c>
      <c r="C516" s="50" t="s">
        <v>313</v>
      </c>
      <c r="E516" s="51">
        <v>45399.618055555555</v>
      </c>
    </row>
    <row r="517" spans="1:5">
      <c r="A517" s="50" t="s">
        <v>725</v>
      </c>
      <c r="B517" s="50">
        <v>7.8E-2</v>
      </c>
      <c r="C517" s="50" t="s">
        <v>313</v>
      </c>
      <c r="E517" s="51">
        <v>45399.618055555555</v>
      </c>
    </row>
    <row r="518" spans="1:5">
      <c r="A518" s="50" t="s">
        <v>673</v>
      </c>
      <c r="B518" s="50">
        <v>7.8E-2</v>
      </c>
      <c r="C518" s="50" t="s">
        <v>313</v>
      </c>
      <c r="E518" s="51">
        <v>45399.618055555555</v>
      </c>
    </row>
    <row r="519" spans="1:5">
      <c r="A519" s="50" t="s">
        <v>554</v>
      </c>
      <c r="B519" s="50">
        <v>7.8E-2</v>
      </c>
      <c r="C519" s="50" t="s">
        <v>313</v>
      </c>
      <c r="E519" s="51">
        <v>45399.618055555555</v>
      </c>
    </row>
    <row r="520" spans="1:5">
      <c r="A520" s="50" t="s">
        <v>624</v>
      </c>
      <c r="B520" s="50">
        <v>7.8E-2</v>
      </c>
      <c r="C520" s="50" t="s">
        <v>313</v>
      </c>
      <c r="E520" s="51">
        <v>45399.618055555555</v>
      </c>
    </row>
    <row r="521" spans="1:5">
      <c r="A521" s="50" t="s">
        <v>902</v>
      </c>
      <c r="B521" s="50">
        <v>7.8E-2</v>
      </c>
      <c r="C521" s="50" t="s">
        <v>313</v>
      </c>
      <c r="E521" s="51">
        <v>45399.618055555555</v>
      </c>
    </row>
    <row r="522" spans="1:5">
      <c r="A522" s="50" t="s">
        <v>564</v>
      </c>
      <c r="B522" s="50">
        <v>7.8E-2</v>
      </c>
      <c r="C522" s="50" t="s">
        <v>313</v>
      </c>
      <c r="E522" s="51">
        <v>45399.618055555555</v>
      </c>
    </row>
    <row r="523" spans="1:5">
      <c r="A523" s="50" t="s">
        <v>826</v>
      </c>
      <c r="B523" s="50">
        <v>7.6999999999999999E-2</v>
      </c>
      <c r="C523" s="50" t="s">
        <v>313</v>
      </c>
      <c r="E523" s="51">
        <v>45399.618055555555</v>
      </c>
    </row>
    <row r="524" spans="1:5">
      <c r="A524" s="50" t="s">
        <v>860</v>
      </c>
      <c r="B524" s="50">
        <v>7.6999999999999999E-2</v>
      </c>
      <c r="C524" s="50" t="s">
        <v>313</v>
      </c>
      <c r="E524" s="51">
        <v>45399.618055555555</v>
      </c>
    </row>
    <row r="525" spans="1:5">
      <c r="A525" s="50" t="s">
        <v>974</v>
      </c>
      <c r="B525" s="50">
        <v>7.6999999999999999E-2</v>
      </c>
      <c r="C525" s="50" t="s">
        <v>313</v>
      </c>
      <c r="E525" s="51">
        <v>45399.618055555555</v>
      </c>
    </row>
    <row r="526" spans="1:5">
      <c r="A526" s="50" t="s">
        <v>712</v>
      </c>
      <c r="B526" s="50">
        <v>7.6999999999999999E-2</v>
      </c>
      <c r="C526" s="50" t="s">
        <v>313</v>
      </c>
      <c r="E526" s="51">
        <v>45399.618055555555</v>
      </c>
    </row>
    <row r="527" spans="1:5">
      <c r="A527" s="50" t="s">
        <v>1065</v>
      </c>
      <c r="B527" s="50">
        <v>7.6999999999999999E-2</v>
      </c>
      <c r="C527" s="50" t="s">
        <v>313</v>
      </c>
      <c r="E527" s="51">
        <v>45399.618055555555</v>
      </c>
    </row>
    <row r="528" spans="1:5">
      <c r="A528" s="50" t="s">
        <v>830</v>
      </c>
      <c r="B528" s="50">
        <v>7.6999999999999999E-2</v>
      </c>
      <c r="C528" s="50" t="s">
        <v>313</v>
      </c>
      <c r="E528" s="51">
        <v>45399.618055555555</v>
      </c>
    </row>
    <row r="529" spans="1:5">
      <c r="A529" s="50" t="s">
        <v>917</v>
      </c>
      <c r="B529" s="50">
        <v>7.6999999999999999E-2</v>
      </c>
      <c r="C529" s="50" t="s">
        <v>313</v>
      </c>
      <c r="E529" s="51">
        <v>45399.618055555555</v>
      </c>
    </row>
    <row r="530" spans="1:5">
      <c r="A530" s="50" t="s">
        <v>656</v>
      </c>
      <c r="B530" s="50">
        <v>7.6999999999999999E-2</v>
      </c>
      <c r="C530" s="50" t="s">
        <v>313</v>
      </c>
      <c r="E530" s="51">
        <v>45399.618055555555</v>
      </c>
    </row>
    <row r="531" spans="1:5">
      <c r="A531" s="50" t="s">
        <v>855</v>
      </c>
      <c r="B531" s="50">
        <v>7.6999999999999999E-2</v>
      </c>
      <c r="C531" s="50" t="s">
        <v>313</v>
      </c>
      <c r="E531" s="51">
        <v>45399.618055555555</v>
      </c>
    </row>
    <row r="532" spans="1:5">
      <c r="A532" s="50" t="s">
        <v>762</v>
      </c>
      <c r="B532" s="50">
        <v>7.6999999999999999E-2</v>
      </c>
      <c r="C532" s="50" t="s">
        <v>313</v>
      </c>
      <c r="E532" s="51">
        <v>45399.618055555555</v>
      </c>
    </row>
    <row r="533" spans="1:5">
      <c r="A533" s="50" t="s">
        <v>1045</v>
      </c>
      <c r="B533" s="50">
        <v>7.6999999999999999E-2</v>
      </c>
      <c r="C533" s="50" t="s">
        <v>313</v>
      </c>
      <c r="E533" s="51">
        <v>45399.618055555555</v>
      </c>
    </row>
    <row r="534" spans="1:5">
      <c r="A534" s="50" t="s">
        <v>822</v>
      </c>
      <c r="B534" s="50">
        <v>7.6999999999999999E-2</v>
      </c>
      <c r="C534" s="50" t="s">
        <v>313</v>
      </c>
      <c r="E534" s="51">
        <v>45399.618055555555</v>
      </c>
    </row>
    <row r="535" spans="1:5">
      <c r="A535" s="50" t="s">
        <v>598</v>
      </c>
      <c r="B535" s="50">
        <v>7.6999999999999999E-2</v>
      </c>
      <c r="C535" s="50" t="s">
        <v>313</v>
      </c>
      <c r="E535" s="51">
        <v>45399.618055555555</v>
      </c>
    </row>
    <row r="536" spans="1:5">
      <c r="A536" s="50" t="s">
        <v>823</v>
      </c>
      <c r="B536" s="50">
        <v>7.6999999999999999E-2</v>
      </c>
      <c r="C536" s="50" t="s">
        <v>313</v>
      </c>
      <c r="E536" s="51">
        <v>45399.618055555555</v>
      </c>
    </row>
    <row r="537" spans="1:5">
      <c r="A537" s="50" t="s">
        <v>825</v>
      </c>
      <c r="B537" s="50">
        <v>7.6999999999999999E-2</v>
      </c>
      <c r="C537" s="50" t="s">
        <v>313</v>
      </c>
      <c r="E537" s="51">
        <v>45399.618055555555</v>
      </c>
    </row>
    <row r="538" spans="1:5">
      <c r="A538" s="50" t="s">
        <v>844</v>
      </c>
      <c r="B538" s="50">
        <v>7.6999999999999999E-2</v>
      </c>
      <c r="C538" s="50" t="s">
        <v>313</v>
      </c>
      <c r="E538" s="51">
        <v>45399.618055555555</v>
      </c>
    </row>
    <row r="539" spans="1:5">
      <c r="A539" s="50" t="s">
        <v>812</v>
      </c>
      <c r="B539" s="50">
        <v>7.5999999999999998E-2</v>
      </c>
      <c r="C539" s="50" t="s">
        <v>313</v>
      </c>
      <c r="E539" s="51">
        <v>45399.618055555555</v>
      </c>
    </row>
    <row r="540" spans="1:5">
      <c r="A540" s="50" t="s">
        <v>711</v>
      </c>
      <c r="B540" s="50">
        <v>7.5999999999999998E-2</v>
      </c>
      <c r="C540" s="50" t="s">
        <v>313</v>
      </c>
      <c r="E540" s="51">
        <v>45399.618055555555</v>
      </c>
    </row>
    <row r="541" spans="1:5">
      <c r="A541" s="50" t="s">
        <v>862</v>
      </c>
      <c r="B541" s="50">
        <v>7.5999999999999998E-2</v>
      </c>
      <c r="C541" s="50" t="s">
        <v>313</v>
      </c>
      <c r="E541" s="51">
        <v>45399.618055555555</v>
      </c>
    </row>
    <row r="542" spans="1:5">
      <c r="A542" s="50" t="s">
        <v>847</v>
      </c>
      <c r="B542" s="50">
        <v>7.5999999999999998E-2</v>
      </c>
      <c r="C542" s="50" t="s">
        <v>313</v>
      </c>
      <c r="E542" s="51">
        <v>45399.618055555555</v>
      </c>
    </row>
    <row r="543" spans="1:5">
      <c r="A543" s="50" t="s">
        <v>848</v>
      </c>
      <c r="B543" s="50">
        <v>7.5999999999999998E-2</v>
      </c>
      <c r="C543" s="50" t="s">
        <v>313</v>
      </c>
      <c r="E543" s="51">
        <v>45399.618055555555</v>
      </c>
    </row>
    <row r="544" spans="1:5">
      <c r="A544" s="50" t="s">
        <v>757</v>
      </c>
      <c r="B544" s="50">
        <v>7.5999999999999998E-2</v>
      </c>
      <c r="C544" s="50" t="s">
        <v>313</v>
      </c>
      <c r="E544" s="51">
        <v>45399.618055555555</v>
      </c>
    </row>
    <row r="545" spans="1:5">
      <c r="A545" s="50" t="s">
        <v>865</v>
      </c>
      <c r="B545" s="50">
        <v>7.5999999999999998E-2</v>
      </c>
      <c r="C545" s="50" t="s">
        <v>313</v>
      </c>
      <c r="E545" s="51">
        <v>45399.618055555555</v>
      </c>
    </row>
    <row r="546" spans="1:5">
      <c r="A546" s="50" t="s">
        <v>760</v>
      </c>
      <c r="B546" s="50">
        <v>7.5999999999999998E-2</v>
      </c>
      <c r="C546" s="50" t="s">
        <v>313</v>
      </c>
      <c r="E546" s="51">
        <v>45399.618055555555</v>
      </c>
    </row>
    <row r="547" spans="1:5">
      <c r="A547" s="50" t="s">
        <v>750</v>
      </c>
      <c r="B547" s="50">
        <v>7.5999999999999998E-2</v>
      </c>
      <c r="C547" s="50" t="s">
        <v>313</v>
      </c>
      <c r="E547" s="51">
        <v>45399.618055555555</v>
      </c>
    </row>
    <row r="548" spans="1:5">
      <c r="A548" s="50" t="s">
        <v>918</v>
      </c>
      <c r="B548" s="50">
        <v>7.5999999999999998E-2</v>
      </c>
      <c r="C548" s="50" t="s">
        <v>313</v>
      </c>
      <c r="E548" s="51">
        <v>45399.618055555555</v>
      </c>
    </row>
    <row r="549" spans="1:5">
      <c r="A549" s="50" t="s">
        <v>576</v>
      </c>
      <c r="B549" s="50">
        <v>7.5999999999999998E-2</v>
      </c>
      <c r="C549" s="50" t="s">
        <v>313</v>
      </c>
      <c r="E549" s="51">
        <v>45399.618055555555</v>
      </c>
    </row>
    <row r="550" spans="1:5">
      <c r="A550" s="50" t="s">
        <v>836</v>
      </c>
      <c r="B550" s="50">
        <v>7.5999999999999998E-2</v>
      </c>
      <c r="C550" s="50" t="s">
        <v>313</v>
      </c>
      <c r="E550" s="51">
        <v>45399.618055555555</v>
      </c>
    </row>
    <row r="551" spans="1:5">
      <c r="A551" s="50" t="s">
        <v>785</v>
      </c>
      <c r="B551" s="50">
        <v>7.5999999999999998E-2</v>
      </c>
      <c r="C551" s="50" t="s">
        <v>313</v>
      </c>
      <c r="E551" s="51">
        <v>45399.618055555555</v>
      </c>
    </row>
    <row r="552" spans="1:5">
      <c r="A552" s="50" t="s">
        <v>726</v>
      </c>
      <c r="B552" s="50">
        <v>7.5999999999999998E-2</v>
      </c>
      <c r="C552" s="50" t="s">
        <v>313</v>
      </c>
      <c r="E552" s="51">
        <v>45399.618055555555</v>
      </c>
    </row>
    <row r="553" spans="1:5">
      <c r="A553" s="50" t="s">
        <v>870</v>
      </c>
      <c r="B553" s="50">
        <v>7.5999999999999998E-2</v>
      </c>
      <c r="C553" s="50" t="s">
        <v>313</v>
      </c>
      <c r="E553" s="51">
        <v>45399.618055555555</v>
      </c>
    </row>
    <row r="554" spans="1:5">
      <c r="A554" s="50" t="s">
        <v>705</v>
      </c>
      <c r="B554" s="50">
        <v>7.5999999999999998E-2</v>
      </c>
      <c r="C554" s="50" t="s">
        <v>313</v>
      </c>
      <c r="E554" s="51">
        <v>45399.618055555555</v>
      </c>
    </row>
    <row r="555" spans="1:5">
      <c r="A555" s="50" t="s">
        <v>1069</v>
      </c>
      <c r="B555" s="50">
        <v>7.5999999999999998E-2</v>
      </c>
      <c r="C555" s="50" t="s">
        <v>313</v>
      </c>
      <c r="E555" s="51">
        <v>45399.618055555555</v>
      </c>
    </row>
    <row r="556" spans="1:5">
      <c r="A556" s="50" t="s">
        <v>548</v>
      </c>
      <c r="B556" s="50">
        <v>7.5999999999999998E-2</v>
      </c>
      <c r="C556" s="50" t="s">
        <v>313</v>
      </c>
      <c r="E556" s="51">
        <v>45399.618055555555</v>
      </c>
    </row>
    <row r="557" spans="1:5">
      <c r="A557" s="50" t="s">
        <v>679</v>
      </c>
      <c r="B557" s="50">
        <v>7.5999999999999998E-2</v>
      </c>
      <c r="C557" s="50" t="s">
        <v>313</v>
      </c>
      <c r="E557" s="51">
        <v>45399.618055555555</v>
      </c>
    </row>
    <row r="558" spans="1:5">
      <c r="A558" s="50" t="s">
        <v>755</v>
      </c>
      <c r="B558" s="50">
        <v>7.5999999999999998E-2</v>
      </c>
      <c r="C558" s="50" t="s">
        <v>313</v>
      </c>
      <c r="E558" s="51">
        <v>45399.618055555555</v>
      </c>
    </row>
    <row r="559" spans="1:5">
      <c r="A559" s="50" t="s">
        <v>871</v>
      </c>
      <c r="B559" s="50">
        <v>7.4999999999999997E-2</v>
      </c>
      <c r="C559" s="50" t="s">
        <v>313</v>
      </c>
      <c r="E559" s="51">
        <v>45399.618055555555</v>
      </c>
    </row>
    <row r="560" spans="1:5">
      <c r="A560" s="50" t="s">
        <v>683</v>
      </c>
      <c r="B560" s="50">
        <v>7.4999999999999997E-2</v>
      </c>
      <c r="C560" s="50" t="s">
        <v>313</v>
      </c>
      <c r="E560" s="51">
        <v>45399.618055555555</v>
      </c>
    </row>
    <row r="561" spans="1:5">
      <c r="A561" s="50" t="s">
        <v>884</v>
      </c>
      <c r="B561" s="50">
        <v>7.4999999999999997E-2</v>
      </c>
      <c r="C561" s="50" t="s">
        <v>313</v>
      </c>
      <c r="E561" s="51">
        <v>45399.618055555555</v>
      </c>
    </row>
    <row r="562" spans="1:5">
      <c r="A562" s="50" t="s">
        <v>802</v>
      </c>
      <c r="B562" s="50">
        <v>7.4999999999999997E-2</v>
      </c>
      <c r="C562" s="50" t="s">
        <v>313</v>
      </c>
      <c r="E562" s="51">
        <v>45399.618055555555</v>
      </c>
    </row>
    <row r="563" spans="1:5">
      <c r="A563" s="50" t="s">
        <v>935</v>
      </c>
      <c r="B563" s="50">
        <v>7.4999999999999997E-2</v>
      </c>
      <c r="C563" s="50" t="s">
        <v>313</v>
      </c>
      <c r="E563" s="51">
        <v>45399.618055555555</v>
      </c>
    </row>
    <row r="564" spans="1:5">
      <c r="A564" s="50" t="s">
        <v>821</v>
      </c>
      <c r="B564" s="50">
        <v>7.4999999999999997E-2</v>
      </c>
      <c r="C564" s="50" t="s">
        <v>313</v>
      </c>
      <c r="E564" s="51">
        <v>45399.618055555555</v>
      </c>
    </row>
    <row r="565" spans="1:5">
      <c r="A565" s="50" t="s">
        <v>839</v>
      </c>
      <c r="B565" s="50">
        <v>7.4999999999999997E-2</v>
      </c>
      <c r="C565" s="50" t="s">
        <v>313</v>
      </c>
      <c r="E565" s="51">
        <v>45399.618055555555</v>
      </c>
    </row>
    <row r="566" spans="1:5">
      <c r="A566" s="50" t="s">
        <v>753</v>
      </c>
      <c r="B566" s="50">
        <v>7.4999999999999997E-2</v>
      </c>
      <c r="C566" s="50" t="s">
        <v>313</v>
      </c>
      <c r="E566" s="51">
        <v>45399.618055555555</v>
      </c>
    </row>
    <row r="567" spans="1:5">
      <c r="A567" s="50" t="s">
        <v>972</v>
      </c>
      <c r="B567" s="50">
        <v>7.4999999999999997E-2</v>
      </c>
      <c r="C567" s="50" t="s">
        <v>313</v>
      </c>
      <c r="E567" s="51">
        <v>45399.618055555555</v>
      </c>
    </row>
    <row r="568" spans="1:5">
      <c r="A568" s="50" t="s">
        <v>664</v>
      </c>
      <c r="B568" s="50">
        <v>7.3999999999999996E-2</v>
      </c>
      <c r="C568" s="50" t="s">
        <v>313</v>
      </c>
      <c r="E568" s="51">
        <v>45399.618055555555</v>
      </c>
    </row>
    <row r="569" spans="1:5">
      <c r="A569" s="50" t="s">
        <v>814</v>
      </c>
      <c r="B569" s="50">
        <v>7.3999999999999996E-2</v>
      </c>
      <c r="C569" s="50" t="s">
        <v>313</v>
      </c>
      <c r="E569" s="51">
        <v>45399.618055555555</v>
      </c>
    </row>
    <row r="570" spans="1:5">
      <c r="A570" s="50" t="s">
        <v>1056</v>
      </c>
      <c r="B570" s="50">
        <v>7.3999999999999996E-2</v>
      </c>
      <c r="C570" s="50" t="s">
        <v>313</v>
      </c>
      <c r="E570" s="51">
        <v>45399.618055555555</v>
      </c>
    </row>
    <row r="571" spans="1:5">
      <c r="A571" s="50" t="s">
        <v>457</v>
      </c>
      <c r="B571" s="50">
        <v>7.3999999999999996E-2</v>
      </c>
      <c r="C571" s="50" t="s">
        <v>313</v>
      </c>
      <c r="E571" s="51">
        <v>45399.618055555555</v>
      </c>
    </row>
    <row r="572" spans="1:5">
      <c r="A572" s="50" t="s">
        <v>715</v>
      </c>
      <c r="B572" s="50">
        <v>7.3999999999999996E-2</v>
      </c>
      <c r="C572" s="50" t="s">
        <v>313</v>
      </c>
      <c r="E572" s="51">
        <v>45399.618055555555</v>
      </c>
    </row>
    <row r="573" spans="1:5">
      <c r="A573" s="50" t="s">
        <v>890</v>
      </c>
      <c r="B573" s="50">
        <v>7.3999999999999996E-2</v>
      </c>
      <c r="C573" s="50" t="s">
        <v>313</v>
      </c>
      <c r="E573" s="51">
        <v>45399.618055555555</v>
      </c>
    </row>
    <row r="574" spans="1:5">
      <c r="A574" s="50" t="s">
        <v>968</v>
      </c>
      <c r="B574" s="50">
        <v>7.3999999999999996E-2</v>
      </c>
      <c r="C574" s="50" t="s">
        <v>313</v>
      </c>
      <c r="E574" s="51">
        <v>45399.618055555555</v>
      </c>
    </row>
    <row r="575" spans="1:5">
      <c r="A575" s="50" t="s">
        <v>843</v>
      </c>
      <c r="B575" s="50">
        <v>7.3999999999999996E-2</v>
      </c>
      <c r="C575" s="50" t="s">
        <v>313</v>
      </c>
      <c r="E575" s="51">
        <v>45399.618055555555</v>
      </c>
    </row>
    <row r="576" spans="1:5">
      <c r="A576" s="50" t="s">
        <v>768</v>
      </c>
      <c r="B576" s="50">
        <v>7.2999999999999995E-2</v>
      </c>
      <c r="C576" s="50" t="s">
        <v>313</v>
      </c>
      <c r="E576" s="51">
        <v>45399.618055555555</v>
      </c>
    </row>
    <row r="577" spans="1:5">
      <c r="A577" s="50" t="s">
        <v>881</v>
      </c>
      <c r="B577" s="50">
        <v>7.2999999999999995E-2</v>
      </c>
      <c r="C577" s="50" t="s">
        <v>313</v>
      </c>
      <c r="E577" s="51">
        <v>45399.618055555555</v>
      </c>
    </row>
    <row r="578" spans="1:5">
      <c r="A578" s="50" t="s">
        <v>682</v>
      </c>
      <c r="B578" s="50">
        <v>7.2999999999999995E-2</v>
      </c>
      <c r="C578" s="50" t="s">
        <v>313</v>
      </c>
      <c r="E578" s="51">
        <v>45399.618055555555</v>
      </c>
    </row>
    <row r="579" spans="1:5">
      <c r="A579" s="50" t="s">
        <v>882</v>
      </c>
      <c r="B579" s="50">
        <v>7.2999999999999995E-2</v>
      </c>
      <c r="C579" s="50" t="s">
        <v>313</v>
      </c>
      <c r="E579" s="51">
        <v>45399.618055555555</v>
      </c>
    </row>
    <row r="580" spans="1:5">
      <c r="A580" s="50" t="s">
        <v>796</v>
      </c>
      <c r="B580" s="50">
        <v>7.2999999999999995E-2</v>
      </c>
      <c r="C580" s="50" t="s">
        <v>313</v>
      </c>
      <c r="E580" s="51">
        <v>45399.618055555555</v>
      </c>
    </row>
    <row r="581" spans="1:5">
      <c r="A581" s="50" t="s">
        <v>0</v>
      </c>
      <c r="B581" s="50">
        <v>7.2999999999999995E-2</v>
      </c>
      <c r="C581" s="50" t="s">
        <v>313</v>
      </c>
      <c r="E581" s="51">
        <v>45399.618055555555</v>
      </c>
    </row>
    <row r="582" spans="1:5">
      <c r="A582" s="50" t="s">
        <v>1057</v>
      </c>
      <c r="B582" s="50">
        <v>7.2999999999999995E-2</v>
      </c>
      <c r="C582" s="50" t="s">
        <v>313</v>
      </c>
      <c r="E582" s="51">
        <v>45399.618055555555</v>
      </c>
    </row>
    <row r="583" spans="1:5">
      <c r="A583" s="50" t="s">
        <v>798</v>
      </c>
      <c r="B583" s="50">
        <v>7.2999999999999995E-2</v>
      </c>
      <c r="C583" s="50" t="s">
        <v>313</v>
      </c>
      <c r="E583" s="51">
        <v>45399.618055555555</v>
      </c>
    </row>
    <row r="584" spans="1:5">
      <c r="A584" s="50" t="s">
        <v>751</v>
      </c>
      <c r="B584" s="50">
        <v>7.2999999999999995E-2</v>
      </c>
      <c r="C584" s="50" t="s">
        <v>313</v>
      </c>
      <c r="E584" s="51">
        <v>45399.618055555555</v>
      </c>
    </row>
    <row r="585" spans="1:5">
      <c r="A585" s="50" t="s">
        <v>1120</v>
      </c>
      <c r="B585" s="50">
        <v>7.2999999999999995E-2</v>
      </c>
      <c r="C585" s="50" t="s">
        <v>313</v>
      </c>
      <c r="E585" s="51">
        <v>45399.618055555555</v>
      </c>
    </row>
    <row r="586" spans="1:5">
      <c r="A586" s="50" t="s">
        <v>1121</v>
      </c>
      <c r="B586" s="50">
        <v>7.2999999999999995E-2</v>
      </c>
      <c r="C586" s="50" t="s">
        <v>313</v>
      </c>
      <c r="E586" s="51">
        <v>45399.618055555555</v>
      </c>
    </row>
    <row r="587" spans="1:5">
      <c r="A587" s="50" t="s">
        <v>668</v>
      </c>
      <c r="B587" s="50">
        <v>7.2999999999999995E-2</v>
      </c>
      <c r="C587" s="50" t="s">
        <v>313</v>
      </c>
      <c r="E587" s="51">
        <v>45399.618055555555</v>
      </c>
    </row>
    <row r="588" spans="1:5">
      <c r="A588" s="50" t="s">
        <v>761</v>
      </c>
      <c r="B588" s="50">
        <v>7.2999999999999995E-2</v>
      </c>
      <c r="C588" s="50" t="s">
        <v>313</v>
      </c>
      <c r="E588" s="51">
        <v>45399.618055555555</v>
      </c>
    </row>
    <row r="589" spans="1:5">
      <c r="A589" s="50" t="s">
        <v>838</v>
      </c>
      <c r="B589" s="50">
        <v>7.2999999999999995E-2</v>
      </c>
      <c r="C589" s="50" t="s">
        <v>313</v>
      </c>
      <c r="E589" s="51">
        <v>45399.618055555555</v>
      </c>
    </row>
    <row r="590" spans="1:5">
      <c r="A590" s="50" t="s">
        <v>875</v>
      </c>
      <c r="B590" s="50">
        <v>7.2999999999999995E-2</v>
      </c>
      <c r="C590" s="50" t="s">
        <v>313</v>
      </c>
      <c r="E590" s="51">
        <v>45399.618055555555</v>
      </c>
    </row>
    <row r="591" spans="1:5">
      <c r="A591" s="50" t="s">
        <v>976</v>
      </c>
      <c r="B591" s="50">
        <v>7.2999999999999995E-2</v>
      </c>
      <c r="C591" s="50" t="s">
        <v>313</v>
      </c>
      <c r="E591" s="51">
        <v>45399.618055555555</v>
      </c>
    </row>
    <row r="592" spans="1:5">
      <c r="A592" s="50" t="s">
        <v>893</v>
      </c>
      <c r="B592" s="50">
        <v>7.2999999999999995E-2</v>
      </c>
      <c r="C592" s="50" t="s">
        <v>313</v>
      </c>
      <c r="E592" s="51">
        <v>45399.618055555555</v>
      </c>
    </row>
    <row r="593" spans="1:5">
      <c r="A593" s="50" t="s">
        <v>795</v>
      </c>
      <c r="B593" s="50">
        <v>7.1999999999999995E-2</v>
      </c>
      <c r="C593" s="50" t="s">
        <v>313</v>
      </c>
      <c r="E593" s="51">
        <v>45399.618055555555</v>
      </c>
    </row>
    <row r="594" spans="1:5">
      <c r="A594" s="50" t="s">
        <v>700</v>
      </c>
      <c r="B594" s="50">
        <v>7.1999999999999995E-2</v>
      </c>
      <c r="C594" s="50" t="s">
        <v>313</v>
      </c>
      <c r="E594" s="51">
        <v>45399.618055555555</v>
      </c>
    </row>
    <row r="595" spans="1:5">
      <c r="A595" s="50" t="s">
        <v>779</v>
      </c>
      <c r="B595" s="50">
        <v>7.1999999999999995E-2</v>
      </c>
      <c r="C595" s="50" t="s">
        <v>313</v>
      </c>
      <c r="E595" s="51">
        <v>45399.618055555555</v>
      </c>
    </row>
    <row r="596" spans="1:5">
      <c r="A596" s="50" t="s">
        <v>781</v>
      </c>
      <c r="B596" s="50">
        <v>7.1999999999999995E-2</v>
      </c>
      <c r="C596" s="50" t="s">
        <v>313</v>
      </c>
      <c r="E596" s="51">
        <v>45399.618055555555</v>
      </c>
    </row>
    <row r="597" spans="1:5">
      <c r="A597" s="50" t="s">
        <v>740</v>
      </c>
      <c r="B597" s="50">
        <v>7.1999999999999995E-2</v>
      </c>
      <c r="C597" s="50" t="s">
        <v>313</v>
      </c>
      <c r="E597" s="51">
        <v>45399.618055555555</v>
      </c>
    </row>
    <row r="598" spans="1:5">
      <c r="A598" s="50" t="s">
        <v>783</v>
      </c>
      <c r="B598" s="50">
        <v>7.1999999999999995E-2</v>
      </c>
      <c r="C598" s="50" t="s">
        <v>313</v>
      </c>
      <c r="E598" s="51">
        <v>45399.618055555555</v>
      </c>
    </row>
    <row r="599" spans="1:5">
      <c r="A599" s="50" t="s">
        <v>787</v>
      </c>
      <c r="B599" s="50">
        <v>7.1999999999999995E-2</v>
      </c>
      <c r="C599" s="50" t="s">
        <v>313</v>
      </c>
      <c r="E599" s="51">
        <v>45399.618055555555</v>
      </c>
    </row>
    <row r="600" spans="1:5">
      <c r="A600" s="50" t="s">
        <v>764</v>
      </c>
      <c r="B600" s="50">
        <v>7.1999999999999995E-2</v>
      </c>
      <c r="C600" s="50" t="s">
        <v>313</v>
      </c>
      <c r="E600" s="51">
        <v>45399.618055555555</v>
      </c>
    </row>
    <row r="601" spans="1:5">
      <c r="A601" s="50" t="s">
        <v>956</v>
      </c>
      <c r="B601" s="50">
        <v>7.1999999999999995E-2</v>
      </c>
      <c r="C601" s="50" t="s">
        <v>313</v>
      </c>
      <c r="E601" s="51">
        <v>45399.618055555555</v>
      </c>
    </row>
    <row r="602" spans="1:5">
      <c r="A602" s="50" t="s">
        <v>658</v>
      </c>
      <c r="B602" s="50">
        <v>7.1999999999999995E-2</v>
      </c>
      <c r="C602" s="50" t="s">
        <v>313</v>
      </c>
      <c r="E602" s="51">
        <v>45399.618055555555</v>
      </c>
    </row>
    <row r="603" spans="1:5">
      <c r="A603" s="50" t="s">
        <v>789</v>
      </c>
      <c r="B603" s="50">
        <v>7.1999999999999995E-2</v>
      </c>
      <c r="C603" s="50" t="s">
        <v>313</v>
      </c>
      <c r="E603" s="51">
        <v>45399.618055555555</v>
      </c>
    </row>
    <row r="604" spans="1:5">
      <c r="A604" s="50" t="s">
        <v>929</v>
      </c>
      <c r="B604" s="50">
        <v>7.1999999999999995E-2</v>
      </c>
      <c r="C604" s="50" t="s">
        <v>313</v>
      </c>
      <c r="E604" s="51">
        <v>45399.618055555555</v>
      </c>
    </row>
    <row r="605" spans="1:5">
      <c r="A605" s="50" t="s">
        <v>695</v>
      </c>
      <c r="B605" s="50">
        <v>7.1999999999999995E-2</v>
      </c>
      <c r="C605" s="50" t="s">
        <v>313</v>
      </c>
      <c r="E605" s="51">
        <v>45399.618055555555</v>
      </c>
    </row>
    <row r="606" spans="1:5">
      <c r="A606" s="50" t="s">
        <v>903</v>
      </c>
      <c r="B606" s="50">
        <v>7.1999999999999995E-2</v>
      </c>
      <c r="C606" s="50" t="s">
        <v>313</v>
      </c>
      <c r="E606" s="51">
        <v>45399.618055555555</v>
      </c>
    </row>
    <row r="607" spans="1:5">
      <c r="A607" s="50" t="s">
        <v>921</v>
      </c>
      <c r="B607" s="50">
        <v>7.1999999999999995E-2</v>
      </c>
      <c r="C607" s="50" t="s">
        <v>313</v>
      </c>
      <c r="E607" s="51">
        <v>45399.618055555555</v>
      </c>
    </row>
    <row r="608" spans="1:5">
      <c r="A608" s="50" t="s">
        <v>872</v>
      </c>
      <c r="B608" s="50">
        <v>7.0999999999999994E-2</v>
      </c>
      <c r="C608" s="50" t="s">
        <v>313</v>
      </c>
      <c r="E608" s="51">
        <v>45399.618055555555</v>
      </c>
    </row>
    <row r="609" spans="1:5">
      <c r="A609" s="50" t="s">
        <v>770</v>
      </c>
      <c r="B609" s="50">
        <v>7.0999999999999994E-2</v>
      </c>
      <c r="C609" s="50" t="s">
        <v>313</v>
      </c>
      <c r="E609" s="51">
        <v>45399.618055555555</v>
      </c>
    </row>
    <row r="610" spans="1:5">
      <c r="A610" s="50" t="s">
        <v>863</v>
      </c>
      <c r="B610" s="50">
        <v>7.0999999999999994E-2</v>
      </c>
      <c r="C610" s="50" t="s">
        <v>313</v>
      </c>
      <c r="E610" s="51">
        <v>45399.618055555555</v>
      </c>
    </row>
    <row r="611" spans="1:5">
      <c r="A611" s="50" t="s">
        <v>756</v>
      </c>
      <c r="B611" s="50">
        <v>7.0999999999999994E-2</v>
      </c>
      <c r="C611" s="50" t="s">
        <v>313</v>
      </c>
      <c r="E611" s="51">
        <v>45399.618055555555</v>
      </c>
    </row>
    <row r="612" spans="1:5">
      <c r="A612" s="50" t="s">
        <v>897</v>
      </c>
      <c r="B612" s="50">
        <v>7.0999999999999994E-2</v>
      </c>
      <c r="C612" s="50" t="s">
        <v>313</v>
      </c>
      <c r="E612" s="51">
        <v>45399.618055555555</v>
      </c>
    </row>
    <row r="613" spans="1:5">
      <c r="A613" s="50" t="s">
        <v>1066</v>
      </c>
      <c r="B613" s="50">
        <v>7.0999999999999994E-2</v>
      </c>
      <c r="C613" s="50" t="s">
        <v>313</v>
      </c>
      <c r="E613" s="51">
        <v>45399.618055555555</v>
      </c>
    </row>
    <row r="614" spans="1:5">
      <c r="A614" s="50" t="s">
        <v>898</v>
      </c>
      <c r="B614" s="50">
        <v>7.0999999999999994E-2</v>
      </c>
      <c r="C614" s="50" t="s">
        <v>313</v>
      </c>
      <c r="E614" s="51">
        <v>45399.618055555555</v>
      </c>
    </row>
    <row r="615" spans="1:5">
      <c r="A615" s="50" t="s">
        <v>888</v>
      </c>
      <c r="B615" s="50">
        <v>7.0999999999999994E-2</v>
      </c>
      <c r="C615" s="50" t="s">
        <v>313</v>
      </c>
      <c r="E615" s="51">
        <v>45399.618055555555</v>
      </c>
    </row>
    <row r="616" spans="1:5">
      <c r="A616" s="50" t="s">
        <v>804</v>
      </c>
      <c r="B616" s="50">
        <v>7.0999999999999994E-2</v>
      </c>
      <c r="C616" s="50" t="s">
        <v>313</v>
      </c>
      <c r="E616" s="51">
        <v>45399.618055555555</v>
      </c>
    </row>
    <row r="617" spans="1:5">
      <c r="A617" s="50" t="s">
        <v>1058</v>
      </c>
      <c r="B617" s="50">
        <v>7.0999999999999994E-2</v>
      </c>
      <c r="C617" s="50" t="s">
        <v>313</v>
      </c>
      <c r="E617" s="51">
        <v>45399.618055555555</v>
      </c>
    </row>
    <row r="618" spans="1:5">
      <c r="A618" s="50" t="s">
        <v>946</v>
      </c>
      <c r="B618" s="50">
        <v>7.0999999999999994E-2</v>
      </c>
      <c r="C618" s="50" t="s">
        <v>313</v>
      </c>
      <c r="E618" s="51">
        <v>45399.618055555555</v>
      </c>
    </row>
    <row r="619" spans="1:5">
      <c r="A619" s="50" t="s">
        <v>900</v>
      </c>
      <c r="B619" s="50">
        <v>7.0999999999999994E-2</v>
      </c>
      <c r="C619" s="50" t="s">
        <v>313</v>
      </c>
      <c r="E619" s="51">
        <v>45399.618055555555</v>
      </c>
    </row>
    <row r="620" spans="1:5">
      <c r="A620" s="50" t="s">
        <v>741</v>
      </c>
      <c r="B620" s="50">
        <v>7.0999999999999994E-2</v>
      </c>
      <c r="C620" s="50" t="s">
        <v>313</v>
      </c>
      <c r="E620" s="51">
        <v>45399.618055555555</v>
      </c>
    </row>
    <row r="621" spans="1:5">
      <c r="A621" s="50" t="s">
        <v>842</v>
      </c>
      <c r="B621" s="50">
        <v>7.0999999999999994E-2</v>
      </c>
      <c r="C621" s="50" t="s">
        <v>313</v>
      </c>
      <c r="E621" s="51">
        <v>45399.618055555555</v>
      </c>
    </row>
    <row r="622" spans="1:5">
      <c r="A622" s="50" t="s">
        <v>907</v>
      </c>
      <c r="B622" s="50">
        <v>7.0000000000000007E-2</v>
      </c>
      <c r="C622" s="50" t="s">
        <v>313</v>
      </c>
      <c r="E622" s="51">
        <v>45399.618055555555</v>
      </c>
    </row>
    <row r="623" spans="1:5">
      <c r="A623" s="50" t="s">
        <v>922</v>
      </c>
      <c r="B623" s="50">
        <v>7.0000000000000007E-2</v>
      </c>
      <c r="C623" s="50" t="s">
        <v>313</v>
      </c>
      <c r="E623" s="51">
        <v>45399.618055555555</v>
      </c>
    </row>
    <row r="624" spans="1:5">
      <c r="A624" s="50" t="s">
        <v>908</v>
      </c>
      <c r="B624" s="50">
        <v>7.0000000000000007E-2</v>
      </c>
      <c r="C624" s="50" t="s">
        <v>313</v>
      </c>
      <c r="E624" s="51">
        <v>45399.618055555555</v>
      </c>
    </row>
    <row r="625" spans="1:5">
      <c r="A625" s="50" t="s">
        <v>817</v>
      </c>
      <c r="B625" s="50">
        <v>7.0000000000000007E-2</v>
      </c>
      <c r="C625" s="50" t="s">
        <v>313</v>
      </c>
      <c r="E625" s="51">
        <v>45399.618055555555</v>
      </c>
    </row>
    <row r="626" spans="1:5">
      <c r="A626" s="50" t="s">
        <v>950</v>
      </c>
      <c r="B626" s="50">
        <v>7.0000000000000007E-2</v>
      </c>
      <c r="C626" s="50" t="s">
        <v>313</v>
      </c>
      <c r="E626" s="51">
        <v>45399.618055555555</v>
      </c>
    </row>
    <row r="627" spans="1:5">
      <c r="A627" s="50" t="s">
        <v>1122</v>
      </c>
      <c r="B627" s="50">
        <v>7.0000000000000007E-2</v>
      </c>
      <c r="C627" s="50" t="s">
        <v>313</v>
      </c>
      <c r="E627" s="51">
        <v>45399.618055555555</v>
      </c>
    </row>
    <row r="628" spans="1:5">
      <c r="A628" s="50" t="s">
        <v>951</v>
      </c>
      <c r="B628" s="50">
        <v>7.0000000000000007E-2</v>
      </c>
      <c r="C628" s="50" t="s">
        <v>313</v>
      </c>
      <c r="E628" s="51">
        <v>45399.618055555555</v>
      </c>
    </row>
    <row r="629" spans="1:5">
      <c r="A629" s="50" t="s">
        <v>749</v>
      </c>
      <c r="B629" s="50">
        <v>7.0000000000000007E-2</v>
      </c>
      <c r="C629" s="50" t="s">
        <v>313</v>
      </c>
      <c r="E629" s="51">
        <v>45399.618055555555</v>
      </c>
    </row>
    <row r="630" spans="1:5">
      <c r="A630" s="50" t="s">
        <v>919</v>
      </c>
      <c r="B630" s="50">
        <v>7.0000000000000007E-2</v>
      </c>
      <c r="C630" s="50" t="s">
        <v>313</v>
      </c>
      <c r="E630" s="51">
        <v>45399.618055555555</v>
      </c>
    </row>
    <row r="631" spans="1:5">
      <c r="A631" s="50" t="s">
        <v>1067</v>
      </c>
      <c r="B631" s="50">
        <v>7.0000000000000007E-2</v>
      </c>
      <c r="C631" s="50" t="s">
        <v>313</v>
      </c>
      <c r="E631" s="51">
        <v>45399.618055555555</v>
      </c>
    </row>
    <row r="632" spans="1:5">
      <c r="A632" s="50" t="s">
        <v>937</v>
      </c>
      <c r="B632" s="50">
        <v>7.0000000000000007E-2</v>
      </c>
      <c r="C632" s="50" t="s">
        <v>313</v>
      </c>
      <c r="E632" s="51">
        <v>45399.618055555555</v>
      </c>
    </row>
    <row r="633" spans="1:5">
      <c r="A633" s="50" t="s">
        <v>878</v>
      </c>
      <c r="B633" s="50">
        <v>7.0000000000000007E-2</v>
      </c>
      <c r="C633" s="50" t="s">
        <v>313</v>
      </c>
      <c r="E633" s="51">
        <v>45399.618055555555</v>
      </c>
    </row>
    <row r="634" spans="1:5">
      <c r="A634" s="50" t="s">
        <v>970</v>
      </c>
      <c r="B634" s="50">
        <v>7.0000000000000007E-2</v>
      </c>
      <c r="C634" s="50" t="s">
        <v>313</v>
      </c>
      <c r="E634" s="51">
        <v>45399.618055555555</v>
      </c>
    </row>
    <row r="635" spans="1:5">
      <c r="A635" s="50" t="s">
        <v>905</v>
      </c>
      <c r="B635" s="50">
        <v>6.9000000000000006E-2</v>
      </c>
      <c r="C635" s="50" t="s">
        <v>313</v>
      </c>
      <c r="E635" s="51">
        <v>45399.618055555555</v>
      </c>
    </row>
    <row r="636" spans="1:5">
      <c r="A636" s="50" t="s">
        <v>1068</v>
      </c>
      <c r="B636" s="50">
        <v>6.9000000000000006E-2</v>
      </c>
      <c r="C636" s="50" t="s">
        <v>313</v>
      </c>
      <c r="E636" s="51">
        <v>45399.618055555555</v>
      </c>
    </row>
    <row r="637" spans="1:5">
      <c r="A637" s="50" t="s">
        <v>896</v>
      </c>
      <c r="B637" s="50">
        <v>6.9000000000000006E-2</v>
      </c>
      <c r="C637" s="50" t="s">
        <v>313</v>
      </c>
      <c r="E637" s="51">
        <v>45399.618055555555</v>
      </c>
    </row>
    <row r="638" spans="1:5">
      <c r="A638" s="50" t="s">
        <v>1064</v>
      </c>
      <c r="B638" s="50">
        <v>6.9000000000000006E-2</v>
      </c>
      <c r="C638" s="50" t="s">
        <v>313</v>
      </c>
      <c r="E638" s="51">
        <v>45399.618055555555</v>
      </c>
    </row>
    <row r="639" spans="1:5">
      <c r="A639" s="50" t="s">
        <v>967</v>
      </c>
      <c r="B639" s="50">
        <v>6.9000000000000006E-2</v>
      </c>
      <c r="C639" s="50" t="s">
        <v>313</v>
      </c>
      <c r="E639" s="51">
        <v>45399.618055555555</v>
      </c>
    </row>
    <row r="640" spans="1:5">
      <c r="A640" s="50" t="s">
        <v>835</v>
      </c>
      <c r="B640" s="50">
        <v>6.9000000000000006E-2</v>
      </c>
      <c r="C640" s="50" t="s">
        <v>313</v>
      </c>
      <c r="E640" s="51">
        <v>45399.618055555555</v>
      </c>
    </row>
    <row r="641" spans="1:5">
      <c r="A641" s="50" t="s">
        <v>944</v>
      </c>
      <c r="B641" s="50">
        <v>6.9000000000000006E-2</v>
      </c>
      <c r="C641" s="50" t="s">
        <v>313</v>
      </c>
      <c r="E641" s="51">
        <v>45399.618055555555</v>
      </c>
    </row>
    <row r="642" spans="1:5">
      <c r="A642" s="50" t="s">
        <v>926</v>
      </c>
      <c r="B642" s="50">
        <v>6.9000000000000006E-2</v>
      </c>
      <c r="C642" s="50" t="s">
        <v>313</v>
      </c>
      <c r="E642" s="51">
        <v>45399.618055555555</v>
      </c>
    </row>
    <row r="643" spans="1:5">
      <c r="A643" s="50" t="s">
        <v>1059</v>
      </c>
      <c r="B643" s="50">
        <v>6.9000000000000006E-2</v>
      </c>
      <c r="C643" s="50" t="s">
        <v>313</v>
      </c>
      <c r="E643" s="51">
        <v>45399.618055555555</v>
      </c>
    </row>
    <row r="644" spans="1:5">
      <c r="A644" s="50" t="s">
        <v>931</v>
      </c>
      <c r="B644" s="50">
        <v>6.9000000000000006E-2</v>
      </c>
      <c r="C644" s="50" t="s">
        <v>313</v>
      </c>
      <c r="E644" s="51">
        <v>45399.618055555555</v>
      </c>
    </row>
    <row r="645" spans="1:5">
      <c r="A645" s="50" t="s">
        <v>932</v>
      </c>
      <c r="B645" s="50">
        <v>6.8000000000000005E-2</v>
      </c>
      <c r="C645" s="50" t="s">
        <v>313</v>
      </c>
      <c r="E645" s="51">
        <v>45399.618055555555</v>
      </c>
    </row>
    <row r="646" spans="1:5">
      <c r="A646" s="50" t="s">
        <v>743</v>
      </c>
      <c r="B646" s="50">
        <v>6.8000000000000005E-2</v>
      </c>
      <c r="C646" s="50" t="s">
        <v>313</v>
      </c>
      <c r="E646" s="51">
        <v>45399.618055555555</v>
      </c>
    </row>
    <row r="647" spans="1:5">
      <c r="A647" s="50" t="s">
        <v>828</v>
      </c>
      <c r="B647" s="50">
        <v>6.8000000000000005E-2</v>
      </c>
      <c r="C647" s="50" t="s">
        <v>313</v>
      </c>
      <c r="E647" s="51">
        <v>45399.618055555555</v>
      </c>
    </row>
    <row r="648" spans="1:5">
      <c r="A648" s="50" t="s">
        <v>923</v>
      </c>
      <c r="B648" s="50">
        <v>6.8000000000000005E-2</v>
      </c>
      <c r="C648" s="50" t="s">
        <v>313</v>
      </c>
      <c r="E648" s="51">
        <v>45399.618055555555</v>
      </c>
    </row>
    <row r="649" spans="1:5">
      <c r="A649" s="50" t="s">
        <v>632</v>
      </c>
      <c r="B649" s="50">
        <v>6.8000000000000005E-2</v>
      </c>
      <c r="C649" s="50" t="s">
        <v>313</v>
      </c>
      <c r="E649" s="51">
        <v>45399.618055555555</v>
      </c>
    </row>
    <row r="650" spans="1:5">
      <c r="A650" s="50" t="s">
        <v>925</v>
      </c>
      <c r="B650" s="50">
        <v>6.8000000000000005E-2</v>
      </c>
      <c r="C650" s="50" t="s">
        <v>313</v>
      </c>
      <c r="E650" s="51">
        <v>45399.618055555555</v>
      </c>
    </row>
    <row r="651" spans="1:5">
      <c r="A651" s="50" t="s">
        <v>920</v>
      </c>
      <c r="B651" s="50">
        <v>6.8000000000000005E-2</v>
      </c>
      <c r="C651" s="50" t="s">
        <v>313</v>
      </c>
      <c r="E651" s="51">
        <v>45399.618055555555</v>
      </c>
    </row>
    <row r="652" spans="1:5">
      <c r="A652" s="50" t="s">
        <v>961</v>
      </c>
      <c r="B652" s="50">
        <v>6.8000000000000005E-2</v>
      </c>
      <c r="C652" s="50" t="s">
        <v>313</v>
      </c>
      <c r="E652" s="51">
        <v>45399.618055555555</v>
      </c>
    </row>
    <row r="653" spans="1:5">
      <c r="A653" s="50" t="s">
        <v>782</v>
      </c>
      <c r="B653" s="50">
        <v>6.8000000000000005E-2</v>
      </c>
      <c r="C653" s="50" t="s">
        <v>313</v>
      </c>
      <c r="E653" s="51">
        <v>45399.618055555555</v>
      </c>
    </row>
    <row r="654" spans="1:5">
      <c r="A654" s="50" t="s">
        <v>880</v>
      </c>
      <c r="B654" s="50">
        <v>6.8000000000000005E-2</v>
      </c>
      <c r="C654" s="50" t="s">
        <v>313</v>
      </c>
      <c r="E654" s="51">
        <v>45399.618055555555</v>
      </c>
    </row>
    <row r="655" spans="1:5">
      <c r="A655" s="50" t="s">
        <v>1011</v>
      </c>
      <c r="B655" s="50">
        <v>6.7000000000000004E-2</v>
      </c>
      <c r="C655" s="50" t="s">
        <v>313</v>
      </c>
      <c r="E655" s="51">
        <v>45399.618055555555</v>
      </c>
    </row>
    <row r="656" spans="1:5">
      <c r="A656" s="50" t="s">
        <v>933</v>
      </c>
      <c r="B656" s="50">
        <v>6.7000000000000004E-2</v>
      </c>
      <c r="C656" s="50" t="s">
        <v>313</v>
      </c>
      <c r="E656" s="51">
        <v>45399.618055555555</v>
      </c>
    </row>
    <row r="657" spans="1:5">
      <c r="A657" s="50" t="s">
        <v>886</v>
      </c>
      <c r="B657" s="50">
        <v>6.7000000000000004E-2</v>
      </c>
      <c r="C657" s="50" t="s">
        <v>313</v>
      </c>
      <c r="E657" s="51">
        <v>45399.618055555555</v>
      </c>
    </row>
    <row r="658" spans="1:5">
      <c r="A658" s="50" t="s">
        <v>949</v>
      </c>
      <c r="B658" s="50">
        <v>6.7000000000000004E-2</v>
      </c>
      <c r="C658" s="50" t="s">
        <v>313</v>
      </c>
      <c r="E658" s="51">
        <v>45399.618055555555</v>
      </c>
    </row>
    <row r="659" spans="1:5">
      <c r="A659" s="50" t="s">
        <v>309</v>
      </c>
      <c r="B659" s="50">
        <v>6.7000000000000004E-2</v>
      </c>
      <c r="C659" s="50" t="s">
        <v>310</v>
      </c>
      <c r="E659" s="51">
        <v>45399.618055555555</v>
      </c>
    </row>
    <row r="660" spans="1:5">
      <c r="A660" s="50" t="s">
        <v>998</v>
      </c>
      <c r="B660" s="50">
        <v>6.6000000000000003E-2</v>
      </c>
      <c r="C660" s="50" t="s">
        <v>313</v>
      </c>
      <c r="E660" s="51">
        <v>45399.618055555555</v>
      </c>
    </row>
    <row r="661" spans="1:5">
      <c r="A661" s="50" t="s">
        <v>973</v>
      </c>
      <c r="B661" s="50">
        <v>6.6000000000000003E-2</v>
      </c>
      <c r="C661" s="50" t="s">
        <v>313</v>
      </c>
      <c r="E661" s="51">
        <v>45399.618055555555</v>
      </c>
    </row>
    <row r="662" spans="1:5">
      <c r="A662" s="50" t="s">
        <v>960</v>
      </c>
      <c r="B662" s="50">
        <v>6.6000000000000003E-2</v>
      </c>
      <c r="C662" s="50" t="s">
        <v>313</v>
      </c>
      <c r="E662" s="51">
        <v>45399.618055555555</v>
      </c>
    </row>
    <row r="663" spans="1:5">
      <c r="A663" s="50" t="s">
        <v>966</v>
      </c>
      <c r="B663" s="50">
        <v>6.6000000000000003E-2</v>
      </c>
      <c r="C663" s="50" t="s">
        <v>313</v>
      </c>
      <c r="E663" s="51">
        <v>45399.618055555555</v>
      </c>
    </row>
    <row r="664" spans="1:5">
      <c r="A664" s="50" t="s">
        <v>746</v>
      </c>
      <c r="B664" s="50">
        <v>6.6000000000000003E-2</v>
      </c>
      <c r="C664" s="50" t="s">
        <v>313</v>
      </c>
      <c r="E664" s="51">
        <v>45399.618055555555</v>
      </c>
    </row>
    <row r="665" spans="1:5">
      <c r="A665" s="50" t="s">
        <v>1061</v>
      </c>
      <c r="B665" s="50">
        <v>6.6000000000000003E-2</v>
      </c>
      <c r="C665" s="50" t="s">
        <v>313</v>
      </c>
      <c r="E665" s="51">
        <v>45399.618055555555</v>
      </c>
    </row>
    <row r="666" spans="1:5">
      <c r="A666" s="50" t="s">
        <v>912</v>
      </c>
      <c r="B666" s="50">
        <v>6.6000000000000003E-2</v>
      </c>
      <c r="C666" s="50" t="s">
        <v>313</v>
      </c>
      <c r="E666" s="51">
        <v>45399.618055555555</v>
      </c>
    </row>
    <row r="667" spans="1:5">
      <c r="A667" s="50" t="s">
        <v>952</v>
      </c>
      <c r="B667" s="50">
        <v>6.6000000000000003E-2</v>
      </c>
      <c r="C667" s="50" t="s">
        <v>313</v>
      </c>
      <c r="E667" s="51">
        <v>45399.618055555555</v>
      </c>
    </row>
    <row r="668" spans="1:5">
      <c r="A668" s="50" t="s">
        <v>943</v>
      </c>
      <c r="B668" s="50">
        <v>6.6000000000000003E-2</v>
      </c>
      <c r="C668" s="50" t="s">
        <v>313</v>
      </c>
      <c r="E668" s="51">
        <v>45399.618055555555</v>
      </c>
    </row>
    <row r="669" spans="1:5">
      <c r="A669" s="50" t="s">
        <v>964</v>
      </c>
      <c r="B669" s="50">
        <v>6.6000000000000003E-2</v>
      </c>
      <c r="C669" s="50" t="s">
        <v>313</v>
      </c>
      <c r="E669" s="51">
        <v>45399.618055555555</v>
      </c>
    </row>
    <row r="670" spans="1:5">
      <c r="A670" s="50" t="s">
        <v>959</v>
      </c>
      <c r="B670" s="50">
        <v>6.5000000000000002E-2</v>
      </c>
      <c r="C670" s="50" t="s">
        <v>313</v>
      </c>
      <c r="E670" s="51">
        <v>45399.618055555555</v>
      </c>
    </row>
    <row r="671" spans="1:5">
      <c r="A671" s="50" t="s">
        <v>941</v>
      </c>
      <c r="B671" s="50">
        <v>6.5000000000000002E-2</v>
      </c>
      <c r="C671" s="50" t="s">
        <v>313</v>
      </c>
      <c r="E671" s="51">
        <v>45399.618055555555</v>
      </c>
    </row>
    <row r="672" spans="1:5">
      <c r="A672" s="50" t="s">
        <v>945</v>
      </c>
      <c r="B672" s="50">
        <v>6.5000000000000002E-2</v>
      </c>
      <c r="C672" s="50" t="s">
        <v>313</v>
      </c>
      <c r="E672" s="51">
        <v>45399.618055555555</v>
      </c>
    </row>
    <row r="673" spans="1:5">
      <c r="A673" s="50" t="s">
        <v>701</v>
      </c>
      <c r="B673" s="50">
        <v>6.5000000000000002E-2</v>
      </c>
      <c r="C673" s="50" t="s">
        <v>313</v>
      </c>
      <c r="E673" s="51">
        <v>45399.618055555555</v>
      </c>
    </row>
    <row r="674" spans="1:5">
      <c r="A674" s="50" t="s">
        <v>927</v>
      </c>
      <c r="B674" s="50">
        <v>6.5000000000000002E-2</v>
      </c>
      <c r="C674" s="50" t="s">
        <v>313</v>
      </c>
      <c r="E674" s="51">
        <v>45399.618055555555</v>
      </c>
    </row>
    <row r="675" spans="1:5">
      <c r="A675" s="50" t="s">
        <v>983</v>
      </c>
      <c r="B675" s="50">
        <v>6.4000000000000001E-2</v>
      </c>
      <c r="C675" s="50" t="s">
        <v>313</v>
      </c>
      <c r="E675" s="51">
        <v>45399.618055555555</v>
      </c>
    </row>
    <row r="676" spans="1:5">
      <c r="A676" s="50" t="s">
        <v>962</v>
      </c>
      <c r="B676" s="50">
        <v>6.4000000000000001E-2</v>
      </c>
      <c r="C676" s="50" t="s">
        <v>313</v>
      </c>
      <c r="E676" s="51">
        <v>45399.618055555555</v>
      </c>
    </row>
    <row r="677" spans="1:5">
      <c r="A677" s="50" t="s">
        <v>955</v>
      </c>
      <c r="B677" s="50">
        <v>6.4000000000000001E-2</v>
      </c>
      <c r="C677" s="50" t="s">
        <v>313</v>
      </c>
      <c r="E677" s="51">
        <v>45399.618055555555</v>
      </c>
    </row>
    <row r="678" spans="1:5">
      <c r="A678" s="50" t="s">
        <v>936</v>
      </c>
      <c r="B678" s="50">
        <v>6.4000000000000001E-2</v>
      </c>
      <c r="C678" s="50" t="s">
        <v>313</v>
      </c>
      <c r="E678" s="51">
        <v>45399.618055555555</v>
      </c>
    </row>
    <row r="679" spans="1:5">
      <c r="A679" s="50" t="s">
        <v>710</v>
      </c>
      <c r="B679" s="50">
        <v>6.3E-2</v>
      </c>
      <c r="C679" s="50" t="s">
        <v>313</v>
      </c>
      <c r="E679" s="51">
        <v>45399.618055555555</v>
      </c>
    </row>
    <row r="680" spans="1:5">
      <c r="A680" s="50" t="s">
        <v>939</v>
      </c>
      <c r="B680" s="50">
        <v>6.3E-2</v>
      </c>
      <c r="C680" s="50" t="s">
        <v>313</v>
      </c>
      <c r="E680" s="51">
        <v>45399.618055555555</v>
      </c>
    </row>
    <row r="681" spans="1:5">
      <c r="A681" s="50" t="s">
        <v>924</v>
      </c>
      <c r="B681" s="50">
        <v>6.3E-2</v>
      </c>
      <c r="C681" s="50" t="s">
        <v>313</v>
      </c>
      <c r="E681" s="51">
        <v>45399.618055555555</v>
      </c>
    </row>
    <row r="682" spans="1:5">
      <c r="A682" s="50" t="s">
        <v>889</v>
      </c>
      <c r="B682" s="50">
        <v>6.3E-2</v>
      </c>
      <c r="C682" s="50" t="s">
        <v>313</v>
      </c>
      <c r="E682" s="51">
        <v>45399.618055555555</v>
      </c>
    </row>
    <row r="683" spans="1:5">
      <c r="A683" s="50" t="s">
        <v>979</v>
      </c>
      <c r="B683" s="50">
        <v>6.3E-2</v>
      </c>
      <c r="C683" s="50" t="s">
        <v>313</v>
      </c>
      <c r="E683" s="51">
        <v>45399.618055555555</v>
      </c>
    </row>
    <row r="684" spans="1:5">
      <c r="A684" s="50" t="s">
        <v>971</v>
      </c>
      <c r="B684" s="50">
        <v>6.3E-2</v>
      </c>
      <c r="C684" s="50" t="s">
        <v>313</v>
      </c>
      <c r="E684" s="51">
        <v>45399.618055555555</v>
      </c>
    </row>
    <row r="685" spans="1:5">
      <c r="A685" s="50" t="s">
        <v>965</v>
      </c>
      <c r="B685" s="50">
        <v>6.2E-2</v>
      </c>
      <c r="C685" s="50" t="s">
        <v>313</v>
      </c>
      <c r="E685" s="51">
        <v>45399.618055555555</v>
      </c>
    </row>
    <row r="686" spans="1:5">
      <c r="A686" s="50" t="s">
        <v>948</v>
      </c>
      <c r="B686" s="50">
        <v>6.2E-2</v>
      </c>
      <c r="C686" s="50" t="s">
        <v>313</v>
      </c>
      <c r="E686" s="51">
        <v>45399.618055555555</v>
      </c>
    </row>
    <row r="687" spans="1:5">
      <c r="A687" s="50" t="s">
        <v>759</v>
      </c>
      <c r="B687" s="50">
        <v>6.2E-2</v>
      </c>
      <c r="C687" s="50" t="s">
        <v>313</v>
      </c>
      <c r="E687" s="51">
        <v>45399.618055555555</v>
      </c>
    </row>
    <row r="688" spans="1:5">
      <c r="A688" s="50" t="s">
        <v>852</v>
      </c>
      <c r="B688" s="50">
        <v>6.2E-2</v>
      </c>
      <c r="C688" s="50" t="s">
        <v>313</v>
      </c>
      <c r="E688" s="51">
        <v>45399.618055555555</v>
      </c>
    </row>
    <row r="689" spans="1:5">
      <c r="A689" s="50" t="s">
        <v>643</v>
      </c>
      <c r="B689" s="50">
        <v>6.2E-2</v>
      </c>
      <c r="C689" s="50" t="s">
        <v>313</v>
      </c>
      <c r="E689" s="51">
        <v>45399.618055555555</v>
      </c>
    </row>
    <row r="690" spans="1:5">
      <c r="A690" s="50" t="s">
        <v>982</v>
      </c>
      <c r="B690" s="50">
        <v>6.0999999999999999E-2</v>
      </c>
      <c r="C690" s="50" t="s">
        <v>313</v>
      </c>
      <c r="E690" s="51">
        <v>45399.618055555555</v>
      </c>
    </row>
    <row r="691" spans="1:5">
      <c r="A691" s="50" t="s">
        <v>720</v>
      </c>
      <c r="B691" s="50">
        <v>6.0999999999999999E-2</v>
      </c>
      <c r="C691" s="50" t="s">
        <v>313</v>
      </c>
      <c r="E691" s="51">
        <v>45399.618055555555</v>
      </c>
    </row>
    <row r="692" spans="1:5">
      <c r="A692" s="50" t="s">
        <v>985</v>
      </c>
      <c r="B692" s="50">
        <v>0.06</v>
      </c>
      <c r="C692" s="50" t="s">
        <v>313</v>
      </c>
      <c r="E692" s="51">
        <v>45399.618055555555</v>
      </c>
    </row>
    <row r="693" spans="1:5">
      <c r="A693" s="50" t="s">
        <v>854</v>
      </c>
      <c r="B693" s="50">
        <v>0.06</v>
      </c>
      <c r="C693" s="50" t="s">
        <v>313</v>
      </c>
      <c r="E693" s="51">
        <v>45399.618055555555</v>
      </c>
    </row>
    <row r="694" spans="1:5">
      <c r="A694" s="50" t="s">
        <v>942</v>
      </c>
      <c r="B694" s="50">
        <v>0.06</v>
      </c>
      <c r="C694" s="50" t="s">
        <v>313</v>
      </c>
      <c r="E694" s="51">
        <v>45399.618055555555</v>
      </c>
    </row>
    <row r="695" spans="1:5">
      <c r="A695" s="50" t="s">
        <v>977</v>
      </c>
      <c r="B695" s="50">
        <v>0.06</v>
      </c>
      <c r="C695" s="50" t="s">
        <v>313</v>
      </c>
      <c r="E695" s="51">
        <v>45399.618055555555</v>
      </c>
    </row>
    <row r="696" spans="1:5">
      <c r="A696" s="50" t="s">
        <v>986</v>
      </c>
      <c r="B696" s="50">
        <v>5.8999999999999997E-2</v>
      </c>
      <c r="C696" s="50" t="s">
        <v>313</v>
      </c>
      <c r="E696" s="51">
        <v>45399.618055555555</v>
      </c>
    </row>
    <row r="697" spans="1:5">
      <c r="A697" s="50" t="s">
        <v>989</v>
      </c>
      <c r="B697" s="50">
        <v>5.8999999999999997E-2</v>
      </c>
      <c r="C697" s="50" t="s">
        <v>313</v>
      </c>
      <c r="E697" s="51">
        <v>45399.618055555555</v>
      </c>
    </row>
    <row r="698" spans="1:5">
      <c r="A698" s="50" t="s">
        <v>975</v>
      </c>
      <c r="B698" s="50">
        <v>5.8999999999999997E-2</v>
      </c>
      <c r="C698" s="50" t="s">
        <v>313</v>
      </c>
      <c r="E698" s="51">
        <v>45399.618055555555</v>
      </c>
    </row>
    <row r="699" spans="1:5">
      <c r="A699" s="50" t="s">
        <v>978</v>
      </c>
      <c r="B699" s="50">
        <v>5.8999999999999997E-2</v>
      </c>
      <c r="C699" s="50" t="s">
        <v>313</v>
      </c>
      <c r="E699" s="51">
        <v>45399.618055555555</v>
      </c>
    </row>
    <row r="700" spans="1:5">
      <c r="A700" s="50" t="s">
        <v>980</v>
      </c>
      <c r="B700" s="50">
        <v>5.8000000000000003E-2</v>
      </c>
      <c r="C700" s="50" t="s">
        <v>313</v>
      </c>
      <c r="E700" s="51">
        <v>45399.618055555555</v>
      </c>
    </row>
    <row r="701" spans="1:5">
      <c r="A701" s="50" t="s">
        <v>981</v>
      </c>
      <c r="B701" s="50">
        <v>5.8000000000000003E-2</v>
      </c>
      <c r="C701" s="50" t="s">
        <v>313</v>
      </c>
      <c r="E701" s="51">
        <v>45399.618055555555</v>
      </c>
    </row>
    <row r="702" spans="1:5">
      <c r="A702" s="50" t="s">
        <v>1022</v>
      </c>
      <c r="B702" s="50">
        <v>5.8000000000000003E-2</v>
      </c>
      <c r="C702" s="50" t="s">
        <v>313</v>
      </c>
      <c r="E702" s="51">
        <v>45399.618055555555</v>
      </c>
    </row>
    <row r="703" spans="1:5">
      <c r="A703" s="50" t="s">
        <v>940</v>
      </c>
      <c r="B703" s="50">
        <v>5.8000000000000003E-2</v>
      </c>
      <c r="C703" s="50" t="s">
        <v>313</v>
      </c>
      <c r="E703" s="51">
        <v>45399.618055555555</v>
      </c>
    </row>
    <row r="704" spans="1:5">
      <c r="A704" s="50" t="s">
        <v>1004</v>
      </c>
      <c r="B704" s="50">
        <v>5.8000000000000003E-2</v>
      </c>
      <c r="C704" s="50" t="s">
        <v>313</v>
      </c>
      <c r="E704" s="51">
        <v>45399.618055555555</v>
      </c>
    </row>
    <row r="705" spans="1:5">
      <c r="A705" s="50" t="s">
        <v>993</v>
      </c>
      <c r="B705" s="50">
        <v>5.8000000000000003E-2</v>
      </c>
      <c r="C705" s="50" t="s">
        <v>313</v>
      </c>
      <c r="E705" s="51">
        <v>45399.618055555555</v>
      </c>
    </row>
    <row r="706" spans="1:5">
      <c r="A706" s="50" t="s">
        <v>992</v>
      </c>
      <c r="B706" s="50">
        <v>5.7000000000000002E-2</v>
      </c>
      <c r="C706" s="50" t="s">
        <v>313</v>
      </c>
      <c r="E706" s="51">
        <v>45399.618055555555</v>
      </c>
    </row>
    <row r="707" spans="1:5">
      <c r="A707" s="50" t="s">
        <v>1003</v>
      </c>
      <c r="B707" s="50">
        <v>5.7000000000000002E-2</v>
      </c>
      <c r="C707" s="50" t="s">
        <v>313</v>
      </c>
      <c r="E707" s="51">
        <v>45399.618055555555</v>
      </c>
    </row>
    <row r="708" spans="1:5">
      <c r="A708" s="50" t="s">
        <v>895</v>
      </c>
      <c r="B708" s="50">
        <v>5.7000000000000002E-2</v>
      </c>
      <c r="C708" s="50" t="s">
        <v>313</v>
      </c>
      <c r="E708" s="51">
        <v>45399.618055555555</v>
      </c>
    </row>
    <row r="709" spans="1:5">
      <c r="A709" s="50" t="s">
        <v>988</v>
      </c>
      <c r="B709" s="50">
        <v>5.6000000000000001E-2</v>
      </c>
      <c r="C709" s="50" t="s">
        <v>313</v>
      </c>
      <c r="E709" s="51">
        <v>45399.618055555555</v>
      </c>
    </row>
    <row r="710" spans="1:5">
      <c r="A710" s="50" t="s">
        <v>999</v>
      </c>
      <c r="B710" s="50">
        <v>5.6000000000000001E-2</v>
      </c>
      <c r="C710" s="50" t="s">
        <v>313</v>
      </c>
      <c r="E710" s="51">
        <v>45399.618055555555</v>
      </c>
    </row>
    <row r="711" spans="1:5">
      <c r="A711" s="50" t="s">
        <v>996</v>
      </c>
      <c r="B711" s="50">
        <v>5.6000000000000001E-2</v>
      </c>
      <c r="C711" s="50" t="s">
        <v>313</v>
      </c>
      <c r="E711" s="51">
        <v>45399.618055555555</v>
      </c>
    </row>
    <row r="712" spans="1:5">
      <c r="A712" s="50" t="s">
        <v>997</v>
      </c>
      <c r="B712" s="50">
        <v>5.6000000000000001E-2</v>
      </c>
      <c r="C712" s="50" t="s">
        <v>313</v>
      </c>
      <c r="E712" s="51">
        <v>45399.618055555555</v>
      </c>
    </row>
    <row r="713" spans="1:5">
      <c r="A713" s="50" t="s">
        <v>995</v>
      </c>
      <c r="B713" s="50">
        <v>5.5E-2</v>
      </c>
      <c r="C713" s="50" t="s">
        <v>313</v>
      </c>
      <c r="E713" s="51">
        <v>45399.618055555555</v>
      </c>
    </row>
    <row r="714" spans="1:5">
      <c r="A714" s="50" t="s">
        <v>1008</v>
      </c>
      <c r="B714" s="50">
        <v>5.5E-2</v>
      </c>
      <c r="C714" s="50" t="s">
        <v>313</v>
      </c>
      <c r="E714" s="51">
        <v>45399.618055555555</v>
      </c>
    </row>
    <row r="715" spans="1:5">
      <c r="A715" s="50" t="s">
        <v>990</v>
      </c>
      <c r="B715" s="50">
        <v>5.5E-2</v>
      </c>
      <c r="C715" s="50" t="s">
        <v>313</v>
      </c>
      <c r="E715" s="51">
        <v>45399.618055555555</v>
      </c>
    </row>
    <row r="716" spans="1:5">
      <c r="A716" s="50" t="s">
        <v>1071</v>
      </c>
      <c r="B716" s="50">
        <v>5.3999999999999999E-2</v>
      </c>
      <c r="C716" s="50" t="s">
        <v>313</v>
      </c>
      <c r="E716" s="51">
        <v>45399.618055555555</v>
      </c>
    </row>
    <row r="717" spans="1:5">
      <c r="A717" s="50" t="s">
        <v>1010</v>
      </c>
      <c r="B717" s="50">
        <v>5.3999999999999999E-2</v>
      </c>
      <c r="C717" s="50" t="s">
        <v>313</v>
      </c>
      <c r="E717" s="51">
        <v>45399.618055555555</v>
      </c>
    </row>
    <row r="718" spans="1:5">
      <c r="A718" s="50" t="s">
        <v>1007</v>
      </c>
      <c r="B718" s="50">
        <v>5.3999999999999999E-2</v>
      </c>
      <c r="C718" s="50" t="s">
        <v>313</v>
      </c>
      <c r="E718" s="51">
        <v>45399.618055555555</v>
      </c>
    </row>
    <row r="719" spans="1:5">
      <c r="A719" s="50" t="s">
        <v>1013</v>
      </c>
      <c r="B719" s="50">
        <v>5.2999999999999999E-2</v>
      </c>
      <c r="C719" s="50" t="s">
        <v>313</v>
      </c>
      <c r="E719" s="51">
        <v>45399.618055555555</v>
      </c>
    </row>
    <row r="720" spans="1:5">
      <c r="A720" s="50" t="s">
        <v>1002</v>
      </c>
      <c r="B720" s="50">
        <v>5.2999999999999999E-2</v>
      </c>
      <c r="C720" s="50" t="s">
        <v>313</v>
      </c>
      <c r="E720" s="51">
        <v>45399.618055555555</v>
      </c>
    </row>
    <row r="721" spans="1:5">
      <c r="A721" s="50" t="s">
        <v>1009</v>
      </c>
      <c r="B721" s="50">
        <v>5.1999999999999998E-2</v>
      </c>
      <c r="C721" s="50" t="s">
        <v>313</v>
      </c>
      <c r="E721" s="51">
        <v>45399.618055555555</v>
      </c>
    </row>
    <row r="722" spans="1:5">
      <c r="A722" s="50" t="s">
        <v>1000</v>
      </c>
      <c r="B722" s="50">
        <v>5.1999999999999998E-2</v>
      </c>
      <c r="C722" s="50" t="s">
        <v>310</v>
      </c>
      <c r="E722" s="51">
        <v>45399.618055555555</v>
      </c>
    </row>
    <row r="723" spans="1:5">
      <c r="A723" s="50" t="s">
        <v>1005</v>
      </c>
      <c r="B723" s="50">
        <v>5.0999999999999997E-2</v>
      </c>
      <c r="C723" s="50" t="s">
        <v>313</v>
      </c>
      <c r="E723" s="51">
        <v>45399.618055555555</v>
      </c>
    </row>
    <row r="724" spans="1:5">
      <c r="A724" s="50" t="s">
        <v>1001</v>
      </c>
      <c r="B724" s="50">
        <v>5.0999999999999997E-2</v>
      </c>
      <c r="C724" s="50" t="s">
        <v>313</v>
      </c>
      <c r="E724" s="51">
        <v>45399.618055555555</v>
      </c>
    </row>
    <row r="725" spans="1:5">
      <c r="A725" s="50" t="s">
        <v>984</v>
      </c>
      <c r="B725" s="50">
        <v>5.0999999999999997E-2</v>
      </c>
      <c r="C725" s="50" t="s">
        <v>313</v>
      </c>
      <c r="E725" s="51">
        <v>45399.618055555555</v>
      </c>
    </row>
    <row r="726" spans="1:5">
      <c r="A726" s="50" t="s">
        <v>1016</v>
      </c>
      <c r="B726" s="50">
        <v>0.05</v>
      </c>
      <c r="C726" s="50" t="s">
        <v>313</v>
      </c>
      <c r="E726" s="51">
        <v>45399.618055555555</v>
      </c>
    </row>
    <row r="727" spans="1:5">
      <c r="A727" s="50" t="s">
        <v>963</v>
      </c>
      <c r="B727" s="50">
        <v>0.05</v>
      </c>
      <c r="C727" s="50" t="s">
        <v>313</v>
      </c>
      <c r="E727" s="51">
        <v>45399.618055555555</v>
      </c>
    </row>
    <row r="728" spans="1:5">
      <c r="A728" s="50" t="s">
        <v>1019</v>
      </c>
      <c r="B728" s="50">
        <v>4.9000000000000002E-2</v>
      </c>
      <c r="C728" s="50" t="s">
        <v>313</v>
      </c>
      <c r="E728" s="51">
        <v>45399.618055555555</v>
      </c>
    </row>
    <row r="729" spans="1:5">
      <c r="A729" s="50" t="s">
        <v>1020</v>
      </c>
      <c r="B729" s="50">
        <v>4.9000000000000002E-2</v>
      </c>
      <c r="C729" s="50" t="s">
        <v>313</v>
      </c>
      <c r="E729" s="51">
        <v>45399.618055555555</v>
      </c>
    </row>
    <row r="730" spans="1:5">
      <c r="A730" s="50" t="s">
        <v>1015</v>
      </c>
      <c r="B730" s="50">
        <v>4.9000000000000002E-2</v>
      </c>
      <c r="C730" s="50" t="s">
        <v>313</v>
      </c>
      <c r="E730" s="51">
        <v>45399.618055555555</v>
      </c>
    </row>
    <row r="731" spans="1:5">
      <c r="A731" s="50" t="s">
        <v>1021</v>
      </c>
      <c r="B731" s="50">
        <v>4.8000000000000001E-2</v>
      </c>
      <c r="C731" s="50" t="s">
        <v>313</v>
      </c>
      <c r="E731" s="51">
        <v>45399.618055555555</v>
      </c>
    </row>
    <row r="732" spans="1:5">
      <c r="A732" s="50" t="s">
        <v>1024</v>
      </c>
      <c r="B732" s="50">
        <v>4.7E-2</v>
      </c>
      <c r="C732" s="50" t="s">
        <v>313</v>
      </c>
      <c r="E732" s="51">
        <v>45399.618055555555</v>
      </c>
    </row>
    <row r="733" spans="1:5">
      <c r="A733" s="50" t="s">
        <v>1017</v>
      </c>
      <c r="B733" s="50">
        <v>4.7E-2</v>
      </c>
      <c r="C733" s="50" t="s">
        <v>313</v>
      </c>
      <c r="E733" s="51">
        <v>45399.618055555555</v>
      </c>
    </row>
    <row r="734" spans="1:5">
      <c r="A734" s="50" t="s">
        <v>1025</v>
      </c>
      <c r="B734" s="50">
        <v>4.3999999999999997E-2</v>
      </c>
      <c r="C734" s="50" t="s">
        <v>313</v>
      </c>
      <c r="E734" s="51">
        <v>45399.618055555555</v>
      </c>
    </row>
    <row r="735" spans="1:5">
      <c r="A735" s="50" t="s">
        <v>1027</v>
      </c>
      <c r="B735" s="50">
        <v>4.2999999999999997E-2</v>
      </c>
      <c r="C735" s="50" t="s">
        <v>313</v>
      </c>
      <c r="E735" s="51">
        <v>45399.618055555555</v>
      </c>
    </row>
    <row r="736" spans="1:5">
      <c r="A736" s="50" t="s">
        <v>1028</v>
      </c>
      <c r="B736" s="50">
        <v>4.2999999999999997E-2</v>
      </c>
      <c r="C736" s="50" t="s">
        <v>313</v>
      </c>
      <c r="E736" s="51">
        <v>45399.618055555555</v>
      </c>
    </row>
    <row r="737" spans="1:5">
      <c r="A737" s="50" t="s">
        <v>1074</v>
      </c>
      <c r="B737" s="50">
        <v>4.2000000000000003E-2</v>
      </c>
      <c r="C737" s="50" t="s">
        <v>313</v>
      </c>
      <c r="E737" s="51">
        <v>45399.618055555555</v>
      </c>
    </row>
    <row r="738" spans="1:5">
      <c r="A738" s="50" t="s">
        <v>429</v>
      </c>
      <c r="B738" s="50">
        <v>0.111</v>
      </c>
      <c r="C738" s="50" t="s">
        <v>313</v>
      </c>
      <c r="E738" s="51">
        <v>45399.611111111109</v>
      </c>
    </row>
    <row r="739" spans="1:5">
      <c r="A739" s="50" t="s">
        <v>1036</v>
      </c>
      <c r="B739" s="50">
        <v>9.7000000000000003E-2</v>
      </c>
      <c r="C739" s="50" t="s">
        <v>313</v>
      </c>
      <c r="E739" s="51">
        <v>45399.611111111109</v>
      </c>
    </row>
    <row r="740" spans="1:5">
      <c r="A740" s="50" t="s">
        <v>649</v>
      </c>
      <c r="B740" s="50">
        <v>8.7999999999999995E-2</v>
      </c>
      <c r="C740" s="50" t="s">
        <v>313</v>
      </c>
      <c r="E740" s="51">
        <v>45399.611111111109</v>
      </c>
    </row>
    <row r="741" spans="1:5">
      <c r="A741" s="50" t="s">
        <v>797</v>
      </c>
      <c r="B741" s="50">
        <v>8.6999999999999994E-2</v>
      </c>
      <c r="C741" s="50" t="s">
        <v>313</v>
      </c>
      <c r="E741" s="51">
        <v>45399.611111111109</v>
      </c>
    </row>
    <row r="742" spans="1:5">
      <c r="A742" s="50" t="s">
        <v>864</v>
      </c>
      <c r="B742" s="50">
        <v>8.5000000000000006E-2</v>
      </c>
      <c r="C742" s="50" t="s">
        <v>313</v>
      </c>
      <c r="E742" s="51">
        <v>45399.611111111109</v>
      </c>
    </row>
    <row r="743" spans="1:5">
      <c r="A743" s="50" t="s">
        <v>891</v>
      </c>
      <c r="B743" s="50">
        <v>7.6999999999999999E-2</v>
      </c>
      <c r="C743" s="50" t="s">
        <v>313</v>
      </c>
      <c r="E743" s="51">
        <v>45399.611111111109</v>
      </c>
    </row>
    <row r="744" spans="1:5">
      <c r="A744" s="50" t="s">
        <v>1073</v>
      </c>
      <c r="B744" s="50">
        <v>7.2999999999999995E-2</v>
      </c>
      <c r="C744" s="50" t="s">
        <v>313</v>
      </c>
      <c r="E744" s="51">
        <v>45399.611111111109</v>
      </c>
    </row>
    <row r="745" spans="1:5">
      <c r="A745" s="50" t="s">
        <v>622</v>
      </c>
      <c r="B745" s="50">
        <v>7.1999999999999995E-2</v>
      </c>
      <c r="C745" s="50" t="s">
        <v>313</v>
      </c>
      <c r="E745" s="51">
        <v>45399.611111111109</v>
      </c>
    </row>
    <row r="746" spans="1:5">
      <c r="A746" s="50" t="s">
        <v>957</v>
      </c>
      <c r="B746" s="50">
        <v>6.3E-2</v>
      </c>
      <c r="C746" s="50" t="s">
        <v>310</v>
      </c>
      <c r="E746" s="51">
        <v>45399.611111111109</v>
      </c>
    </row>
    <row r="747" spans="1:5">
      <c r="A747" s="50" t="s">
        <v>1006</v>
      </c>
      <c r="B747" s="50">
        <v>5.8999999999999997E-2</v>
      </c>
      <c r="C747" s="50" t="s">
        <v>313</v>
      </c>
      <c r="E747" s="51">
        <v>45399.611111111109</v>
      </c>
    </row>
    <row r="748" spans="1:5">
      <c r="A748" s="50" t="s">
        <v>994</v>
      </c>
      <c r="B748" s="50">
        <v>5.7000000000000002E-2</v>
      </c>
      <c r="C748" s="50" t="s">
        <v>313</v>
      </c>
      <c r="E748" s="51">
        <v>45399.611111111109</v>
      </c>
    </row>
    <row r="749" spans="1:5">
      <c r="A749" s="50" t="s">
        <v>819</v>
      </c>
      <c r="B749" s="50">
        <v>5.3999999999999999E-2</v>
      </c>
      <c r="C749" s="50" t="s">
        <v>313</v>
      </c>
      <c r="E749" s="51">
        <v>45399.611111111109</v>
      </c>
    </row>
    <row r="750" spans="1:5">
      <c r="A750" s="50" t="s">
        <v>930</v>
      </c>
      <c r="B750" s="50">
        <v>4.8000000000000001E-2</v>
      </c>
      <c r="C750" s="50" t="s">
        <v>313</v>
      </c>
      <c r="E750" s="51">
        <v>45399.611111111109</v>
      </c>
    </row>
    <row r="751" spans="1:5">
      <c r="A751" s="50" t="s">
        <v>1072</v>
      </c>
      <c r="B751" s="50">
        <v>5.2999999999999999E-2</v>
      </c>
      <c r="C751" s="50" t="s">
        <v>313</v>
      </c>
      <c r="E751" s="51">
        <v>45399.604166666664</v>
      </c>
    </row>
    <row r="752" spans="1:5">
      <c r="A752" s="50" t="s">
        <v>1018</v>
      </c>
      <c r="B752" s="50">
        <v>5.1999999999999998E-2</v>
      </c>
      <c r="C752" s="50" t="s">
        <v>313</v>
      </c>
      <c r="E752" s="51">
        <v>45399.604166666664</v>
      </c>
    </row>
    <row r="753" spans="1:5">
      <c r="A753" s="50" t="s">
        <v>1014</v>
      </c>
      <c r="B753" s="50">
        <v>5.0999999999999997E-2</v>
      </c>
      <c r="C753" s="50" t="s">
        <v>313</v>
      </c>
      <c r="E753" s="51">
        <v>45399.604166666664</v>
      </c>
    </row>
    <row r="754" spans="1:5">
      <c r="A754" s="50" t="s">
        <v>1012</v>
      </c>
      <c r="B754" s="50">
        <v>4.8000000000000001E-2</v>
      </c>
      <c r="C754" s="50" t="s">
        <v>313</v>
      </c>
      <c r="E754" s="51">
        <v>45399.604166666664</v>
      </c>
    </row>
    <row r="755" spans="1:5">
      <c r="A755" s="50" t="s">
        <v>1026</v>
      </c>
      <c r="B755" s="50">
        <v>4.7E-2</v>
      </c>
      <c r="C755" s="50" t="s">
        <v>313</v>
      </c>
      <c r="E755" s="51">
        <v>45399.597222222219</v>
      </c>
    </row>
  </sheetData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B4F62-CE1B-4C84-93D9-D9078529F6F6}">
  <dimension ref="A1:E767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3.5"/>
  <cols>
    <col min="1" max="1" width="57" style="42" bestFit="1" customWidth="1"/>
    <col min="2" max="4" width="9" style="42"/>
    <col min="5" max="5" width="15.875" style="42" bestFit="1" customWidth="1"/>
    <col min="6" max="16384" width="9" style="42"/>
  </cols>
  <sheetData>
    <row r="1" spans="1:5">
      <c r="A1" s="42" t="s">
        <v>309</v>
      </c>
      <c r="B1" s="42">
        <v>6.9000000000000006E-2</v>
      </c>
      <c r="C1" s="42" t="s">
        <v>310</v>
      </c>
      <c r="E1" s="43">
        <v>45060.763888888891</v>
      </c>
    </row>
    <row r="2" spans="1:5">
      <c r="A2" s="42" t="s">
        <v>311</v>
      </c>
      <c r="B2" s="42">
        <v>0.10199999999999999</v>
      </c>
      <c r="E2" s="43">
        <v>45060.756944444445</v>
      </c>
    </row>
    <row r="3" spans="1:5">
      <c r="A3" s="42" t="s">
        <v>312</v>
      </c>
      <c r="B3" s="42">
        <v>0.18</v>
      </c>
      <c r="C3" s="42" t="s">
        <v>313</v>
      </c>
      <c r="E3" s="43">
        <v>45060.75</v>
      </c>
    </row>
    <row r="4" spans="1:5">
      <c r="A4" s="42" t="s">
        <v>314</v>
      </c>
      <c r="B4" s="42">
        <v>0.16600000000000001</v>
      </c>
      <c r="C4" s="42" t="s">
        <v>313</v>
      </c>
      <c r="E4" s="43">
        <v>45060.75</v>
      </c>
    </row>
    <row r="5" spans="1:5">
      <c r="A5" s="42" t="s">
        <v>315</v>
      </c>
      <c r="B5" s="42">
        <v>0.16600000000000001</v>
      </c>
      <c r="C5" s="42" t="s">
        <v>313</v>
      </c>
      <c r="E5" s="43">
        <v>45060.75</v>
      </c>
    </row>
    <row r="6" spans="1:5">
      <c r="A6" s="42" t="s">
        <v>316</v>
      </c>
      <c r="B6" s="42">
        <v>0.16500000000000001</v>
      </c>
      <c r="C6" s="42" t="s">
        <v>313</v>
      </c>
      <c r="E6" s="43">
        <v>45060.75</v>
      </c>
    </row>
    <row r="7" spans="1:5">
      <c r="A7" s="42" t="s">
        <v>317</v>
      </c>
      <c r="B7" s="42">
        <v>0.161</v>
      </c>
      <c r="C7" s="42" t="s">
        <v>313</v>
      </c>
      <c r="E7" s="43">
        <v>45060.75</v>
      </c>
    </row>
    <row r="8" spans="1:5">
      <c r="A8" s="42" t="s">
        <v>318</v>
      </c>
      <c r="B8" s="42">
        <v>0.16</v>
      </c>
      <c r="C8" s="42" t="s">
        <v>313</v>
      </c>
      <c r="E8" s="43">
        <v>45060.75</v>
      </c>
    </row>
    <row r="9" spans="1:5">
      <c r="A9" s="42" t="s">
        <v>319</v>
      </c>
      <c r="B9" s="42">
        <v>0.16</v>
      </c>
      <c r="C9" s="42" t="s">
        <v>313</v>
      </c>
      <c r="E9" s="43">
        <v>45060.75</v>
      </c>
    </row>
    <row r="10" spans="1:5">
      <c r="A10" s="42" t="s">
        <v>320</v>
      </c>
      <c r="B10" s="42">
        <v>0.151</v>
      </c>
      <c r="C10" s="42" t="s">
        <v>313</v>
      </c>
      <c r="E10" s="43">
        <v>45060.75</v>
      </c>
    </row>
    <row r="11" spans="1:5">
      <c r="A11" s="42" t="s">
        <v>321</v>
      </c>
      <c r="B11" s="42">
        <v>0.151</v>
      </c>
      <c r="C11" s="42" t="s">
        <v>313</v>
      </c>
      <c r="E11" s="43">
        <v>45060.75</v>
      </c>
    </row>
    <row r="12" spans="1:5">
      <c r="A12" s="42" t="s">
        <v>322</v>
      </c>
      <c r="B12" s="42">
        <v>0.15</v>
      </c>
      <c r="C12" s="42" t="s">
        <v>313</v>
      </c>
      <c r="E12" s="43">
        <v>45060.75</v>
      </c>
    </row>
    <row r="13" spans="1:5">
      <c r="A13" s="42" t="s">
        <v>323</v>
      </c>
      <c r="B13" s="42">
        <v>0.15</v>
      </c>
      <c r="C13" s="42" t="s">
        <v>313</v>
      </c>
      <c r="E13" s="43">
        <v>45060.75</v>
      </c>
    </row>
    <row r="14" spans="1:5">
      <c r="A14" s="42" t="s">
        <v>324</v>
      </c>
      <c r="B14" s="42">
        <v>0.14599999999999999</v>
      </c>
      <c r="C14" s="42" t="s">
        <v>313</v>
      </c>
      <c r="E14" s="43">
        <v>45060.75</v>
      </c>
    </row>
    <row r="15" spans="1:5">
      <c r="A15" s="42" t="s">
        <v>325</v>
      </c>
      <c r="B15" s="42">
        <v>0.14299999999999999</v>
      </c>
      <c r="C15" s="42" t="s">
        <v>313</v>
      </c>
      <c r="E15" s="43">
        <v>45060.75</v>
      </c>
    </row>
    <row r="16" spans="1:5">
      <c r="A16" s="42" t="s">
        <v>326</v>
      </c>
      <c r="B16" s="42">
        <v>0.14299999999999999</v>
      </c>
      <c r="C16" s="42" t="s">
        <v>313</v>
      </c>
      <c r="E16" s="43">
        <v>45060.75</v>
      </c>
    </row>
    <row r="17" spans="1:5">
      <c r="A17" s="42" t="s">
        <v>327</v>
      </c>
      <c r="B17" s="42">
        <v>0.14299999999999999</v>
      </c>
      <c r="C17" s="42" t="s">
        <v>313</v>
      </c>
      <c r="E17" s="43">
        <v>45060.75</v>
      </c>
    </row>
    <row r="18" spans="1:5">
      <c r="A18" s="42" t="s">
        <v>328</v>
      </c>
      <c r="B18" s="42">
        <v>0.14199999999999999</v>
      </c>
      <c r="C18" s="42" t="s">
        <v>313</v>
      </c>
      <c r="E18" s="43">
        <v>45060.75</v>
      </c>
    </row>
    <row r="19" spans="1:5">
      <c r="A19" s="42" t="s">
        <v>329</v>
      </c>
      <c r="B19" s="42">
        <v>0.14099999999999999</v>
      </c>
      <c r="C19" s="42" t="s">
        <v>313</v>
      </c>
      <c r="E19" s="43">
        <v>45060.75</v>
      </c>
    </row>
    <row r="20" spans="1:5">
      <c r="A20" s="42" t="s">
        <v>330</v>
      </c>
      <c r="B20" s="42">
        <v>0.14000000000000001</v>
      </c>
      <c r="C20" s="42" t="s">
        <v>313</v>
      </c>
      <c r="E20" s="43">
        <v>45060.75</v>
      </c>
    </row>
    <row r="21" spans="1:5">
      <c r="A21" s="42" t="s">
        <v>331</v>
      </c>
      <c r="B21" s="42">
        <v>0.13700000000000001</v>
      </c>
      <c r="C21" s="42" t="s">
        <v>313</v>
      </c>
      <c r="E21" s="43">
        <v>45060.75</v>
      </c>
    </row>
    <row r="22" spans="1:5">
      <c r="A22" s="42" t="s">
        <v>332</v>
      </c>
      <c r="B22" s="42">
        <v>0.13600000000000001</v>
      </c>
      <c r="C22" s="42" t="s">
        <v>313</v>
      </c>
      <c r="E22" s="43">
        <v>45060.75</v>
      </c>
    </row>
    <row r="23" spans="1:5">
      <c r="A23" s="42" t="s">
        <v>333</v>
      </c>
      <c r="B23" s="42">
        <v>0.13500000000000001</v>
      </c>
      <c r="C23" s="42" t="s">
        <v>313</v>
      </c>
      <c r="E23" s="43">
        <v>45060.75</v>
      </c>
    </row>
    <row r="24" spans="1:5">
      <c r="A24" s="42" t="s">
        <v>334</v>
      </c>
      <c r="B24" s="42">
        <v>0.13500000000000001</v>
      </c>
      <c r="C24" s="42" t="s">
        <v>313</v>
      </c>
      <c r="E24" s="43">
        <v>45060.75</v>
      </c>
    </row>
    <row r="25" spans="1:5">
      <c r="A25" s="42" t="s">
        <v>335</v>
      </c>
      <c r="B25" s="42">
        <v>0.13500000000000001</v>
      </c>
      <c r="C25" s="42" t="s">
        <v>313</v>
      </c>
      <c r="E25" s="43">
        <v>45060.75</v>
      </c>
    </row>
    <row r="26" spans="1:5">
      <c r="A26" s="42" t="s">
        <v>336</v>
      </c>
      <c r="B26" s="42">
        <v>0.13300000000000001</v>
      </c>
      <c r="C26" s="42" t="s">
        <v>313</v>
      </c>
      <c r="E26" s="43">
        <v>45060.75</v>
      </c>
    </row>
    <row r="27" spans="1:5">
      <c r="A27" s="42" t="s">
        <v>337</v>
      </c>
      <c r="B27" s="42">
        <v>0.13300000000000001</v>
      </c>
      <c r="C27" s="42" t="s">
        <v>313</v>
      </c>
      <c r="E27" s="43">
        <v>45060.75</v>
      </c>
    </row>
    <row r="28" spans="1:5">
      <c r="A28" s="42" t="s">
        <v>338</v>
      </c>
      <c r="B28" s="42">
        <v>0.13300000000000001</v>
      </c>
      <c r="C28" s="42" t="s">
        <v>313</v>
      </c>
      <c r="E28" s="43">
        <v>45060.75</v>
      </c>
    </row>
    <row r="29" spans="1:5">
      <c r="A29" s="42" t="s">
        <v>339</v>
      </c>
      <c r="B29" s="42">
        <v>0.13300000000000001</v>
      </c>
      <c r="C29" s="42" t="s">
        <v>313</v>
      </c>
      <c r="E29" s="43">
        <v>45060.75</v>
      </c>
    </row>
    <row r="30" spans="1:5">
      <c r="A30" s="42" t="s">
        <v>340</v>
      </c>
      <c r="B30" s="42">
        <v>0.13200000000000001</v>
      </c>
      <c r="C30" s="42" t="s">
        <v>313</v>
      </c>
      <c r="E30" s="43">
        <v>45060.75</v>
      </c>
    </row>
    <row r="31" spans="1:5">
      <c r="A31" s="42" t="s">
        <v>341</v>
      </c>
      <c r="B31" s="42">
        <v>0.13200000000000001</v>
      </c>
      <c r="C31" s="42" t="s">
        <v>313</v>
      </c>
      <c r="E31" s="43">
        <v>45060.75</v>
      </c>
    </row>
    <row r="32" spans="1:5">
      <c r="A32" s="42" t="s">
        <v>342</v>
      </c>
      <c r="B32" s="42">
        <v>0.13200000000000001</v>
      </c>
      <c r="C32" s="42" t="s">
        <v>313</v>
      </c>
      <c r="E32" s="43">
        <v>45060.75</v>
      </c>
    </row>
    <row r="33" spans="1:5">
      <c r="A33" s="42" t="s">
        <v>343</v>
      </c>
      <c r="B33" s="42">
        <v>0.13200000000000001</v>
      </c>
      <c r="C33" s="42" t="s">
        <v>313</v>
      </c>
      <c r="E33" s="43">
        <v>45060.75</v>
      </c>
    </row>
    <row r="34" spans="1:5">
      <c r="A34" s="42" t="s">
        <v>344</v>
      </c>
      <c r="B34" s="42">
        <v>0.13100000000000001</v>
      </c>
      <c r="C34" s="42" t="s">
        <v>313</v>
      </c>
      <c r="E34" s="43">
        <v>45060.75</v>
      </c>
    </row>
    <row r="35" spans="1:5">
      <c r="A35" s="42" t="s">
        <v>345</v>
      </c>
      <c r="B35" s="42">
        <v>0.13</v>
      </c>
      <c r="C35" s="42" t="s">
        <v>313</v>
      </c>
      <c r="E35" s="43">
        <v>45060.75</v>
      </c>
    </row>
    <row r="36" spans="1:5">
      <c r="A36" s="42" t="s">
        <v>346</v>
      </c>
      <c r="B36" s="42">
        <v>0.128</v>
      </c>
      <c r="C36" s="42" t="s">
        <v>313</v>
      </c>
      <c r="E36" s="43">
        <v>45060.75</v>
      </c>
    </row>
    <row r="37" spans="1:5">
      <c r="A37" s="42" t="s">
        <v>347</v>
      </c>
      <c r="B37" s="42">
        <v>0.128</v>
      </c>
      <c r="C37" s="42" t="s">
        <v>313</v>
      </c>
      <c r="E37" s="43">
        <v>45060.75</v>
      </c>
    </row>
    <row r="38" spans="1:5">
      <c r="A38" s="42" t="s">
        <v>348</v>
      </c>
      <c r="B38" s="42">
        <v>0.127</v>
      </c>
      <c r="C38" s="42" t="s">
        <v>313</v>
      </c>
      <c r="E38" s="43">
        <v>45060.75</v>
      </c>
    </row>
    <row r="39" spans="1:5">
      <c r="A39" s="42" t="s">
        <v>349</v>
      </c>
      <c r="B39" s="42">
        <v>0.127</v>
      </c>
      <c r="C39" s="42" t="s">
        <v>313</v>
      </c>
      <c r="E39" s="43">
        <v>45060.75</v>
      </c>
    </row>
    <row r="40" spans="1:5">
      <c r="A40" s="42" t="s">
        <v>350</v>
      </c>
      <c r="B40" s="42">
        <v>0.126</v>
      </c>
      <c r="C40" s="42" t="s">
        <v>313</v>
      </c>
      <c r="E40" s="43">
        <v>45060.75</v>
      </c>
    </row>
    <row r="41" spans="1:5">
      <c r="A41" s="42" t="s">
        <v>351</v>
      </c>
      <c r="B41" s="42">
        <v>0.126</v>
      </c>
      <c r="C41" s="42" t="s">
        <v>313</v>
      </c>
      <c r="E41" s="43">
        <v>45060.75</v>
      </c>
    </row>
    <row r="42" spans="1:5">
      <c r="A42" s="42" t="s">
        <v>352</v>
      </c>
      <c r="B42" s="42">
        <v>0.126</v>
      </c>
      <c r="C42" s="42" t="s">
        <v>313</v>
      </c>
      <c r="E42" s="43">
        <v>45060.75</v>
      </c>
    </row>
    <row r="43" spans="1:5">
      <c r="A43" s="42" t="s">
        <v>353</v>
      </c>
      <c r="B43" s="42">
        <v>0.125</v>
      </c>
      <c r="C43" s="42" t="s">
        <v>313</v>
      </c>
      <c r="E43" s="43">
        <v>45060.75</v>
      </c>
    </row>
    <row r="44" spans="1:5">
      <c r="A44" s="42" t="s">
        <v>354</v>
      </c>
      <c r="B44" s="42">
        <v>0.123</v>
      </c>
      <c r="C44" s="42" t="s">
        <v>313</v>
      </c>
      <c r="E44" s="43">
        <v>45060.75</v>
      </c>
    </row>
    <row r="45" spans="1:5">
      <c r="A45" s="42" t="s">
        <v>355</v>
      </c>
      <c r="B45" s="42">
        <v>0.123</v>
      </c>
      <c r="C45" s="42" t="s">
        <v>313</v>
      </c>
      <c r="E45" s="43">
        <v>45060.75</v>
      </c>
    </row>
    <row r="46" spans="1:5">
      <c r="A46" s="42" t="s">
        <v>356</v>
      </c>
      <c r="B46" s="42">
        <v>0.122</v>
      </c>
      <c r="C46" s="42" t="s">
        <v>313</v>
      </c>
      <c r="E46" s="43">
        <v>45060.75</v>
      </c>
    </row>
    <row r="47" spans="1:5">
      <c r="A47" s="42" t="s">
        <v>357</v>
      </c>
      <c r="B47" s="42">
        <v>0.121</v>
      </c>
      <c r="C47" s="42" t="s">
        <v>313</v>
      </c>
      <c r="E47" s="43">
        <v>45060.75</v>
      </c>
    </row>
    <row r="48" spans="1:5">
      <c r="A48" s="42" t="s">
        <v>358</v>
      </c>
      <c r="B48" s="42">
        <v>0.121</v>
      </c>
      <c r="C48" s="42" t="s">
        <v>313</v>
      </c>
      <c r="E48" s="43">
        <v>45060.75</v>
      </c>
    </row>
    <row r="49" spans="1:5">
      <c r="A49" s="42" t="s">
        <v>359</v>
      </c>
      <c r="B49" s="42">
        <v>0.121</v>
      </c>
      <c r="C49" s="42" t="s">
        <v>313</v>
      </c>
      <c r="E49" s="43">
        <v>45060.75</v>
      </c>
    </row>
    <row r="50" spans="1:5">
      <c r="A50" s="42" t="s">
        <v>360</v>
      </c>
      <c r="B50" s="42">
        <v>0.12</v>
      </c>
      <c r="C50" s="42" t="s">
        <v>313</v>
      </c>
      <c r="E50" s="43">
        <v>45060.75</v>
      </c>
    </row>
    <row r="51" spans="1:5">
      <c r="A51" s="42" t="s">
        <v>361</v>
      </c>
      <c r="B51" s="42">
        <v>0.12</v>
      </c>
      <c r="C51" s="42" t="s">
        <v>313</v>
      </c>
      <c r="E51" s="43">
        <v>45060.75</v>
      </c>
    </row>
    <row r="52" spans="1:5">
      <c r="A52" s="42" t="s">
        <v>362</v>
      </c>
      <c r="B52" s="42">
        <v>0.11899999999999999</v>
      </c>
      <c r="C52" s="42" t="s">
        <v>313</v>
      </c>
      <c r="E52" s="43">
        <v>45060.75</v>
      </c>
    </row>
    <row r="53" spans="1:5">
      <c r="A53" s="42" t="s">
        <v>363</v>
      </c>
      <c r="B53" s="42">
        <v>0.11899999999999999</v>
      </c>
      <c r="C53" s="42" t="s">
        <v>313</v>
      </c>
      <c r="E53" s="43">
        <v>45060.75</v>
      </c>
    </row>
    <row r="54" spans="1:5">
      <c r="A54" s="42" t="s">
        <v>364</v>
      </c>
      <c r="B54" s="42">
        <v>0.11899999999999999</v>
      </c>
      <c r="C54" s="42" t="s">
        <v>313</v>
      </c>
      <c r="E54" s="43">
        <v>45060.75</v>
      </c>
    </row>
    <row r="55" spans="1:5">
      <c r="A55" s="42" t="s">
        <v>365</v>
      </c>
      <c r="B55" s="42">
        <v>0.11799999999999999</v>
      </c>
      <c r="C55" s="42" t="s">
        <v>313</v>
      </c>
      <c r="E55" s="43">
        <v>45060.75</v>
      </c>
    </row>
    <row r="56" spans="1:5">
      <c r="A56" s="42" t="s">
        <v>366</v>
      </c>
      <c r="B56" s="42">
        <v>0.11799999999999999</v>
      </c>
      <c r="C56" s="42" t="s">
        <v>313</v>
      </c>
      <c r="E56" s="43">
        <v>45060.75</v>
      </c>
    </row>
    <row r="57" spans="1:5">
      <c r="A57" s="42" t="s">
        <v>367</v>
      </c>
      <c r="B57" s="42">
        <v>0.11799999999999999</v>
      </c>
      <c r="C57" s="42" t="s">
        <v>313</v>
      </c>
      <c r="E57" s="43">
        <v>45060.75</v>
      </c>
    </row>
    <row r="58" spans="1:5">
      <c r="A58" s="42" t="s">
        <v>368</v>
      </c>
      <c r="B58" s="42">
        <v>0.11799999999999999</v>
      </c>
      <c r="C58" s="42" t="s">
        <v>313</v>
      </c>
      <c r="E58" s="43">
        <v>45060.75</v>
      </c>
    </row>
    <row r="59" spans="1:5">
      <c r="A59" s="42" t="s">
        <v>369</v>
      </c>
      <c r="B59" s="42">
        <v>0.11700000000000001</v>
      </c>
      <c r="C59" s="42" t="s">
        <v>313</v>
      </c>
      <c r="E59" s="43">
        <v>45060.75</v>
      </c>
    </row>
    <row r="60" spans="1:5">
      <c r="A60" s="42" t="s">
        <v>370</v>
      </c>
      <c r="B60" s="42">
        <v>0.11700000000000001</v>
      </c>
      <c r="C60" s="42" t="s">
        <v>313</v>
      </c>
      <c r="E60" s="43">
        <v>45060.75</v>
      </c>
    </row>
    <row r="61" spans="1:5">
      <c r="A61" s="42" t="s">
        <v>371</v>
      </c>
      <c r="B61" s="42">
        <v>0.11700000000000001</v>
      </c>
      <c r="C61" s="42" t="s">
        <v>313</v>
      </c>
      <c r="E61" s="43">
        <v>45060.75</v>
      </c>
    </row>
    <row r="62" spans="1:5">
      <c r="A62" s="42" t="s">
        <v>372</v>
      </c>
      <c r="B62" s="42">
        <v>0.11600000000000001</v>
      </c>
      <c r="C62" s="42" t="s">
        <v>313</v>
      </c>
      <c r="E62" s="43">
        <v>45060.75</v>
      </c>
    </row>
    <row r="63" spans="1:5">
      <c r="A63" s="42" t="s">
        <v>373</v>
      </c>
      <c r="B63" s="42">
        <v>0.11600000000000001</v>
      </c>
      <c r="C63" s="42" t="s">
        <v>313</v>
      </c>
      <c r="E63" s="43">
        <v>45060.75</v>
      </c>
    </row>
    <row r="64" spans="1:5">
      <c r="A64" s="42" t="s">
        <v>374</v>
      </c>
      <c r="B64" s="42">
        <v>0.11600000000000001</v>
      </c>
      <c r="C64" s="42" t="s">
        <v>313</v>
      </c>
      <c r="E64" s="43">
        <v>45060.75</v>
      </c>
    </row>
    <row r="65" spans="1:5">
      <c r="A65" s="42" t="s">
        <v>375</v>
      </c>
      <c r="B65" s="42">
        <v>0.11600000000000001</v>
      </c>
      <c r="C65" s="42" t="s">
        <v>313</v>
      </c>
      <c r="E65" s="43">
        <v>45060.75</v>
      </c>
    </row>
    <row r="66" spans="1:5">
      <c r="A66" s="42" t="s">
        <v>376</v>
      </c>
      <c r="B66" s="42">
        <v>0.11600000000000001</v>
      </c>
      <c r="C66" s="42" t="s">
        <v>313</v>
      </c>
      <c r="E66" s="43">
        <v>45060.75</v>
      </c>
    </row>
    <row r="67" spans="1:5">
      <c r="A67" s="42" t="s">
        <v>377</v>
      </c>
      <c r="B67" s="42">
        <v>0.11600000000000001</v>
      </c>
      <c r="C67" s="42" t="s">
        <v>313</v>
      </c>
      <c r="E67" s="43">
        <v>45060.75</v>
      </c>
    </row>
    <row r="68" spans="1:5">
      <c r="A68" s="42" t="s">
        <v>378</v>
      </c>
      <c r="B68" s="42">
        <v>0.11600000000000001</v>
      </c>
      <c r="C68" s="42" t="s">
        <v>313</v>
      </c>
      <c r="E68" s="43">
        <v>45060.75</v>
      </c>
    </row>
    <row r="69" spans="1:5">
      <c r="A69" s="42" t="s">
        <v>379</v>
      </c>
      <c r="B69" s="42">
        <v>0.115</v>
      </c>
      <c r="C69" s="42" t="s">
        <v>313</v>
      </c>
      <c r="E69" s="43">
        <v>45060.75</v>
      </c>
    </row>
    <row r="70" spans="1:5">
      <c r="A70" s="42" t="s">
        <v>380</v>
      </c>
      <c r="B70" s="42">
        <v>0.115</v>
      </c>
      <c r="C70" s="42" t="s">
        <v>313</v>
      </c>
      <c r="E70" s="43">
        <v>45060.75</v>
      </c>
    </row>
    <row r="71" spans="1:5">
      <c r="A71" s="42" t="s">
        <v>381</v>
      </c>
      <c r="B71" s="42">
        <v>0.115</v>
      </c>
      <c r="C71" s="42" t="s">
        <v>313</v>
      </c>
      <c r="E71" s="43">
        <v>45060.75</v>
      </c>
    </row>
    <row r="72" spans="1:5">
      <c r="A72" s="42" t="s">
        <v>382</v>
      </c>
      <c r="B72" s="42">
        <v>0.115</v>
      </c>
      <c r="C72" s="42" t="s">
        <v>313</v>
      </c>
      <c r="E72" s="43">
        <v>45060.75</v>
      </c>
    </row>
    <row r="73" spans="1:5">
      <c r="A73" s="42" t="s">
        <v>383</v>
      </c>
      <c r="B73" s="42">
        <v>0.115</v>
      </c>
      <c r="C73" s="42" t="s">
        <v>313</v>
      </c>
      <c r="E73" s="43">
        <v>45060.75</v>
      </c>
    </row>
    <row r="74" spans="1:5">
      <c r="A74" s="42" t="s">
        <v>384</v>
      </c>
      <c r="B74" s="42">
        <v>0.114</v>
      </c>
      <c r="C74" s="42" t="s">
        <v>313</v>
      </c>
      <c r="E74" s="43">
        <v>45060.75</v>
      </c>
    </row>
    <row r="75" spans="1:5">
      <c r="A75" s="42" t="s">
        <v>385</v>
      </c>
      <c r="B75" s="42">
        <v>0.114</v>
      </c>
      <c r="C75" s="42" t="s">
        <v>313</v>
      </c>
      <c r="E75" s="43">
        <v>45060.75</v>
      </c>
    </row>
    <row r="76" spans="1:5">
      <c r="A76" s="42" t="s">
        <v>386</v>
      </c>
      <c r="B76" s="42">
        <v>0.114</v>
      </c>
      <c r="C76" s="42" t="s">
        <v>313</v>
      </c>
      <c r="E76" s="43">
        <v>45060.75</v>
      </c>
    </row>
    <row r="77" spans="1:5">
      <c r="A77" s="42" t="s">
        <v>387</v>
      </c>
      <c r="B77" s="42">
        <v>0.114</v>
      </c>
      <c r="C77" s="42" t="s">
        <v>313</v>
      </c>
      <c r="E77" s="43">
        <v>45060.75</v>
      </c>
    </row>
    <row r="78" spans="1:5">
      <c r="A78" s="42" t="s">
        <v>388</v>
      </c>
      <c r="B78" s="42">
        <v>0.113</v>
      </c>
      <c r="C78" s="42" t="s">
        <v>313</v>
      </c>
      <c r="E78" s="43">
        <v>45060.75</v>
      </c>
    </row>
    <row r="79" spans="1:5">
      <c r="A79" s="42" t="s">
        <v>389</v>
      </c>
      <c r="B79" s="42">
        <v>0.113</v>
      </c>
      <c r="C79" s="42" t="s">
        <v>313</v>
      </c>
      <c r="E79" s="43">
        <v>45060.75</v>
      </c>
    </row>
    <row r="80" spans="1:5">
      <c r="A80" s="42" t="s">
        <v>390</v>
      </c>
      <c r="B80" s="42">
        <v>0.113</v>
      </c>
      <c r="C80" s="42" t="s">
        <v>313</v>
      </c>
      <c r="E80" s="43">
        <v>45060.75</v>
      </c>
    </row>
    <row r="81" spans="1:5">
      <c r="A81" s="42" t="s">
        <v>391</v>
      </c>
      <c r="B81" s="42">
        <v>0.113</v>
      </c>
      <c r="C81" s="42" t="s">
        <v>313</v>
      </c>
      <c r="E81" s="43">
        <v>45060.75</v>
      </c>
    </row>
    <row r="82" spans="1:5">
      <c r="A82" s="42" t="s">
        <v>392</v>
      </c>
      <c r="B82" s="42">
        <v>0.113</v>
      </c>
      <c r="C82" s="42" t="s">
        <v>313</v>
      </c>
      <c r="E82" s="43">
        <v>45060.75</v>
      </c>
    </row>
    <row r="83" spans="1:5">
      <c r="A83" s="42" t="s">
        <v>393</v>
      </c>
      <c r="B83" s="42">
        <v>0.113</v>
      </c>
      <c r="C83" s="42" t="s">
        <v>313</v>
      </c>
      <c r="E83" s="43">
        <v>45060.75</v>
      </c>
    </row>
    <row r="84" spans="1:5">
      <c r="A84" s="42" t="s">
        <v>394</v>
      </c>
      <c r="B84" s="42">
        <v>0.113</v>
      </c>
      <c r="C84" s="42" t="s">
        <v>313</v>
      </c>
      <c r="E84" s="43">
        <v>45060.75</v>
      </c>
    </row>
    <row r="85" spans="1:5">
      <c r="A85" s="42" t="s">
        <v>395</v>
      </c>
      <c r="B85" s="42">
        <v>0.112</v>
      </c>
      <c r="C85" s="42" t="s">
        <v>313</v>
      </c>
      <c r="E85" s="43">
        <v>45060.75</v>
      </c>
    </row>
    <row r="86" spans="1:5">
      <c r="A86" s="42" t="s">
        <v>396</v>
      </c>
      <c r="B86" s="42">
        <v>0.112</v>
      </c>
      <c r="C86" s="42" t="s">
        <v>313</v>
      </c>
      <c r="E86" s="43">
        <v>45060.75</v>
      </c>
    </row>
    <row r="87" spans="1:5">
      <c r="A87" s="42" t="s">
        <v>397</v>
      </c>
      <c r="B87" s="42">
        <v>0.112</v>
      </c>
      <c r="C87" s="42" t="s">
        <v>313</v>
      </c>
      <c r="E87" s="43">
        <v>45060.75</v>
      </c>
    </row>
    <row r="88" spans="1:5">
      <c r="A88" s="42" t="s">
        <v>398</v>
      </c>
      <c r="B88" s="42">
        <v>0.112</v>
      </c>
      <c r="C88" s="42" t="s">
        <v>313</v>
      </c>
      <c r="E88" s="43">
        <v>45060.75</v>
      </c>
    </row>
    <row r="89" spans="1:5">
      <c r="A89" s="42" t="s">
        <v>399</v>
      </c>
      <c r="B89" s="42">
        <v>0.112</v>
      </c>
      <c r="C89" s="42" t="s">
        <v>313</v>
      </c>
      <c r="E89" s="43">
        <v>45060.75</v>
      </c>
    </row>
    <row r="90" spans="1:5">
      <c r="A90" s="42" t="s">
        <v>400</v>
      </c>
      <c r="B90" s="42">
        <v>0.111</v>
      </c>
      <c r="C90" s="42" t="s">
        <v>313</v>
      </c>
      <c r="E90" s="43">
        <v>45060.75</v>
      </c>
    </row>
    <row r="91" spans="1:5">
      <c r="A91" s="42" t="s">
        <v>401</v>
      </c>
      <c r="B91" s="42">
        <v>0.111</v>
      </c>
      <c r="C91" s="42" t="s">
        <v>313</v>
      </c>
      <c r="E91" s="43">
        <v>45060.75</v>
      </c>
    </row>
    <row r="92" spans="1:5">
      <c r="A92" s="42" t="s">
        <v>402</v>
      </c>
      <c r="B92" s="42">
        <v>0.111</v>
      </c>
      <c r="C92" s="42" t="s">
        <v>313</v>
      </c>
      <c r="E92" s="43">
        <v>45060.75</v>
      </c>
    </row>
    <row r="93" spans="1:5">
      <c r="A93" s="42" t="s">
        <v>403</v>
      </c>
      <c r="B93" s="42">
        <v>0.111</v>
      </c>
      <c r="C93" s="42" t="s">
        <v>313</v>
      </c>
      <c r="E93" s="43">
        <v>45060.75</v>
      </c>
    </row>
    <row r="94" spans="1:5">
      <c r="A94" s="42" t="s">
        <v>404</v>
      </c>
      <c r="B94" s="42">
        <v>0.111</v>
      </c>
      <c r="C94" s="42" t="s">
        <v>313</v>
      </c>
      <c r="E94" s="43">
        <v>45060.75</v>
      </c>
    </row>
    <row r="95" spans="1:5">
      <c r="A95" s="42" t="s">
        <v>405</v>
      </c>
      <c r="B95" s="42">
        <v>0.111</v>
      </c>
      <c r="C95" s="42" t="s">
        <v>313</v>
      </c>
      <c r="E95" s="43">
        <v>45060.75</v>
      </c>
    </row>
    <row r="96" spans="1:5">
      <c r="A96" s="42" t="s">
        <v>406</v>
      </c>
      <c r="B96" s="42">
        <v>0.11</v>
      </c>
      <c r="C96" s="42" t="s">
        <v>313</v>
      </c>
      <c r="E96" s="43">
        <v>45060.75</v>
      </c>
    </row>
    <row r="97" spans="1:5">
      <c r="A97" s="42" t="s">
        <v>407</v>
      </c>
      <c r="B97" s="42">
        <v>0.11</v>
      </c>
      <c r="C97" s="42" t="s">
        <v>313</v>
      </c>
      <c r="E97" s="43">
        <v>45060.75</v>
      </c>
    </row>
    <row r="98" spans="1:5">
      <c r="A98" s="42" t="s">
        <v>408</v>
      </c>
      <c r="B98" s="42">
        <v>0.11</v>
      </c>
      <c r="C98" s="42" t="s">
        <v>313</v>
      </c>
      <c r="E98" s="43">
        <v>45060.75</v>
      </c>
    </row>
    <row r="99" spans="1:5">
      <c r="A99" s="42" t="s">
        <v>409</v>
      </c>
      <c r="B99" s="42">
        <v>0.11</v>
      </c>
      <c r="C99" s="42" t="s">
        <v>313</v>
      </c>
      <c r="E99" s="43">
        <v>45060.75</v>
      </c>
    </row>
    <row r="100" spans="1:5">
      <c r="A100" s="42" t="s">
        <v>410</v>
      </c>
      <c r="B100" s="42">
        <v>0.11</v>
      </c>
      <c r="C100" s="42" t="s">
        <v>313</v>
      </c>
      <c r="E100" s="43">
        <v>45060.75</v>
      </c>
    </row>
    <row r="101" spans="1:5">
      <c r="A101" s="42" t="s">
        <v>411</v>
      </c>
      <c r="B101" s="42">
        <v>0.109</v>
      </c>
      <c r="C101" s="42" t="s">
        <v>313</v>
      </c>
      <c r="E101" s="43">
        <v>45060.75</v>
      </c>
    </row>
    <row r="102" spans="1:5">
      <c r="A102" s="42" t="s">
        <v>412</v>
      </c>
      <c r="B102" s="42">
        <v>0.109</v>
      </c>
      <c r="C102" s="42" t="s">
        <v>313</v>
      </c>
      <c r="E102" s="43">
        <v>45060.75</v>
      </c>
    </row>
    <row r="103" spans="1:5">
      <c r="A103" s="42" t="s">
        <v>413</v>
      </c>
      <c r="B103" s="42">
        <v>0.108</v>
      </c>
      <c r="C103" s="42" t="s">
        <v>313</v>
      </c>
      <c r="E103" s="43">
        <v>45060.75</v>
      </c>
    </row>
    <row r="104" spans="1:5">
      <c r="A104" s="42" t="s">
        <v>414</v>
      </c>
      <c r="B104" s="42">
        <v>0.108</v>
      </c>
      <c r="C104" s="42" t="s">
        <v>313</v>
      </c>
      <c r="E104" s="43">
        <v>45060.75</v>
      </c>
    </row>
    <row r="105" spans="1:5">
      <c r="A105" s="42" t="s">
        <v>415</v>
      </c>
      <c r="B105" s="42">
        <v>0.108</v>
      </c>
      <c r="C105" s="42" t="s">
        <v>313</v>
      </c>
      <c r="E105" s="43">
        <v>45060.75</v>
      </c>
    </row>
    <row r="106" spans="1:5">
      <c r="A106" s="42" t="s">
        <v>416</v>
      </c>
      <c r="B106" s="42">
        <v>0.108</v>
      </c>
      <c r="C106" s="42" t="s">
        <v>313</v>
      </c>
      <c r="E106" s="43">
        <v>45060.75</v>
      </c>
    </row>
    <row r="107" spans="1:5">
      <c r="A107" s="42" t="s">
        <v>417</v>
      </c>
      <c r="B107" s="42">
        <v>0.108</v>
      </c>
      <c r="C107" s="42" t="s">
        <v>313</v>
      </c>
      <c r="E107" s="43">
        <v>45060.75</v>
      </c>
    </row>
    <row r="108" spans="1:5">
      <c r="A108" s="42" t="s">
        <v>418</v>
      </c>
      <c r="B108" s="42">
        <v>0.108</v>
      </c>
      <c r="C108" s="42" t="s">
        <v>313</v>
      </c>
      <c r="E108" s="43">
        <v>45060.75</v>
      </c>
    </row>
    <row r="109" spans="1:5">
      <c r="A109" s="42" t="s">
        <v>419</v>
      </c>
      <c r="B109" s="42">
        <v>0.108</v>
      </c>
      <c r="C109" s="42" t="s">
        <v>313</v>
      </c>
      <c r="E109" s="43">
        <v>45060.75</v>
      </c>
    </row>
    <row r="110" spans="1:5">
      <c r="A110" s="42" t="s">
        <v>420</v>
      </c>
      <c r="B110" s="42">
        <v>0.108</v>
      </c>
      <c r="C110" s="42" t="s">
        <v>313</v>
      </c>
      <c r="E110" s="43">
        <v>45060.75</v>
      </c>
    </row>
    <row r="111" spans="1:5">
      <c r="A111" s="42" t="s">
        <v>421</v>
      </c>
      <c r="B111" s="42">
        <v>0.108</v>
      </c>
      <c r="C111" s="42" t="s">
        <v>313</v>
      </c>
      <c r="E111" s="43">
        <v>45060.75</v>
      </c>
    </row>
    <row r="112" spans="1:5">
      <c r="A112" s="42" t="s">
        <v>422</v>
      </c>
      <c r="B112" s="42">
        <v>0.108</v>
      </c>
      <c r="C112" s="42" t="s">
        <v>313</v>
      </c>
      <c r="E112" s="43">
        <v>45060.75</v>
      </c>
    </row>
    <row r="113" spans="1:5">
      <c r="A113" s="42" t="s">
        <v>423</v>
      </c>
      <c r="B113" s="42">
        <v>0.108</v>
      </c>
      <c r="C113" s="42" t="s">
        <v>313</v>
      </c>
      <c r="E113" s="43">
        <v>45060.75</v>
      </c>
    </row>
    <row r="114" spans="1:5">
      <c r="A114" s="42" t="s">
        <v>424</v>
      </c>
      <c r="B114" s="42">
        <v>0.108</v>
      </c>
      <c r="C114" s="42" t="s">
        <v>313</v>
      </c>
      <c r="E114" s="43">
        <v>45060.75</v>
      </c>
    </row>
    <row r="115" spans="1:5">
      <c r="A115" s="42" t="s">
        <v>425</v>
      </c>
      <c r="B115" s="42">
        <v>0.108</v>
      </c>
      <c r="C115" s="42" t="s">
        <v>313</v>
      </c>
      <c r="E115" s="43">
        <v>45060.75</v>
      </c>
    </row>
    <row r="116" spans="1:5">
      <c r="A116" s="42" t="s">
        <v>426</v>
      </c>
      <c r="B116" s="42">
        <v>0.107</v>
      </c>
      <c r="C116" s="42" t="s">
        <v>313</v>
      </c>
      <c r="E116" s="43">
        <v>45060.75</v>
      </c>
    </row>
    <row r="117" spans="1:5">
      <c r="A117" s="42" t="s">
        <v>427</v>
      </c>
      <c r="B117" s="42">
        <v>0.107</v>
      </c>
      <c r="C117" s="42" t="s">
        <v>313</v>
      </c>
      <c r="E117" s="43">
        <v>45060.75</v>
      </c>
    </row>
    <row r="118" spans="1:5">
      <c r="A118" s="42" t="s">
        <v>428</v>
      </c>
      <c r="B118" s="42">
        <v>0.107</v>
      </c>
      <c r="C118" s="42" t="s">
        <v>313</v>
      </c>
      <c r="E118" s="43">
        <v>45060.75</v>
      </c>
    </row>
    <row r="119" spans="1:5">
      <c r="A119" s="42" t="s">
        <v>429</v>
      </c>
      <c r="B119" s="42">
        <v>0.107</v>
      </c>
      <c r="C119" s="42" t="s">
        <v>313</v>
      </c>
      <c r="E119" s="43">
        <v>45060.75</v>
      </c>
    </row>
    <row r="120" spans="1:5">
      <c r="A120" s="42" t="s">
        <v>430</v>
      </c>
      <c r="B120" s="42">
        <v>0.107</v>
      </c>
      <c r="C120" s="42" t="s">
        <v>313</v>
      </c>
      <c r="E120" s="43">
        <v>45060.75</v>
      </c>
    </row>
    <row r="121" spans="1:5">
      <c r="A121" s="42" t="s">
        <v>431</v>
      </c>
      <c r="B121" s="42">
        <v>0.107</v>
      </c>
      <c r="C121" s="42" t="s">
        <v>313</v>
      </c>
      <c r="E121" s="43">
        <v>45060.75</v>
      </c>
    </row>
    <row r="122" spans="1:5">
      <c r="A122" s="42" t="s">
        <v>432</v>
      </c>
      <c r="B122" s="42">
        <v>0.106</v>
      </c>
      <c r="C122" s="42" t="s">
        <v>313</v>
      </c>
      <c r="E122" s="43">
        <v>45060.75</v>
      </c>
    </row>
    <row r="123" spans="1:5">
      <c r="A123" s="42" t="s">
        <v>433</v>
      </c>
      <c r="B123" s="42">
        <v>0.106</v>
      </c>
      <c r="C123" s="42" t="s">
        <v>313</v>
      </c>
      <c r="E123" s="43">
        <v>45060.75</v>
      </c>
    </row>
    <row r="124" spans="1:5">
      <c r="A124" s="42" t="s">
        <v>434</v>
      </c>
      <c r="B124" s="42">
        <v>0.106</v>
      </c>
      <c r="C124" s="42" t="s">
        <v>313</v>
      </c>
      <c r="E124" s="43">
        <v>45060.75</v>
      </c>
    </row>
    <row r="125" spans="1:5">
      <c r="A125" s="42" t="s">
        <v>435</v>
      </c>
      <c r="B125" s="42">
        <v>0.106</v>
      </c>
      <c r="C125" s="42" t="s">
        <v>313</v>
      </c>
      <c r="E125" s="43">
        <v>45060.75</v>
      </c>
    </row>
    <row r="126" spans="1:5">
      <c r="A126" s="42" t="s">
        <v>436</v>
      </c>
      <c r="B126" s="42">
        <v>0.106</v>
      </c>
      <c r="C126" s="42" t="s">
        <v>313</v>
      </c>
      <c r="E126" s="43">
        <v>45060.75</v>
      </c>
    </row>
    <row r="127" spans="1:5">
      <c r="A127" s="42" t="s">
        <v>437</v>
      </c>
      <c r="B127" s="42">
        <v>0.106</v>
      </c>
      <c r="C127" s="42" t="s">
        <v>313</v>
      </c>
      <c r="E127" s="43">
        <v>45060.75</v>
      </c>
    </row>
    <row r="128" spans="1:5">
      <c r="A128" s="42" t="s">
        <v>438</v>
      </c>
      <c r="B128" s="42">
        <v>0.106</v>
      </c>
      <c r="C128" s="42" t="s">
        <v>313</v>
      </c>
      <c r="E128" s="43">
        <v>45060.75</v>
      </c>
    </row>
    <row r="129" spans="1:5">
      <c r="A129" s="42" t="s">
        <v>439</v>
      </c>
      <c r="B129" s="42">
        <v>0.106</v>
      </c>
      <c r="C129" s="42" t="s">
        <v>313</v>
      </c>
      <c r="E129" s="43">
        <v>45060.75</v>
      </c>
    </row>
    <row r="130" spans="1:5">
      <c r="A130" s="42" t="s">
        <v>440</v>
      </c>
      <c r="B130" s="42">
        <v>0.106</v>
      </c>
      <c r="C130" s="42" t="s">
        <v>313</v>
      </c>
      <c r="E130" s="43">
        <v>45060.75</v>
      </c>
    </row>
    <row r="131" spans="1:5">
      <c r="A131" s="42" t="s">
        <v>441</v>
      </c>
      <c r="B131" s="42">
        <v>0.105</v>
      </c>
      <c r="C131" s="42" t="s">
        <v>313</v>
      </c>
      <c r="E131" s="43">
        <v>45060.75</v>
      </c>
    </row>
    <row r="132" spans="1:5">
      <c r="A132" s="42" t="s">
        <v>442</v>
      </c>
      <c r="B132" s="42">
        <v>0.105</v>
      </c>
      <c r="C132" s="42" t="s">
        <v>313</v>
      </c>
      <c r="E132" s="43">
        <v>45060.75</v>
      </c>
    </row>
    <row r="133" spans="1:5">
      <c r="A133" s="42" t="s">
        <v>443</v>
      </c>
      <c r="B133" s="42">
        <v>0.105</v>
      </c>
      <c r="C133" s="42" t="s">
        <v>313</v>
      </c>
      <c r="E133" s="43">
        <v>45060.75</v>
      </c>
    </row>
    <row r="134" spans="1:5">
      <c r="A134" s="42" t="s">
        <v>444</v>
      </c>
      <c r="B134" s="42">
        <v>0.105</v>
      </c>
      <c r="C134" s="42" t="s">
        <v>313</v>
      </c>
      <c r="E134" s="43">
        <v>45060.75</v>
      </c>
    </row>
    <row r="135" spans="1:5">
      <c r="A135" s="42" t="s">
        <v>445</v>
      </c>
      <c r="B135" s="42">
        <v>0.105</v>
      </c>
      <c r="C135" s="42" t="s">
        <v>313</v>
      </c>
      <c r="E135" s="43">
        <v>45060.75</v>
      </c>
    </row>
    <row r="136" spans="1:5">
      <c r="A136" s="42" t="s">
        <v>446</v>
      </c>
      <c r="B136" s="42">
        <v>0.105</v>
      </c>
      <c r="C136" s="42" t="s">
        <v>313</v>
      </c>
      <c r="E136" s="43">
        <v>45060.75</v>
      </c>
    </row>
    <row r="137" spans="1:5">
      <c r="A137" s="42" t="s">
        <v>447</v>
      </c>
      <c r="B137" s="42">
        <v>0.105</v>
      </c>
      <c r="C137" s="42" t="s">
        <v>313</v>
      </c>
      <c r="E137" s="43">
        <v>45060.75</v>
      </c>
    </row>
    <row r="138" spans="1:5">
      <c r="A138" s="42" t="s">
        <v>448</v>
      </c>
      <c r="B138" s="42">
        <v>0.105</v>
      </c>
      <c r="C138" s="42" t="s">
        <v>313</v>
      </c>
      <c r="E138" s="43">
        <v>45060.75</v>
      </c>
    </row>
    <row r="139" spans="1:5">
      <c r="A139" s="42" t="s">
        <v>449</v>
      </c>
      <c r="B139" s="42">
        <v>0.105</v>
      </c>
      <c r="C139" s="42" t="s">
        <v>313</v>
      </c>
      <c r="E139" s="43">
        <v>45060.75</v>
      </c>
    </row>
    <row r="140" spans="1:5">
      <c r="A140" s="42" t="s">
        <v>450</v>
      </c>
      <c r="B140" s="42">
        <v>0.105</v>
      </c>
      <c r="C140" s="42" t="s">
        <v>313</v>
      </c>
      <c r="E140" s="43">
        <v>45060.75</v>
      </c>
    </row>
    <row r="141" spans="1:5">
      <c r="A141" s="42" t="s">
        <v>451</v>
      </c>
      <c r="B141" s="42">
        <v>0.104</v>
      </c>
      <c r="C141" s="42" t="s">
        <v>313</v>
      </c>
      <c r="E141" s="43">
        <v>45060.75</v>
      </c>
    </row>
    <row r="142" spans="1:5">
      <c r="A142" s="42" t="s">
        <v>452</v>
      </c>
      <c r="B142" s="42">
        <v>0.104</v>
      </c>
      <c r="C142" s="42" t="s">
        <v>313</v>
      </c>
      <c r="E142" s="43">
        <v>45060.75</v>
      </c>
    </row>
    <row r="143" spans="1:5">
      <c r="A143" s="42" t="s">
        <v>453</v>
      </c>
      <c r="B143" s="42">
        <v>0.104</v>
      </c>
      <c r="C143" s="42" t="s">
        <v>313</v>
      </c>
      <c r="E143" s="43">
        <v>45060.75</v>
      </c>
    </row>
    <row r="144" spans="1:5">
      <c r="A144" s="42" t="s">
        <v>454</v>
      </c>
      <c r="B144" s="42">
        <v>0.104</v>
      </c>
      <c r="C144" s="42" t="s">
        <v>313</v>
      </c>
      <c r="E144" s="43">
        <v>45060.75</v>
      </c>
    </row>
    <row r="145" spans="1:5">
      <c r="A145" s="42" t="s">
        <v>455</v>
      </c>
      <c r="B145" s="42">
        <v>0.104</v>
      </c>
      <c r="C145" s="42" t="s">
        <v>313</v>
      </c>
      <c r="E145" s="43">
        <v>45060.75</v>
      </c>
    </row>
    <row r="146" spans="1:5">
      <c r="A146" s="42" t="s">
        <v>456</v>
      </c>
      <c r="B146" s="42">
        <v>0.104</v>
      </c>
      <c r="C146" s="42" t="s">
        <v>313</v>
      </c>
      <c r="E146" s="43">
        <v>45060.75</v>
      </c>
    </row>
    <row r="147" spans="1:5">
      <c r="A147" s="42" t="s">
        <v>457</v>
      </c>
      <c r="B147" s="42">
        <v>0.104</v>
      </c>
      <c r="C147" s="42" t="s">
        <v>313</v>
      </c>
      <c r="E147" s="43">
        <v>45060.75</v>
      </c>
    </row>
    <row r="148" spans="1:5">
      <c r="A148" s="42" t="s">
        <v>458</v>
      </c>
      <c r="B148" s="42">
        <v>0.104</v>
      </c>
      <c r="C148" s="42" t="s">
        <v>313</v>
      </c>
      <c r="E148" s="43">
        <v>45060.75</v>
      </c>
    </row>
    <row r="149" spans="1:5">
      <c r="A149" s="42" t="s">
        <v>459</v>
      </c>
      <c r="B149" s="42">
        <v>0.104</v>
      </c>
      <c r="C149" s="42" t="s">
        <v>313</v>
      </c>
      <c r="E149" s="43">
        <v>45060.75</v>
      </c>
    </row>
    <row r="150" spans="1:5">
      <c r="A150" s="42" t="s">
        <v>460</v>
      </c>
      <c r="B150" s="42">
        <v>0.104</v>
      </c>
      <c r="C150" s="42" t="s">
        <v>313</v>
      </c>
      <c r="E150" s="43">
        <v>45060.75</v>
      </c>
    </row>
    <row r="151" spans="1:5">
      <c r="A151" s="42" t="s">
        <v>461</v>
      </c>
      <c r="B151" s="42">
        <v>0.104</v>
      </c>
      <c r="C151" s="42" t="s">
        <v>313</v>
      </c>
      <c r="E151" s="43">
        <v>45060.75</v>
      </c>
    </row>
    <row r="152" spans="1:5">
      <c r="A152" s="42" t="s">
        <v>462</v>
      </c>
      <c r="B152" s="42">
        <v>0.104</v>
      </c>
      <c r="C152" s="42" t="s">
        <v>313</v>
      </c>
      <c r="E152" s="43">
        <v>45060.75</v>
      </c>
    </row>
    <row r="153" spans="1:5">
      <c r="A153" s="42" t="s">
        <v>463</v>
      </c>
      <c r="B153" s="42">
        <v>0.104</v>
      </c>
      <c r="C153" s="42" t="s">
        <v>313</v>
      </c>
      <c r="E153" s="43">
        <v>45060.75</v>
      </c>
    </row>
    <row r="154" spans="1:5">
      <c r="A154" s="42" t="s">
        <v>464</v>
      </c>
      <c r="B154" s="42">
        <v>0.104</v>
      </c>
      <c r="C154" s="42" t="s">
        <v>313</v>
      </c>
      <c r="E154" s="43">
        <v>45060.75</v>
      </c>
    </row>
    <row r="155" spans="1:5">
      <c r="A155" s="42" t="s">
        <v>465</v>
      </c>
      <c r="B155" s="42">
        <v>0.10299999999999999</v>
      </c>
      <c r="C155" s="42" t="s">
        <v>313</v>
      </c>
      <c r="E155" s="43">
        <v>45060.75</v>
      </c>
    </row>
    <row r="156" spans="1:5">
      <c r="A156" s="42" t="s">
        <v>466</v>
      </c>
      <c r="B156" s="42">
        <v>0.10299999999999999</v>
      </c>
      <c r="C156" s="42" t="s">
        <v>313</v>
      </c>
      <c r="E156" s="43">
        <v>45060.75</v>
      </c>
    </row>
    <row r="157" spans="1:5">
      <c r="A157" s="42" t="s">
        <v>467</v>
      </c>
      <c r="B157" s="42">
        <v>0.10299999999999999</v>
      </c>
      <c r="C157" s="42" t="s">
        <v>313</v>
      </c>
      <c r="E157" s="43">
        <v>45060.75</v>
      </c>
    </row>
    <row r="158" spans="1:5">
      <c r="A158" s="42" t="s">
        <v>468</v>
      </c>
      <c r="B158" s="42">
        <v>0.10299999999999999</v>
      </c>
      <c r="C158" s="42" t="s">
        <v>313</v>
      </c>
      <c r="E158" s="43">
        <v>45060.75</v>
      </c>
    </row>
    <row r="159" spans="1:5">
      <c r="A159" s="42" t="s">
        <v>469</v>
      </c>
      <c r="B159" s="42">
        <v>0.10299999999999999</v>
      </c>
      <c r="C159" s="42" t="s">
        <v>313</v>
      </c>
      <c r="E159" s="43">
        <v>45060.75</v>
      </c>
    </row>
    <row r="160" spans="1:5">
      <c r="A160" s="42" t="s">
        <v>470</v>
      </c>
      <c r="B160" s="42">
        <v>0.10299999999999999</v>
      </c>
      <c r="C160" s="42" t="s">
        <v>313</v>
      </c>
      <c r="E160" s="43">
        <v>45060.75</v>
      </c>
    </row>
    <row r="161" spans="1:5">
      <c r="A161" s="42" t="s">
        <v>471</v>
      </c>
      <c r="B161" s="42">
        <v>0.10299999999999999</v>
      </c>
      <c r="C161" s="42" t="s">
        <v>313</v>
      </c>
      <c r="E161" s="43">
        <v>45060.75</v>
      </c>
    </row>
    <row r="162" spans="1:5">
      <c r="A162" s="42" t="s">
        <v>472</v>
      </c>
      <c r="B162" s="42">
        <v>0.10299999999999999</v>
      </c>
      <c r="C162" s="42" t="s">
        <v>313</v>
      </c>
      <c r="E162" s="43">
        <v>45060.75</v>
      </c>
    </row>
    <row r="163" spans="1:5">
      <c r="A163" s="42" t="s">
        <v>473</v>
      </c>
      <c r="B163" s="42">
        <v>0.10299999999999999</v>
      </c>
      <c r="C163" s="42" t="s">
        <v>313</v>
      </c>
      <c r="E163" s="43">
        <v>45060.75</v>
      </c>
    </row>
    <row r="164" spans="1:5">
      <c r="A164" s="42" t="s">
        <v>474</v>
      </c>
      <c r="B164" s="42">
        <v>0.10299999999999999</v>
      </c>
      <c r="C164" s="42" t="s">
        <v>313</v>
      </c>
      <c r="E164" s="43">
        <v>45060.75</v>
      </c>
    </row>
    <row r="165" spans="1:5">
      <c r="A165" s="42" t="s">
        <v>475</v>
      </c>
      <c r="B165" s="42">
        <v>0.10299999999999999</v>
      </c>
      <c r="C165" s="42" t="s">
        <v>313</v>
      </c>
      <c r="E165" s="43">
        <v>45060.75</v>
      </c>
    </row>
    <row r="166" spans="1:5">
      <c r="A166" s="42" t="s">
        <v>476</v>
      </c>
      <c r="B166" s="42">
        <v>0.10299999999999999</v>
      </c>
      <c r="C166" s="42" t="s">
        <v>313</v>
      </c>
      <c r="E166" s="43">
        <v>45060.75</v>
      </c>
    </row>
    <row r="167" spans="1:5">
      <c r="A167" s="42" t="s">
        <v>477</v>
      </c>
      <c r="B167" s="42">
        <v>0.10299999999999999</v>
      </c>
      <c r="C167" s="42" t="s">
        <v>313</v>
      </c>
      <c r="E167" s="43">
        <v>45060.75</v>
      </c>
    </row>
    <row r="168" spans="1:5">
      <c r="A168" s="42" t="s">
        <v>478</v>
      </c>
      <c r="B168" s="42">
        <v>0.10199999999999999</v>
      </c>
      <c r="C168" s="42" t="s">
        <v>313</v>
      </c>
      <c r="E168" s="43">
        <v>45060.75</v>
      </c>
    </row>
    <row r="169" spans="1:5">
      <c r="A169" s="42" t="s">
        <v>479</v>
      </c>
      <c r="B169" s="42">
        <v>0.10199999999999999</v>
      </c>
      <c r="C169" s="42" t="s">
        <v>313</v>
      </c>
      <c r="E169" s="43">
        <v>45060.75</v>
      </c>
    </row>
    <row r="170" spans="1:5">
      <c r="A170" s="42" t="s">
        <v>480</v>
      </c>
      <c r="B170" s="42">
        <v>0.10199999999999999</v>
      </c>
      <c r="C170" s="42" t="s">
        <v>313</v>
      </c>
      <c r="E170" s="43">
        <v>45060.75</v>
      </c>
    </row>
    <row r="171" spans="1:5">
      <c r="A171" s="42" t="s">
        <v>481</v>
      </c>
      <c r="B171" s="42">
        <v>0.10199999999999999</v>
      </c>
      <c r="C171" s="42" t="s">
        <v>313</v>
      </c>
      <c r="E171" s="43">
        <v>45060.75</v>
      </c>
    </row>
    <row r="172" spans="1:5">
      <c r="A172" s="42" t="s">
        <v>482</v>
      </c>
      <c r="B172" s="42">
        <v>0.10199999999999999</v>
      </c>
      <c r="C172" s="42" t="s">
        <v>313</v>
      </c>
      <c r="E172" s="43">
        <v>45060.75</v>
      </c>
    </row>
    <row r="173" spans="1:5">
      <c r="A173" s="42" t="s">
        <v>483</v>
      </c>
      <c r="B173" s="42">
        <v>0.10199999999999999</v>
      </c>
      <c r="C173" s="42" t="s">
        <v>313</v>
      </c>
      <c r="E173" s="43">
        <v>45060.75</v>
      </c>
    </row>
    <row r="174" spans="1:5">
      <c r="A174" s="42" t="s">
        <v>484</v>
      </c>
      <c r="B174" s="42">
        <v>0.10199999999999999</v>
      </c>
      <c r="C174" s="42" t="s">
        <v>313</v>
      </c>
      <c r="E174" s="43">
        <v>45060.75</v>
      </c>
    </row>
    <row r="175" spans="1:5">
      <c r="A175" s="42" t="s">
        <v>485</v>
      </c>
      <c r="B175" s="42">
        <v>0.10199999999999999</v>
      </c>
      <c r="C175" s="42" t="s">
        <v>313</v>
      </c>
      <c r="E175" s="43">
        <v>45060.75</v>
      </c>
    </row>
    <row r="176" spans="1:5">
      <c r="A176" s="42" t="s">
        <v>486</v>
      </c>
      <c r="B176" s="42">
        <v>0.10199999999999999</v>
      </c>
      <c r="C176" s="42" t="s">
        <v>313</v>
      </c>
      <c r="E176" s="43">
        <v>45060.75</v>
      </c>
    </row>
    <row r="177" spans="1:5">
      <c r="A177" s="42" t="s">
        <v>487</v>
      </c>
      <c r="B177" s="42">
        <v>0.10199999999999999</v>
      </c>
      <c r="C177" s="42" t="s">
        <v>313</v>
      </c>
      <c r="E177" s="43">
        <v>45060.75</v>
      </c>
    </row>
    <row r="178" spans="1:5">
      <c r="A178" s="42" t="s">
        <v>488</v>
      </c>
      <c r="B178" s="42">
        <v>0.10199999999999999</v>
      </c>
      <c r="C178" s="42" t="s">
        <v>313</v>
      </c>
      <c r="E178" s="43">
        <v>45060.75</v>
      </c>
    </row>
    <row r="179" spans="1:5">
      <c r="A179" s="42" t="s">
        <v>489</v>
      </c>
      <c r="B179" s="42">
        <v>0.10199999999999999</v>
      </c>
      <c r="C179" s="42" t="s">
        <v>313</v>
      </c>
      <c r="E179" s="43">
        <v>45060.75</v>
      </c>
    </row>
    <row r="180" spans="1:5">
      <c r="A180" s="42" t="s">
        <v>490</v>
      </c>
      <c r="B180" s="42">
        <v>0.10199999999999999</v>
      </c>
      <c r="C180" s="42" t="s">
        <v>313</v>
      </c>
      <c r="E180" s="43">
        <v>45060.75</v>
      </c>
    </row>
    <row r="181" spans="1:5">
      <c r="A181" s="42" t="s">
        <v>491</v>
      </c>
      <c r="B181" s="42">
        <v>0.10199999999999999</v>
      </c>
      <c r="C181" s="42" t="s">
        <v>313</v>
      </c>
      <c r="E181" s="43">
        <v>45060.75</v>
      </c>
    </row>
    <row r="182" spans="1:5">
      <c r="A182" s="42" t="s">
        <v>492</v>
      </c>
      <c r="B182" s="42">
        <v>0.10100000000000001</v>
      </c>
      <c r="C182" s="42" t="s">
        <v>313</v>
      </c>
      <c r="E182" s="43">
        <v>45060.75</v>
      </c>
    </row>
    <row r="183" spans="1:5">
      <c r="A183" s="42" t="s">
        <v>493</v>
      </c>
      <c r="B183" s="42">
        <v>0.10100000000000001</v>
      </c>
      <c r="C183" s="42" t="s">
        <v>313</v>
      </c>
      <c r="E183" s="43">
        <v>45060.75</v>
      </c>
    </row>
    <row r="184" spans="1:5">
      <c r="A184" s="42" t="s">
        <v>494</v>
      </c>
      <c r="B184" s="42">
        <v>0.10100000000000001</v>
      </c>
      <c r="C184" s="42" t="s">
        <v>313</v>
      </c>
      <c r="E184" s="43">
        <v>45060.75</v>
      </c>
    </row>
    <row r="185" spans="1:5">
      <c r="A185" s="42" t="s">
        <v>495</v>
      </c>
      <c r="B185" s="42">
        <v>0.10100000000000001</v>
      </c>
      <c r="C185" s="42" t="s">
        <v>313</v>
      </c>
      <c r="E185" s="43">
        <v>45060.75</v>
      </c>
    </row>
    <row r="186" spans="1:5">
      <c r="A186" s="42" t="s">
        <v>496</v>
      </c>
      <c r="B186" s="42">
        <v>0.10100000000000001</v>
      </c>
      <c r="C186" s="42" t="s">
        <v>313</v>
      </c>
      <c r="E186" s="43">
        <v>45060.75</v>
      </c>
    </row>
    <row r="187" spans="1:5">
      <c r="A187" s="42" t="s">
        <v>497</v>
      </c>
      <c r="B187" s="42">
        <v>0.10100000000000001</v>
      </c>
      <c r="C187" s="42" t="s">
        <v>313</v>
      </c>
      <c r="E187" s="43">
        <v>45060.75</v>
      </c>
    </row>
    <row r="188" spans="1:5">
      <c r="A188" s="42" t="s">
        <v>498</v>
      </c>
      <c r="B188" s="42">
        <v>0.10100000000000001</v>
      </c>
      <c r="C188" s="42" t="s">
        <v>313</v>
      </c>
      <c r="E188" s="43">
        <v>45060.75</v>
      </c>
    </row>
    <row r="189" spans="1:5">
      <c r="A189" s="42" t="s">
        <v>499</v>
      </c>
      <c r="B189" s="42">
        <v>0.10100000000000001</v>
      </c>
      <c r="C189" s="42" t="s">
        <v>313</v>
      </c>
      <c r="E189" s="43">
        <v>45060.75</v>
      </c>
    </row>
    <row r="190" spans="1:5">
      <c r="A190" s="42" t="s">
        <v>500</v>
      </c>
      <c r="B190" s="42">
        <v>0.10100000000000001</v>
      </c>
      <c r="C190" s="42" t="s">
        <v>313</v>
      </c>
      <c r="E190" s="43">
        <v>45060.75</v>
      </c>
    </row>
    <row r="191" spans="1:5">
      <c r="A191" s="42" t="s">
        <v>501</v>
      </c>
      <c r="B191" s="42">
        <v>0.10100000000000001</v>
      </c>
      <c r="C191" s="42" t="s">
        <v>313</v>
      </c>
      <c r="E191" s="43">
        <v>45060.75</v>
      </c>
    </row>
    <row r="192" spans="1:5">
      <c r="A192" s="42" t="s">
        <v>502</v>
      </c>
      <c r="B192" s="42">
        <v>0.10100000000000001</v>
      </c>
      <c r="C192" s="42" t="s">
        <v>313</v>
      </c>
      <c r="E192" s="43">
        <v>45060.75</v>
      </c>
    </row>
    <row r="193" spans="1:5">
      <c r="A193" s="42" t="s">
        <v>503</v>
      </c>
      <c r="B193" s="42">
        <v>0.10100000000000001</v>
      </c>
      <c r="C193" s="42" t="s">
        <v>313</v>
      </c>
      <c r="E193" s="43">
        <v>45060.75</v>
      </c>
    </row>
    <row r="194" spans="1:5">
      <c r="A194" s="42" t="s">
        <v>504</v>
      </c>
      <c r="B194" s="42">
        <v>0.10100000000000001</v>
      </c>
      <c r="C194" s="42" t="s">
        <v>313</v>
      </c>
      <c r="E194" s="43">
        <v>45060.75</v>
      </c>
    </row>
    <row r="195" spans="1:5">
      <c r="A195" s="42" t="s">
        <v>505</v>
      </c>
      <c r="B195" s="42">
        <v>0.10100000000000001</v>
      </c>
      <c r="C195" s="42" t="s">
        <v>313</v>
      </c>
      <c r="E195" s="43">
        <v>45060.75</v>
      </c>
    </row>
    <row r="196" spans="1:5">
      <c r="A196" s="42" t="s">
        <v>506</v>
      </c>
      <c r="B196" s="42">
        <v>0.1</v>
      </c>
      <c r="C196" s="42" t="s">
        <v>313</v>
      </c>
      <c r="E196" s="43">
        <v>45060.75</v>
      </c>
    </row>
    <row r="197" spans="1:5">
      <c r="A197" s="42" t="s">
        <v>507</v>
      </c>
      <c r="B197" s="42">
        <v>0.1</v>
      </c>
      <c r="C197" s="42" t="s">
        <v>313</v>
      </c>
      <c r="E197" s="43">
        <v>45060.75</v>
      </c>
    </row>
    <row r="198" spans="1:5">
      <c r="A198" s="42" t="s">
        <v>508</v>
      </c>
      <c r="B198" s="42">
        <v>0.1</v>
      </c>
      <c r="C198" s="42" t="s">
        <v>313</v>
      </c>
      <c r="E198" s="43">
        <v>45060.75</v>
      </c>
    </row>
    <row r="199" spans="1:5">
      <c r="A199" s="42" t="s">
        <v>509</v>
      </c>
      <c r="B199" s="42">
        <v>0.1</v>
      </c>
      <c r="C199" s="42" t="s">
        <v>313</v>
      </c>
      <c r="E199" s="43">
        <v>45060.75</v>
      </c>
    </row>
    <row r="200" spans="1:5">
      <c r="A200" s="42" t="s">
        <v>510</v>
      </c>
      <c r="B200" s="42">
        <v>0.1</v>
      </c>
      <c r="C200" s="42" t="s">
        <v>313</v>
      </c>
      <c r="E200" s="43">
        <v>45060.75</v>
      </c>
    </row>
    <row r="201" spans="1:5">
      <c r="A201" s="42" t="s">
        <v>511</v>
      </c>
      <c r="B201" s="42">
        <v>0.1</v>
      </c>
      <c r="C201" s="42" t="s">
        <v>313</v>
      </c>
      <c r="E201" s="43">
        <v>45060.75</v>
      </c>
    </row>
    <row r="202" spans="1:5">
      <c r="A202" s="42" t="s">
        <v>512</v>
      </c>
      <c r="B202" s="42">
        <v>0.1</v>
      </c>
      <c r="C202" s="42" t="s">
        <v>313</v>
      </c>
      <c r="E202" s="43">
        <v>45060.75</v>
      </c>
    </row>
    <row r="203" spans="1:5">
      <c r="A203" s="42" t="s">
        <v>513</v>
      </c>
      <c r="B203" s="42">
        <v>0.1</v>
      </c>
      <c r="C203" s="42" t="s">
        <v>313</v>
      </c>
      <c r="E203" s="43">
        <v>45060.75</v>
      </c>
    </row>
    <row r="204" spans="1:5">
      <c r="A204" s="42" t="s">
        <v>514</v>
      </c>
      <c r="B204" s="42">
        <v>0.1</v>
      </c>
      <c r="C204" s="42" t="s">
        <v>313</v>
      </c>
      <c r="E204" s="43">
        <v>45060.75</v>
      </c>
    </row>
    <row r="205" spans="1:5">
      <c r="A205" s="42" t="s">
        <v>515</v>
      </c>
      <c r="B205" s="42">
        <v>0.1</v>
      </c>
      <c r="C205" s="42" t="s">
        <v>313</v>
      </c>
      <c r="E205" s="43">
        <v>45060.75</v>
      </c>
    </row>
    <row r="206" spans="1:5">
      <c r="A206" s="42" t="s">
        <v>516</v>
      </c>
      <c r="B206" s="42">
        <v>9.9000000000000005E-2</v>
      </c>
      <c r="C206" s="42" t="s">
        <v>313</v>
      </c>
      <c r="E206" s="43">
        <v>45060.75</v>
      </c>
    </row>
    <row r="207" spans="1:5">
      <c r="A207" s="42" t="s">
        <v>517</v>
      </c>
      <c r="B207" s="42">
        <v>9.9000000000000005E-2</v>
      </c>
      <c r="C207" s="42" t="s">
        <v>313</v>
      </c>
      <c r="E207" s="43">
        <v>45060.75</v>
      </c>
    </row>
    <row r="208" spans="1:5">
      <c r="A208" s="42" t="s">
        <v>518</v>
      </c>
      <c r="B208" s="42">
        <v>9.9000000000000005E-2</v>
      </c>
      <c r="C208" s="42" t="s">
        <v>313</v>
      </c>
      <c r="E208" s="43">
        <v>45060.75</v>
      </c>
    </row>
    <row r="209" spans="1:5">
      <c r="A209" s="42" t="s">
        <v>519</v>
      </c>
      <c r="B209" s="42">
        <v>9.9000000000000005E-2</v>
      </c>
      <c r="C209" s="42" t="s">
        <v>313</v>
      </c>
      <c r="E209" s="43">
        <v>45060.75</v>
      </c>
    </row>
    <row r="210" spans="1:5">
      <c r="A210" s="42" t="s">
        <v>520</v>
      </c>
      <c r="B210" s="42">
        <v>9.9000000000000005E-2</v>
      </c>
      <c r="C210" s="42" t="s">
        <v>313</v>
      </c>
      <c r="E210" s="43">
        <v>45060.75</v>
      </c>
    </row>
    <row r="211" spans="1:5">
      <c r="A211" s="42" t="s">
        <v>521</v>
      </c>
      <c r="B211" s="42">
        <v>9.9000000000000005E-2</v>
      </c>
      <c r="C211" s="42" t="s">
        <v>313</v>
      </c>
      <c r="E211" s="43">
        <v>45060.75</v>
      </c>
    </row>
    <row r="212" spans="1:5">
      <c r="A212" s="42" t="s">
        <v>522</v>
      </c>
      <c r="B212" s="42">
        <v>9.9000000000000005E-2</v>
      </c>
      <c r="C212" s="42" t="s">
        <v>313</v>
      </c>
      <c r="E212" s="43">
        <v>45060.75</v>
      </c>
    </row>
    <row r="213" spans="1:5">
      <c r="A213" s="42" t="s">
        <v>523</v>
      </c>
      <c r="B213" s="42">
        <v>9.9000000000000005E-2</v>
      </c>
      <c r="C213" s="42" t="s">
        <v>313</v>
      </c>
      <c r="E213" s="43">
        <v>45060.75</v>
      </c>
    </row>
    <row r="214" spans="1:5">
      <c r="A214" s="42" t="s">
        <v>524</v>
      </c>
      <c r="B214" s="42">
        <v>9.9000000000000005E-2</v>
      </c>
      <c r="C214" s="42" t="s">
        <v>313</v>
      </c>
      <c r="E214" s="43">
        <v>45060.75</v>
      </c>
    </row>
    <row r="215" spans="1:5">
      <c r="A215" s="42" t="s">
        <v>525</v>
      </c>
      <c r="B215" s="42">
        <v>9.9000000000000005E-2</v>
      </c>
      <c r="C215" s="42" t="s">
        <v>313</v>
      </c>
      <c r="E215" s="43">
        <v>45060.75</v>
      </c>
    </row>
    <row r="216" spans="1:5">
      <c r="A216" s="42" t="s">
        <v>526</v>
      </c>
      <c r="B216" s="42">
        <v>9.9000000000000005E-2</v>
      </c>
      <c r="C216" s="42" t="s">
        <v>313</v>
      </c>
      <c r="E216" s="43">
        <v>45060.75</v>
      </c>
    </row>
    <row r="217" spans="1:5">
      <c r="A217" s="42" t="s">
        <v>527</v>
      </c>
      <c r="B217" s="42">
        <v>9.9000000000000005E-2</v>
      </c>
      <c r="C217" s="42" t="s">
        <v>313</v>
      </c>
      <c r="E217" s="43">
        <v>45060.75</v>
      </c>
    </row>
    <row r="218" spans="1:5">
      <c r="A218" s="42" t="s">
        <v>528</v>
      </c>
      <c r="B218" s="42">
        <v>9.9000000000000005E-2</v>
      </c>
      <c r="C218" s="42" t="s">
        <v>313</v>
      </c>
      <c r="E218" s="43">
        <v>45060.75</v>
      </c>
    </row>
    <row r="219" spans="1:5">
      <c r="A219" s="42" t="s">
        <v>529</v>
      </c>
      <c r="B219" s="42">
        <v>9.8000000000000004E-2</v>
      </c>
      <c r="C219" s="42" t="s">
        <v>313</v>
      </c>
      <c r="E219" s="43">
        <v>45060.75</v>
      </c>
    </row>
    <row r="220" spans="1:5">
      <c r="A220" s="42" t="s">
        <v>530</v>
      </c>
      <c r="B220" s="42">
        <v>9.8000000000000004E-2</v>
      </c>
      <c r="C220" s="42" t="s">
        <v>313</v>
      </c>
      <c r="E220" s="43">
        <v>45060.75</v>
      </c>
    </row>
    <row r="221" spans="1:5">
      <c r="A221" s="42" t="s">
        <v>531</v>
      </c>
      <c r="B221" s="42">
        <v>9.8000000000000004E-2</v>
      </c>
      <c r="C221" s="42" t="s">
        <v>313</v>
      </c>
      <c r="E221" s="43">
        <v>45060.75</v>
      </c>
    </row>
    <row r="222" spans="1:5">
      <c r="A222" s="42" t="s">
        <v>532</v>
      </c>
      <c r="B222" s="42">
        <v>9.8000000000000004E-2</v>
      </c>
      <c r="C222" s="42" t="s">
        <v>313</v>
      </c>
      <c r="E222" s="43">
        <v>45060.75</v>
      </c>
    </row>
    <row r="223" spans="1:5">
      <c r="A223" s="42" t="s">
        <v>533</v>
      </c>
      <c r="B223" s="42">
        <v>9.8000000000000004E-2</v>
      </c>
      <c r="C223" s="42" t="s">
        <v>313</v>
      </c>
      <c r="E223" s="43">
        <v>45060.75</v>
      </c>
    </row>
    <row r="224" spans="1:5">
      <c r="A224" s="42" t="s">
        <v>534</v>
      </c>
      <c r="B224" s="42">
        <v>9.8000000000000004E-2</v>
      </c>
      <c r="C224" s="42" t="s">
        <v>313</v>
      </c>
      <c r="E224" s="43">
        <v>45060.75</v>
      </c>
    </row>
    <row r="225" spans="1:5">
      <c r="A225" s="42" t="s">
        <v>535</v>
      </c>
      <c r="B225" s="42">
        <v>9.8000000000000004E-2</v>
      </c>
      <c r="C225" s="42" t="s">
        <v>313</v>
      </c>
      <c r="E225" s="43">
        <v>45060.75</v>
      </c>
    </row>
    <row r="226" spans="1:5">
      <c r="A226" s="42" t="s">
        <v>536</v>
      </c>
      <c r="B226" s="42">
        <v>9.8000000000000004E-2</v>
      </c>
      <c r="C226" s="42" t="s">
        <v>313</v>
      </c>
      <c r="E226" s="43">
        <v>45060.75</v>
      </c>
    </row>
    <row r="227" spans="1:5">
      <c r="A227" s="42" t="s">
        <v>537</v>
      </c>
      <c r="B227" s="42">
        <v>9.8000000000000004E-2</v>
      </c>
      <c r="C227" s="42" t="s">
        <v>313</v>
      </c>
      <c r="E227" s="43">
        <v>45060.75</v>
      </c>
    </row>
    <row r="228" spans="1:5">
      <c r="A228" s="42" t="s">
        <v>538</v>
      </c>
      <c r="B228" s="42">
        <v>9.8000000000000004E-2</v>
      </c>
      <c r="C228" s="42" t="s">
        <v>313</v>
      </c>
      <c r="E228" s="43">
        <v>45060.75</v>
      </c>
    </row>
    <row r="229" spans="1:5">
      <c r="A229" s="42" t="s">
        <v>539</v>
      </c>
      <c r="B229" s="42">
        <v>9.7000000000000003E-2</v>
      </c>
      <c r="C229" s="42" t="s">
        <v>313</v>
      </c>
      <c r="E229" s="43">
        <v>45060.75</v>
      </c>
    </row>
    <row r="230" spans="1:5">
      <c r="A230" s="42" t="s">
        <v>540</v>
      </c>
      <c r="B230" s="42">
        <v>9.7000000000000003E-2</v>
      </c>
      <c r="C230" s="42" t="s">
        <v>313</v>
      </c>
      <c r="E230" s="43">
        <v>45060.75</v>
      </c>
    </row>
    <row r="231" spans="1:5">
      <c r="A231" s="42" t="s">
        <v>541</v>
      </c>
      <c r="B231" s="42">
        <v>9.7000000000000003E-2</v>
      </c>
      <c r="C231" s="42" t="s">
        <v>313</v>
      </c>
      <c r="E231" s="43">
        <v>45060.75</v>
      </c>
    </row>
    <row r="232" spans="1:5">
      <c r="A232" s="42" t="s">
        <v>542</v>
      </c>
      <c r="B232" s="42">
        <v>9.7000000000000003E-2</v>
      </c>
      <c r="C232" s="42" t="s">
        <v>313</v>
      </c>
      <c r="E232" s="43">
        <v>45060.75</v>
      </c>
    </row>
    <row r="233" spans="1:5">
      <c r="A233" s="42" t="s">
        <v>543</v>
      </c>
      <c r="B233" s="42">
        <v>9.7000000000000003E-2</v>
      </c>
      <c r="C233" s="42" t="s">
        <v>313</v>
      </c>
      <c r="E233" s="43">
        <v>45060.75</v>
      </c>
    </row>
    <row r="234" spans="1:5">
      <c r="A234" s="42" t="s">
        <v>544</v>
      </c>
      <c r="B234" s="42">
        <v>9.7000000000000003E-2</v>
      </c>
      <c r="C234" s="42" t="s">
        <v>313</v>
      </c>
      <c r="E234" s="43">
        <v>45060.75</v>
      </c>
    </row>
    <row r="235" spans="1:5">
      <c r="A235" s="42" t="s">
        <v>545</v>
      </c>
      <c r="B235" s="42">
        <v>9.7000000000000003E-2</v>
      </c>
      <c r="C235" s="42" t="s">
        <v>313</v>
      </c>
      <c r="E235" s="43">
        <v>45060.75</v>
      </c>
    </row>
    <row r="236" spans="1:5">
      <c r="A236" s="42" t="s">
        <v>546</v>
      </c>
      <c r="B236" s="42">
        <v>9.7000000000000003E-2</v>
      </c>
      <c r="C236" s="42" t="s">
        <v>313</v>
      </c>
      <c r="E236" s="43">
        <v>45060.75</v>
      </c>
    </row>
    <row r="237" spans="1:5">
      <c r="A237" s="42" t="s">
        <v>547</v>
      </c>
      <c r="B237" s="42">
        <v>9.7000000000000003E-2</v>
      </c>
      <c r="C237" s="42" t="s">
        <v>313</v>
      </c>
      <c r="E237" s="43">
        <v>45060.75</v>
      </c>
    </row>
    <row r="238" spans="1:5">
      <c r="A238" s="42" t="s">
        <v>548</v>
      </c>
      <c r="B238" s="42">
        <v>9.7000000000000003E-2</v>
      </c>
      <c r="C238" s="42" t="s">
        <v>313</v>
      </c>
      <c r="E238" s="43">
        <v>45060.75</v>
      </c>
    </row>
    <row r="239" spans="1:5">
      <c r="A239" s="42" t="s">
        <v>549</v>
      </c>
      <c r="B239" s="42">
        <v>9.7000000000000003E-2</v>
      </c>
      <c r="C239" s="42" t="s">
        <v>313</v>
      </c>
      <c r="E239" s="43">
        <v>45060.75</v>
      </c>
    </row>
    <row r="240" spans="1:5">
      <c r="A240" s="42" t="s">
        <v>550</v>
      </c>
      <c r="B240" s="42">
        <v>9.6000000000000002E-2</v>
      </c>
      <c r="C240" s="42" t="s">
        <v>313</v>
      </c>
      <c r="E240" s="43">
        <v>45060.75</v>
      </c>
    </row>
    <row r="241" spans="1:5">
      <c r="A241" s="42" t="s">
        <v>551</v>
      </c>
      <c r="B241" s="42">
        <v>9.6000000000000002E-2</v>
      </c>
      <c r="C241" s="42" t="s">
        <v>313</v>
      </c>
      <c r="E241" s="43">
        <v>45060.75</v>
      </c>
    </row>
    <row r="242" spans="1:5">
      <c r="A242" s="42" t="s">
        <v>552</v>
      </c>
      <c r="B242" s="42">
        <v>9.6000000000000002E-2</v>
      </c>
      <c r="C242" s="42" t="s">
        <v>313</v>
      </c>
      <c r="E242" s="43">
        <v>45060.75</v>
      </c>
    </row>
    <row r="243" spans="1:5">
      <c r="A243" s="42" t="s">
        <v>553</v>
      </c>
      <c r="B243" s="42">
        <v>9.6000000000000002E-2</v>
      </c>
      <c r="C243" s="42" t="s">
        <v>313</v>
      </c>
      <c r="E243" s="43">
        <v>45060.75</v>
      </c>
    </row>
    <row r="244" spans="1:5">
      <c r="A244" s="42" t="s">
        <v>554</v>
      </c>
      <c r="B244" s="42">
        <v>9.6000000000000002E-2</v>
      </c>
      <c r="C244" s="42" t="s">
        <v>313</v>
      </c>
      <c r="E244" s="43">
        <v>45060.75</v>
      </c>
    </row>
    <row r="245" spans="1:5">
      <c r="A245" s="42" t="s">
        <v>555</v>
      </c>
      <c r="B245" s="42">
        <v>9.6000000000000002E-2</v>
      </c>
      <c r="C245" s="42" t="s">
        <v>313</v>
      </c>
      <c r="E245" s="43">
        <v>45060.75</v>
      </c>
    </row>
    <row r="246" spans="1:5">
      <c r="A246" s="42" t="s">
        <v>556</v>
      </c>
      <c r="B246" s="42">
        <v>9.6000000000000002E-2</v>
      </c>
      <c r="C246" s="42" t="s">
        <v>313</v>
      </c>
      <c r="E246" s="43">
        <v>45060.75</v>
      </c>
    </row>
    <row r="247" spans="1:5">
      <c r="A247" s="42" t="s">
        <v>557</v>
      </c>
      <c r="B247" s="42">
        <v>9.5000000000000001E-2</v>
      </c>
      <c r="C247" s="42" t="s">
        <v>313</v>
      </c>
      <c r="E247" s="43">
        <v>45060.75</v>
      </c>
    </row>
    <row r="248" spans="1:5">
      <c r="A248" s="42" t="s">
        <v>558</v>
      </c>
      <c r="B248" s="42">
        <v>9.5000000000000001E-2</v>
      </c>
      <c r="C248" s="42" t="s">
        <v>313</v>
      </c>
      <c r="E248" s="43">
        <v>45060.75</v>
      </c>
    </row>
    <row r="249" spans="1:5">
      <c r="A249" s="42" t="s">
        <v>559</v>
      </c>
      <c r="B249" s="42">
        <v>9.5000000000000001E-2</v>
      </c>
      <c r="C249" s="42" t="s">
        <v>313</v>
      </c>
      <c r="E249" s="43">
        <v>45060.75</v>
      </c>
    </row>
    <row r="250" spans="1:5">
      <c r="A250" s="42" t="s">
        <v>560</v>
      </c>
      <c r="B250" s="42">
        <v>9.5000000000000001E-2</v>
      </c>
      <c r="C250" s="42" t="s">
        <v>313</v>
      </c>
      <c r="E250" s="43">
        <v>45060.75</v>
      </c>
    </row>
    <row r="251" spans="1:5">
      <c r="A251" s="42" t="s">
        <v>561</v>
      </c>
      <c r="B251" s="42">
        <v>9.5000000000000001E-2</v>
      </c>
      <c r="C251" s="42" t="s">
        <v>313</v>
      </c>
      <c r="E251" s="43">
        <v>45060.75</v>
      </c>
    </row>
    <row r="252" spans="1:5">
      <c r="A252" s="42" t="s">
        <v>562</v>
      </c>
      <c r="B252" s="42">
        <v>9.5000000000000001E-2</v>
      </c>
      <c r="C252" s="42" t="s">
        <v>313</v>
      </c>
      <c r="E252" s="43">
        <v>45060.75</v>
      </c>
    </row>
    <row r="253" spans="1:5">
      <c r="A253" s="42" t="s">
        <v>563</v>
      </c>
      <c r="B253" s="42">
        <v>9.5000000000000001E-2</v>
      </c>
      <c r="C253" s="42" t="s">
        <v>313</v>
      </c>
      <c r="E253" s="43">
        <v>45060.75</v>
      </c>
    </row>
    <row r="254" spans="1:5">
      <c r="A254" s="42" t="s">
        <v>564</v>
      </c>
      <c r="B254" s="42">
        <v>9.5000000000000001E-2</v>
      </c>
      <c r="C254" s="42" t="s">
        <v>313</v>
      </c>
      <c r="E254" s="43">
        <v>45060.75</v>
      </c>
    </row>
    <row r="255" spans="1:5">
      <c r="A255" s="42" t="s">
        <v>565</v>
      </c>
      <c r="B255" s="42">
        <v>9.4E-2</v>
      </c>
      <c r="C255" s="42" t="s">
        <v>313</v>
      </c>
      <c r="E255" s="43">
        <v>45060.75</v>
      </c>
    </row>
    <row r="256" spans="1:5">
      <c r="A256" s="42" t="s">
        <v>566</v>
      </c>
      <c r="B256" s="42">
        <v>9.4E-2</v>
      </c>
      <c r="C256" s="42" t="s">
        <v>313</v>
      </c>
      <c r="E256" s="43">
        <v>45060.75</v>
      </c>
    </row>
    <row r="257" spans="1:5">
      <c r="A257" s="42" t="s">
        <v>567</v>
      </c>
      <c r="B257" s="42">
        <v>9.4E-2</v>
      </c>
      <c r="C257" s="42" t="s">
        <v>313</v>
      </c>
      <c r="E257" s="43">
        <v>45060.75</v>
      </c>
    </row>
    <row r="258" spans="1:5">
      <c r="A258" s="42" t="s">
        <v>568</v>
      </c>
      <c r="B258" s="42">
        <v>9.4E-2</v>
      </c>
      <c r="C258" s="42" t="s">
        <v>313</v>
      </c>
      <c r="E258" s="43">
        <v>45060.75</v>
      </c>
    </row>
    <row r="259" spans="1:5">
      <c r="A259" s="42" t="s">
        <v>569</v>
      </c>
      <c r="B259" s="42">
        <v>9.4E-2</v>
      </c>
      <c r="C259" s="42" t="s">
        <v>313</v>
      </c>
      <c r="E259" s="43">
        <v>45060.75</v>
      </c>
    </row>
    <row r="260" spans="1:5">
      <c r="A260" s="42" t="s">
        <v>570</v>
      </c>
      <c r="B260" s="42">
        <v>9.4E-2</v>
      </c>
      <c r="C260" s="42" t="s">
        <v>313</v>
      </c>
      <c r="E260" s="43">
        <v>45060.75</v>
      </c>
    </row>
    <row r="261" spans="1:5">
      <c r="A261" s="42" t="s">
        <v>571</v>
      </c>
      <c r="B261" s="42">
        <v>9.4E-2</v>
      </c>
      <c r="C261" s="42" t="s">
        <v>313</v>
      </c>
      <c r="E261" s="43">
        <v>45060.75</v>
      </c>
    </row>
    <row r="262" spans="1:5">
      <c r="A262" s="42" t="s">
        <v>572</v>
      </c>
      <c r="B262" s="42">
        <v>9.2999999999999999E-2</v>
      </c>
      <c r="C262" s="42" t="s">
        <v>313</v>
      </c>
      <c r="E262" s="43">
        <v>45060.75</v>
      </c>
    </row>
    <row r="263" spans="1:5">
      <c r="A263" s="42" t="s">
        <v>573</v>
      </c>
      <c r="B263" s="42">
        <v>9.2999999999999999E-2</v>
      </c>
      <c r="C263" s="42" t="s">
        <v>313</v>
      </c>
      <c r="E263" s="43">
        <v>45060.75</v>
      </c>
    </row>
    <row r="264" spans="1:5">
      <c r="A264" s="42" t="s">
        <v>574</v>
      </c>
      <c r="B264" s="42">
        <v>9.2999999999999999E-2</v>
      </c>
      <c r="C264" s="42" t="s">
        <v>313</v>
      </c>
      <c r="E264" s="43">
        <v>45060.75</v>
      </c>
    </row>
    <row r="265" spans="1:5">
      <c r="A265" s="42" t="s">
        <v>575</v>
      </c>
      <c r="B265" s="42">
        <v>9.2999999999999999E-2</v>
      </c>
      <c r="C265" s="42" t="s">
        <v>313</v>
      </c>
      <c r="E265" s="43">
        <v>45060.75</v>
      </c>
    </row>
    <row r="266" spans="1:5">
      <c r="A266" s="42" t="s">
        <v>576</v>
      </c>
      <c r="B266" s="42">
        <v>9.2999999999999999E-2</v>
      </c>
      <c r="C266" s="42" t="s">
        <v>313</v>
      </c>
      <c r="E266" s="43">
        <v>45060.75</v>
      </c>
    </row>
    <row r="267" spans="1:5">
      <c r="A267" s="42" t="s">
        <v>577</v>
      </c>
      <c r="B267" s="42">
        <v>9.2999999999999999E-2</v>
      </c>
      <c r="C267" s="42" t="s">
        <v>313</v>
      </c>
      <c r="E267" s="43">
        <v>45060.75</v>
      </c>
    </row>
    <row r="268" spans="1:5">
      <c r="A268" s="42" t="s">
        <v>578</v>
      </c>
      <c r="B268" s="42">
        <v>9.2999999999999999E-2</v>
      </c>
      <c r="C268" s="42" t="s">
        <v>313</v>
      </c>
      <c r="E268" s="43">
        <v>45060.75</v>
      </c>
    </row>
    <row r="269" spans="1:5">
      <c r="A269" s="42" t="s">
        <v>579</v>
      </c>
      <c r="B269" s="42">
        <v>9.2999999999999999E-2</v>
      </c>
      <c r="C269" s="42" t="s">
        <v>313</v>
      </c>
      <c r="E269" s="43">
        <v>45060.75</v>
      </c>
    </row>
    <row r="270" spans="1:5">
      <c r="A270" s="42" t="s">
        <v>580</v>
      </c>
      <c r="B270" s="42">
        <v>9.2999999999999999E-2</v>
      </c>
      <c r="C270" s="42" t="s">
        <v>313</v>
      </c>
      <c r="E270" s="43">
        <v>45060.75</v>
      </c>
    </row>
    <row r="271" spans="1:5">
      <c r="A271" s="42" t="s">
        <v>581</v>
      </c>
      <c r="B271" s="42">
        <v>9.2999999999999999E-2</v>
      </c>
      <c r="C271" s="42" t="s">
        <v>313</v>
      </c>
      <c r="E271" s="43">
        <v>45060.75</v>
      </c>
    </row>
    <row r="272" spans="1:5">
      <c r="A272" s="42" t="s">
        <v>582</v>
      </c>
      <c r="B272" s="42">
        <v>9.2999999999999999E-2</v>
      </c>
      <c r="C272" s="42" t="s">
        <v>313</v>
      </c>
      <c r="E272" s="43">
        <v>45060.75</v>
      </c>
    </row>
    <row r="273" spans="1:5">
      <c r="A273" s="42" t="s">
        <v>583</v>
      </c>
      <c r="B273" s="42">
        <v>9.2999999999999999E-2</v>
      </c>
      <c r="C273" s="42" t="s">
        <v>313</v>
      </c>
      <c r="E273" s="43">
        <v>45060.75</v>
      </c>
    </row>
    <row r="274" spans="1:5">
      <c r="A274" s="42" t="s">
        <v>584</v>
      </c>
      <c r="B274" s="42">
        <v>9.2999999999999999E-2</v>
      </c>
      <c r="C274" s="42" t="s">
        <v>313</v>
      </c>
      <c r="E274" s="43">
        <v>45060.75</v>
      </c>
    </row>
    <row r="275" spans="1:5">
      <c r="A275" s="42" t="s">
        <v>585</v>
      </c>
      <c r="B275" s="42">
        <v>9.2999999999999999E-2</v>
      </c>
      <c r="C275" s="42" t="s">
        <v>313</v>
      </c>
      <c r="E275" s="43">
        <v>45060.75</v>
      </c>
    </row>
    <row r="276" spans="1:5">
      <c r="A276" s="42" t="s">
        <v>586</v>
      </c>
      <c r="B276" s="42">
        <v>9.2999999999999999E-2</v>
      </c>
      <c r="C276" s="42" t="s">
        <v>313</v>
      </c>
      <c r="E276" s="43">
        <v>45060.75</v>
      </c>
    </row>
    <row r="277" spans="1:5">
      <c r="A277" s="42" t="s">
        <v>587</v>
      </c>
      <c r="B277" s="42">
        <v>9.1999999999999998E-2</v>
      </c>
      <c r="C277" s="42" t="s">
        <v>313</v>
      </c>
      <c r="E277" s="43">
        <v>45060.75</v>
      </c>
    </row>
    <row r="278" spans="1:5">
      <c r="A278" s="42" t="s">
        <v>588</v>
      </c>
      <c r="B278" s="42">
        <v>9.1999999999999998E-2</v>
      </c>
      <c r="C278" s="42" t="s">
        <v>313</v>
      </c>
      <c r="E278" s="43">
        <v>45060.75</v>
      </c>
    </row>
    <row r="279" spans="1:5">
      <c r="A279" s="42" t="s">
        <v>589</v>
      </c>
      <c r="B279" s="42">
        <v>9.1999999999999998E-2</v>
      </c>
      <c r="C279" s="42" t="s">
        <v>313</v>
      </c>
      <c r="E279" s="43">
        <v>45060.75</v>
      </c>
    </row>
    <row r="280" spans="1:5">
      <c r="A280" s="42" t="s">
        <v>590</v>
      </c>
      <c r="B280" s="42">
        <v>9.1999999999999998E-2</v>
      </c>
      <c r="C280" s="42" t="s">
        <v>313</v>
      </c>
      <c r="E280" s="43">
        <v>45060.75</v>
      </c>
    </row>
    <row r="281" spans="1:5">
      <c r="A281" s="42" t="s">
        <v>591</v>
      </c>
      <c r="B281" s="42">
        <v>9.1999999999999998E-2</v>
      </c>
      <c r="C281" s="42" t="s">
        <v>313</v>
      </c>
      <c r="E281" s="43">
        <v>45060.75</v>
      </c>
    </row>
    <row r="282" spans="1:5">
      <c r="A282" s="42" t="s">
        <v>592</v>
      </c>
      <c r="B282" s="42">
        <v>9.1999999999999998E-2</v>
      </c>
      <c r="C282" s="42" t="s">
        <v>313</v>
      </c>
      <c r="E282" s="43">
        <v>45060.75</v>
      </c>
    </row>
    <row r="283" spans="1:5">
      <c r="A283" s="42" t="s">
        <v>593</v>
      </c>
      <c r="B283" s="42">
        <v>9.1999999999999998E-2</v>
      </c>
      <c r="C283" s="42" t="s">
        <v>313</v>
      </c>
      <c r="E283" s="43">
        <v>45060.75</v>
      </c>
    </row>
    <row r="284" spans="1:5">
      <c r="A284" s="42" t="s">
        <v>594</v>
      </c>
      <c r="B284" s="42">
        <v>9.1999999999999998E-2</v>
      </c>
      <c r="C284" s="42" t="s">
        <v>313</v>
      </c>
      <c r="E284" s="43">
        <v>45060.75</v>
      </c>
    </row>
    <row r="285" spans="1:5">
      <c r="A285" s="42" t="s">
        <v>595</v>
      </c>
      <c r="B285" s="42">
        <v>9.1999999999999998E-2</v>
      </c>
      <c r="C285" s="42" t="s">
        <v>313</v>
      </c>
      <c r="E285" s="43">
        <v>45060.75</v>
      </c>
    </row>
    <row r="286" spans="1:5">
      <c r="A286" s="42" t="s">
        <v>596</v>
      </c>
      <c r="B286" s="42">
        <v>9.1999999999999998E-2</v>
      </c>
      <c r="C286" s="42" t="s">
        <v>313</v>
      </c>
      <c r="E286" s="43">
        <v>45060.75</v>
      </c>
    </row>
    <row r="287" spans="1:5">
      <c r="A287" s="42" t="s">
        <v>597</v>
      </c>
      <c r="B287" s="42">
        <v>9.1999999999999998E-2</v>
      </c>
      <c r="C287" s="42" t="s">
        <v>313</v>
      </c>
      <c r="E287" s="43">
        <v>45060.75</v>
      </c>
    </row>
    <row r="288" spans="1:5">
      <c r="A288" s="42" t="s">
        <v>598</v>
      </c>
      <c r="B288" s="42">
        <v>9.1999999999999998E-2</v>
      </c>
      <c r="C288" s="42" t="s">
        <v>313</v>
      </c>
      <c r="E288" s="43">
        <v>45060.75</v>
      </c>
    </row>
    <row r="289" spans="1:5">
      <c r="A289" s="42" t="s">
        <v>599</v>
      </c>
      <c r="B289" s="42">
        <v>9.1999999999999998E-2</v>
      </c>
      <c r="C289" s="42" t="s">
        <v>313</v>
      </c>
      <c r="E289" s="43">
        <v>45060.75</v>
      </c>
    </row>
    <row r="290" spans="1:5">
      <c r="A290" s="42" t="s">
        <v>600</v>
      </c>
      <c r="B290" s="42">
        <v>9.1999999999999998E-2</v>
      </c>
      <c r="C290" s="42" t="s">
        <v>313</v>
      </c>
      <c r="E290" s="43">
        <v>45060.75</v>
      </c>
    </row>
    <row r="291" spans="1:5">
      <c r="A291" s="42" t="s">
        <v>601</v>
      </c>
      <c r="B291" s="42">
        <v>9.1999999999999998E-2</v>
      </c>
      <c r="C291" s="42" t="s">
        <v>313</v>
      </c>
      <c r="E291" s="43">
        <v>45060.75</v>
      </c>
    </row>
    <row r="292" spans="1:5">
      <c r="A292" s="42" t="s">
        <v>602</v>
      </c>
      <c r="B292" s="42">
        <v>9.1999999999999998E-2</v>
      </c>
      <c r="C292" s="42" t="s">
        <v>313</v>
      </c>
      <c r="E292" s="43">
        <v>45060.75</v>
      </c>
    </row>
    <row r="293" spans="1:5">
      <c r="A293" s="42" t="s">
        <v>603</v>
      </c>
      <c r="B293" s="42">
        <v>9.1999999999999998E-2</v>
      </c>
      <c r="C293" s="42" t="s">
        <v>313</v>
      </c>
      <c r="E293" s="43">
        <v>45060.75</v>
      </c>
    </row>
    <row r="294" spans="1:5">
      <c r="A294" s="42" t="s">
        <v>604</v>
      </c>
      <c r="B294" s="42">
        <v>9.0999999999999998E-2</v>
      </c>
      <c r="C294" s="42" t="s">
        <v>313</v>
      </c>
      <c r="E294" s="43">
        <v>45060.75</v>
      </c>
    </row>
    <row r="295" spans="1:5">
      <c r="A295" s="42" t="s">
        <v>605</v>
      </c>
      <c r="B295" s="42">
        <v>9.0999999999999998E-2</v>
      </c>
      <c r="C295" s="42" t="s">
        <v>313</v>
      </c>
      <c r="E295" s="43">
        <v>45060.75</v>
      </c>
    </row>
    <row r="296" spans="1:5">
      <c r="A296" s="42" t="s">
        <v>606</v>
      </c>
      <c r="B296" s="42">
        <v>9.0999999999999998E-2</v>
      </c>
      <c r="C296" s="42" t="s">
        <v>313</v>
      </c>
      <c r="E296" s="43">
        <v>45060.75</v>
      </c>
    </row>
    <row r="297" spans="1:5">
      <c r="A297" s="42" t="s">
        <v>607</v>
      </c>
      <c r="B297" s="42">
        <v>9.0999999999999998E-2</v>
      </c>
      <c r="C297" s="42" t="s">
        <v>313</v>
      </c>
      <c r="E297" s="43">
        <v>45060.75</v>
      </c>
    </row>
    <row r="298" spans="1:5">
      <c r="A298" s="42" t="s">
        <v>608</v>
      </c>
      <c r="B298" s="42">
        <v>9.0999999999999998E-2</v>
      </c>
      <c r="C298" s="42" t="s">
        <v>313</v>
      </c>
      <c r="E298" s="43">
        <v>45060.75</v>
      </c>
    </row>
    <row r="299" spans="1:5">
      <c r="A299" s="42" t="s">
        <v>609</v>
      </c>
      <c r="B299" s="42">
        <v>9.0999999999999998E-2</v>
      </c>
      <c r="C299" s="42" t="s">
        <v>313</v>
      </c>
      <c r="E299" s="43">
        <v>45060.75</v>
      </c>
    </row>
    <row r="300" spans="1:5">
      <c r="A300" s="42" t="s">
        <v>610</v>
      </c>
      <c r="B300" s="42">
        <v>9.0999999999999998E-2</v>
      </c>
      <c r="C300" s="42" t="s">
        <v>313</v>
      </c>
      <c r="E300" s="43">
        <v>45060.75</v>
      </c>
    </row>
    <row r="301" spans="1:5">
      <c r="A301" s="42" t="s">
        <v>611</v>
      </c>
      <c r="B301" s="42">
        <v>9.0999999999999998E-2</v>
      </c>
      <c r="C301" s="42" t="s">
        <v>313</v>
      </c>
      <c r="E301" s="43">
        <v>45060.75</v>
      </c>
    </row>
    <row r="302" spans="1:5">
      <c r="A302" s="42" t="s">
        <v>612</v>
      </c>
      <c r="B302" s="42">
        <v>0.09</v>
      </c>
      <c r="C302" s="42" t="s">
        <v>313</v>
      </c>
      <c r="E302" s="43">
        <v>45060.75</v>
      </c>
    </row>
    <row r="303" spans="1:5">
      <c r="A303" s="42" t="s">
        <v>613</v>
      </c>
      <c r="B303" s="42">
        <v>0.09</v>
      </c>
      <c r="C303" s="42" t="s">
        <v>313</v>
      </c>
      <c r="E303" s="43">
        <v>45060.75</v>
      </c>
    </row>
    <row r="304" spans="1:5">
      <c r="A304" s="42" t="s">
        <v>614</v>
      </c>
      <c r="B304" s="42">
        <v>0.09</v>
      </c>
      <c r="C304" s="42" t="s">
        <v>313</v>
      </c>
      <c r="E304" s="43">
        <v>45060.75</v>
      </c>
    </row>
    <row r="305" spans="1:5">
      <c r="A305" s="42" t="s">
        <v>615</v>
      </c>
      <c r="B305" s="42">
        <v>0.09</v>
      </c>
      <c r="C305" s="42" t="s">
        <v>313</v>
      </c>
      <c r="E305" s="43">
        <v>45060.75</v>
      </c>
    </row>
    <row r="306" spans="1:5">
      <c r="A306" s="42" t="s">
        <v>616</v>
      </c>
      <c r="B306" s="42">
        <v>0.09</v>
      </c>
      <c r="C306" s="42" t="s">
        <v>313</v>
      </c>
      <c r="E306" s="43">
        <v>45060.75</v>
      </c>
    </row>
    <row r="307" spans="1:5">
      <c r="A307" s="42" t="s">
        <v>617</v>
      </c>
      <c r="B307" s="42">
        <v>0.09</v>
      </c>
      <c r="C307" s="42" t="s">
        <v>313</v>
      </c>
      <c r="E307" s="43">
        <v>45060.75</v>
      </c>
    </row>
    <row r="308" spans="1:5">
      <c r="A308" s="42" t="s">
        <v>618</v>
      </c>
      <c r="B308" s="42">
        <v>0.09</v>
      </c>
      <c r="C308" s="42" t="s">
        <v>313</v>
      </c>
      <c r="E308" s="43">
        <v>45060.75</v>
      </c>
    </row>
    <row r="309" spans="1:5">
      <c r="A309" s="42" t="s">
        <v>619</v>
      </c>
      <c r="B309" s="42">
        <v>8.8999999999999996E-2</v>
      </c>
      <c r="C309" s="42" t="s">
        <v>313</v>
      </c>
      <c r="E309" s="43">
        <v>45060.75</v>
      </c>
    </row>
    <row r="310" spans="1:5">
      <c r="A310" s="42" t="s">
        <v>620</v>
      </c>
      <c r="B310" s="42">
        <v>8.8999999999999996E-2</v>
      </c>
      <c r="C310" s="42" t="s">
        <v>313</v>
      </c>
      <c r="E310" s="43">
        <v>45060.75</v>
      </c>
    </row>
    <row r="311" spans="1:5">
      <c r="A311" s="42" t="s">
        <v>621</v>
      </c>
      <c r="B311" s="42">
        <v>8.8999999999999996E-2</v>
      </c>
      <c r="C311" s="42" t="s">
        <v>313</v>
      </c>
      <c r="E311" s="43">
        <v>45060.75</v>
      </c>
    </row>
    <row r="312" spans="1:5">
      <c r="A312" s="42" t="s">
        <v>622</v>
      </c>
      <c r="B312" s="42">
        <v>8.8999999999999996E-2</v>
      </c>
      <c r="C312" s="42" t="s">
        <v>313</v>
      </c>
      <c r="E312" s="43">
        <v>45060.75</v>
      </c>
    </row>
    <row r="313" spans="1:5">
      <c r="A313" s="42" t="s">
        <v>623</v>
      </c>
      <c r="B313" s="42">
        <v>8.8999999999999996E-2</v>
      </c>
      <c r="C313" s="42" t="s">
        <v>313</v>
      </c>
      <c r="E313" s="43">
        <v>45060.75</v>
      </c>
    </row>
    <row r="314" spans="1:5">
      <c r="A314" s="42" t="s">
        <v>624</v>
      </c>
      <c r="B314" s="42">
        <v>8.8999999999999996E-2</v>
      </c>
      <c r="C314" s="42" t="s">
        <v>313</v>
      </c>
      <c r="E314" s="43">
        <v>45060.75</v>
      </c>
    </row>
    <row r="315" spans="1:5">
      <c r="A315" s="42" t="s">
        <v>625</v>
      </c>
      <c r="B315" s="42">
        <v>8.8999999999999996E-2</v>
      </c>
      <c r="C315" s="42" t="s">
        <v>313</v>
      </c>
      <c r="E315" s="43">
        <v>45060.75</v>
      </c>
    </row>
    <row r="316" spans="1:5">
      <c r="A316" s="42" t="s">
        <v>626</v>
      </c>
      <c r="B316" s="42">
        <v>8.7999999999999995E-2</v>
      </c>
      <c r="C316" s="42" t="s">
        <v>313</v>
      </c>
      <c r="E316" s="43">
        <v>45060.75</v>
      </c>
    </row>
    <row r="317" spans="1:5">
      <c r="A317" s="42" t="s">
        <v>627</v>
      </c>
      <c r="B317" s="42">
        <v>8.7999999999999995E-2</v>
      </c>
      <c r="C317" s="42" t="s">
        <v>313</v>
      </c>
      <c r="E317" s="43">
        <v>45060.75</v>
      </c>
    </row>
    <row r="318" spans="1:5">
      <c r="A318" s="42" t="s">
        <v>628</v>
      </c>
      <c r="B318" s="42">
        <v>8.7999999999999995E-2</v>
      </c>
      <c r="C318" s="42" t="s">
        <v>313</v>
      </c>
      <c r="E318" s="43">
        <v>45060.75</v>
      </c>
    </row>
    <row r="319" spans="1:5">
      <c r="A319" s="42" t="s">
        <v>629</v>
      </c>
      <c r="B319" s="42">
        <v>8.7999999999999995E-2</v>
      </c>
      <c r="C319" s="42" t="s">
        <v>313</v>
      </c>
      <c r="E319" s="43">
        <v>45060.75</v>
      </c>
    </row>
    <row r="320" spans="1:5">
      <c r="A320" s="42" t="s">
        <v>630</v>
      </c>
      <c r="B320" s="42">
        <v>8.7999999999999995E-2</v>
      </c>
      <c r="C320" s="42" t="s">
        <v>313</v>
      </c>
      <c r="E320" s="43">
        <v>45060.75</v>
      </c>
    </row>
    <row r="321" spans="1:5">
      <c r="A321" s="42" t="s">
        <v>631</v>
      </c>
      <c r="B321" s="42">
        <v>8.7999999999999995E-2</v>
      </c>
      <c r="C321" s="42" t="s">
        <v>313</v>
      </c>
      <c r="E321" s="43">
        <v>45060.75</v>
      </c>
    </row>
    <row r="322" spans="1:5">
      <c r="A322" s="42" t="s">
        <v>632</v>
      </c>
      <c r="B322" s="42">
        <v>8.7999999999999995E-2</v>
      </c>
      <c r="C322" s="42" t="s">
        <v>313</v>
      </c>
      <c r="E322" s="43">
        <v>45060.75</v>
      </c>
    </row>
    <row r="323" spans="1:5">
      <c r="A323" s="42" t="s">
        <v>633</v>
      </c>
      <c r="B323" s="42">
        <v>8.7999999999999995E-2</v>
      </c>
      <c r="C323" s="42" t="s">
        <v>313</v>
      </c>
      <c r="E323" s="43">
        <v>45060.75</v>
      </c>
    </row>
    <row r="324" spans="1:5">
      <c r="A324" s="42" t="s">
        <v>634</v>
      </c>
      <c r="B324" s="42">
        <v>8.7999999999999995E-2</v>
      </c>
      <c r="C324" s="42" t="s">
        <v>313</v>
      </c>
      <c r="E324" s="43">
        <v>45060.75</v>
      </c>
    </row>
    <row r="325" spans="1:5">
      <c r="A325" s="42" t="s">
        <v>635</v>
      </c>
      <c r="B325" s="42">
        <v>8.7999999999999995E-2</v>
      </c>
      <c r="C325" s="42" t="s">
        <v>313</v>
      </c>
      <c r="E325" s="43">
        <v>45060.75</v>
      </c>
    </row>
    <row r="326" spans="1:5">
      <c r="A326" s="42" t="s">
        <v>636</v>
      </c>
      <c r="B326" s="42">
        <v>8.7999999999999995E-2</v>
      </c>
      <c r="C326" s="42" t="s">
        <v>313</v>
      </c>
      <c r="E326" s="43">
        <v>45060.75</v>
      </c>
    </row>
    <row r="327" spans="1:5">
      <c r="A327" s="42" t="s">
        <v>637</v>
      </c>
      <c r="B327" s="42">
        <v>8.7999999999999995E-2</v>
      </c>
      <c r="C327" s="42" t="s">
        <v>313</v>
      </c>
      <c r="E327" s="43">
        <v>45060.75</v>
      </c>
    </row>
    <row r="328" spans="1:5">
      <c r="A328" s="42" t="s">
        <v>638</v>
      </c>
      <c r="B328" s="42">
        <v>8.7999999999999995E-2</v>
      </c>
      <c r="C328" s="42" t="s">
        <v>313</v>
      </c>
      <c r="E328" s="43">
        <v>45060.75</v>
      </c>
    </row>
    <row r="329" spans="1:5">
      <c r="A329" s="42" t="s">
        <v>639</v>
      </c>
      <c r="B329" s="42">
        <v>8.7999999999999995E-2</v>
      </c>
      <c r="C329" s="42" t="s">
        <v>313</v>
      </c>
      <c r="E329" s="43">
        <v>45060.75</v>
      </c>
    </row>
    <row r="330" spans="1:5">
      <c r="A330" s="42" t="s">
        <v>640</v>
      </c>
      <c r="B330" s="42">
        <v>8.7999999999999995E-2</v>
      </c>
      <c r="C330" s="42" t="s">
        <v>313</v>
      </c>
      <c r="E330" s="43">
        <v>45060.75</v>
      </c>
    </row>
    <row r="331" spans="1:5">
      <c r="A331" s="42" t="s">
        <v>641</v>
      </c>
      <c r="B331" s="42">
        <v>8.7999999999999995E-2</v>
      </c>
      <c r="C331" s="42" t="s">
        <v>313</v>
      </c>
      <c r="E331" s="43">
        <v>45060.75</v>
      </c>
    </row>
    <row r="332" spans="1:5">
      <c r="A332" s="42" t="s">
        <v>642</v>
      </c>
      <c r="B332" s="42">
        <v>8.7999999999999995E-2</v>
      </c>
      <c r="C332" s="42" t="s">
        <v>313</v>
      </c>
      <c r="E332" s="43">
        <v>45060.75</v>
      </c>
    </row>
    <row r="333" spans="1:5">
      <c r="A333" s="42" t="s">
        <v>643</v>
      </c>
      <c r="B333" s="42">
        <v>8.7999999999999995E-2</v>
      </c>
      <c r="C333" s="42" t="s">
        <v>313</v>
      </c>
      <c r="E333" s="43">
        <v>45060.75</v>
      </c>
    </row>
    <row r="334" spans="1:5">
      <c r="A334" s="42" t="s">
        <v>644</v>
      </c>
      <c r="B334" s="42">
        <v>8.7999999999999995E-2</v>
      </c>
      <c r="C334" s="42" t="s">
        <v>313</v>
      </c>
      <c r="E334" s="43">
        <v>45060.75</v>
      </c>
    </row>
    <row r="335" spans="1:5">
      <c r="A335" s="42" t="s">
        <v>645</v>
      </c>
      <c r="B335" s="42">
        <v>8.6999999999999994E-2</v>
      </c>
      <c r="C335" s="42" t="s">
        <v>313</v>
      </c>
      <c r="E335" s="43">
        <v>45060.75</v>
      </c>
    </row>
    <row r="336" spans="1:5">
      <c r="A336" s="42" t="s">
        <v>646</v>
      </c>
      <c r="B336" s="42">
        <v>8.6999999999999994E-2</v>
      </c>
      <c r="C336" s="42" t="s">
        <v>313</v>
      </c>
      <c r="E336" s="43">
        <v>45060.75</v>
      </c>
    </row>
    <row r="337" spans="1:5">
      <c r="A337" s="42" t="s">
        <v>647</v>
      </c>
      <c r="B337" s="42">
        <v>8.6999999999999994E-2</v>
      </c>
      <c r="C337" s="42" t="s">
        <v>313</v>
      </c>
      <c r="E337" s="43">
        <v>45060.75</v>
      </c>
    </row>
    <row r="338" spans="1:5">
      <c r="A338" s="42" t="s">
        <v>648</v>
      </c>
      <c r="B338" s="42">
        <v>8.6999999999999994E-2</v>
      </c>
      <c r="C338" s="42" t="s">
        <v>313</v>
      </c>
      <c r="E338" s="43">
        <v>45060.75</v>
      </c>
    </row>
    <row r="339" spans="1:5">
      <c r="A339" s="42" t="s">
        <v>649</v>
      </c>
      <c r="B339" s="42">
        <v>8.6999999999999994E-2</v>
      </c>
      <c r="C339" s="42" t="s">
        <v>313</v>
      </c>
      <c r="E339" s="43">
        <v>45060.75</v>
      </c>
    </row>
    <row r="340" spans="1:5">
      <c r="A340" s="42" t="s">
        <v>650</v>
      </c>
      <c r="B340" s="42">
        <v>8.6999999999999994E-2</v>
      </c>
      <c r="C340" s="42" t="s">
        <v>313</v>
      </c>
      <c r="E340" s="43">
        <v>45060.75</v>
      </c>
    </row>
    <row r="341" spans="1:5">
      <c r="A341" s="42" t="s">
        <v>651</v>
      </c>
      <c r="B341" s="42">
        <v>8.6999999999999994E-2</v>
      </c>
      <c r="C341" s="42" t="s">
        <v>313</v>
      </c>
      <c r="E341" s="43">
        <v>45060.75</v>
      </c>
    </row>
    <row r="342" spans="1:5">
      <c r="A342" s="42" t="s">
        <v>652</v>
      </c>
      <c r="B342" s="42">
        <v>8.6999999999999994E-2</v>
      </c>
      <c r="C342" s="42" t="s">
        <v>313</v>
      </c>
      <c r="E342" s="43">
        <v>45060.75</v>
      </c>
    </row>
    <row r="343" spans="1:5">
      <c r="A343" s="42" t="s">
        <v>653</v>
      </c>
      <c r="B343" s="42">
        <v>8.6999999999999994E-2</v>
      </c>
      <c r="C343" s="42" t="s">
        <v>313</v>
      </c>
      <c r="E343" s="43">
        <v>45060.75</v>
      </c>
    </row>
    <row r="344" spans="1:5">
      <c r="A344" s="42" t="s">
        <v>654</v>
      </c>
      <c r="B344" s="42">
        <v>8.6999999999999994E-2</v>
      </c>
      <c r="C344" s="42" t="s">
        <v>313</v>
      </c>
      <c r="E344" s="43">
        <v>45060.75</v>
      </c>
    </row>
    <row r="345" spans="1:5">
      <c r="A345" s="42" t="s">
        <v>655</v>
      </c>
      <c r="B345" s="42">
        <v>8.6999999999999994E-2</v>
      </c>
      <c r="C345" s="42" t="s">
        <v>313</v>
      </c>
      <c r="E345" s="43">
        <v>45060.75</v>
      </c>
    </row>
    <row r="346" spans="1:5">
      <c r="A346" s="42" t="s">
        <v>656</v>
      </c>
      <c r="B346" s="42">
        <v>8.6999999999999994E-2</v>
      </c>
      <c r="C346" s="42" t="s">
        <v>313</v>
      </c>
      <c r="E346" s="43">
        <v>45060.75</v>
      </c>
    </row>
    <row r="347" spans="1:5">
      <c r="A347" s="42" t="s">
        <v>657</v>
      </c>
      <c r="B347" s="42">
        <v>8.6999999999999994E-2</v>
      </c>
      <c r="C347" s="42" t="s">
        <v>313</v>
      </c>
      <c r="E347" s="43">
        <v>45060.75</v>
      </c>
    </row>
    <row r="348" spans="1:5">
      <c r="A348" s="42" t="s">
        <v>658</v>
      </c>
      <c r="B348" s="42">
        <v>8.6999999999999994E-2</v>
      </c>
      <c r="C348" s="42" t="s">
        <v>313</v>
      </c>
      <c r="E348" s="43">
        <v>45060.75</v>
      </c>
    </row>
    <row r="349" spans="1:5">
      <c r="A349" s="42" t="s">
        <v>659</v>
      </c>
      <c r="B349" s="42">
        <v>8.6999999999999994E-2</v>
      </c>
      <c r="C349" s="42" t="s">
        <v>313</v>
      </c>
      <c r="E349" s="43">
        <v>45060.75</v>
      </c>
    </row>
    <row r="350" spans="1:5">
      <c r="A350" s="42" t="s">
        <v>660</v>
      </c>
      <c r="B350" s="42">
        <v>8.6999999999999994E-2</v>
      </c>
      <c r="C350" s="42" t="s">
        <v>313</v>
      </c>
      <c r="E350" s="43">
        <v>45060.75</v>
      </c>
    </row>
    <row r="351" spans="1:5">
      <c r="A351" s="42" t="s">
        <v>661</v>
      </c>
      <c r="B351" s="42">
        <v>8.6999999999999994E-2</v>
      </c>
      <c r="C351" s="42" t="s">
        <v>313</v>
      </c>
      <c r="E351" s="43">
        <v>45060.75</v>
      </c>
    </row>
    <row r="352" spans="1:5">
      <c r="A352" s="42" t="s">
        <v>662</v>
      </c>
      <c r="B352" s="42">
        <v>8.5999999999999993E-2</v>
      </c>
      <c r="C352" s="42" t="s">
        <v>313</v>
      </c>
      <c r="E352" s="43">
        <v>45060.75</v>
      </c>
    </row>
    <row r="353" spans="1:5">
      <c r="A353" s="42" t="s">
        <v>663</v>
      </c>
      <c r="B353" s="42">
        <v>8.5999999999999993E-2</v>
      </c>
      <c r="C353" s="42" t="s">
        <v>313</v>
      </c>
      <c r="E353" s="43">
        <v>45060.75</v>
      </c>
    </row>
    <row r="354" spans="1:5">
      <c r="A354" s="42" t="s">
        <v>664</v>
      </c>
      <c r="B354" s="42">
        <v>8.5999999999999993E-2</v>
      </c>
      <c r="C354" s="42" t="s">
        <v>313</v>
      </c>
      <c r="E354" s="43">
        <v>45060.75</v>
      </c>
    </row>
    <row r="355" spans="1:5">
      <c r="A355" s="42" t="s">
        <v>665</v>
      </c>
      <c r="B355" s="42">
        <v>8.5999999999999993E-2</v>
      </c>
      <c r="C355" s="42" t="s">
        <v>313</v>
      </c>
      <c r="E355" s="43">
        <v>45060.75</v>
      </c>
    </row>
    <row r="356" spans="1:5">
      <c r="A356" s="42" t="s">
        <v>666</v>
      </c>
      <c r="B356" s="42">
        <v>8.5999999999999993E-2</v>
      </c>
      <c r="C356" s="42" t="s">
        <v>313</v>
      </c>
      <c r="E356" s="43">
        <v>45060.75</v>
      </c>
    </row>
    <row r="357" spans="1:5">
      <c r="A357" s="42" t="s">
        <v>667</v>
      </c>
      <c r="B357" s="42">
        <v>8.5999999999999993E-2</v>
      </c>
      <c r="C357" s="42" t="s">
        <v>313</v>
      </c>
      <c r="E357" s="43">
        <v>45060.75</v>
      </c>
    </row>
    <row r="358" spans="1:5">
      <c r="A358" s="42" t="s">
        <v>668</v>
      </c>
      <c r="B358" s="42">
        <v>8.5999999999999993E-2</v>
      </c>
      <c r="C358" s="42" t="s">
        <v>313</v>
      </c>
      <c r="E358" s="43">
        <v>45060.75</v>
      </c>
    </row>
    <row r="359" spans="1:5">
      <c r="A359" s="42" t="s">
        <v>669</v>
      </c>
      <c r="B359" s="42">
        <v>8.5999999999999993E-2</v>
      </c>
      <c r="C359" s="42" t="s">
        <v>313</v>
      </c>
      <c r="E359" s="43">
        <v>45060.75</v>
      </c>
    </row>
    <row r="360" spans="1:5">
      <c r="A360" s="42" t="s">
        <v>670</v>
      </c>
      <c r="B360" s="42">
        <v>8.5999999999999993E-2</v>
      </c>
      <c r="C360" s="42" t="s">
        <v>313</v>
      </c>
      <c r="E360" s="43">
        <v>45060.75</v>
      </c>
    </row>
    <row r="361" spans="1:5">
      <c r="A361" s="42" t="s">
        <v>671</v>
      </c>
      <c r="B361" s="42">
        <v>8.5999999999999993E-2</v>
      </c>
      <c r="C361" s="42" t="s">
        <v>313</v>
      </c>
      <c r="E361" s="43">
        <v>45060.75</v>
      </c>
    </row>
    <row r="362" spans="1:5">
      <c r="A362" s="42" t="s">
        <v>672</v>
      </c>
      <c r="B362" s="42">
        <v>8.5999999999999993E-2</v>
      </c>
      <c r="C362" s="42" t="s">
        <v>313</v>
      </c>
      <c r="E362" s="43">
        <v>45060.75</v>
      </c>
    </row>
    <row r="363" spans="1:5">
      <c r="A363" s="42" t="s">
        <v>673</v>
      </c>
      <c r="B363" s="42">
        <v>8.5999999999999993E-2</v>
      </c>
      <c r="C363" s="42" t="s">
        <v>313</v>
      </c>
      <c r="E363" s="43">
        <v>45060.75</v>
      </c>
    </row>
    <row r="364" spans="1:5">
      <c r="A364" s="42" t="s">
        <v>674</v>
      </c>
      <c r="B364" s="42">
        <v>8.5999999999999993E-2</v>
      </c>
      <c r="C364" s="42" t="s">
        <v>313</v>
      </c>
      <c r="E364" s="43">
        <v>45060.75</v>
      </c>
    </row>
    <row r="365" spans="1:5">
      <c r="A365" s="42" t="s">
        <v>675</v>
      </c>
      <c r="B365" s="42">
        <v>8.5999999999999993E-2</v>
      </c>
      <c r="C365" s="42" t="s">
        <v>313</v>
      </c>
      <c r="E365" s="43">
        <v>45060.75</v>
      </c>
    </row>
    <row r="366" spans="1:5">
      <c r="A366" s="42" t="s">
        <v>676</v>
      </c>
      <c r="B366" s="42">
        <v>8.5999999999999993E-2</v>
      </c>
      <c r="C366" s="42" t="s">
        <v>313</v>
      </c>
      <c r="E366" s="43">
        <v>45060.75</v>
      </c>
    </row>
    <row r="367" spans="1:5">
      <c r="A367" s="42" t="s">
        <v>677</v>
      </c>
      <c r="B367" s="42">
        <v>8.5999999999999993E-2</v>
      </c>
      <c r="C367" s="42" t="s">
        <v>313</v>
      </c>
      <c r="E367" s="43">
        <v>45060.75</v>
      </c>
    </row>
    <row r="368" spans="1:5">
      <c r="A368" s="42" t="s">
        <v>678</v>
      </c>
      <c r="B368" s="42">
        <v>8.5999999999999993E-2</v>
      </c>
      <c r="C368" s="42" t="s">
        <v>313</v>
      </c>
      <c r="E368" s="43">
        <v>45060.75</v>
      </c>
    </row>
    <row r="369" spans="1:5">
      <c r="A369" s="42" t="s">
        <v>679</v>
      </c>
      <c r="B369" s="42">
        <v>8.5999999999999993E-2</v>
      </c>
      <c r="C369" s="42" t="s">
        <v>313</v>
      </c>
      <c r="E369" s="43">
        <v>45060.75</v>
      </c>
    </row>
    <row r="370" spans="1:5">
      <c r="A370" s="42" t="s">
        <v>680</v>
      </c>
      <c r="B370" s="42">
        <v>8.5999999999999993E-2</v>
      </c>
      <c r="C370" s="42" t="s">
        <v>313</v>
      </c>
      <c r="E370" s="43">
        <v>45060.75</v>
      </c>
    </row>
    <row r="371" spans="1:5">
      <c r="A371" s="42" t="s">
        <v>681</v>
      </c>
      <c r="B371" s="42">
        <v>8.5000000000000006E-2</v>
      </c>
      <c r="C371" s="42" t="s">
        <v>313</v>
      </c>
      <c r="E371" s="43">
        <v>45060.75</v>
      </c>
    </row>
    <row r="372" spans="1:5">
      <c r="A372" s="42" t="s">
        <v>682</v>
      </c>
      <c r="B372" s="42">
        <v>8.5000000000000006E-2</v>
      </c>
      <c r="C372" s="42" t="s">
        <v>313</v>
      </c>
      <c r="E372" s="43">
        <v>45060.75</v>
      </c>
    </row>
    <row r="373" spans="1:5">
      <c r="A373" s="42" t="s">
        <v>683</v>
      </c>
      <c r="B373" s="42">
        <v>8.5000000000000006E-2</v>
      </c>
      <c r="C373" s="42" t="s">
        <v>313</v>
      </c>
      <c r="E373" s="43">
        <v>45060.75</v>
      </c>
    </row>
    <row r="374" spans="1:5">
      <c r="A374" s="42" t="s">
        <v>684</v>
      </c>
      <c r="B374" s="42">
        <v>8.5000000000000006E-2</v>
      </c>
      <c r="C374" s="42" t="s">
        <v>313</v>
      </c>
      <c r="E374" s="43">
        <v>45060.75</v>
      </c>
    </row>
    <row r="375" spans="1:5">
      <c r="A375" s="42" t="s">
        <v>685</v>
      </c>
      <c r="B375" s="42">
        <v>8.5000000000000006E-2</v>
      </c>
      <c r="C375" s="42" t="s">
        <v>313</v>
      </c>
      <c r="E375" s="43">
        <v>45060.75</v>
      </c>
    </row>
    <row r="376" spans="1:5">
      <c r="A376" s="42" t="s">
        <v>686</v>
      </c>
      <c r="B376" s="42">
        <v>8.5000000000000006E-2</v>
      </c>
      <c r="C376" s="42" t="s">
        <v>313</v>
      </c>
      <c r="E376" s="43">
        <v>45060.75</v>
      </c>
    </row>
    <row r="377" spans="1:5">
      <c r="A377" s="42" t="s">
        <v>687</v>
      </c>
      <c r="B377" s="42">
        <v>8.5000000000000006E-2</v>
      </c>
      <c r="C377" s="42" t="s">
        <v>313</v>
      </c>
      <c r="E377" s="43">
        <v>45060.75</v>
      </c>
    </row>
    <row r="378" spans="1:5">
      <c r="A378" s="42" t="s">
        <v>688</v>
      </c>
      <c r="B378" s="42">
        <v>8.5000000000000006E-2</v>
      </c>
      <c r="C378" s="42" t="s">
        <v>313</v>
      </c>
      <c r="E378" s="43">
        <v>45060.75</v>
      </c>
    </row>
    <row r="379" spans="1:5">
      <c r="A379" s="42" t="s">
        <v>689</v>
      </c>
      <c r="B379" s="42">
        <v>8.5000000000000006E-2</v>
      </c>
      <c r="C379" s="42" t="s">
        <v>313</v>
      </c>
      <c r="E379" s="43">
        <v>45060.75</v>
      </c>
    </row>
    <row r="380" spans="1:5">
      <c r="A380" s="42" t="s">
        <v>690</v>
      </c>
      <c r="B380" s="42">
        <v>8.5000000000000006E-2</v>
      </c>
      <c r="C380" s="42" t="s">
        <v>313</v>
      </c>
      <c r="E380" s="43">
        <v>45060.75</v>
      </c>
    </row>
    <row r="381" spans="1:5">
      <c r="A381" s="42" t="s">
        <v>691</v>
      </c>
      <c r="B381" s="42">
        <v>8.5000000000000006E-2</v>
      </c>
      <c r="C381" s="42" t="s">
        <v>313</v>
      </c>
      <c r="E381" s="43">
        <v>45060.75</v>
      </c>
    </row>
    <row r="382" spans="1:5">
      <c r="A382" s="42" t="s">
        <v>692</v>
      </c>
      <c r="B382" s="42">
        <v>8.5000000000000006E-2</v>
      </c>
      <c r="C382" s="42" t="s">
        <v>313</v>
      </c>
      <c r="E382" s="43">
        <v>45060.75</v>
      </c>
    </row>
    <row r="383" spans="1:5">
      <c r="A383" s="42" t="s">
        <v>693</v>
      </c>
      <c r="B383" s="42">
        <v>8.5000000000000006E-2</v>
      </c>
      <c r="C383" s="42" t="s">
        <v>313</v>
      </c>
      <c r="E383" s="43">
        <v>45060.75</v>
      </c>
    </row>
    <row r="384" spans="1:5">
      <c r="A384" s="42" t="s">
        <v>694</v>
      </c>
      <c r="B384" s="42">
        <v>8.5000000000000006E-2</v>
      </c>
      <c r="C384" s="42" t="s">
        <v>313</v>
      </c>
      <c r="E384" s="43">
        <v>45060.75</v>
      </c>
    </row>
    <row r="385" spans="1:5">
      <c r="A385" s="42" t="s">
        <v>695</v>
      </c>
      <c r="B385" s="42">
        <v>8.5000000000000006E-2</v>
      </c>
      <c r="C385" s="42" t="s">
        <v>313</v>
      </c>
      <c r="E385" s="43">
        <v>45060.75</v>
      </c>
    </row>
    <row r="386" spans="1:5">
      <c r="A386" s="42" t="s">
        <v>696</v>
      </c>
      <c r="B386" s="42">
        <v>8.4000000000000005E-2</v>
      </c>
      <c r="C386" s="42" t="s">
        <v>313</v>
      </c>
      <c r="E386" s="43">
        <v>45060.75</v>
      </c>
    </row>
    <row r="387" spans="1:5">
      <c r="A387" s="42" t="s">
        <v>697</v>
      </c>
      <c r="B387" s="42">
        <v>8.4000000000000005E-2</v>
      </c>
      <c r="C387" s="42" t="s">
        <v>313</v>
      </c>
      <c r="E387" s="43">
        <v>45060.75</v>
      </c>
    </row>
    <row r="388" spans="1:5">
      <c r="A388" s="42" t="s">
        <v>698</v>
      </c>
      <c r="B388" s="42">
        <v>8.4000000000000005E-2</v>
      </c>
      <c r="C388" s="42" t="s">
        <v>313</v>
      </c>
      <c r="E388" s="43">
        <v>45060.75</v>
      </c>
    </row>
    <row r="389" spans="1:5">
      <c r="A389" s="42" t="s">
        <v>699</v>
      </c>
      <c r="B389" s="42">
        <v>8.4000000000000005E-2</v>
      </c>
      <c r="C389" s="42" t="s">
        <v>313</v>
      </c>
      <c r="E389" s="43">
        <v>45060.75</v>
      </c>
    </row>
    <row r="390" spans="1:5">
      <c r="A390" s="42" t="s">
        <v>700</v>
      </c>
      <c r="B390" s="42">
        <v>8.4000000000000005E-2</v>
      </c>
      <c r="C390" s="42" t="s">
        <v>313</v>
      </c>
      <c r="E390" s="43">
        <v>45060.75</v>
      </c>
    </row>
    <row r="391" spans="1:5">
      <c r="A391" s="42" t="s">
        <v>701</v>
      </c>
      <c r="B391" s="42">
        <v>8.4000000000000005E-2</v>
      </c>
      <c r="C391" s="42" t="s">
        <v>313</v>
      </c>
      <c r="E391" s="43">
        <v>45060.75</v>
      </c>
    </row>
    <row r="392" spans="1:5">
      <c r="A392" s="42" t="s">
        <v>702</v>
      </c>
      <c r="B392" s="42">
        <v>8.4000000000000005E-2</v>
      </c>
      <c r="C392" s="42" t="s">
        <v>313</v>
      </c>
      <c r="E392" s="43">
        <v>45060.75</v>
      </c>
    </row>
    <row r="393" spans="1:5">
      <c r="A393" s="42" t="s">
        <v>703</v>
      </c>
      <c r="B393" s="42">
        <v>8.4000000000000005E-2</v>
      </c>
      <c r="C393" s="42" t="s">
        <v>313</v>
      </c>
      <c r="E393" s="43">
        <v>45060.75</v>
      </c>
    </row>
    <row r="394" spans="1:5">
      <c r="A394" s="42" t="s">
        <v>704</v>
      </c>
      <c r="B394" s="42">
        <v>8.4000000000000005E-2</v>
      </c>
      <c r="C394" s="42" t="s">
        <v>313</v>
      </c>
      <c r="E394" s="43">
        <v>45060.75</v>
      </c>
    </row>
    <row r="395" spans="1:5">
      <c r="A395" s="42" t="s">
        <v>705</v>
      </c>
      <c r="B395" s="42">
        <v>8.4000000000000005E-2</v>
      </c>
      <c r="C395" s="42" t="s">
        <v>313</v>
      </c>
      <c r="E395" s="43">
        <v>45060.75</v>
      </c>
    </row>
    <row r="396" spans="1:5">
      <c r="A396" s="42" t="s">
        <v>706</v>
      </c>
      <c r="B396" s="42">
        <v>8.4000000000000005E-2</v>
      </c>
      <c r="C396" s="42" t="s">
        <v>313</v>
      </c>
      <c r="E396" s="43">
        <v>45060.75</v>
      </c>
    </row>
    <row r="397" spans="1:5">
      <c r="A397" s="42" t="s">
        <v>707</v>
      </c>
      <c r="B397" s="42">
        <v>8.4000000000000005E-2</v>
      </c>
      <c r="C397" s="42" t="s">
        <v>313</v>
      </c>
      <c r="E397" s="43">
        <v>45060.75</v>
      </c>
    </row>
    <row r="398" spans="1:5">
      <c r="A398" s="42" t="s">
        <v>708</v>
      </c>
      <c r="B398" s="42">
        <v>8.4000000000000005E-2</v>
      </c>
      <c r="C398" s="42" t="s">
        <v>313</v>
      </c>
      <c r="E398" s="43">
        <v>45060.75</v>
      </c>
    </row>
    <row r="399" spans="1:5">
      <c r="A399" s="42" t="s">
        <v>709</v>
      </c>
      <c r="B399" s="42">
        <v>8.3000000000000004E-2</v>
      </c>
      <c r="C399" s="42" t="s">
        <v>313</v>
      </c>
      <c r="E399" s="43">
        <v>45060.75</v>
      </c>
    </row>
    <row r="400" spans="1:5">
      <c r="A400" s="42" t="s">
        <v>710</v>
      </c>
      <c r="B400" s="42">
        <v>8.3000000000000004E-2</v>
      </c>
      <c r="C400" s="42" t="s">
        <v>313</v>
      </c>
      <c r="E400" s="43">
        <v>45060.75</v>
      </c>
    </row>
    <row r="401" spans="1:5">
      <c r="A401" s="42" t="s">
        <v>711</v>
      </c>
      <c r="B401" s="42">
        <v>8.3000000000000004E-2</v>
      </c>
      <c r="C401" s="42" t="s">
        <v>313</v>
      </c>
      <c r="E401" s="43">
        <v>45060.75</v>
      </c>
    </row>
    <row r="402" spans="1:5">
      <c r="A402" s="42" t="s">
        <v>712</v>
      </c>
      <c r="B402" s="42">
        <v>8.3000000000000004E-2</v>
      </c>
      <c r="C402" s="42" t="s">
        <v>313</v>
      </c>
      <c r="E402" s="43">
        <v>45060.75</v>
      </c>
    </row>
    <row r="403" spans="1:5">
      <c r="A403" s="42" t="s">
        <v>713</v>
      </c>
      <c r="B403" s="42">
        <v>8.3000000000000004E-2</v>
      </c>
      <c r="C403" s="42" t="s">
        <v>313</v>
      </c>
      <c r="E403" s="43">
        <v>45060.75</v>
      </c>
    </row>
    <row r="404" spans="1:5">
      <c r="A404" s="42" t="s">
        <v>714</v>
      </c>
      <c r="B404" s="42">
        <v>8.3000000000000004E-2</v>
      </c>
      <c r="C404" s="42" t="s">
        <v>313</v>
      </c>
      <c r="E404" s="43">
        <v>45060.75</v>
      </c>
    </row>
    <row r="405" spans="1:5">
      <c r="A405" s="42" t="s">
        <v>715</v>
      </c>
      <c r="B405" s="42">
        <v>8.3000000000000004E-2</v>
      </c>
      <c r="C405" s="42" t="s">
        <v>313</v>
      </c>
      <c r="E405" s="43">
        <v>45060.75</v>
      </c>
    </row>
    <row r="406" spans="1:5">
      <c r="A406" s="42" t="s">
        <v>716</v>
      </c>
      <c r="B406" s="42">
        <v>8.3000000000000004E-2</v>
      </c>
      <c r="C406" s="42" t="s">
        <v>313</v>
      </c>
      <c r="E406" s="43">
        <v>45060.75</v>
      </c>
    </row>
    <row r="407" spans="1:5">
      <c r="A407" s="42" t="s">
        <v>717</v>
      </c>
      <c r="B407" s="42">
        <v>8.3000000000000004E-2</v>
      </c>
      <c r="C407" s="42" t="s">
        <v>313</v>
      </c>
      <c r="E407" s="43">
        <v>45060.75</v>
      </c>
    </row>
    <row r="408" spans="1:5">
      <c r="A408" s="42" t="s">
        <v>718</v>
      </c>
      <c r="B408" s="42">
        <v>8.3000000000000004E-2</v>
      </c>
      <c r="C408" s="42" t="s">
        <v>313</v>
      </c>
      <c r="E408" s="43">
        <v>45060.75</v>
      </c>
    </row>
    <row r="409" spans="1:5">
      <c r="A409" s="42" t="s">
        <v>719</v>
      </c>
      <c r="B409" s="42">
        <v>8.3000000000000004E-2</v>
      </c>
      <c r="C409" s="42" t="s">
        <v>313</v>
      </c>
      <c r="E409" s="43">
        <v>45060.75</v>
      </c>
    </row>
    <row r="410" spans="1:5">
      <c r="A410" s="42" t="s">
        <v>720</v>
      </c>
      <c r="B410" s="42">
        <v>8.3000000000000004E-2</v>
      </c>
      <c r="C410" s="42" t="s">
        <v>313</v>
      </c>
      <c r="E410" s="43">
        <v>45060.75</v>
      </c>
    </row>
    <row r="411" spans="1:5">
      <c r="A411" s="42" t="s">
        <v>721</v>
      </c>
      <c r="B411" s="42">
        <v>8.3000000000000004E-2</v>
      </c>
      <c r="C411" s="42" t="s">
        <v>313</v>
      </c>
      <c r="E411" s="43">
        <v>45060.75</v>
      </c>
    </row>
    <row r="412" spans="1:5">
      <c r="A412" s="42" t="s">
        <v>722</v>
      </c>
      <c r="B412" s="42">
        <v>8.3000000000000004E-2</v>
      </c>
      <c r="C412" s="42" t="s">
        <v>313</v>
      </c>
      <c r="E412" s="43">
        <v>45060.75</v>
      </c>
    </row>
    <row r="413" spans="1:5">
      <c r="A413" s="42" t="s">
        <v>723</v>
      </c>
      <c r="B413" s="42">
        <v>8.3000000000000004E-2</v>
      </c>
      <c r="C413" s="42" t="s">
        <v>313</v>
      </c>
      <c r="E413" s="43">
        <v>45060.75</v>
      </c>
    </row>
    <row r="414" spans="1:5">
      <c r="A414" s="42" t="s">
        <v>724</v>
      </c>
      <c r="B414" s="42">
        <v>8.3000000000000004E-2</v>
      </c>
      <c r="C414" s="42" t="s">
        <v>313</v>
      </c>
      <c r="E414" s="43">
        <v>45060.75</v>
      </c>
    </row>
    <row r="415" spans="1:5">
      <c r="A415" s="42" t="s">
        <v>725</v>
      </c>
      <c r="B415" s="42">
        <v>8.3000000000000004E-2</v>
      </c>
      <c r="C415" s="42" t="s">
        <v>313</v>
      </c>
      <c r="E415" s="43">
        <v>45060.75</v>
      </c>
    </row>
    <row r="416" spans="1:5">
      <c r="A416" s="42" t="s">
        <v>726</v>
      </c>
      <c r="B416" s="42">
        <v>8.3000000000000004E-2</v>
      </c>
      <c r="C416" s="42" t="s">
        <v>313</v>
      </c>
      <c r="E416" s="43">
        <v>45060.75</v>
      </c>
    </row>
    <row r="417" spans="1:5">
      <c r="A417" s="42" t="s">
        <v>727</v>
      </c>
      <c r="B417" s="42">
        <v>8.3000000000000004E-2</v>
      </c>
      <c r="C417" s="42" t="s">
        <v>313</v>
      </c>
      <c r="E417" s="43">
        <v>45060.75</v>
      </c>
    </row>
    <row r="418" spans="1:5">
      <c r="A418" s="42" t="s">
        <v>728</v>
      </c>
      <c r="B418" s="42">
        <v>8.3000000000000004E-2</v>
      </c>
      <c r="C418" s="42" t="s">
        <v>313</v>
      </c>
      <c r="E418" s="43">
        <v>45060.75</v>
      </c>
    </row>
    <row r="419" spans="1:5">
      <c r="A419" s="42" t="s">
        <v>729</v>
      </c>
      <c r="B419" s="42">
        <v>8.3000000000000004E-2</v>
      </c>
      <c r="C419" s="42" t="s">
        <v>313</v>
      </c>
      <c r="E419" s="43">
        <v>45060.75</v>
      </c>
    </row>
    <row r="420" spans="1:5">
      <c r="A420" s="42" t="s">
        <v>730</v>
      </c>
      <c r="B420" s="42">
        <v>8.2000000000000003E-2</v>
      </c>
      <c r="C420" s="42" t="s">
        <v>313</v>
      </c>
      <c r="E420" s="43">
        <v>45060.75</v>
      </c>
    </row>
    <row r="421" spans="1:5">
      <c r="A421" s="42" t="s">
        <v>731</v>
      </c>
      <c r="B421" s="42">
        <v>8.2000000000000003E-2</v>
      </c>
      <c r="C421" s="42" t="s">
        <v>313</v>
      </c>
      <c r="E421" s="43">
        <v>45060.75</v>
      </c>
    </row>
    <row r="422" spans="1:5">
      <c r="A422" s="42" t="s">
        <v>732</v>
      </c>
      <c r="B422" s="42">
        <v>8.2000000000000003E-2</v>
      </c>
      <c r="C422" s="42" t="s">
        <v>313</v>
      </c>
      <c r="E422" s="43">
        <v>45060.75</v>
      </c>
    </row>
    <row r="423" spans="1:5">
      <c r="A423" s="42" t="s">
        <v>733</v>
      </c>
      <c r="B423" s="42">
        <v>8.2000000000000003E-2</v>
      </c>
      <c r="C423" s="42" t="s">
        <v>313</v>
      </c>
      <c r="E423" s="43">
        <v>45060.75</v>
      </c>
    </row>
    <row r="424" spans="1:5">
      <c r="A424" s="42" t="s">
        <v>734</v>
      </c>
      <c r="B424" s="42">
        <v>8.2000000000000003E-2</v>
      </c>
      <c r="C424" s="42" t="s">
        <v>313</v>
      </c>
      <c r="E424" s="43">
        <v>45060.75</v>
      </c>
    </row>
    <row r="425" spans="1:5">
      <c r="A425" s="42" t="s">
        <v>735</v>
      </c>
      <c r="B425" s="42">
        <v>8.2000000000000003E-2</v>
      </c>
      <c r="C425" s="42" t="s">
        <v>313</v>
      </c>
      <c r="E425" s="43">
        <v>45060.75</v>
      </c>
    </row>
    <row r="426" spans="1:5">
      <c r="A426" s="42" t="s">
        <v>736</v>
      </c>
      <c r="B426" s="42">
        <v>8.2000000000000003E-2</v>
      </c>
      <c r="C426" s="42" t="s">
        <v>313</v>
      </c>
      <c r="E426" s="43">
        <v>45060.75</v>
      </c>
    </row>
    <row r="427" spans="1:5">
      <c r="A427" s="42" t="s">
        <v>737</v>
      </c>
      <c r="B427" s="42">
        <v>8.2000000000000003E-2</v>
      </c>
      <c r="C427" s="42" t="s">
        <v>313</v>
      </c>
      <c r="E427" s="43">
        <v>45060.75</v>
      </c>
    </row>
    <row r="428" spans="1:5">
      <c r="A428" s="42" t="s">
        <v>738</v>
      </c>
      <c r="B428" s="42">
        <v>8.2000000000000003E-2</v>
      </c>
      <c r="C428" s="42" t="s">
        <v>313</v>
      </c>
      <c r="E428" s="43">
        <v>45060.75</v>
      </c>
    </row>
    <row r="429" spans="1:5">
      <c r="A429" s="42" t="s">
        <v>739</v>
      </c>
      <c r="B429" s="42">
        <v>8.2000000000000003E-2</v>
      </c>
      <c r="C429" s="42" t="s">
        <v>313</v>
      </c>
      <c r="E429" s="43">
        <v>45060.75</v>
      </c>
    </row>
    <row r="430" spans="1:5">
      <c r="A430" s="42" t="s">
        <v>740</v>
      </c>
      <c r="B430" s="42">
        <v>8.2000000000000003E-2</v>
      </c>
      <c r="C430" s="42" t="s">
        <v>313</v>
      </c>
      <c r="E430" s="43">
        <v>45060.75</v>
      </c>
    </row>
    <row r="431" spans="1:5">
      <c r="A431" s="42" t="s">
        <v>741</v>
      </c>
      <c r="B431" s="42">
        <v>8.2000000000000003E-2</v>
      </c>
      <c r="C431" s="42" t="s">
        <v>313</v>
      </c>
      <c r="E431" s="43">
        <v>45060.75</v>
      </c>
    </row>
    <row r="432" spans="1:5">
      <c r="A432" s="42" t="s">
        <v>742</v>
      </c>
      <c r="B432" s="42">
        <v>8.2000000000000003E-2</v>
      </c>
      <c r="C432" s="42" t="s">
        <v>313</v>
      </c>
      <c r="E432" s="43">
        <v>45060.75</v>
      </c>
    </row>
    <row r="433" spans="1:5">
      <c r="A433" s="42" t="s">
        <v>743</v>
      </c>
      <c r="B433" s="42">
        <v>8.1000000000000003E-2</v>
      </c>
      <c r="C433" s="42" t="s">
        <v>313</v>
      </c>
      <c r="E433" s="43">
        <v>45060.75</v>
      </c>
    </row>
    <row r="434" spans="1:5">
      <c r="A434" s="42" t="s">
        <v>744</v>
      </c>
      <c r="B434" s="42">
        <v>8.1000000000000003E-2</v>
      </c>
      <c r="C434" s="42" t="s">
        <v>313</v>
      </c>
      <c r="E434" s="43">
        <v>45060.75</v>
      </c>
    </row>
    <row r="435" spans="1:5">
      <c r="A435" s="42" t="s">
        <v>745</v>
      </c>
      <c r="B435" s="42">
        <v>8.1000000000000003E-2</v>
      </c>
      <c r="C435" s="42" t="s">
        <v>313</v>
      </c>
      <c r="E435" s="43">
        <v>45060.75</v>
      </c>
    </row>
    <row r="436" spans="1:5">
      <c r="A436" s="42" t="s">
        <v>746</v>
      </c>
      <c r="B436" s="42">
        <v>8.1000000000000003E-2</v>
      </c>
      <c r="C436" s="42" t="s">
        <v>313</v>
      </c>
      <c r="E436" s="43">
        <v>45060.75</v>
      </c>
    </row>
    <row r="437" spans="1:5">
      <c r="A437" s="42" t="s">
        <v>747</v>
      </c>
      <c r="B437" s="42">
        <v>8.1000000000000003E-2</v>
      </c>
      <c r="C437" s="42" t="s">
        <v>313</v>
      </c>
      <c r="E437" s="43">
        <v>45060.75</v>
      </c>
    </row>
    <row r="438" spans="1:5">
      <c r="A438" s="42" t="s">
        <v>748</v>
      </c>
      <c r="B438" s="42">
        <v>8.1000000000000003E-2</v>
      </c>
      <c r="C438" s="42" t="s">
        <v>313</v>
      </c>
      <c r="E438" s="43">
        <v>45060.75</v>
      </c>
    </row>
    <row r="439" spans="1:5">
      <c r="A439" s="42" t="s">
        <v>749</v>
      </c>
      <c r="B439" s="42">
        <v>8.1000000000000003E-2</v>
      </c>
      <c r="C439" s="42" t="s">
        <v>313</v>
      </c>
      <c r="E439" s="43">
        <v>45060.75</v>
      </c>
    </row>
    <row r="440" spans="1:5">
      <c r="A440" s="42" t="s">
        <v>750</v>
      </c>
      <c r="B440" s="42">
        <v>8.1000000000000003E-2</v>
      </c>
      <c r="C440" s="42" t="s">
        <v>313</v>
      </c>
      <c r="E440" s="43">
        <v>45060.75</v>
      </c>
    </row>
    <row r="441" spans="1:5">
      <c r="A441" s="42" t="s">
        <v>751</v>
      </c>
      <c r="B441" s="42">
        <v>8.1000000000000003E-2</v>
      </c>
      <c r="C441" s="42" t="s">
        <v>313</v>
      </c>
      <c r="E441" s="43">
        <v>45060.75</v>
      </c>
    </row>
    <row r="442" spans="1:5">
      <c r="A442" s="42" t="s">
        <v>752</v>
      </c>
      <c r="B442" s="42">
        <v>8.1000000000000003E-2</v>
      </c>
      <c r="C442" s="42" t="s">
        <v>313</v>
      </c>
      <c r="E442" s="43">
        <v>45060.75</v>
      </c>
    </row>
    <row r="443" spans="1:5">
      <c r="A443" s="42" t="s">
        <v>753</v>
      </c>
      <c r="B443" s="42">
        <v>8.1000000000000003E-2</v>
      </c>
      <c r="C443" s="42" t="s">
        <v>313</v>
      </c>
      <c r="E443" s="43">
        <v>45060.75</v>
      </c>
    </row>
    <row r="444" spans="1:5">
      <c r="A444" s="42" t="s">
        <v>754</v>
      </c>
      <c r="B444" s="42">
        <v>8.1000000000000003E-2</v>
      </c>
      <c r="C444" s="42" t="s">
        <v>313</v>
      </c>
      <c r="E444" s="43">
        <v>45060.75</v>
      </c>
    </row>
    <row r="445" spans="1:5">
      <c r="A445" s="42" t="s">
        <v>755</v>
      </c>
      <c r="B445" s="42">
        <v>8.1000000000000003E-2</v>
      </c>
      <c r="C445" s="42" t="s">
        <v>313</v>
      </c>
      <c r="E445" s="43">
        <v>45060.75</v>
      </c>
    </row>
    <row r="446" spans="1:5">
      <c r="A446" s="42" t="s">
        <v>756</v>
      </c>
      <c r="B446" s="42">
        <v>0.08</v>
      </c>
      <c r="C446" s="42" t="s">
        <v>313</v>
      </c>
      <c r="E446" s="43">
        <v>45060.75</v>
      </c>
    </row>
    <row r="447" spans="1:5">
      <c r="A447" s="42" t="s">
        <v>757</v>
      </c>
      <c r="B447" s="42">
        <v>0.08</v>
      </c>
      <c r="C447" s="42" t="s">
        <v>313</v>
      </c>
      <c r="E447" s="43">
        <v>45060.75</v>
      </c>
    </row>
    <row r="448" spans="1:5">
      <c r="A448" s="42" t="s">
        <v>758</v>
      </c>
      <c r="B448" s="42">
        <v>0.08</v>
      </c>
      <c r="C448" s="42" t="s">
        <v>313</v>
      </c>
      <c r="E448" s="43">
        <v>45060.75</v>
      </c>
    </row>
    <row r="449" spans="1:5">
      <c r="A449" s="42" t="s">
        <v>759</v>
      </c>
      <c r="B449" s="42">
        <v>0.08</v>
      </c>
      <c r="C449" s="42" t="s">
        <v>313</v>
      </c>
      <c r="E449" s="43">
        <v>45060.75</v>
      </c>
    </row>
    <row r="450" spans="1:5">
      <c r="A450" s="42" t="s">
        <v>760</v>
      </c>
      <c r="B450" s="42">
        <v>0.08</v>
      </c>
      <c r="C450" s="42" t="s">
        <v>313</v>
      </c>
      <c r="E450" s="43">
        <v>45060.75</v>
      </c>
    </row>
    <row r="451" spans="1:5">
      <c r="A451" s="42" t="s">
        <v>761</v>
      </c>
      <c r="B451" s="42">
        <v>0.08</v>
      </c>
      <c r="C451" s="42" t="s">
        <v>313</v>
      </c>
      <c r="E451" s="43">
        <v>45060.75</v>
      </c>
    </row>
    <row r="452" spans="1:5">
      <c r="A452" s="42" t="s">
        <v>762</v>
      </c>
      <c r="B452" s="42">
        <v>0.08</v>
      </c>
      <c r="C452" s="42" t="s">
        <v>313</v>
      </c>
      <c r="E452" s="43">
        <v>45060.75</v>
      </c>
    </row>
    <row r="453" spans="1:5">
      <c r="A453" s="42" t="s">
        <v>763</v>
      </c>
      <c r="B453" s="42">
        <v>0.08</v>
      </c>
      <c r="C453" s="42" t="s">
        <v>313</v>
      </c>
      <c r="E453" s="43">
        <v>45060.75</v>
      </c>
    </row>
    <row r="454" spans="1:5">
      <c r="A454" s="42" t="s">
        <v>764</v>
      </c>
      <c r="B454" s="42">
        <v>0.08</v>
      </c>
      <c r="C454" s="42" t="s">
        <v>313</v>
      </c>
      <c r="E454" s="43">
        <v>45060.75</v>
      </c>
    </row>
    <row r="455" spans="1:5">
      <c r="A455" s="42" t="s">
        <v>765</v>
      </c>
      <c r="B455" s="42">
        <v>0.08</v>
      </c>
      <c r="C455" s="42" t="s">
        <v>313</v>
      </c>
      <c r="E455" s="43">
        <v>45060.75</v>
      </c>
    </row>
    <row r="456" spans="1:5">
      <c r="A456" s="42" t="s">
        <v>766</v>
      </c>
      <c r="B456" s="42">
        <v>0.08</v>
      </c>
      <c r="C456" s="42" t="s">
        <v>313</v>
      </c>
      <c r="E456" s="43">
        <v>45060.75</v>
      </c>
    </row>
    <row r="457" spans="1:5">
      <c r="A457" s="42" t="s">
        <v>767</v>
      </c>
      <c r="B457" s="42">
        <v>7.9000000000000001E-2</v>
      </c>
      <c r="C457" s="42" t="s">
        <v>313</v>
      </c>
      <c r="E457" s="43">
        <v>45060.75</v>
      </c>
    </row>
    <row r="458" spans="1:5">
      <c r="A458" s="42" t="s">
        <v>768</v>
      </c>
      <c r="B458" s="42">
        <v>7.9000000000000001E-2</v>
      </c>
      <c r="C458" s="42" t="s">
        <v>313</v>
      </c>
      <c r="E458" s="43">
        <v>45060.75</v>
      </c>
    </row>
    <row r="459" spans="1:5">
      <c r="A459" s="42" t="s">
        <v>769</v>
      </c>
      <c r="B459" s="42">
        <v>7.9000000000000001E-2</v>
      </c>
      <c r="C459" s="42" t="s">
        <v>313</v>
      </c>
      <c r="E459" s="43">
        <v>45060.75</v>
      </c>
    </row>
    <row r="460" spans="1:5">
      <c r="A460" s="42" t="s">
        <v>770</v>
      </c>
      <c r="B460" s="42">
        <v>7.9000000000000001E-2</v>
      </c>
      <c r="C460" s="42" t="s">
        <v>313</v>
      </c>
      <c r="E460" s="43">
        <v>45060.75</v>
      </c>
    </row>
    <row r="461" spans="1:5">
      <c r="A461" s="42" t="s">
        <v>771</v>
      </c>
      <c r="B461" s="42">
        <v>7.9000000000000001E-2</v>
      </c>
      <c r="C461" s="42" t="s">
        <v>313</v>
      </c>
      <c r="E461" s="43">
        <v>45060.75</v>
      </c>
    </row>
    <row r="462" spans="1:5">
      <c r="A462" s="42" t="s">
        <v>772</v>
      </c>
      <c r="B462" s="42">
        <v>7.9000000000000001E-2</v>
      </c>
      <c r="C462" s="42" t="s">
        <v>313</v>
      </c>
      <c r="E462" s="43">
        <v>45060.75</v>
      </c>
    </row>
    <row r="463" spans="1:5">
      <c r="A463" s="42" t="s">
        <v>773</v>
      </c>
      <c r="B463" s="42">
        <v>7.9000000000000001E-2</v>
      </c>
      <c r="C463" s="42" t="s">
        <v>313</v>
      </c>
      <c r="E463" s="43">
        <v>45060.75</v>
      </c>
    </row>
    <row r="464" spans="1:5">
      <c r="A464" s="42" t="s">
        <v>774</v>
      </c>
      <c r="B464" s="42">
        <v>7.9000000000000001E-2</v>
      </c>
      <c r="C464" s="42" t="s">
        <v>313</v>
      </c>
      <c r="E464" s="43">
        <v>45060.75</v>
      </c>
    </row>
    <row r="465" spans="1:5">
      <c r="A465" s="42" t="s">
        <v>775</v>
      </c>
      <c r="B465" s="42">
        <v>7.9000000000000001E-2</v>
      </c>
      <c r="C465" s="42" t="s">
        <v>313</v>
      </c>
      <c r="E465" s="43">
        <v>45060.75</v>
      </c>
    </row>
    <row r="466" spans="1:5">
      <c r="A466" s="42" t="s">
        <v>776</v>
      </c>
      <c r="B466" s="42">
        <v>7.9000000000000001E-2</v>
      </c>
      <c r="C466" s="42" t="s">
        <v>313</v>
      </c>
      <c r="E466" s="43">
        <v>45060.75</v>
      </c>
    </row>
    <row r="467" spans="1:5">
      <c r="A467" s="42" t="s">
        <v>777</v>
      </c>
      <c r="B467" s="42">
        <v>7.9000000000000001E-2</v>
      </c>
      <c r="C467" s="42" t="s">
        <v>313</v>
      </c>
      <c r="E467" s="43">
        <v>45060.75</v>
      </c>
    </row>
    <row r="468" spans="1:5">
      <c r="A468" s="42" t="s">
        <v>778</v>
      </c>
      <c r="B468" s="42">
        <v>7.9000000000000001E-2</v>
      </c>
      <c r="C468" s="42" t="s">
        <v>313</v>
      </c>
      <c r="E468" s="43">
        <v>45060.75</v>
      </c>
    </row>
    <row r="469" spans="1:5">
      <c r="A469" s="42" t="s">
        <v>779</v>
      </c>
      <c r="B469" s="42">
        <v>7.9000000000000001E-2</v>
      </c>
      <c r="C469" s="42" t="s">
        <v>313</v>
      </c>
      <c r="E469" s="43">
        <v>45060.75</v>
      </c>
    </row>
    <row r="470" spans="1:5">
      <c r="A470" s="42" t="s">
        <v>780</v>
      </c>
      <c r="B470" s="42">
        <v>7.9000000000000001E-2</v>
      </c>
      <c r="C470" s="42" t="s">
        <v>313</v>
      </c>
      <c r="E470" s="43">
        <v>45060.75</v>
      </c>
    </row>
    <row r="471" spans="1:5">
      <c r="A471" s="42" t="s">
        <v>781</v>
      </c>
      <c r="B471" s="42">
        <v>7.9000000000000001E-2</v>
      </c>
      <c r="C471" s="42" t="s">
        <v>313</v>
      </c>
      <c r="E471" s="43">
        <v>45060.75</v>
      </c>
    </row>
    <row r="472" spans="1:5">
      <c r="A472" s="42" t="s">
        <v>782</v>
      </c>
      <c r="B472" s="42">
        <v>7.9000000000000001E-2</v>
      </c>
      <c r="C472" s="42" t="s">
        <v>313</v>
      </c>
      <c r="E472" s="43">
        <v>45060.75</v>
      </c>
    </row>
    <row r="473" spans="1:5">
      <c r="A473" s="42" t="s">
        <v>783</v>
      </c>
      <c r="B473" s="42">
        <v>7.9000000000000001E-2</v>
      </c>
      <c r="C473" s="42" t="s">
        <v>313</v>
      </c>
      <c r="E473" s="43">
        <v>45060.75</v>
      </c>
    </row>
    <row r="474" spans="1:5">
      <c r="A474" s="42" t="s">
        <v>784</v>
      </c>
      <c r="B474" s="42">
        <v>7.9000000000000001E-2</v>
      </c>
      <c r="C474" s="42" t="s">
        <v>313</v>
      </c>
      <c r="E474" s="43">
        <v>45060.75</v>
      </c>
    </row>
    <row r="475" spans="1:5">
      <c r="A475" s="42" t="s">
        <v>785</v>
      </c>
      <c r="B475" s="42">
        <v>7.9000000000000001E-2</v>
      </c>
      <c r="C475" s="42" t="s">
        <v>313</v>
      </c>
      <c r="E475" s="43">
        <v>45060.75</v>
      </c>
    </row>
    <row r="476" spans="1:5">
      <c r="A476" s="42" t="s">
        <v>786</v>
      </c>
      <c r="B476" s="42">
        <v>7.9000000000000001E-2</v>
      </c>
      <c r="C476" s="42" t="s">
        <v>313</v>
      </c>
      <c r="E476" s="43">
        <v>45060.75</v>
      </c>
    </row>
    <row r="477" spans="1:5">
      <c r="A477" s="42" t="s">
        <v>787</v>
      </c>
      <c r="B477" s="42">
        <v>7.9000000000000001E-2</v>
      </c>
      <c r="C477" s="42" t="s">
        <v>313</v>
      </c>
      <c r="E477" s="43">
        <v>45060.75</v>
      </c>
    </row>
    <row r="478" spans="1:5">
      <c r="A478" s="42" t="s">
        <v>788</v>
      </c>
      <c r="B478" s="42">
        <v>7.9000000000000001E-2</v>
      </c>
      <c r="C478" s="42" t="s">
        <v>313</v>
      </c>
      <c r="E478" s="43">
        <v>45060.75</v>
      </c>
    </row>
    <row r="479" spans="1:5">
      <c r="A479" s="42" t="s">
        <v>789</v>
      </c>
      <c r="B479" s="42">
        <v>7.9000000000000001E-2</v>
      </c>
      <c r="C479" s="42" t="s">
        <v>313</v>
      </c>
      <c r="E479" s="43">
        <v>45060.75</v>
      </c>
    </row>
    <row r="480" spans="1:5">
      <c r="A480" s="42" t="s">
        <v>790</v>
      </c>
      <c r="B480" s="42">
        <v>7.9000000000000001E-2</v>
      </c>
      <c r="C480" s="42" t="s">
        <v>313</v>
      </c>
      <c r="E480" s="43">
        <v>45060.75</v>
      </c>
    </row>
    <row r="481" spans="1:5">
      <c r="A481" s="42" t="s">
        <v>791</v>
      </c>
      <c r="B481" s="42">
        <v>7.9000000000000001E-2</v>
      </c>
      <c r="C481" s="42" t="s">
        <v>313</v>
      </c>
      <c r="E481" s="43">
        <v>45060.75</v>
      </c>
    </row>
    <row r="482" spans="1:5">
      <c r="A482" s="42" t="s">
        <v>792</v>
      </c>
      <c r="B482" s="42">
        <v>7.9000000000000001E-2</v>
      </c>
      <c r="C482" s="42" t="s">
        <v>313</v>
      </c>
      <c r="E482" s="43">
        <v>45060.75</v>
      </c>
    </row>
    <row r="483" spans="1:5">
      <c r="A483" s="42" t="s">
        <v>793</v>
      </c>
      <c r="B483" s="42">
        <v>7.8E-2</v>
      </c>
      <c r="C483" s="42" t="s">
        <v>313</v>
      </c>
      <c r="E483" s="43">
        <v>45060.75</v>
      </c>
    </row>
    <row r="484" spans="1:5">
      <c r="A484" s="42" t="s">
        <v>794</v>
      </c>
      <c r="B484" s="42">
        <v>7.8E-2</v>
      </c>
      <c r="C484" s="42" t="s">
        <v>313</v>
      </c>
      <c r="E484" s="43">
        <v>45060.75</v>
      </c>
    </row>
    <row r="485" spans="1:5">
      <c r="A485" s="42" t="s">
        <v>795</v>
      </c>
      <c r="B485" s="42">
        <v>7.8E-2</v>
      </c>
      <c r="C485" s="42" t="s">
        <v>313</v>
      </c>
      <c r="E485" s="43">
        <v>45060.75</v>
      </c>
    </row>
    <row r="486" spans="1:5">
      <c r="A486" s="42" t="s">
        <v>796</v>
      </c>
      <c r="B486" s="42">
        <v>7.8E-2</v>
      </c>
      <c r="C486" s="42" t="s">
        <v>313</v>
      </c>
      <c r="E486" s="43">
        <v>45060.75</v>
      </c>
    </row>
    <row r="487" spans="1:5">
      <c r="A487" s="42" t="s">
        <v>797</v>
      </c>
      <c r="B487" s="42">
        <v>7.8E-2</v>
      </c>
      <c r="C487" s="42" t="s">
        <v>313</v>
      </c>
      <c r="E487" s="43">
        <v>45060.75</v>
      </c>
    </row>
    <row r="488" spans="1:5">
      <c r="A488" s="42" t="s">
        <v>798</v>
      </c>
      <c r="B488" s="42">
        <v>7.8E-2</v>
      </c>
      <c r="C488" s="42" t="s">
        <v>313</v>
      </c>
      <c r="E488" s="43">
        <v>45060.75</v>
      </c>
    </row>
    <row r="489" spans="1:5">
      <c r="A489" s="42" t="s">
        <v>799</v>
      </c>
      <c r="B489" s="42">
        <v>7.8E-2</v>
      </c>
      <c r="C489" s="42" t="s">
        <v>313</v>
      </c>
      <c r="E489" s="43">
        <v>45060.75</v>
      </c>
    </row>
    <row r="490" spans="1:5">
      <c r="A490" s="42" t="s">
        <v>800</v>
      </c>
      <c r="B490" s="42">
        <v>7.8E-2</v>
      </c>
      <c r="C490" s="42" t="s">
        <v>313</v>
      </c>
      <c r="E490" s="43">
        <v>45060.75</v>
      </c>
    </row>
    <row r="491" spans="1:5">
      <c r="A491" s="42" t="s">
        <v>801</v>
      </c>
      <c r="B491" s="42">
        <v>7.8E-2</v>
      </c>
      <c r="C491" s="42" t="s">
        <v>313</v>
      </c>
      <c r="E491" s="43">
        <v>45060.75</v>
      </c>
    </row>
    <row r="492" spans="1:5">
      <c r="A492" s="42" t="s">
        <v>802</v>
      </c>
      <c r="B492" s="42">
        <v>7.8E-2</v>
      </c>
      <c r="C492" s="42" t="s">
        <v>313</v>
      </c>
      <c r="E492" s="43">
        <v>45060.75</v>
      </c>
    </row>
    <row r="493" spans="1:5">
      <c r="A493" s="42" t="s">
        <v>803</v>
      </c>
      <c r="B493" s="42">
        <v>7.8E-2</v>
      </c>
      <c r="C493" s="42" t="s">
        <v>313</v>
      </c>
      <c r="E493" s="43">
        <v>45060.75</v>
      </c>
    </row>
    <row r="494" spans="1:5">
      <c r="A494" s="42" t="s">
        <v>804</v>
      </c>
      <c r="B494" s="42">
        <v>7.8E-2</v>
      </c>
      <c r="C494" s="42" t="s">
        <v>313</v>
      </c>
      <c r="E494" s="43">
        <v>45060.75</v>
      </c>
    </row>
    <row r="495" spans="1:5">
      <c r="A495" s="42" t="s">
        <v>805</v>
      </c>
      <c r="B495" s="42">
        <v>7.8E-2</v>
      </c>
      <c r="C495" s="42" t="s">
        <v>313</v>
      </c>
      <c r="E495" s="43">
        <v>45060.75</v>
      </c>
    </row>
    <row r="496" spans="1:5">
      <c r="A496" s="42" t="s">
        <v>806</v>
      </c>
      <c r="B496" s="42">
        <v>7.8E-2</v>
      </c>
      <c r="C496" s="42" t="s">
        <v>313</v>
      </c>
      <c r="E496" s="43">
        <v>45060.75</v>
      </c>
    </row>
    <row r="497" spans="1:5">
      <c r="A497" s="42" t="s">
        <v>807</v>
      </c>
      <c r="B497" s="42">
        <v>7.8E-2</v>
      </c>
      <c r="C497" s="42" t="s">
        <v>313</v>
      </c>
      <c r="E497" s="43">
        <v>45060.75</v>
      </c>
    </row>
    <row r="498" spans="1:5">
      <c r="A498" s="42" t="s">
        <v>808</v>
      </c>
      <c r="B498" s="42">
        <v>7.8E-2</v>
      </c>
      <c r="C498" s="42" t="s">
        <v>313</v>
      </c>
      <c r="E498" s="43">
        <v>45060.75</v>
      </c>
    </row>
    <row r="499" spans="1:5">
      <c r="A499" s="42" t="s">
        <v>809</v>
      </c>
      <c r="B499" s="42">
        <v>7.8E-2</v>
      </c>
      <c r="C499" s="42" t="s">
        <v>313</v>
      </c>
      <c r="E499" s="43">
        <v>45060.75</v>
      </c>
    </row>
    <row r="500" spans="1:5">
      <c r="A500" s="42" t="s">
        <v>810</v>
      </c>
      <c r="B500" s="42">
        <v>7.8E-2</v>
      </c>
      <c r="C500" s="42" t="s">
        <v>313</v>
      </c>
      <c r="E500" s="43">
        <v>45060.75</v>
      </c>
    </row>
    <row r="501" spans="1:5">
      <c r="A501" s="42" t="s">
        <v>811</v>
      </c>
      <c r="B501" s="42">
        <v>7.6999999999999999E-2</v>
      </c>
      <c r="C501" s="42" t="s">
        <v>313</v>
      </c>
      <c r="E501" s="43">
        <v>45060.75</v>
      </c>
    </row>
    <row r="502" spans="1:5">
      <c r="A502" s="42" t="s">
        <v>812</v>
      </c>
      <c r="B502" s="42">
        <v>7.6999999999999999E-2</v>
      </c>
      <c r="C502" s="42" t="s">
        <v>313</v>
      </c>
      <c r="E502" s="43">
        <v>45060.75</v>
      </c>
    </row>
    <row r="503" spans="1:5">
      <c r="A503" s="42" t="s">
        <v>813</v>
      </c>
      <c r="B503" s="42">
        <v>7.6999999999999999E-2</v>
      </c>
      <c r="C503" s="42" t="s">
        <v>313</v>
      </c>
      <c r="E503" s="43">
        <v>45060.75</v>
      </c>
    </row>
    <row r="504" spans="1:5">
      <c r="A504" s="42" t="s">
        <v>814</v>
      </c>
      <c r="B504" s="42">
        <v>7.6999999999999999E-2</v>
      </c>
      <c r="C504" s="42" t="s">
        <v>313</v>
      </c>
      <c r="E504" s="43">
        <v>45060.75</v>
      </c>
    </row>
    <row r="505" spans="1:5">
      <c r="A505" s="42" t="s">
        <v>815</v>
      </c>
      <c r="B505" s="42">
        <v>7.6999999999999999E-2</v>
      </c>
      <c r="C505" s="42" t="s">
        <v>313</v>
      </c>
      <c r="E505" s="43">
        <v>45060.75</v>
      </c>
    </row>
    <row r="506" spans="1:5">
      <c r="A506" s="42" t="s">
        <v>816</v>
      </c>
      <c r="B506" s="42">
        <v>7.6999999999999999E-2</v>
      </c>
      <c r="C506" s="42" t="s">
        <v>313</v>
      </c>
      <c r="E506" s="43">
        <v>45060.75</v>
      </c>
    </row>
    <row r="507" spans="1:5">
      <c r="A507" s="42" t="s">
        <v>817</v>
      </c>
      <c r="B507" s="42">
        <v>7.6999999999999999E-2</v>
      </c>
      <c r="C507" s="42" t="s">
        <v>313</v>
      </c>
      <c r="E507" s="43">
        <v>45060.75</v>
      </c>
    </row>
    <row r="508" spans="1:5">
      <c r="A508" s="42" t="s">
        <v>818</v>
      </c>
      <c r="B508" s="42">
        <v>7.6999999999999999E-2</v>
      </c>
      <c r="C508" s="42" t="s">
        <v>313</v>
      </c>
      <c r="E508" s="43">
        <v>45060.75</v>
      </c>
    </row>
    <row r="509" spans="1:5">
      <c r="A509" s="42" t="s">
        <v>819</v>
      </c>
      <c r="B509" s="42">
        <v>7.6999999999999999E-2</v>
      </c>
      <c r="C509" s="42" t="s">
        <v>313</v>
      </c>
      <c r="E509" s="43">
        <v>45060.75</v>
      </c>
    </row>
    <row r="510" spans="1:5">
      <c r="A510" s="42" t="s">
        <v>820</v>
      </c>
      <c r="B510" s="42">
        <v>7.6999999999999999E-2</v>
      </c>
      <c r="C510" s="42" t="s">
        <v>313</v>
      </c>
      <c r="E510" s="43">
        <v>45060.75</v>
      </c>
    </row>
    <row r="511" spans="1:5">
      <c r="A511" s="42" t="s">
        <v>821</v>
      </c>
      <c r="B511" s="42">
        <v>7.6999999999999999E-2</v>
      </c>
      <c r="C511" s="42" t="s">
        <v>313</v>
      </c>
      <c r="E511" s="43">
        <v>45060.75</v>
      </c>
    </row>
    <row r="512" spans="1:5">
      <c r="A512" s="42" t="s">
        <v>822</v>
      </c>
      <c r="B512" s="42">
        <v>7.6999999999999999E-2</v>
      </c>
      <c r="C512" s="42" t="s">
        <v>313</v>
      </c>
      <c r="E512" s="43">
        <v>45060.75</v>
      </c>
    </row>
    <row r="513" spans="1:5">
      <c r="A513" s="42" t="s">
        <v>823</v>
      </c>
      <c r="B513" s="42">
        <v>7.6999999999999999E-2</v>
      </c>
      <c r="C513" s="42" t="s">
        <v>313</v>
      </c>
      <c r="E513" s="43">
        <v>45060.75</v>
      </c>
    </row>
    <row r="514" spans="1:5">
      <c r="A514" s="42" t="s">
        <v>824</v>
      </c>
      <c r="B514" s="42">
        <v>7.6999999999999999E-2</v>
      </c>
      <c r="C514" s="42" t="s">
        <v>313</v>
      </c>
      <c r="E514" s="43">
        <v>45060.75</v>
      </c>
    </row>
    <row r="515" spans="1:5">
      <c r="A515" s="42" t="s">
        <v>825</v>
      </c>
      <c r="B515" s="42">
        <v>7.6999999999999999E-2</v>
      </c>
      <c r="C515" s="42" t="s">
        <v>313</v>
      </c>
      <c r="E515" s="43">
        <v>45060.75</v>
      </c>
    </row>
    <row r="516" spans="1:5">
      <c r="A516" s="42" t="s">
        <v>826</v>
      </c>
      <c r="B516" s="42">
        <v>7.5999999999999998E-2</v>
      </c>
      <c r="C516" s="42" t="s">
        <v>313</v>
      </c>
      <c r="E516" s="43">
        <v>45060.75</v>
      </c>
    </row>
    <row r="517" spans="1:5">
      <c r="A517" s="42" t="s">
        <v>827</v>
      </c>
      <c r="B517" s="42">
        <v>7.5999999999999998E-2</v>
      </c>
      <c r="C517" s="42" t="s">
        <v>313</v>
      </c>
      <c r="E517" s="43">
        <v>45060.75</v>
      </c>
    </row>
    <row r="518" spans="1:5">
      <c r="A518" s="42" t="s">
        <v>828</v>
      </c>
      <c r="B518" s="42">
        <v>7.5999999999999998E-2</v>
      </c>
      <c r="C518" s="42" t="s">
        <v>313</v>
      </c>
      <c r="E518" s="43">
        <v>45060.75</v>
      </c>
    </row>
    <row r="519" spans="1:5">
      <c r="A519" s="42" t="s">
        <v>829</v>
      </c>
      <c r="B519" s="42">
        <v>7.5999999999999998E-2</v>
      </c>
      <c r="C519" s="42" t="s">
        <v>313</v>
      </c>
      <c r="E519" s="43">
        <v>45060.75</v>
      </c>
    </row>
    <row r="520" spans="1:5">
      <c r="A520" s="42" t="s">
        <v>830</v>
      </c>
      <c r="B520" s="42">
        <v>7.5999999999999998E-2</v>
      </c>
      <c r="C520" s="42" t="s">
        <v>313</v>
      </c>
      <c r="E520" s="43">
        <v>45060.75</v>
      </c>
    </row>
    <row r="521" spans="1:5">
      <c r="A521" s="42" t="s">
        <v>831</v>
      </c>
      <c r="B521" s="42">
        <v>7.5999999999999998E-2</v>
      </c>
      <c r="C521" s="42" t="s">
        <v>313</v>
      </c>
      <c r="E521" s="43">
        <v>45060.75</v>
      </c>
    </row>
    <row r="522" spans="1:5">
      <c r="A522" s="42" t="s">
        <v>832</v>
      </c>
      <c r="B522" s="42">
        <v>7.5999999999999998E-2</v>
      </c>
      <c r="C522" s="42" t="s">
        <v>313</v>
      </c>
      <c r="E522" s="43">
        <v>45060.75</v>
      </c>
    </row>
    <row r="523" spans="1:5">
      <c r="A523" s="42" t="s">
        <v>833</v>
      </c>
      <c r="B523" s="42">
        <v>7.5999999999999998E-2</v>
      </c>
      <c r="C523" s="42" t="s">
        <v>313</v>
      </c>
      <c r="E523" s="43">
        <v>45060.75</v>
      </c>
    </row>
    <row r="524" spans="1:5">
      <c r="A524" s="42" t="s">
        <v>834</v>
      </c>
      <c r="B524" s="42">
        <v>7.5999999999999998E-2</v>
      </c>
      <c r="C524" s="42" t="s">
        <v>313</v>
      </c>
      <c r="E524" s="43">
        <v>45060.75</v>
      </c>
    </row>
    <row r="525" spans="1:5">
      <c r="A525" s="42" t="s">
        <v>835</v>
      </c>
      <c r="B525" s="42">
        <v>7.5999999999999998E-2</v>
      </c>
      <c r="C525" s="42" t="s">
        <v>313</v>
      </c>
      <c r="E525" s="43">
        <v>45060.75</v>
      </c>
    </row>
    <row r="526" spans="1:5">
      <c r="A526" s="42" t="s">
        <v>836</v>
      </c>
      <c r="B526" s="42">
        <v>7.5999999999999998E-2</v>
      </c>
      <c r="C526" s="42" t="s">
        <v>313</v>
      </c>
      <c r="E526" s="43">
        <v>45060.75</v>
      </c>
    </row>
    <row r="527" spans="1:5">
      <c r="A527" s="42" t="s">
        <v>837</v>
      </c>
      <c r="B527" s="42">
        <v>7.5999999999999998E-2</v>
      </c>
      <c r="C527" s="42" t="s">
        <v>313</v>
      </c>
      <c r="E527" s="43">
        <v>45060.75</v>
      </c>
    </row>
    <row r="528" spans="1:5">
      <c r="A528" s="42" t="s">
        <v>838</v>
      </c>
      <c r="B528" s="42">
        <v>7.5999999999999998E-2</v>
      </c>
      <c r="C528" s="42" t="s">
        <v>313</v>
      </c>
      <c r="E528" s="43">
        <v>45060.75</v>
      </c>
    </row>
    <row r="529" spans="1:5">
      <c r="A529" s="42" t="s">
        <v>839</v>
      </c>
      <c r="B529" s="42">
        <v>7.5999999999999998E-2</v>
      </c>
      <c r="C529" s="42" t="s">
        <v>313</v>
      </c>
      <c r="E529" s="43">
        <v>45060.75</v>
      </c>
    </row>
    <row r="530" spans="1:5">
      <c r="A530" s="42" t="s">
        <v>840</v>
      </c>
      <c r="B530" s="42">
        <v>7.5999999999999998E-2</v>
      </c>
      <c r="C530" s="42" t="s">
        <v>313</v>
      </c>
      <c r="E530" s="43">
        <v>45060.75</v>
      </c>
    </row>
    <row r="531" spans="1:5">
      <c r="A531" s="42" t="s">
        <v>841</v>
      </c>
      <c r="B531" s="42">
        <v>7.5999999999999998E-2</v>
      </c>
      <c r="C531" s="42" t="s">
        <v>313</v>
      </c>
      <c r="E531" s="43">
        <v>45060.75</v>
      </c>
    </row>
    <row r="532" spans="1:5">
      <c r="A532" s="42" t="s">
        <v>842</v>
      </c>
      <c r="B532" s="42">
        <v>7.5999999999999998E-2</v>
      </c>
      <c r="C532" s="42" t="s">
        <v>313</v>
      </c>
      <c r="E532" s="43">
        <v>45060.75</v>
      </c>
    </row>
    <row r="533" spans="1:5">
      <c r="A533" s="42" t="s">
        <v>843</v>
      </c>
      <c r="B533" s="42">
        <v>7.5999999999999998E-2</v>
      </c>
      <c r="C533" s="42" t="s">
        <v>313</v>
      </c>
      <c r="E533" s="43">
        <v>45060.75</v>
      </c>
    </row>
    <row r="534" spans="1:5">
      <c r="A534" s="42" t="s">
        <v>844</v>
      </c>
      <c r="B534" s="42">
        <v>7.5999999999999998E-2</v>
      </c>
      <c r="C534" s="42" t="s">
        <v>313</v>
      </c>
      <c r="E534" s="43">
        <v>45060.75</v>
      </c>
    </row>
    <row r="535" spans="1:5">
      <c r="A535" s="42" t="s">
        <v>845</v>
      </c>
      <c r="B535" s="42">
        <v>7.4999999999999997E-2</v>
      </c>
      <c r="C535" s="42" t="s">
        <v>313</v>
      </c>
      <c r="E535" s="43">
        <v>45060.75</v>
      </c>
    </row>
    <row r="536" spans="1:5">
      <c r="A536" s="42" t="s">
        <v>846</v>
      </c>
      <c r="B536" s="42">
        <v>7.4999999999999997E-2</v>
      </c>
      <c r="C536" s="42" t="s">
        <v>313</v>
      </c>
      <c r="E536" s="43">
        <v>45060.75</v>
      </c>
    </row>
    <row r="537" spans="1:5">
      <c r="A537" s="42" t="s">
        <v>847</v>
      </c>
      <c r="B537" s="42">
        <v>7.4999999999999997E-2</v>
      </c>
      <c r="C537" s="42" t="s">
        <v>313</v>
      </c>
      <c r="E537" s="43">
        <v>45060.75</v>
      </c>
    </row>
    <row r="538" spans="1:5">
      <c r="A538" s="42" t="s">
        <v>0</v>
      </c>
      <c r="B538" s="42">
        <v>7.4999999999999997E-2</v>
      </c>
      <c r="C538" s="42" t="s">
        <v>313</v>
      </c>
      <c r="E538" s="43">
        <v>45060.75</v>
      </c>
    </row>
    <row r="539" spans="1:5">
      <c r="A539" s="42" t="s">
        <v>848</v>
      </c>
      <c r="B539" s="42">
        <v>7.4999999999999997E-2</v>
      </c>
      <c r="C539" s="42" t="s">
        <v>313</v>
      </c>
      <c r="E539" s="43">
        <v>45060.75</v>
      </c>
    </row>
    <row r="540" spans="1:5">
      <c r="A540" s="42" t="s">
        <v>849</v>
      </c>
      <c r="B540" s="42">
        <v>7.4999999999999997E-2</v>
      </c>
      <c r="C540" s="42" t="s">
        <v>313</v>
      </c>
      <c r="E540" s="43">
        <v>45060.75</v>
      </c>
    </row>
    <row r="541" spans="1:5">
      <c r="A541" s="42" t="s">
        <v>850</v>
      </c>
      <c r="B541" s="42">
        <v>7.4999999999999997E-2</v>
      </c>
      <c r="C541" s="42" t="s">
        <v>313</v>
      </c>
      <c r="E541" s="43">
        <v>45060.75</v>
      </c>
    </row>
    <row r="542" spans="1:5">
      <c r="A542" s="42" t="s">
        <v>851</v>
      </c>
      <c r="B542" s="42">
        <v>7.4999999999999997E-2</v>
      </c>
      <c r="C542" s="42" t="s">
        <v>313</v>
      </c>
      <c r="E542" s="43">
        <v>45060.75</v>
      </c>
    </row>
    <row r="543" spans="1:5">
      <c r="A543" s="42" t="s">
        <v>852</v>
      </c>
      <c r="B543" s="42">
        <v>7.4999999999999997E-2</v>
      </c>
      <c r="C543" s="42" t="s">
        <v>313</v>
      </c>
      <c r="E543" s="43">
        <v>45060.75</v>
      </c>
    </row>
    <row r="544" spans="1:5">
      <c r="A544" s="42" t="s">
        <v>853</v>
      </c>
      <c r="B544" s="42">
        <v>7.4999999999999997E-2</v>
      </c>
      <c r="C544" s="42" t="s">
        <v>313</v>
      </c>
      <c r="E544" s="43">
        <v>45060.75</v>
      </c>
    </row>
    <row r="545" spans="1:5">
      <c r="A545" s="42" t="s">
        <v>854</v>
      </c>
      <c r="B545" s="42">
        <v>7.4999999999999997E-2</v>
      </c>
      <c r="C545" s="42" t="s">
        <v>313</v>
      </c>
      <c r="E545" s="43">
        <v>45060.75</v>
      </c>
    </row>
    <row r="546" spans="1:5">
      <c r="A546" s="42" t="s">
        <v>855</v>
      </c>
      <c r="B546" s="42">
        <v>7.4999999999999997E-2</v>
      </c>
      <c r="C546" s="42" t="s">
        <v>313</v>
      </c>
      <c r="E546" s="43">
        <v>45060.75</v>
      </c>
    </row>
    <row r="547" spans="1:5">
      <c r="A547" s="42" t="s">
        <v>856</v>
      </c>
      <c r="B547" s="42">
        <v>7.4999999999999997E-2</v>
      </c>
      <c r="C547" s="42" t="s">
        <v>313</v>
      </c>
      <c r="E547" s="43">
        <v>45060.75</v>
      </c>
    </row>
    <row r="548" spans="1:5">
      <c r="A548" s="42" t="s">
        <v>857</v>
      </c>
      <c r="B548" s="42">
        <v>7.4999999999999997E-2</v>
      </c>
      <c r="C548" s="42" t="s">
        <v>313</v>
      </c>
      <c r="E548" s="43">
        <v>45060.75</v>
      </c>
    </row>
    <row r="549" spans="1:5">
      <c r="A549" s="42" t="s">
        <v>858</v>
      </c>
      <c r="B549" s="42">
        <v>7.4999999999999997E-2</v>
      </c>
      <c r="C549" s="42" t="s">
        <v>313</v>
      </c>
      <c r="E549" s="43">
        <v>45060.75</v>
      </c>
    </row>
    <row r="550" spans="1:5">
      <c r="A550" s="42" t="s">
        <v>859</v>
      </c>
      <c r="B550" s="42">
        <v>7.4999999999999997E-2</v>
      </c>
      <c r="C550" s="42" t="s">
        <v>313</v>
      </c>
      <c r="E550" s="43">
        <v>45060.75</v>
      </c>
    </row>
    <row r="551" spans="1:5">
      <c r="A551" s="42" t="s">
        <v>860</v>
      </c>
      <c r="B551" s="42">
        <v>7.3999999999999996E-2</v>
      </c>
      <c r="C551" s="42" t="s">
        <v>313</v>
      </c>
      <c r="E551" s="43">
        <v>45060.75</v>
      </c>
    </row>
    <row r="552" spans="1:5">
      <c r="A552" s="42" t="s">
        <v>861</v>
      </c>
      <c r="B552" s="42">
        <v>7.3999999999999996E-2</v>
      </c>
      <c r="C552" s="42" t="s">
        <v>313</v>
      </c>
      <c r="E552" s="43">
        <v>45060.75</v>
      </c>
    </row>
    <row r="553" spans="1:5">
      <c r="A553" s="42" t="s">
        <v>862</v>
      </c>
      <c r="B553" s="42">
        <v>7.3999999999999996E-2</v>
      </c>
      <c r="C553" s="42" t="s">
        <v>313</v>
      </c>
      <c r="E553" s="43">
        <v>45060.75</v>
      </c>
    </row>
    <row r="554" spans="1:5">
      <c r="A554" s="42" t="s">
        <v>863</v>
      </c>
      <c r="B554" s="42">
        <v>7.3999999999999996E-2</v>
      </c>
      <c r="C554" s="42" t="s">
        <v>313</v>
      </c>
      <c r="E554" s="43">
        <v>45060.75</v>
      </c>
    </row>
    <row r="555" spans="1:5">
      <c r="A555" s="42" t="s">
        <v>864</v>
      </c>
      <c r="B555" s="42">
        <v>7.3999999999999996E-2</v>
      </c>
      <c r="C555" s="42" t="s">
        <v>313</v>
      </c>
      <c r="E555" s="43">
        <v>45060.75</v>
      </c>
    </row>
    <row r="556" spans="1:5">
      <c r="A556" s="42" t="s">
        <v>865</v>
      </c>
      <c r="B556" s="42">
        <v>7.3999999999999996E-2</v>
      </c>
      <c r="C556" s="42" t="s">
        <v>313</v>
      </c>
      <c r="E556" s="43">
        <v>45060.75</v>
      </c>
    </row>
    <row r="557" spans="1:5">
      <c r="A557" s="42" t="s">
        <v>866</v>
      </c>
      <c r="B557" s="42">
        <v>7.3999999999999996E-2</v>
      </c>
      <c r="C557" s="42" t="s">
        <v>313</v>
      </c>
      <c r="E557" s="43">
        <v>45060.75</v>
      </c>
    </row>
    <row r="558" spans="1:5">
      <c r="A558" s="42" t="s">
        <v>867</v>
      </c>
      <c r="B558" s="42">
        <v>7.3999999999999996E-2</v>
      </c>
      <c r="C558" s="42" t="s">
        <v>313</v>
      </c>
      <c r="E558" s="43">
        <v>45060.75</v>
      </c>
    </row>
    <row r="559" spans="1:5">
      <c r="A559" s="42" t="s">
        <v>868</v>
      </c>
      <c r="B559" s="42">
        <v>7.3999999999999996E-2</v>
      </c>
      <c r="C559" s="42" t="s">
        <v>313</v>
      </c>
      <c r="E559" s="43">
        <v>45060.75</v>
      </c>
    </row>
    <row r="560" spans="1:5">
      <c r="A560" s="42" t="s">
        <v>869</v>
      </c>
      <c r="B560" s="42">
        <v>7.3999999999999996E-2</v>
      </c>
      <c r="C560" s="42" t="s">
        <v>313</v>
      </c>
      <c r="E560" s="43">
        <v>45060.75</v>
      </c>
    </row>
    <row r="561" spans="1:5">
      <c r="A561" s="42" t="s">
        <v>870</v>
      </c>
      <c r="B561" s="42">
        <v>7.3999999999999996E-2</v>
      </c>
      <c r="C561" s="42" t="s">
        <v>313</v>
      </c>
      <c r="E561" s="43">
        <v>45060.75</v>
      </c>
    </row>
    <row r="562" spans="1:5">
      <c r="A562" s="42" t="s">
        <v>871</v>
      </c>
      <c r="B562" s="42">
        <v>7.2999999999999995E-2</v>
      </c>
      <c r="C562" s="42" t="s">
        <v>313</v>
      </c>
      <c r="E562" s="43">
        <v>45060.75</v>
      </c>
    </row>
    <row r="563" spans="1:5">
      <c r="A563" s="42" t="s">
        <v>872</v>
      </c>
      <c r="B563" s="42">
        <v>7.2999999999999995E-2</v>
      </c>
      <c r="C563" s="42" t="s">
        <v>313</v>
      </c>
      <c r="E563" s="43">
        <v>45060.75</v>
      </c>
    </row>
    <row r="564" spans="1:5">
      <c r="A564" s="42" t="s">
        <v>873</v>
      </c>
      <c r="B564" s="42">
        <v>7.2999999999999995E-2</v>
      </c>
      <c r="C564" s="42" t="s">
        <v>313</v>
      </c>
      <c r="E564" s="43">
        <v>45060.75</v>
      </c>
    </row>
    <row r="565" spans="1:5">
      <c r="A565" s="42" t="s">
        <v>874</v>
      </c>
      <c r="B565" s="42">
        <v>7.2999999999999995E-2</v>
      </c>
      <c r="C565" s="42" t="s">
        <v>313</v>
      </c>
      <c r="E565" s="43">
        <v>45060.75</v>
      </c>
    </row>
    <row r="566" spans="1:5">
      <c r="A566" s="42" t="s">
        <v>875</v>
      </c>
      <c r="B566" s="42">
        <v>7.2999999999999995E-2</v>
      </c>
      <c r="C566" s="42" t="s">
        <v>313</v>
      </c>
      <c r="E566" s="43">
        <v>45060.75</v>
      </c>
    </row>
    <row r="567" spans="1:5">
      <c r="A567" s="42" t="s">
        <v>876</v>
      </c>
      <c r="B567" s="42">
        <v>7.2999999999999995E-2</v>
      </c>
      <c r="C567" s="42" t="s">
        <v>313</v>
      </c>
      <c r="E567" s="43">
        <v>45060.75</v>
      </c>
    </row>
    <row r="568" spans="1:5">
      <c r="A568" s="42" t="s">
        <v>877</v>
      </c>
      <c r="B568" s="42">
        <v>7.2999999999999995E-2</v>
      </c>
      <c r="C568" s="42" t="s">
        <v>313</v>
      </c>
      <c r="E568" s="43">
        <v>45060.75</v>
      </c>
    </row>
    <row r="569" spans="1:5">
      <c r="A569" s="42" t="s">
        <v>878</v>
      </c>
      <c r="B569" s="42">
        <v>7.2999999999999995E-2</v>
      </c>
      <c r="C569" s="42" t="s">
        <v>313</v>
      </c>
      <c r="E569" s="43">
        <v>45060.75</v>
      </c>
    </row>
    <row r="570" spans="1:5">
      <c r="A570" s="42" t="s">
        <v>879</v>
      </c>
      <c r="B570" s="42">
        <v>7.2999999999999995E-2</v>
      </c>
      <c r="C570" s="42" t="s">
        <v>313</v>
      </c>
      <c r="E570" s="43">
        <v>45060.75</v>
      </c>
    </row>
    <row r="571" spans="1:5">
      <c r="A571" s="42" t="s">
        <v>880</v>
      </c>
      <c r="B571" s="42">
        <v>7.2999999999999995E-2</v>
      </c>
      <c r="C571" s="42" t="s">
        <v>313</v>
      </c>
      <c r="E571" s="43">
        <v>45060.75</v>
      </c>
    </row>
    <row r="572" spans="1:5">
      <c r="A572" s="42" t="s">
        <v>881</v>
      </c>
      <c r="B572" s="42">
        <v>7.1999999999999995E-2</v>
      </c>
      <c r="C572" s="42" t="s">
        <v>313</v>
      </c>
      <c r="E572" s="43">
        <v>45060.75</v>
      </c>
    </row>
    <row r="573" spans="1:5">
      <c r="A573" s="42" t="s">
        <v>882</v>
      </c>
      <c r="B573" s="42">
        <v>7.1999999999999995E-2</v>
      </c>
      <c r="C573" s="42" t="s">
        <v>313</v>
      </c>
      <c r="E573" s="43">
        <v>45060.75</v>
      </c>
    </row>
    <row r="574" spans="1:5">
      <c r="A574" s="42" t="s">
        <v>883</v>
      </c>
      <c r="B574" s="42">
        <v>7.1999999999999995E-2</v>
      </c>
      <c r="C574" s="42" t="s">
        <v>313</v>
      </c>
      <c r="E574" s="43">
        <v>45060.75</v>
      </c>
    </row>
    <row r="575" spans="1:5">
      <c r="A575" s="42" t="s">
        <v>884</v>
      </c>
      <c r="B575" s="42">
        <v>7.1999999999999995E-2</v>
      </c>
      <c r="C575" s="42" t="s">
        <v>313</v>
      </c>
      <c r="E575" s="43">
        <v>45060.75</v>
      </c>
    </row>
    <row r="576" spans="1:5">
      <c r="A576" s="42" t="s">
        <v>885</v>
      </c>
      <c r="B576" s="42">
        <v>7.1999999999999995E-2</v>
      </c>
      <c r="C576" s="42" t="s">
        <v>313</v>
      </c>
      <c r="E576" s="43">
        <v>45060.75</v>
      </c>
    </row>
    <row r="577" spans="1:5">
      <c r="A577" s="42" t="s">
        <v>886</v>
      </c>
      <c r="B577" s="42">
        <v>7.1999999999999995E-2</v>
      </c>
      <c r="C577" s="42" t="s">
        <v>313</v>
      </c>
      <c r="E577" s="43">
        <v>45060.75</v>
      </c>
    </row>
    <row r="578" spans="1:5">
      <c r="A578" s="42" t="s">
        <v>887</v>
      </c>
      <c r="B578" s="42">
        <v>7.1999999999999995E-2</v>
      </c>
      <c r="C578" s="42" t="s">
        <v>313</v>
      </c>
      <c r="E578" s="43">
        <v>45060.75</v>
      </c>
    </row>
    <row r="579" spans="1:5">
      <c r="A579" s="42" t="s">
        <v>888</v>
      </c>
      <c r="B579" s="42">
        <v>7.1999999999999995E-2</v>
      </c>
      <c r="C579" s="42" t="s">
        <v>313</v>
      </c>
      <c r="E579" s="43">
        <v>45060.75</v>
      </c>
    </row>
    <row r="580" spans="1:5">
      <c r="A580" s="42" t="s">
        <v>889</v>
      </c>
      <c r="B580" s="42">
        <v>7.1999999999999995E-2</v>
      </c>
      <c r="C580" s="42" t="s">
        <v>313</v>
      </c>
      <c r="E580" s="43">
        <v>45060.75</v>
      </c>
    </row>
    <row r="581" spans="1:5">
      <c r="A581" s="42" t="s">
        <v>890</v>
      </c>
      <c r="B581" s="42">
        <v>7.1999999999999995E-2</v>
      </c>
      <c r="C581" s="42" t="s">
        <v>313</v>
      </c>
      <c r="E581" s="43">
        <v>45060.75</v>
      </c>
    </row>
    <row r="582" spans="1:5">
      <c r="A582" s="42" t="s">
        <v>891</v>
      </c>
      <c r="B582" s="42">
        <v>7.1999999999999995E-2</v>
      </c>
      <c r="C582" s="42" t="s">
        <v>313</v>
      </c>
      <c r="E582" s="43">
        <v>45060.75</v>
      </c>
    </row>
    <row r="583" spans="1:5">
      <c r="A583" s="42" t="s">
        <v>892</v>
      </c>
      <c r="B583" s="42">
        <v>7.1999999999999995E-2</v>
      </c>
      <c r="C583" s="42" t="s">
        <v>313</v>
      </c>
      <c r="E583" s="43">
        <v>45060.75</v>
      </c>
    </row>
    <row r="584" spans="1:5">
      <c r="A584" s="42" t="s">
        <v>893</v>
      </c>
      <c r="B584" s="42">
        <v>7.1999999999999995E-2</v>
      </c>
      <c r="C584" s="42" t="s">
        <v>313</v>
      </c>
      <c r="E584" s="43">
        <v>45060.75</v>
      </c>
    </row>
    <row r="585" spans="1:5">
      <c r="A585" s="42" t="s">
        <v>894</v>
      </c>
      <c r="B585" s="42">
        <v>7.1999999999999995E-2</v>
      </c>
      <c r="C585" s="42" t="s">
        <v>313</v>
      </c>
      <c r="E585" s="43">
        <v>45060.75</v>
      </c>
    </row>
    <row r="586" spans="1:5">
      <c r="A586" s="42" t="s">
        <v>895</v>
      </c>
      <c r="B586" s="42">
        <v>7.1999999999999995E-2</v>
      </c>
      <c r="C586" s="42" t="s">
        <v>313</v>
      </c>
      <c r="E586" s="43">
        <v>45060.75</v>
      </c>
    </row>
    <row r="587" spans="1:5">
      <c r="A587" s="42" t="s">
        <v>896</v>
      </c>
      <c r="B587" s="42">
        <v>7.0999999999999994E-2</v>
      </c>
      <c r="C587" s="42" t="s">
        <v>313</v>
      </c>
      <c r="E587" s="43">
        <v>45060.75</v>
      </c>
    </row>
    <row r="588" spans="1:5">
      <c r="A588" s="42" t="s">
        <v>897</v>
      </c>
      <c r="B588" s="42">
        <v>7.0999999999999994E-2</v>
      </c>
      <c r="C588" s="42" t="s">
        <v>313</v>
      </c>
      <c r="E588" s="43">
        <v>45060.75</v>
      </c>
    </row>
    <row r="589" spans="1:5">
      <c r="A589" s="42" t="s">
        <v>898</v>
      </c>
      <c r="B589" s="42">
        <v>7.0999999999999994E-2</v>
      </c>
      <c r="C589" s="42" t="s">
        <v>313</v>
      </c>
      <c r="E589" s="43">
        <v>45060.75</v>
      </c>
    </row>
    <row r="590" spans="1:5">
      <c r="A590" s="42" t="s">
        <v>899</v>
      </c>
      <c r="B590" s="42">
        <v>7.0999999999999994E-2</v>
      </c>
      <c r="C590" s="42" t="s">
        <v>313</v>
      </c>
      <c r="E590" s="43">
        <v>45060.75</v>
      </c>
    </row>
    <row r="591" spans="1:5">
      <c r="A591" s="42" t="s">
        <v>900</v>
      </c>
      <c r="B591" s="42">
        <v>7.0999999999999994E-2</v>
      </c>
      <c r="C591" s="42" t="s">
        <v>313</v>
      </c>
      <c r="E591" s="43">
        <v>45060.75</v>
      </c>
    </row>
    <row r="592" spans="1:5">
      <c r="A592" s="42" t="s">
        <v>901</v>
      </c>
      <c r="B592" s="42">
        <v>7.0999999999999994E-2</v>
      </c>
      <c r="C592" s="42" t="s">
        <v>313</v>
      </c>
      <c r="E592" s="43">
        <v>45060.75</v>
      </c>
    </row>
    <row r="593" spans="1:5">
      <c r="A593" s="42" t="s">
        <v>902</v>
      </c>
      <c r="B593" s="42">
        <v>7.0999999999999994E-2</v>
      </c>
      <c r="C593" s="42" t="s">
        <v>313</v>
      </c>
      <c r="E593" s="43">
        <v>45060.75</v>
      </c>
    </row>
    <row r="594" spans="1:5">
      <c r="A594" s="42" t="s">
        <v>903</v>
      </c>
      <c r="B594" s="42">
        <v>7.0999999999999994E-2</v>
      </c>
      <c r="C594" s="42" t="s">
        <v>313</v>
      </c>
      <c r="E594" s="43">
        <v>45060.75</v>
      </c>
    </row>
    <row r="595" spans="1:5">
      <c r="A595" s="42" t="s">
        <v>904</v>
      </c>
      <c r="B595" s="42">
        <v>7.0000000000000007E-2</v>
      </c>
      <c r="C595" s="42" t="s">
        <v>313</v>
      </c>
      <c r="E595" s="43">
        <v>45060.75</v>
      </c>
    </row>
    <row r="596" spans="1:5">
      <c r="A596" s="42" t="s">
        <v>905</v>
      </c>
      <c r="B596" s="42">
        <v>7.0000000000000007E-2</v>
      </c>
      <c r="C596" s="42" t="s">
        <v>313</v>
      </c>
      <c r="E596" s="43">
        <v>45060.75</v>
      </c>
    </row>
    <row r="597" spans="1:5">
      <c r="A597" s="42" t="s">
        <v>906</v>
      </c>
      <c r="B597" s="42">
        <v>7.0000000000000007E-2</v>
      </c>
      <c r="C597" s="42" t="s">
        <v>313</v>
      </c>
      <c r="E597" s="43">
        <v>45060.75</v>
      </c>
    </row>
    <row r="598" spans="1:5">
      <c r="A598" s="42" t="s">
        <v>907</v>
      </c>
      <c r="B598" s="42">
        <v>7.0000000000000007E-2</v>
      </c>
      <c r="C598" s="42" t="s">
        <v>313</v>
      </c>
      <c r="E598" s="43">
        <v>45060.75</v>
      </c>
    </row>
    <row r="599" spans="1:5">
      <c r="A599" s="42" t="s">
        <v>908</v>
      </c>
      <c r="B599" s="42">
        <v>7.0000000000000007E-2</v>
      </c>
      <c r="C599" s="42" t="s">
        <v>313</v>
      </c>
      <c r="E599" s="43">
        <v>45060.75</v>
      </c>
    </row>
    <row r="600" spans="1:5">
      <c r="A600" s="42" t="s">
        <v>909</v>
      </c>
      <c r="B600" s="42">
        <v>7.0000000000000007E-2</v>
      </c>
      <c r="C600" s="42" t="s">
        <v>313</v>
      </c>
      <c r="E600" s="43">
        <v>45060.75</v>
      </c>
    </row>
    <row r="601" spans="1:5">
      <c r="A601" s="42" t="s">
        <v>910</v>
      </c>
      <c r="B601" s="42">
        <v>7.0000000000000007E-2</v>
      </c>
      <c r="C601" s="42" t="s">
        <v>313</v>
      </c>
      <c r="E601" s="43">
        <v>45060.75</v>
      </c>
    </row>
    <row r="602" spans="1:5">
      <c r="A602" s="42" t="s">
        <v>911</v>
      </c>
      <c r="B602" s="42">
        <v>7.0000000000000007E-2</v>
      </c>
      <c r="C602" s="42" t="s">
        <v>313</v>
      </c>
      <c r="E602" s="43">
        <v>45060.75</v>
      </c>
    </row>
    <row r="603" spans="1:5">
      <c r="A603" s="42" t="s">
        <v>912</v>
      </c>
      <c r="B603" s="42">
        <v>7.0000000000000007E-2</v>
      </c>
      <c r="C603" s="42" t="s">
        <v>313</v>
      </c>
      <c r="E603" s="43">
        <v>45060.75</v>
      </c>
    </row>
    <row r="604" spans="1:5">
      <c r="A604" s="42" t="s">
        <v>913</v>
      </c>
      <c r="B604" s="42">
        <v>7.0000000000000007E-2</v>
      </c>
      <c r="C604" s="42" t="s">
        <v>313</v>
      </c>
      <c r="E604" s="43">
        <v>45060.75</v>
      </c>
    </row>
    <row r="605" spans="1:5">
      <c r="A605" s="42" t="s">
        <v>914</v>
      </c>
      <c r="B605" s="42">
        <v>7.0000000000000007E-2</v>
      </c>
      <c r="C605" s="42" t="s">
        <v>313</v>
      </c>
      <c r="E605" s="43">
        <v>45060.75</v>
      </c>
    </row>
    <row r="606" spans="1:5">
      <c r="A606" s="42" t="s">
        <v>915</v>
      </c>
      <c r="B606" s="42">
        <v>6.9000000000000006E-2</v>
      </c>
      <c r="C606" s="42" t="s">
        <v>313</v>
      </c>
      <c r="E606" s="43">
        <v>45060.75</v>
      </c>
    </row>
    <row r="607" spans="1:5">
      <c r="A607" s="42" t="s">
        <v>916</v>
      </c>
      <c r="B607" s="42">
        <v>6.9000000000000006E-2</v>
      </c>
      <c r="C607" s="42" t="s">
        <v>313</v>
      </c>
      <c r="E607" s="43">
        <v>45060.75</v>
      </c>
    </row>
    <row r="608" spans="1:5">
      <c r="A608" s="42" t="s">
        <v>917</v>
      </c>
      <c r="B608" s="42">
        <v>6.9000000000000006E-2</v>
      </c>
      <c r="C608" s="42" t="s">
        <v>313</v>
      </c>
      <c r="E608" s="43">
        <v>45060.75</v>
      </c>
    </row>
    <row r="609" spans="1:5">
      <c r="A609" s="42" t="s">
        <v>918</v>
      </c>
      <c r="B609" s="42">
        <v>6.9000000000000006E-2</v>
      </c>
      <c r="C609" s="42" t="s">
        <v>313</v>
      </c>
      <c r="E609" s="43">
        <v>45060.75</v>
      </c>
    </row>
    <row r="610" spans="1:5">
      <c r="A610" s="42" t="s">
        <v>919</v>
      </c>
      <c r="B610" s="42">
        <v>6.9000000000000006E-2</v>
      </c>
      <c r="C610" s="42" t="s">
        <v>313</v>
      </c>
      <c r="E610" s="43">
        <v>45060.75</v>
      </c>
    </row>
    <row r="611" spans="1:5">
      <c r="A611" s="42" t="s">
        <v>920</v>
      </c>
      <c r="B611" s="42">
        <v>6.9000000000000006E-2</v>
      </c>
      <c r="C611" s="42" t="s">
        <v>313</v>
      </c>
      <c r="E611" s="43">
        <v>45060.75</v>
      </c>
    </row>
    <row r="612" spans="1:5">
      <c r="A612" s="42" t="s">
        <v>921</v>
      </c>
      <c r="B612" s="42">
        <v>6.9000000000000006E-2</v>
      </c>
      <c r="C612" s="42" t="s">
        <v>313</v>
      </c>
      <c r="E612" s="43">
        <v>45060.75</v>
      </c>
    </row>
    <row r="613" spans="1:5">
      <c r="A613" s="42" t="s">
        <v>922</v>
      </c>
      <c r="B613" s="42">
        <v>6.8000000000000005E-2</v>
      </c>
      <c r="C613" s="42" t="s">
        <v>313</v>
      </c>
      <c r="E613" s="43">
        <v>45060.75</v>
      </c>
    </row>
    <row r="614" spans="1:5">
      <c r="A614" s="42" t="s">
        <v>923</v>
      </c>
      <c r="B614" s="42">
        <v>6.8000000000000005E-2</v>
      </c>
      <c r="C614" s="42" t="s">
        <v>313</v>
      </c>
      <c r="E614" s="43">
        <v>45060.75</v>
      </c>
    </row>
    <row r="615" spans="1:5">
      <c r="A615" s="42" t="s">
        <v>924</v>
      </c>
      <c r="B615" s="42">
        <v>6.8000000000000005E-2</v>
      </c>
      <c r="C615" s="42" t="s">
        <v>313</v>
      </c>
      <c r="E615" s="43">
        <v>45060.75</v>
      </c>
    </row>
    <row r="616" spans="1:5">
      <c r="A616" s="42" t="s">
        <v>925</v>
      </c>
      <c r="B616" s="42">
        <v>6.8000000000000005E-2</v>
      </c>
      <c r="C616" s="42" t="s">
        <v>313</v>
      </c>
      <c r="E616" s="43">
        <v>45060.75</v>
      </c>
    </row>
    <row r="617" spans="1:5">
      <c r="A617" s="42" t="s">
        <v>926</v>
      </c>
      <c r="B617" s="42">
        <v>6.8000000000000005E-2</v>
      </c>
      <c r="C617" s="42" t="s">
        <v>313</v>
      </c>
      <c r="E617" s="43">
        <v>45060.75</v>
      </c>
    </row>
    <row r="618" spans="1:5">
      <c r="A618" s="42" t="s">
        <v>927</v>
      </c>
      <c r="B618" s="42">
        <v>6.8000000000000005E-2</v>
      </c>
      <c r="C618" s="42" t="s">
        <v>313</v>
      </c>
      <c r="E618" s="43">
        <v>45060.75</v>
      </c>
    </row>
    <row r="619" spans="1:5">
      <c r="A619" s="42" t="s">
        <v>928</v>
      </c>
      <c r="B619" s="42">
        <v>6.8000000000000005E-2</v>
      </c>
      <c r="C619" s="42" t="s">
        <v>313</v>
      </c>
      <c r="E619" s="43">
        <v>45060.75</v>
      </c>
    </row>
    <row r="620" spans="1:5">
      <c r="A620" s="42" t="s">
        <v>929</v>
      </c>
      <c r="B620" s="42">
        <v>6.8000000000000005E-2</v>
      </c>
      <c r="C620" s="42" t="s">
        <v>313</v>
      </c>
      <c r="E620" s="43">
        <v>45060.75</v>
      </c>
    </row>
    <row r="621" spans="1:5">
      <c r="A621" s="42" t="s">
        <v>930</v>
      </c>
      <c r="B621" s="42">
        <v>6.8000000000000005E-2</v>
      </c>
      <c r="C621" s="42" t="s">
        <v>313</v>
      </c>
      <c r="E621" s="43">
        <v>45060.75</v>
      </c>
    </row>
    <row r="622" spans="1:5">
      <c r="A622" s="42" t="s">
        <v>931</v>
      </c>
      <c r="B622" s="42">
        <v>6.8000000000000005E-2</v>
      </c>
      <c r="C622" s="42" t="s">
        <v>313</v>
      </c>
      <c r="E622" s="43">
        <v>45060.75</v>
      </c>
    </row>
    <row r="623" spans="1:5">
      <c r="A623" s="42" t="s">
        <v>932</v>
      </c>
      <c r="B623" s="42">
        <v>6.7000000000000004E-2</v>
      </c>
      <c r="C623" s="42" t="s">
        <v>313</v>
      </c>
      <c r="E623" s="43">
        <v>45060.75</v>
      </c>
    </row>
    <row r="624" spans="1:5">
      <c r="A624" s="42" t="s">
        <v>933</v>
      </c>
      <c r="B624" s="42">
        <v>6.7000000000000004E-2</v>
      </c>
      <c r="C624" s="42" t="s">
        <v>313</v>
      </c>
      <c r="E624" s="43">
        <v>45060.75</v>
      </c>
    </row>
    <row r="625" spans="1:5">
      <c r="A625" s="42" t="s">
        <v>934</v>
      </c>
      <c r="B625" s="42">
        <v>6.7000000000000004E-2</v>
      </c>
      <c r="C625" s="42" t="s">
        <v>313</v>
      </c>
      <c r="E625" s="43">
        <v>45060.75</v>
      </c>
    </row>
    <row r="626" spans="1:5">
      <c r="A626" s="42" t="s">
        <v>935</v>
      </c>
      <c r="B626" s="42">
        <v>6.7000000000000004E-2</v>
      </c>
      <c r="C626" s="42" t="s">
        <v>313</v>
      </c>
      <c r="E626" s="43">
        <v>45060.75</v>
      </c>
    </row>
    <row r="627" spans="1:5">
      <c r="A627" s="42" t="s">
        <v>936</v>
      </c>
      <c r="B627" s="42">
        <v>6.7000000000000004E-2</v>
      </c>
      <c r="C627" s="42" t="s">
        <v>313</v>
      </c>
      <c r="E627" s="43">
        <v>45060.75</v>
      </c>
    </row>
    <row r="628" spans="1:5">
      <c r="A628" s="42" t="s">
        <v>937</v>
      </c>
      <c r="B628" s="42">
        <v>6.7000000000000004E-2</v>
      </c>
      <c r="C628" s="42" t="s">
        <v>313</v>
      </c>
      <c r="E628" s="43">
        <v>45060.75</v>
      </c>
    </row>
    <row r="629" spans="1:5">
      <c r="A629" s="42" t="s">
        <v>938</v>
      </c>
      <c r="B629" s="42">
        <v>6.6000000000000003E-2</v>
      </c>
      <c r="C629" s="42" t="s">
        <v>313</v>
      </c>
      <c r="E629" s="43">
        <v>45060.75</v>
      </c>
    </row>
    <row r="630" spans="1:5">
      <c r="A630" s="42" t="s">
        <v>939</v>
      </c>
      <c r="B630" s="42">
        <v>6.6000000000000003E-2</v>
      </c>
      <c r="C630" s="42" t="s">
        <v>313</v>
      </c>
      <c r="E630" s="43">
        <v>45060.75</v>
      </c>
    </row>
    <row r="631" spans="1:5">
      <c r="A631" s="42" t="s">
        <v>940</v>
      </c>
      <c r="B631" s="42">
        <v>6.6000000000000003E-2</v>
      </c>
      <c r="C631" s="42" t="s">
        <v>313</v>
      </c>
      <c r="E631" s="43">
        <v>45060.75</v>
      </c>
    </row>
    <row r="632" spans="1:5">
      <c r="A632" s="42" t="s">
        <v>941</v>
      </c>
      <c r="B632" s="42">
        <v>6.6000000000000003E-2</v>
      </c>
      <c r="C632" s="42" t="s">
        <v>313</v>
      </c>
      <c r="E632" s="43">
        <v>45060.75</v>
      </c>
    </row>
    <row r="633" spans="1:5">
      <c r="A633" s="42" t="s">
        <v>942</v>
      </c>
      <c r="B633" s="42">
        <v>6.6000000000000003E-2</v>
      </c>
      <c r="C633" s="42" t="s">
        <v>313</v>
      </c>
      <c r="E633" s="43">
        <v>45060.75</v>
      </c>
    </row>
    <row r="634" spans="1:5">
      <c r="A634" s="42" t="s">
        <v>943</v>
      </c>
      <c r="B634" s="42">
        <v>6.6000000000000003E-2</v>
      </c>
      <c r="C634" s="42" t="s">
        <v>313</v>
      </c>
      <c r="E634" s="43">
        <v>45060.75</v>
      </c>
    </row>
    <row r="635" spans="1:5">
      <c r="A635" s="42" t="s">
        <v>944</v>
      </c>
      <c r="B635" s="42">
        <v>6.6000000000000003E-2</v>
      </c>
      <c r="C635" s="42" t="s">
        <v>313</v>
      </c>
      <c r="E635" s="43">
        <v>45060.75</v>
      </c>
    </row>
    <row r="636" spans="1:5">
      <c r="A636" s="42" t="s">
        <v>945</v>
      </c>
      <c r="B636" s="42">
        <v>6.6000000000000003E-2</v>
      </c>
      <c r="C636" s="42" t="s">
        <v>313</v>
      </c>
      <c r="E636" s="43">
        <v>45060.75</v>
      </c>
    </row>
    <row r="637" spans="1:5">
      <c r="A637" s="42" t="s">
        <v>946</v>
      </c>
      <c r="B637" s="42">
        <v>6.6000000000000003E-2</v>
      </c>
      <c r="C637" s="42" t="s">
        <v>313</v>
      </c>
      <c r="E637" s="43">
        <v>45060.75</v>
      </c>
    </row>
    <row r="638" spans="1:5">
      <c r="A638" s="42" t="s">
        <v>947</v>
      </c>
      <c r="B638" s="42">
        <v>6.5000000000000002E-2</v>
      </c>
      <c r="C638" s="42" t="s">
        <v>313</v>
      </c>
      <c r="E638" s="43">
        <v>45060.75</v>
      </c>
    </row>
    <row r="639" spans="1:5">
      <c r="A639" s="42" t="s">
        <v>948</v>
      </c>
      <c r="B639" s="42">
        <v>6.5000000000000002E-2</v>
      </c>
      <c r="C639" s="42" t="s">
        <v>313</v>
      </c>
      <c r="E639" s="43">
        <v>45060.75</v>
      </c>
    </row>
    <row r="640" spans="1:5">
      <c r="A640" s="42" t="s">
        <v>949</v>
      </c>
      <c r="B640" s="42">
        <v>6.5000000000000002E-2</v>
      </c>
      <c r="C640" s="42" t="s">
        <v>313</v>
      </c>
      <c r="E640" s="43">
        <v>45060.75</v>
      </c>
    </row>
    <row r="641" spans="1:5">
      <c r="A641" s="42" t="s">
        <v>950</v>
      </c>
      <c r="B641" s="42">
        <v>6.5000000000000002E-2</v>
      </c>
      <c r="C641" s="42" t="s">
        <v>313</v>
      </c>
      <c r="E641" s="43">
        <v>45060.75</v>
      </c>
    </row>
    <row r="642" spans="1:5">
      <c r="A642" s="42" t="s">
        <v>951</v>
      </c>
      <c r="B642" s="42">
        <v>6.5000000000000002E-2</v>
      </c>
      <c r="C642" s="42" t="s">
        <v>313</v>
      </c>
      <c r="E642" s="43">
        <v>45060.75</v>
      </c>
    </row>
    <row r="643" spans="1:5">
      <c r="A643" s="42" t="s">
        <v>952</v>
      </c>
      <c r="B643" s="42">
        <v>6.5000000000000002E-2</v>
      </c>
      <c r="C643" s="42" t="s">
        <v>313</v>
      </c>
      <c r="E643" s="43">
        <v>45060.75</v>
      </c>
    </row>
    <row r="644" spans="1:5">
      <c r="A644" s="42" t="s">
        <v>953</v>
      </c>
      <c r="B644" s="42">
        <v>6.5000000000000002E-2</v>
      </c>
      <c r="C644" s="42" t="s">
        <v>313</v>
      </c>
      <c r="E644" s="43">
        <v>45060.75</v>
      </c>
    </row>
    <row r="645" spans="1:5">
      <c r="A645" s="42" t="s">
        <v>954</v>
      </c>
      <c r="B645" s="42">
        <v>6.5000000000000002E-2</v>
      </c>
      <c r="C645" s="42" t="s">
        <v>313</v>
      </c>
      <c r="E645" s="43">
        <v>45060.75</v>
      </c>
    </row>
    <row r="646" spans="1:5">
      <c r="A646" s="42" t="s">
        <v>955</v>
      </c>
      <c r="B646" s="42">
        <v>6.5000000000000002E-2</v>
      </c>
      <c r="C646" s="42" t="s">
        <v>313</v>
      </c>
      <c r="E646" s="43">
        <v>45060.75</v>
      </c>
    </row>
    <row r="647" spans="1:5">
      <c r="A647" s="42" t="s">
        <v>956</v>
      </c>
      <c r="B647" s="42">
        <v>6.5000000000000002E-2</v>
      </c>
      <c r="C647" s="42" t="s">
        <v>313</v>
      </c>
      <c r="E647" s="43">
        <v>45060.75</v>
      </c>
    </row>
    <row r="648" spans="1:5">
      <c r="A648" s="42" t="s">
        <v>957</v>
      </c>
      <c r="B648" s="42">
        <v>6.5000000000000002E-2</v>
      </c>
      <c r="C648" s="42" t="s">
        <v>310</v>
      </c>
      <c r="E648" s="43">
        <v>45060.75</v>
      </c>
    </row>
    <row r="649" spans="1:5">
      <c r="A649" s="42" t="s">
        <v>958</v>
      </c>
      <c r="B649" s="42">
        <v>6.5000000000000002E-2</v>
      </c>
      <c r="C649" s="42" t="s">
        <v>313</v>
      </c>
      <c r="E649" s="43">
        <v>45060.75</v>
      </c>
    </row>
    <row r="650" spans="1:5">
      <c r="A650" s="42" t="s">
        <v>959</v>
      </c>
      <c r="B650" s="42">
        <v>6.4000000000000001E-2</v>
      </c>
      <c r="C650" s="42" t="s">
        <v>313</v>
      </c>
      <c r="E650" s="43">
        <v>45060.75</v>
      </c>
    </row>
    <row r="651" spans="1:5">
      <c r="A651" s="42" t="s">
        <v>960</v>
      </c>
      <c r="B651" s="42">
        <v>6.4000000000000001E-2</v>
      </c>
      <c r="C651" s="42" t="s">
        <v>313</v>
      </c>
      <c r="E651" s="43">
        <v>45060.75</v>
      </c>
    </row>
    <row r="652" spans="1:5">
      <c r="A652" s="42" t="s">
        <v>961</v>
      </c>
      <c r="B652" s="42">
        <v>6.4000000000000001E-2</v>
      </c>
      <c r="C652" s="42" t="s">
        <v>313</v>
      </c>
      <c r="E652" s="43">
        <v>45060.75</v>
      </c>
    </row>
    <row r="653" spans="1:5">
      <c r="A653" s="42" t="s">
        <v>962</v>
      </c>
      <c r="B653" s="42">
        <v>6.4000000000000001E-2</v>
      </c>
      <c r="C653" s="42" t="s">
        <v>313</v>
      </c>
      <c r="E653" s="43">
        <v>45060.75</v>
      </c>
    </row>
    <row r="654" spans="1:5">
      <c r="A654" s="42" t="s">
        <v>963</v>
      </c>
      <c r="B654" s="42">
        <v>6.4000000000000001E-2</v>
      </c>
      <c r="C654" s="42" t="s">
        <v>313</v>
      </c>
      <c r="E654" s="43">
        <v>45060.75</v>
      </c>
    </row>
    <row r="655" spans="1:5">
      <c r="A655" s="42" t="s">
        <v>964</v>
      </c>
      <c r="B655" s="42">
        <v>6.4000000000000001E-2</v>
      </c>
      <c r="C655" s="42" t="s">
        <v>313</v>
      </c>
      <c r="E655" s="43">
        <v>45060.75</v>
      </c>
    </row>
    <row r="656" spans="1:5">
      <c r="A656" s="42" t="s">
        <v>965</v>
      </c>
      <c r="B656" s="42">
        <v>6.3E-2</v>
      </c>
      <c r="C656" s="42" t="s">
        <v>313</v>
      </c>
      <c r="E656" s="43">
        <v>45060.75</v>
      </c>
    </row>
    <row r="657" spans="1:5">
      <c r="A657" s="42" t="s">
        <v>966</v>
      </c>
      <c r="B657" s="42">
        <v>6.3E-2</v>
      </c>
      <c r="C657" s="42" t="s">
        <v>313</v>
      </c>
      <c r="E657" s="43">
        <v>45060.75</v>
      </c>
    </row>
    <row r="658" spans="1:5">
      <c r="A658" s="42" t="s">
        <v>967</v>
      </c>
      <c r="B658" s="42">
        <v>6.3E-2</v>
      </c>
      <c r="C658" s="42" t="s">
        <v>313</v>
      </c>
      <c r="E658" s="43">
        <v>45060.75</v>
      </c>
    </row>
    <row r="659" spans="1:5">
      <c r="A659" s="42" t="s">
        <v>968</v>
      </c>
      <c r="B659" s="42">
        <v>6.3E-2</v>
      </c>
      <c r="C659" s="42" t="s">
        <v>313</v>
      </c>
      <c r="E659" s="43">
        <v>45060.75</v>
      </c>
    </row>
    <row r="660" spans="1:5">
      <c r="A660" s="42" t="s">
        <v>969</v>
      </c>
      <c r="B660" s="42">
        <v>6.3E-2</v>
      </c>
      <c r="C660" s="42" t="s">
        <v>313</v>
      </c>
      <c r="E660" s="43">
        <v>45060.75</v>
      </c>
    </row>
    <row r="661" spans="1:5">
      <c r="A661" s="42" t="s">
        <v>970</v>
      </c>
      <c r="B661" s="42">
        <v>6.3E-2</v>
      </c>
      <c r="C661" s="42" t="s">
        <v>313</v>
      </c>
      <c r="E661" s="43">
        <v>45060.75</v>
      </c>
    </row>
    <row r="662" spans="1:5">
      <c r="A662" s="42" t="s">
        <v>971</v>
      </c>
      <c r="B662" s="42">
        <v>6.3E-2</v>
      </c>
      <c r="C662" s="42" t="s">
        <v>313</v>
      </c>
      <c r="E662" s="43">
        <v>45060.75</v>
      </c>
    </row>
    <row r="663" spans="1:5">
      <c r="A663" s="42" t="s">
        <v>972</v>
      </c>
      <c r="B663" s="42">
        <v>6.3E-2</v>
      </c>
      <c r="C663" s="42" t="s">
        <v>313</v>
      </c>
      <c r="E663" s="43">
        <v>45060.75</v>
      </c>
    </row>
    <row r="664" spans="1:5">
      <c r="A664" s="42" t="s">
        <v>973</v>
      </c>
      <c r="B664" s="42">
        <v>6.2E-2</v>
      </c>
      <c r="C664" s="42" t="s">
        <v>313</v>
      </c>
      <c r="E664" s="43">
        <v>45060.75</v>
      </c>
    </row>
    <row r="665" spans="1:5">
      <c r="A665" s="42" t="s">
        <v>974</v>
      </c>
      <c r="B665" s="42">
        <v>6.2E-2</v>
      </c>
      <c r="C665" s="42" t="s">
        <v>313</v>
      </c>
      <c r="E665" s="43">
        <v>45060.75</v>
      </c>
    </row>
    <row r="666" spans="1:5">
      <c r="A666" s="42" t="s">
        <v>975</v>
      </c>
      <c r="B666" s="42">
        <v>6.2E-2</v>
      </c>
      <c r="C666" s="42" t="s">
        <v>313</v>
      </c>
      <c r="E666" s="43">
        <v>45060.75</v>
      </c>
    </row>
    <row r="667" spans="1:5">
      <c r="A667" s="42" t="s">
        <v>976</v>
      </c>
      <c r="B667" s="42">
        <v>6.2E-2</v>
      </c>
      <c r="C667" s="42" t="s">
        <v>313</v>
      </c>
      <c r="E667" s="43">
        <v>45060.75</v>
      </c>
    </row>
    <row r="668" spans="1:5">
      <c r="A668" s="42" t="s">
        <v>977</v>
      </c>
      <c r="B668" s="42">
        <v>6.0999999999999999E-2</v>
      </c>
      <c r="C668" s="42" t="s">
        <v>313</v>
      </c>
      <c r="E668" s="43">
        <v>45060.75</v>
      </c>
    </row>
    <row r="669" spans="1:5">
      <c r="A669" s="42" t="s">
        <v>978</v>
      </c>
      <c r="B669" s="42">
        <v>6.0999999999999999E-2</v>
      </c>
      <c r="C669" s="42" t="s">
        <v>313</v>
      </c>
      <c r="E669" s="43">
        <v>45060.75</v>
      </c>
    </row>
    <row r="670" spans="1:5">
      <c r="A670" s="42" t="s">
        <v>979</v>
      </c>
      <c r="B670" s="42">
        <v>6.0999999999999999E-2</v>
      </c>
      <c r="C670" s="42" t="s">
        <v>313</v>
      </c>
      <c r="E670" s="43">
        <v>45060.75</v>
      </c>
    </row>
    <row r="671" spans="1:5">
      <c r="A671" s="42" t="s">
        <v>980</v>
      </c>
      <c r="B671" s="42">
        <v>0.06</v>
      </c>
      <c r="C671" s="42" t="s">
        <v>313</v>
      </c>
      <c r="E671" s="43">
        <v>45060.75</v>
      </c>
    </row>
    <row r="672" spans="1:5">
      <c r="A672" s="42" t="s">
        <v>981</v>
      </c>
      <c r="B672" s="42">
        <v>0.06</v>
      </c>
      <c r="C672" s="42" t="s">
        <v>313</v>
      </c>
      <c r="E672" s="43">
        <v>45060.75</v>
      </c>
    </row>
    <row r="673" spans="1:5">
      <c r="A673" s="42" t="s">
        <v>982</v>
      </c>
      <c r="B673" s="42">
        <v>0.06</v>
      </c>
      <c r="C673" s="42" t="s">
        <v>313</v>
      </c>
      <c r="E673" s="43">
        <v>45060.75</v>
      </c>
    </row>
    <row r="674" spans="1:5">
      <c r="A674" s="42" t="s">
        <v>983</v>
      </c>
      <c r="B674" s="42">
        <v>0.06</v>
      </c>
      <c r="C674" s="42" t="s">
        <v>313</v>
      </c>
      <c r="E674" s="43">
        <v>45060.75</v>
      </c>
    </row>
    <row r="675" spans="1:5">
      <c r="A675" s="42" t="s">
        <v>984</v>
      </c>
      <c r="B675" s="42">
        <v>0.06</v>
      </c>
      <c r="C675" s="42" t="s">
        <v>313</v>
      </c>
      <c r="E675" s="43">
        <v>45060.75</v>
      </c>
    </row>
    <row r="676" spans="1:5">
      <c r="A676" s="42" t="s">
        <v>985</v>
      </c>
      <c r="B676" s="42">
        <v>5.8999999999999997E-2</v>
      </c>
      <c r="C676" s="42" t="s">
        <v>313</v>
      </c>
      <c r="E676" s="43">
        <v>45060.75</v>
      </c>
    </row>
    <row r="677" spans="1:5">
      <c r="A677" s="42" t="s">
        <v>986</v>
      </c>
      <c r="B677" s="42">
        <v>5.8999999999999997E-2</v>
      </c>
      <c r="C677" s="42" t="s">
        <v>313</v>
      </c>
      <c r="E677" s="43">
        <v>45060.75</v>
      </c>
    </row>
    <row r="678" spans="1:5">
      <c r="A678" s="42" t="s">
        <v>987</v>
      </c>
      <c r="B678" s="42">
        <v>5.8000000000000003E-2</v>
      </c>
      <c r="C678" s="42" t="s">
        <v>313</v>
      </c>
      <c r="E678" s="43">
        <v>45060.75</v>
      </c>
    </row>
    <row r="679" spans="1:5">
      <c r="A679" s="42" t="s">
        <v>988</v>
      </c>
      <c r="B679" s="42">
        <v>5.8000000000000003E-2</v>
      </c>
      <c r="C679" s="42" t="s">
        <v>313</v>
      </c>
      <c r="E679" s="43">
        <v>45060.75</v>
      </c>
    </row>
    <row r="680" spans="1:5">
      <c r="A680" s="42" t="s">
        <v>989</v>
      </c>
      <c r="B680" s="42">
        <v>5.8000000000000003E-2</v>
      </c>
      <c r="C680" s="42" t="s">
        <v>313</v>
      </c>
      <c r="E680" s="43">
        <v>45060.75</v>
      </c>
    </row>
    <row r="681" spans="1:5">
      <c r="A681" s="42" t="s">
        <v>990</v>
      </c>
      <c r="B681" s="42">
        <v>5.8000000000000003E-2</v>
      </c>
      <c r="C681" s="42" t="s">
        <v>313</v>
      </c>
      <c r="E681" s="43">
        <v>45060.75</v>
      </c>
    </row>
    <row r="682" spans="1:5">
      <c r="A682" s="42" t="s">
        <v>991</v>
      </c>
      <c r="B682" s="42">
        <v>5.7000000000000002E-2</v>
      </c>
      <c r="C682" s="42" t="s">
        <v>313</v>
      </c>
      <c r="E682" s="43">
        <v>45060.75</v>
      </c>
    </row>
    <row r="683" spans="1:5">
      <c r="A683" s="42" t="s">
        <v>992</v>
      </c>
      <c r="B683" s="42">
        <v>5.7000000000000002E-2</v>
      </c>
      <c r="C683" s="42" t="s">
        <v>313</v>
      </c>
      <c r="E683" s="43">
        <v>45060.75</v>
      </c>
    </row>
    <row r="684" spans="1:5">
      <c r="A684" s="42" t="s">
        <v>993</v>
      </c>
      <c r="B684" s="42">
        <v>5.7000000000000002E-2</v>
      </c>
      <c r="C684" s="42" t="s">
        <v>313</v>
      </c>
      <c r="E684" s="43">
        <v>45060.75</v>
      </c>
    </row>
    <row r="685" spans="1:5">
      <c r="A685" s="42" t="s">
        <v>994</v>
      </c>
      <c r="B685" s="42">
        <v>5.6000000000000001E-2</v>
      </c>
      <c r="C685" s="42" t="s">
        <v>313</v>
      </c>
      <c r="E685" s="43">
        <v>45060.75</v>
      </c>
    </row>
    <row r="686" spans="1:5">
      <c r="A686" s="42" t="s">
        <v>995</v>
      </c>
      <c r="B686" s="42">
        <v>5.6000000000000001E-2</v>
      </c>
      <c r="C686" s="42" t="s">
        <v>313</v>
      </c>
      <c r="E686" s="43">
        <v>45060.75</v>
      </c>
    </row>
    <row r="687" spans="1:5">
      <c r="A687" s="42" t="s">
        <v>996</v>
      </c>
      <c r="B687" s="42">
        <v>5.6000000000000001E-2</v>
      </c>
      <c r="C687" s="42" t="s">
        <v>313</v>
      </c>
      <c r="E687" s="43">
        <v>45060.75</v>
      </c>
    </row>
    <row r="688" spans="1:5">
      <c r="A688" s="42" t="s">
        <v>997</v>
      </c>
      <c r="B688" s="42">
        <v>5.6000000000000001E-2</v>
      </c>
      <c r="C688" s="42" t="s">
        <v>313</v>
      </c>
      <c r="E688" s="43">
        <v>45060.75</v>
      </c>
    </row>
    <row r="689" spans="1:5">
      <c r="A689" s="42" t="s">
        <v>998</v>
      </c>
      <c r="B689" s="42">
        <v>5.5E-2</v>
      </c>
      <c r="C689" s="42" t="s">
        <v>313</v>
      </c>
      <c r="E689" s="43">
        <v>45060.75</v>
      </c>
    </row>
    <row r="690" spans="1:5">
      <c r="A690" s="42" t="s">
        <v>999</v>
      </c>
      <c r="B690" s="42">
        <v>5.5E-2</v>
      </c>
      <c r="C690" s="42" t="s">
        <v>313</v>
      </c>
      <c r="E690" s="43">
        <v>45060.75</v>
      </c>
    </row>
    <row r="691" spans="1:5">
      <c r="A691" s="42" t="s">
        <v>1000</v>
      </c>
      <c r="B691" s="42">
        <v>5.5E-2</v>
      </c>
      <c r="C691" s="42" t="s">
        <v>310</v>
      </c>
      <c r="E691" s="43">
        <v>45060.75</v>
      </c>
    </row>
    <row r="692" spans="1:5">
      <c r="A692" s="42" t="s">
        <v>1001</v>
      </c>
      <c r="B692" s="42">
        <v>5.5E-2</v>
      </c>
      <c r="C692" s="42" t="s">
        <v>313</v>
      </c>
      <c r="E692" s="43">
        <v>45060.75</v>
      </c>
    </row>
    <row r="693" spans="1:5">
      <c r="A693" s="42" t="s">
        <v>1002</v>
      </c>
      <c r="B693" s="42">
        <v>5.5E-2</v>
      </c>
      <c r="C693" s="42" t="s">
        <v>313</v>
      </c>
      <c r="E693" s="43">
        <v>45060.75</v>
      </c>
    </row>
    <row r="694" spans="1:5">
      <c r="A694" s="42" t="s">
        <v>1003</v>
      </c>
      <c r="B694" s="42">
        <v>5.5E-2</v>
      </c>
      <c r="C694" s="42" t="s">
        <v>313</v>
      </c>
      <c r="E694" s="43">
        <v>45060.75</v>
      </c>
    </row>
    <row r="695" spans="1:5">
      <c r="A695" s="42" t="s">
        <v>1004</v>
      </c>
      <c r="B695" s="42">
        <v>5.5E-2</v>
      </c>
      <c r="C695" s="42" t="s">
        <v>313</v>
      </c>
      <c r="E695" s="43">
        <v>45060.75</v>
      </c>
    </row>
    <row r="696" spans="1:5">
      <c r="A696" s="42" t="s">
        <v>1005</v>
      </c>
      <c r="B696" s="42">
        <v>5.3999999999999999E-2</v>
      </c>
      <c r="C696" s="42" t="s">
        <v>313</v>
      </c>
      <c r="E696" s="43">
        <v>45060.75</v>
      </c>
    </row>
    <row r="697" spans="1:5">
      <c r="A697" s="42" t="s">
        <v>1006</v>
      </c>
      <c r="B697" s="42">
        <v>5.3999999999999999E-2</v>
      </c>
      <c r="C697" s="42" t="s">
        <v>313</v>
      </c>
      <c r="E697" s="43">
        <v>45060.75</v>
      </c>
    </row>
    <row r="698" spans="1:5">
      <c r="A698" s="42" t="s">
        <v>1007</v>
      </c>
      <c r="B698" s="42">
        <v>5.3999999999999999E-2</v>
      </c>
      <c r="C698" s="42" t="s">
        <v>313</v>
      </c>
      <c r="E698" s="43">
        <v>45060.75</v>
      </c>
    </row>
    <row r="699" spans="1:5">
      <c r="A699" s="42" t="s">
        <v>1008</v>
      </c>
      <c r="B699" s="42">
        <v>5.3999999999999999E-2</v>
      </c>
      <c r="C699" s="42" t="s">
        <v>313</v>
      </c>
      <c r="E699" s="43">
        <v>45060.75</v>
      </c>
    </row>
    <row r="700" spans="1:5">
      <c r="A700" s="42" t="s">
        <v>1009</v>
      </c>
      <c r="B700" s="42">
        <v>5.2999999999999999E-2</v>
      </c>
      <c r="C700" s="42" t="s">
        <v>313</v>
      </c>
      <c r="E700" s="43">
        <v>45060.75</v>
      </c>
    </row>
    <row r="701" spans="1:5">
      <c r="A701" s="42" t="s">
        <v>1010</v>
      </c>
      <c r="B701" s="42">
        <v>5.2999999999999999E-2</v>
      </c>
      <c r="C701" s="42" t="s">
        <v>313</v>
      </c>
      <c r="E701" s="43">
        <v>45060.75</v>
      </c>
    </row>
    <row r="702" spans="1:5">
      <c r="A702" s="42" t="s">
        <v>1011</v>
      </c>
      <c r="B702" s="42">
        <v>5.0999999999999997E-2</v>
      </c>
      <c r="C702" s="42" t="s">
        <v>313</v>
      </c>
      <c r="E702" s="43">
        <v>45060.75</v>
      </c>
    </row>
    <row r="703" spans="1:5">
      <c r="A703" s="42" t="s">
        <v>1012</v>
      </c>
      <c r="B703" s="42">
        <v>5.0999999999999997E-2</v>
      </c>
      <c r="C703" s="42" t="s">
        <v>313</v>
      </c>
      <c r="E703" s="43">
        <v>45060.75</v>
      </c>
    </row>
    <row r="704" spans="1:5">
      <c r="A704" s="42" t="s">
        <v>1013</v>
      </c>
      <c r="B704" s="42">
        <v>5.0999999999999997E-2</v>
      </c>
      <c r="C704" s="42" t="s">
        <v>313</v>
      </c>
      <c r="E704" s="43">
        <v>45060.75</v>
      </c>
    </row>
    <row r="705" spans="1:5">
      <c r="A705" s="42" t="s">
        <v>1014</v>
      </c>
      <c r="B705" s="42">
        <v>0.05</v>
      </c>
      <c r="C705" s="42" t="s">
        <v>313</v>
      </c>
      <c r="E705" s="43">
        <v>45060.75</v>
      </c>
    </row>
    <row r="706" spans="1:5">
      <c r="A706" s="42" t="s">
        <v>1015</v>
      </c>
      <c r="B706" s="42">
        <v>0.05</v>
      </c>
      <c r="C706" s="42" t="s">
        <v>313</v>
      </c>
      <c r="E706" s="43">
        <v>45060.75</v>
      </c>
    </row>
    <row r="707" spans="1:5">
      <c r="A707" s="42" t="s">
        <v>1016</v>
      </c>
      <c r="B707" s="42">
        <v>4.9000000000000002E-2</v>
      </c>
      <c r="C707" s="42" t="s">
        <v>313</v>
      </c>
      <c r="E707" s="43">
        <v>45060.75</v>
      </c>
    </row>
    <row r="708" spans="1:5">
      <c r="A708" s="42" t="s">
        <v>1017</v>
      </c>
      <c r="B708" s="42">
        <v>4.9000000000000002E-2</v>
      </c>
      <c r="C708" s="42" t="s">
        <v>313</v>
      </c>
      <c r="E708" s="43">
        <v>45060.75</v>
      </c>
    </row>
    <row r="709" spans="1:5">
      <c r="A709" s="42" t="s">
        <v>1018</v>
      </c>
      <c r="B709" s="42">
        <v>4.9000000000000002E-2</v>
      </c>
      <c r="C709" s="42" t="s">
        <v>313</v>
      </c>
      <c r="E709" s="43">
        <v>45060.75</v>
      </c>
    </row>
    <row r="710" spans="1:5">
      <c r="A710" s="42" t="s">
        <v>1019</v>
      </c>
      <c r="B710" s="42">
        <v>4.8000000000000001E-2</v>
      </c>
      <c r="C710" s="42" t="s">
        <v>313</v>
      </c>
      <c r="E710" s="43">
        <v>45060.75</v>
      </c>
    </row>
    <row r="711" spans="1:5">
      <c r="A711" s="42" t="s">
        <v>1020</v>
      </c>
      <c r="B711" s="42">
        <v>4.7E-2</v>
      </c>
      <c r="C711" s="42" t="s">
        <v>313</v>
      </c>
      <c r="E711" s="43">
        <v>45060.75</v>
      </c>
    </row>
    <row r="712" spans="1:5">
      <c r="A712" s="42" t="s">
        <v>1021</v>
      </c>
      <c r="B712" s="42">
        <v>4.7E-2</v>
      </c>
      <c r="C712" s="42" t="s">
        <v>313</v>
      </c>
      <c r="E712" s="43">
        <v>45060.75</v>
      </c>
    </row>
    <row r="713" spans="1:5">
      <c r="A713" s="42" t="s">
        <v>1022</v>
      </c>
      <c r="B713" s="42">
        <v>4.5999999999999999E-2</v>
      </c>
      <c r="C713" s="42" t="s">
        <v>313</v>
      </c>
      <c r="E713" s="43">
        <v>45060.75</v>
      </c>
    </row>
    <row r="714" spans="1:5">
      <c r="A714" s="42" t="s">
        <v>1023</v>
      </c>
      <c r="B714" s="42">
        <v>4.5999999999999999E-2</v>
      </c>
      <c r="C714" s="42" t="s">
        <v>313</v>
      </c>
      <c r="E714" s="43">
        <v>45060.75</v>
      </c>
    </row>
    <row r="715" spans="1:5">
      <c r="A715" s="42" t="s">
        <v>1024</v>
      </c>
      <c r="B715" s="42">
        <v>4.4999999999999998E-2</v>
      </c>
      <c r="C715" s="42" t="s">
        <v>313</v>
      </c>
      <c r="E715" s="43">
        <v>45060.75</v>
      </c>
    </row>
    <row r="716" spans="1:5">
      <c r="A716" s="42" t="s">
        <v>1025</v>
      </c>
      <c r="B716" s="42">
        <v>4.3999999999999997E-2</v>
      </c>
      <c r="C716" s="42" t="s">
        <v>313</v>
      </c>
      <c r="E716" s="43">
        <v>45060.75</v>
      </c>
    </row>
    <row r="717" spans="1:5">
      <c r="A717" s="42" t="s">
        <v>1026</v>
      </c>
      <c r="B717" s="42">
        <v>4.3999999999999997E-2</v>
      </c>
      <c r="C717" s="42" t="s">
        <v>313</v>
      </c>
      <c r="E717" s="43">
        <v>45060.75</v>
      </c>
    </row>
    <row r="718" spans="1:5">
      <c r="A718" s="42" t="s">
        <v>1027</v>
      </c>
      <c r="B718" s="42">
        <v>4.2000000000000003E-2</v>
      </c>
      <c r="C718" s="42" t="s">
        <v>313</v>
      </c>
      <c r="E718" s="43">
        <v>45060.75</v>
      </c>
    </row>
    <row r="719" spans="1:5">
      <c r="A719" s="42" t="s">
        <v>1028</v>
      </c>
      <c r="B719" s="42">
        <v>4.2000000000000003E-2</v>
      </c>
      <c r="C719" s="42" t="s">
        <v>313</v>
      </c>
      <c r="E719" s="43">
        <v>45060.75</v>
      </c>
    </row>
    <row r="720" spans="1:5">
      <c r="A720" s="42" t="s">
        <v>1029</v>
      </c>
      <c r="B720" s="42">
        <v>0.13500000000000001</v>
      </c>
      <c r="C720" s="42" t="s">
        <v>313</v>
      </c>
      <c r="E720" s="43">
        <v>45060.743055555555</v>
      </c>
    </row>
    <row r="721" spans="1:5">
      <c r="A721" s="42" t="s">
        <v>1030</v>
      </c>
      <c r="B721" s="42">
        <v>0.12</v>
      </c>
      <c r="C721" s="42" t="s">
        <v>313</v>
      </c>
      <c r="E721" s="43">
        <v>45060.743055555555</v>
      </c>
    </row>
    <row r="722" spans="1:5">
      <c r="A722" s="42" t="s">
        <v>1031</v>
      </c>
      <c r="B722" s="42">
        <v>0.11799999999999999</v>
      </c>
      <c r="C722" s="42" t="s">
        <v>313</v>
      </c>
      <c r="E722" s="43">
        <v>45060.743055555555</v>
      </c>
    </row>
    <row r="723" spans="1:5">
      <c r="A723" s="42" t="s">
        <v>1032</v>
      </c>
      <c r="B723" s="42">
        <v>0.115</v>
      </c>
      <c r="C723" s="42" t="s">
        <v>313</v>
      </c>
      <c r="E723" s="43">
        <v>45060.743055555555</v>
      </c>
    </row>
    <row r="724" spans="1:5">
      <c r="A724" s="42" t="s">
        <v>1033</v>
      </c>
      <c r="B724" s="42">
        <v>0.107</v>
      </c>
      <c r="C724" s="42" t="s">
        <v>313</v>
      </c>
      <c r="E724" s="43">
        <v>45060.743055555555</v>
      </c>
    </row>
    <row r="725" spans="1:5">
      <c r="A725" s="42" t="s">
        <v>1034</v>
      </c>
      <c r="B725" s="42">
        <v>0.1</v>
      </c>
      <c r="C725" s="42" t="s">
        <v>313</v>
      </c>
      <c r="E725" s="43">
        <v>45060.743055555555</v>
      </c>
    </row>
    <row r="726" spans="1:5">
      <c r="A726" s="42" t="s">
        <v>1035</v>
      </c>
      <c r="B726" s="42">
        <v>0.1</v>
      </c>
      <c r="C726" s="42" t="s">
        <v>313</v>
      </c>
      <c r="E726" s="43">
        <v>45060.743055555555</v>
      </c>
    </row>
    <row r="727" spans="1:5">
      <c r="A727" s="42" t="s">
        <v>1036</v>
      </c>
      <c r="B727" s="42">
        <v>9.9000000000000005E-2</v>
      </c>
      <c r="C727" s="42" t="s">
        <v>313</v>
      </c>
      <c r="E727" s="43">
        <v>45060.743055555555</v>
      </c>
    </row>
    <row r="728" spans="1:5">
      <c r="A728" s="42" t="s">
        <v>1037</v>
      </c>
      <c r="B728" s="42">
        <v>9.8000000000000004E-2</v>
      </c>
      <c r="C728" s="42" t="s">
        <v>313</v>
      </c>
      <c r="E728" s="43">
        <v>45060.743055555555</v>
      </c>
    </row>
    <row r="729" spans="1:5">
      <c r="A729" s="42" t="s">
        <v>1038</v>
      </c>
      <c r="B729" s="42">
        <v>9.5000000000000001E-2</v>
      </c>
      <c r="C729" s="42" t="s">
        <v>313</v>
      </c>
      <c r="E729" s="43">
        <v>45060.743055555555</v>
      </c>
    </row>
    <row r="730" spans="1:5">
      <c r="A730" s="42" t="s">
        <v>1039</v>
      </c>
      <c r="B730" s="42">
        <v>9.4E-2</v>
      </c>
      <c r="C730" s="42" t="s">
        <v>313</v>
      </c>
      <c r="E730" s="43">
        <v>45060.743055555555</v>
      </c>
    </row>
    <row r="731" spans="1:5">
      <c r="A731" s="42" t="s">
        <v>1040</v>
      </c>
      <c r="B731" s="42">
        <v>9.4E-2</v>
      </c>
      <c r="C731" s="42" t="s">
        <v>313</v>
      </c>
      <c r="E731" s="43">
        <v>45060.743055555555</v>
      </c>
    </row>
    <row r="732" spans="1:5">
      <c r="A732" s="42" t="s">
        <v>1041</v>
      </c>
      <c r="B732" s="42">
        <v>9.1999999999999998E-2</v>
      </c>
      <c r="C732" s="42" t="s">
        <v>313</v>
      </c>
      <c r="E732" s="43">
        <v>45060.743055555555</v>
      </c>
    </row>
    <row r="733" spans="1:5">
      <c r="A733" s="42" t="s">
        <v>1042</v>
      </c>
      <c r="B733" s="42">
        <v>9.0999999999999998E-2</v>
      </c>
      <c r="C733" s="42" t="s">
        <v>313</v>
      </c>
      <c r="E733" s="43">
        <v>45060.743055555555</v>
      </c>
    </row>
    <row r="734" spans="1:5">
      <c r="A734" s="42" t="s">
        <v>1043</v>
      </c>
      <c r="B734" s="42">
        <v>0.09</v>
      </c>
      <c r="C734" s="42" t="s">
        <v>313</v>
      </c>
      <c r="E734" s="43">
        <v>45060.743055555555</v>
      </c>
    </row>
    <row r="735" spans="1:5">
      <c r="A735" s="42" t="s">
        <v>1044</v>
      </c>
      <c r="B735" s="42">
        <v>0.09</v>
      </c>
      <c r="C735" s="42" t="s">
        <v>313</v>
      </c>
      <c r="E735" s="43">
        <v>45060.743055555555</v>
      </c>
    </row>
    <row r="736" spans="1:5">
      <c r="A736" s="42" t="s">
        <v>1045</v>
      </c>
      <c r="B736" s="42">
        <v>8.8999999999999996E-2</v>
      </c>
      <c r="C736" s="42" t="s">
        <v>313</v>
      </c>
      <c r="E736" s="43">
        <v>45060.743055555555</v>
      </c>
    </row>
    <row r="737" spans="1:5">
      <c r="A737" s="42" t="s">
        <v>1046</v>
      </c>
      <c r="B737" s="42">
        <v>8.7999999999999995E-2</v>
      </c>
      <c r="C737" s="42" t="s">
        <v>313</v>
      </c>
      <c r="E737" s="43">
        <v>45060.743055555555</v>
      </c>
    </row>
    <row r="738" spans="1:5">
      <c r="A738" s="42" t="s">
        <v>1047</v>
      </c>
      <c r="B738" s="42">
        <v>8.7999999999999995E-2</v>
      </c>
      <c r="C738" s="42" t="s">
        <v>313</v>
      </c>
      <c r="E738" s="43">
        <v>45060.743055555555</v>
      </c>
    </row>
    <row r="739" spans="1:5">
      <c r="A739" s="42" t="s">
        <v>1048</v>
      </c>
      <c r="B739" s="42">
        <v>8.5999999999999993E-2</v>
      </c>
      <c r="C739" s="42" t="s">
        <v>313</v>
      </c>
      <c r="E739" s="43">
        <v>45060.743055555555</v>
      </c>
    </row>
    <row r="740" spans="1:5">
      <c r="A740" s="42" t="s">
        <v>1049</v>
      </c>
      <c r="B740" s="42">
        <v>8.5999999999999993E-2</v>
      </c>
      <c r="C740" s="42" t="s">
        <v>313</v>
      </c>
      <c r="E740" s="43">
        <v>45060.743055555555</v>
      </c>
    </row>
    <row r="741" spans="1:5">
      <c r="A741" s="42" t="s">
        <v>1050</v>
      </c>
      <c r="B741" s="42">
        <v>8.5000000000000006E-2</v>
      </c>
      <c r="C741" s="42" t="s">
        <v>313</v>
      </c>
      <c r="E741" s="43">
        <v>45060.743055555555</v>
      </c>
    </row>
    <row r="742" spans="1:5">
      <c r="A742" s="42" t="s">
        <v>1051</v>
      </c>
      <c r="B742" s="42">
        <v>8.4000000000000005E-2</v>
      </c>
      <c r="C742" s="42" t="s">
        <v>313</v>
      </c>
      <c r="E742" s="43">
        <v>45060.743055555555</v>
      </c>
    </row>
    <row r="743" spans="1:5">
      <c r="A743" s="42" t="s">
        <v>1052</v>
      </c>
      <c r="B743" s="42">
        <v>8.4000000000000005E-2</v>
      </c>
      <c r="C743" s="42" t="s">
        <v>313</v>
      </c>
      <c r="E743" s="43">
        <v>45060.743055555555</v>
      </c>
    </row>
    <row r="744" spans="1:5">
      <c r="A744" s="42" t="s">
        <v>1053</v>
      </c>
      <c r="B744" s="42">
        <v>8.4000000000000005E-2</v>
      </c>
      <c r="C744" s="42" t="s">
        <v>313</v>
      </c>
      <c r="E744" s="43">
        <v>45060.743055555555</v>
      </c>
    </row>
    <row r="745" spans="1:5">
      <c r="A745" s="42" t="s">
        <v>1054</v>
      </c>
      <c r="B745" s="42">
        <v>8.3000000000000004E-2</v>
      </c>
      <c r="C745" s="42" t="s">
        <v>313</v>
      </c>
      <c r="E745" s="43">
        <v>45060.743055555555</v>
      </c>
    </row>
    <row r="746" spans="1:5">
      <c r="A746" s="42" t="s">
        <v>1055</v>
      </c>
      <c r="B746" s="42">
        <v>8.2000000000000003E-2</v>
      </c>
      <c r="C746" s="42" t="s">
        <v>313</v>
      </c>
      <c r="E746" s="43">
        <v>45060.743055555555</v>
      </c>
    </row>
    <row r="747" spans="1:5">
      <c r="A747" s="42" t="s">
        <v>1056</v>
      </c>
      <c r="B747" s="42">
        <v>8.1000000000000003E-2</v>
      </c>
      <c r="C747" s="42" t="s">
        <v>313</v>
      </c>
      <c r="E747" s="43">
        <v>45060.743055555555</v>
      </c>
    </row>
    <row r="748" spans="1:5">
      <c r="A748" s="42" t="s">
        <v>1057</v>
      </c>
      <c r="B748" s="42">
        <v>0.08</v>
      </c>
      <c r="C748" s="42" t="s">
        <v>313</v>
      </c>
      <c r="E748" s="43">
        <v>45060.743055555555</v>
      </c>
    </row>
    <row r="749" spans="1:5">
      <c r="A749" s="42" t="s">
        <v>1058</v>
      </c>
      <c r="B749" s="42">
        <v>7.9000000000000001E-2</v>
      </c>
      <c r="C749" s="42" t="s">
        <v>313</v>
      </c>
      <c r="E749" s="43">
        <v>45060.743055555555</v>
      </c>
    </row>
    <row r="750" spans="1:5">
      <c r="A750" s="42" t="s">
        <v>1059</v>
      </c>
      <c r="B750" s="42">
        <v>7.9000000000000001E-2</v>
      </c>
      <c r="C750" s="42" t="s">
        <v>313</v>
      </c>
      <c r="E750" s="43">
        <v>45060.743055555555</v>
      </c>
    </row>
    <row r="751" spans="1:5">
      <c r="A751" s="42" t="s">
        <v>443</v>
      </c>
      <c r="B751" s="42">
        <v>7.8E-2</v>
      </c>
      <c r="C751" s="42" t="s">
        <v>313</v>
      </c>
      <c r="E751" s="43">
        <v>45060.743055555555</v>
      </c>
    </row>
    <row r="752" spans="1:5">
      <c r="A752" s="42" t="s">
        <v>1060</v>
      </c>
      <c r="B752" s="42">
        <v>7.8E-2</v>
      </c>
      <c r="C752" s="42" t="s">
        <v>313</v>
      </c>
      <c r="E752" s="43">
        <v>45060.743055555555</v>
      </c>
    </row>
    <row r="753" spans="1:5">
      <c r="A753" s="42" t="s">
        <v>955</v>
      </c>
      <c r="B753" s="42">
        <v>7.6999999999999999E-2</v>
      </c>
      <c r="C753" s="42" t="s">
        <v>313</v>
      </c>
      <c r="E753" s="43">
        <v>45060.743055555555</v>
      </c>
    </row>
    <row r="754" spans="1:5">
      <c r="A754" s="42" t="s">
        <v>1061</v>
      </c>
      <c r="B754" s="42">
        <v>7.4999999999999997E-2</v>
      </c>
      <c r="C754" s="42" t="s">
        <v>313</v>
      </c>
      <c r="E754" s="43">
        <v>45060.743055555555</v>
      </c>
    </row>
    <row r="755" spans="1:5">
      <c r="A755" s="42" t="s">
        <v>1062</v>
      </c>
      <c r="B755" s="42">
        <v>7.4999999999999997E-2</v>
      </c>
      <c r="C755" s="42" t="s">
        <v>313</v>
      </c>
      <c r="E755" s="43">
        <v>45060.743055555555</v>
      </c>
    </row>
    <row r="756" spans="1:5">
      <c r="A756" s="42" t="s">
        <v>1063</v>
      </c>
      <c r="B756" s="42">
        <v>7.3999999999999996E-2</v>
      </c>
      <c r="C756" s="42" t="s">
        <v>313</v>
      </c>
      <c r="E756" s="43">
        <v>45060.743055555555</v>
      </c>
    </row>
    <row r="757" spans="1:5">
      <c r="A757" s="42" t="s">
        <v>1064</v>
      </c>
      <c r="B757" s="42">
        <v>7.3999999999999996E-2</v>
      </c>
      <c r="C757" s="42" t="s">
        <v>313</v>
      </c>
      <c r="E757" s="43">
        <v>45060.743055555555</v>
      </c>
    </row>
    <row r="758" spans="1:5">
      <c r="A758" s="42" t="s">
        <v>1065</v>
      </c>
      <c r="B758" s="42">
        <v>7.1999999999999995E-2</v>
      </c>
      <c r="C758" s="42" t="s">
        <v>313</v>
      </c>
      <c r="E758" s="43">
        <v>45060.743055555555</v>
      </c>
    </row>
    <row r="759" spans="1:5">
      <c r="A759" s="42" t="s">
        <v>1066</v>
      </c>
      <c r="B759" s="42">
        <v>7.1999999999999995E-2</v>
      </c>
      <c r="C759" s="42" t="s">
        <v>313</v>
      </c>
      <c r="E759" s="43">
        <v>45060.743055555555</v>
      </c>
    </row>
    <row r="760" spans="1:5">
      <c r="A760" s="42" t="s">
        <v>1067</v>
      </c>
      <c r="B760" s="42">
        <v>7.0000000000000007E-2</v>
      </c>
      <c r="C760" s="42" t="s">
        <v>313</v>
      </c>
      <c r="E760" s="42">
        <v>45060.743055555555</v>
      </c>
    </row>
    <row r="761" spans="1:5">
      <c r="A761" s="42" t="s">
        <v>1068</v>
      </c>
      <c r="B761" s="42">
        <v>6.9000000000000006E-2</v>
      </c>
      <c r="C761" s="42" t="s">
        <v>313</v>
      </c>
      <c r="E761" s="42">
        <v>45060.743055555555</v>
      </c>
    </row>
    <row r="762" spans="1:5">
      <c r="A762" s="42" t="s">
        <v>1069</v>
      </c>
      <c r="B762" s="42">
        <v>6.7000000000000004E-2</v>
      </c>
      <c r="C762" s="42" t="s">
        <v>313</v>
      </c>
      <c r="E762" s="42">
        <v>45060.743055555555</v>
      </c>
    </row>
    <row r="763" spans="1:5">
      <c r="A763" s="42" t="s">
        <v>1070</v>
      </c>
      <c r="B763" s="42">
        <v>6.2E-2</v>
      </c>
      <c r="C763" s="42" t="s">
        <v>313</v>
      </c>
      <c r="E763" s="42">
        <v>45060.743055555555</v>
      </c>
    </row>
    <row r="764" spans="1:5">
      <c r="A764" s="42" t="s">
        <v>1071</v>
      </c>
      <c r="B764" s="42">
        <v>5.3999999999999999E-2</v>
      </c>
      <c r="C764" s="42" t="s">
        <v>313</v>
      </c>
      <c r="E764" s="42">
        <v>45060.743055555555</v>
      </c>
    </row>
    <row r="765" spans="1:5">
      <c r="A765" s="42" t="s">
        <v>1072</v>
      </c>
      <c r="B765" s="42">
        <v>0.05</v>
      </c>
      <c r="C765" s="42" t="s">
        <v>313</v>
      </c>
      <c r="E765" s="42">
        <v>45060.743055555555</v>
      </c>
    </row>
    <row r="766" spans="1:5">
      <c r="A766" s="42" t="s">
        <v>1073</v>
      </c>
      <c r="B766" s="42">
        <v>6.0999999999999999E-2</v>
      </c>
      <c r="C766" s="42" t="s">
        <v>313</v>
      </c>
      <c r="E766" s="42">
        <v>45060.736111111109</v>
      </c>
    </row>
    <row r="767" spans="1:5">
      <c r="A767" s="42" t="s">
        <v>1074</v>
      </c>
      <c r="B767" s="42">
        <v>4.3999999999999997E-2</v>
      </c>
      <c r="C767" s="42" t="s">
        <v>313</v>
      </c>
      <c r="E767" s="42">
        <v>45060.736111111109</v>
      </c>
    </row>
  </sheetData>
  <autoFilter ref="A1:E1" xr:uid="{428B4F62-CE1B-4C84-93D9-D9078529F6F6}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30年</vt:lpstr>
      <vt:lpstr>9年</vt:lpstr>
      <vt:lpstr>測定結果</vt:lpstr>
      <vt:lpstr>LOG_Calc</vt:lpstr>
      <vt:lpstr>Ave_Calc</vt:lpstr>
      <vt:lpstr>Graph_Data</vt:lpstr>
      <vt:lpstr>NRA_Data_Calc</vt:lpstr>
      <vt:lpstr>pub_air_dose_rate_2024041715022</vt:lpstr>
      <vt:lpstr>新_NRA_CSV_Data</vt:lpstr>
      <vt:lpstr>'30年'!Print_Area</vt:lpstr>
      <vt:lpstr>'9年'!Print_Area</vt:lpstr>
      <vt:lpstr>測定結果!Print_Area</vt:lpstr>
    </vt:vector>
  </TitlesOfParts>
  <Company>Aerocrart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S_Hashimoto</dc:creator>
  <cp:lastModifiedBy>重治 橋本</cp:lastModifiedBy>
  <cp:lastPrinted>2024-04-18T00:58:35Z</cp:lastPrinted>
  <dcterms:created xsi:type="dcterms:W3CDTF">2011-07-01T14:14:28Z</dcterms:created>
  <dcterms:modified xsi:type="dcterms:W3CDTF">2024-04-18T00:58:58Z</dcterms:modified>
</cp:coreProperties>
</file>