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075" windowHeight="12090" activeTab="0"/>
  </bookViews>
  <sheets>
    <sheet name="医療費明細" sheetId="1" r:id="rId1"/>
    <sheet name="Data" sheetId="2" r:id="rId2"/>
    <sheet name="Calc" sheetId="3" r:id="rId3"/>
  </sheets>
  <definedNames>
    <definedName name="_xlnm._FilterDatabase" localSheetId="1" hidden="1">'Data'!$A$10:$F$574</definedName>
    <definedName name="_xlnm.Print_Area" localSheetId="0">'医療費明細'!$C$7:$J$60</definedName>
  </definedNames>
  <calcPr fullCalcOnLoad="1"/>
</workbook>
</file>

<file path=xl/sharedStrings.xml><?xml version="1.0" encoding="utf-8"?>
<sst xmlns="http://schemas.openxmlformats.org/spreadsheetml/2006/main" count="1171" uniqueCount="75">
  <si>
    <t>年月区分</t>
  </si>
  <si>
    <t>日　　付</t>
  </si>
  <si>
    <t>病　　　院　　　名</t>
  </si>
  <si>
    <t>金　　額</t>
  </si>
  <si>
    <t>交通費</t>
  </si>
  <si>
    <t>計</t>
  </si>
  <si>
    <t>備　　考</t>
  </si>
  <si>
    <t>利家</t>
  </si>
  <si>
    <t>利家</t>
  </si>
  <si>
    <t>利家</t>
  </si>
  <si>
    <t>利家</t>
  </si>
  <si>
    <t>松</t>
  </si>
  <si>
    <t>松</t>
  </si>
  <si>
    <t>松</t>
  </si>
  <si>
    <t>加賀歯科診療所</t>
  </si>
  <si>
    <t>加賀歯科診療所</t>
  </si>
  <si>
    <t>加賀歯科診療所</t>
  </si>
  <si>
    <t>加賀歯科診療所</t>
  </si>
  <si>
    <t>加賀歯科診療所</t>
  </si>
  <si>
    <t>加賀歯科診療所</t>
  </si>
  <si>
    <t>加賀歯科診療所</t>
  </si>
  <si>
    <t>加賀歯科診療所</t>
  </si>
  <si>
    <t>かがクリニック</t>
  </si>
  <si>
    <t>加賀整骨院</t>
  </si>
  <si>
    <t>カガ薬局</t>
  </si>
  <si>
    <t>カガ薬局</t>
  </si>
  <si>
    <t>加賀医院</t>
  </si>
  <si>
    <t>加賀医院</t>
  </si>
  <si>
    <t>加賀医院</t>
  </si>
  <si>
    <t>加賀医院</t>
  </si>
  <si>
    <t>加賀医院</t>
  </si>
  <si>
    <t>加賀医院</t>
  </si>
  <si>
    <t>加賀眼科医院</t>
  </si>
  <si>
    <t>加賀調剤薬局</t>
  </si>
  <si>
    <t>加賀調剤薬局</t>
  </si>
  <si>
    <t>加賀調剤薬局</t>
  </si>
  <si>
    <t>加賀調剤薬局</t>
  </si>
  <si>
    <t>加賀調剤薬局</t>
  </si>
  <si>
    <t>加賀整骨院</t>
  </si>
  <si>
    <t>カガ眼科</t>
  </si>
  <si>
    <t>加賀整形外科クリニック</t>
  </si>
  <si>
    <t>加賀中央病院</t>
  </si>
  <si>
    <t>かが眼科</t>
  </si>
  <si>
    <t>カガ鍼灸整骨院</t>
  </si>
  <si>
    <t>カガシミン</t>
  </si>
  <si>
    <t>加賀病院</t>
  </si>
  <si>
    <t>加賀石川門クリニック</t>
  </si>
  <si>
    <t>加賀堂薬局</t>
  </si>
  <si>
    <t>ドラッグ・カガ</t>
  </si>
  <si>
    <t>かが薬局</t>
  </si>
  <si>
    <t>加賀調剤石川薬局</t>
  </si>
  <si>
    <t>加賀鍼灸治療</t>
  </si>
  <si>
    <t>加賀調剤薬局</t>
  </si>
  <si>
    <t>加賀眼科</t>
  </si>
  <si>
    <t>カガシティクリニック</t>
  </si>
  <si>
    <t>年度</t>
  </si>
  <si>
    <t>開始月</t>
  </si>
  <si>
    <t>期首</t>
  </si>
  <si>
    <t>期末</t>
  </si>
  <si>
    <t>Count</t>
  </si>
  <si>
    <t>Start_Row</t>
  </si>
  <si>
    <t>Last_Row</t>
  </si>
  <si>
    <t>Row</t>
  </si>
  <si>
    <t>年/月/日</t>
  </si>
  <si>
    <t>ページ行数</t>
  </si>
  <si>
    <t>No.</t>
  </si>
  <si>
    <t>データ数</t>
  </si>
  <si>
    <t>行No.</t>
  </si>
  <si>
    <t>No.</t>
  </si>
  <si>
    <t>ページ</t>
  </si>
  <si>
    <t>備　考</t>
  </si>
  <si>
    <t>年度開始月</t>
  </si>
  <si>
    <t>xls-hashimoto</t>
  </si>
  <si>
    <t>カガニューファーマシー</t>
  </si>
  <si>
    <t>医療費明細 Data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</si>
</sst>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#,##0_ "/>
    <numFmt numFmtId="178" formatCode="[$-411]yyyy\(ge\)/m/d\(aaa\)"/>
    <numFmt numFmtId="179" formatCode="yyyy&quot;年度　　医 療 費 明 細&quot;"/>
    <numFmt numFmtId="180" formatCode="yyyy/mm/dd"/>
    <numFmt numFmtId="181" formatCode="0_);[Red]\(0\)"/>
    <numFmt numFmtId="182" formatCode="[$-411]yyyy\(ggge\)&quot;年度　　医 療 費 明 細&quot;"/>
    <numFmt numFmtId="183" formatCode="[$-411]yyyy&quot;（&quot;ggge&quot;）年度　　医 療 費 明 細&quot;"/>
    <numFmt numFmtId="184" formatCode="#,##0_);[Red]\(#,##0\)"/>
    <numFmt numFmtId="185" formatCode="[$-411]yyyy/m/d\(aaa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sz val="24"/>
      <name val="Arial"/>
      <family val="2"/>
    </font>
    <font>
      <sz val="10"/>
      <name val="ＭＳ Ｐゴシック"/>
      <family val="3"/>
    </font>
    <font>
      <sz val="16"/>
      <name val="Arial"/>
      <family val="2"/>
    </font>
    <font>
      <b/>
      <sz val="14"/>
      <name val="ＭＳ Ｐゴシック"/>
      <family val="3"/>
    </font>
    <font>
      <sz val="20"/>
      <name val="Arial"/>
      <family val="2"/>
    </font>
    <font>
      <b/>
      <i/>
      <sz val="20"/>
      <color indexed="12"/>
      <name val="Times New Roman"/>
      <family val="1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thick">
        <color indexed="44"/>
      </right>
      <top style="thick">
        <color indexed="44"/>
      </top>
      <bottom style="thick">
        <color indexed="44"/>
      </bottom>
    </border>
    <border>
      <left style="thick">
        <color indexed="44"/>
      </left>
      <right style="thin">
        <color indexed="44"/>
      </right>
      <top style="thick">
        <color indexed="44"/>
      </top>
      <bottom style="thick">
        <color indexed="4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 style="hair">
        <color indexed="44"/>
      </left>
      <right style="thick">
        <color indexed="44"/>
      </right>
      <top style="thick">
        <color indexed="44"/>
      </top>
      <bottom style="thick">
        <color indexed="44"/>
      </bottom>
    </border>
    <border>
      <left>
        <color indexed="63"/>
      </left>
      <right>
        <color indexed="63"/>
      </right>
      <top style="thick">
        <color indexed="44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14" fontId="0" fillId="0" borderId="0" xfId="0" applyNumberForma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181" fontId="3" fillId="0" borderId="0" xfId="0" applyNumberFormat="1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184" fontId="3" fillId="0" borderId="10" xfId="0" applyNumberFormat="1" applyFont="1" applyBorder="1" applyAlignment="1">
      <alignment vertical="center" shrinkToFit="1"/>
    </xf>
    <xf numFmtId="177" fontId="3" fillId="0" borderId="11" xfId="0" applyNumberFormat="1" applyFont="1" applyBorder="1" applyAlignment="1">
      <alignment vertical="center" shrinkToFit="1"/>
    </xf>
    <xf numFmtId="177" fontId="3" fillId="0" borderId="12" xfId="0" applyNumberFormat="1" applyFont="1" applyBorder="1" applyAlignment="1">
      <alignment vertical="center" shrinkToFit="1"/>
    </xf>
    <xf numFmtId="177" fontId="3" fillId="0" borderId="13" xfId="0" applyNumberFormat="1" applyFont="1" applyBorder="1" applyAlignment="1">
      <alignment vertical="center" shrinkToFit="1"/>
    </xf>
    <xf numFmtId="0" fontId="0" fillId="0" borderId="14" xfId="0" applyBorder="1" applyAlignment="1">
      <alignment horizontal="left" vertical="center" shrinkToFit="1"/>
    </xf>
    <xf numFmtId="184" fontId="3" fillId="0" borderId="15" xfId="0" applyNumberFormat="1" applyFont="1" applyBorder="1" applyAlignment="1">
      <alignment vertical="center" shrinkToFit="1"/>
    </xf>
    <xf numFmtId="177" fontId="3" fillId="0" borderId="16" xfId="0" applyNumberFormat="1" applyFont="1" applyBorder="1" applyAlignment="1">
      <alignment vertical="center" shrinkToFit="1"/>
    </xf>
    <xf numFmtId="177" fontId="3" fillId="0" borderId="17" xfId="0" applyNumberFormat="1" applyFont="1" applyBorder="1" applyAlignment="1">
      <alignment vertical="center" shrinkToFit="1"/>
    </xf>
    <xf numFmtId="177" fontId="3" fillId="0" borderId="18" xfId="0" applyNumberFormat="1" applyFont="1" applyBorder="1" applyAlignment="1">
      <alignment vertical="center" shrinkToFit="1"/>
    </xf>
    <xf numFmtId="0" fontId="0" fillId="0" borderId="19" xfId="0" applyBorder="1" applyAlignment="1">
      <alignment horizontal="left" vertical="center" shrinkToFit="1"/>
    </xf>
    <xf numFmtId="184" fontId="3" fillId="0" borderId="20" xfId="0" applyNumberFormat="1" applyFont="1" applyBorder="1" applyAlignment="1">
      <alignment vertical="center" shrinkToFit="1"/>
    </xf>
    <xf numFmtId="177" fontId="3" fillId="0" borderId="21" xfId="0" applyNumberFormat="1" applyFont="1" applyBorder="1" applyAlignment="1">
      <alignment vertical="center" shrinkToFit="1"/>
    </xf>
    <xf numFmtId="177" fontId="3" fillId="0" borderId="22" xfId="0" applyNumberFormat="1" applyFont="1" applyBorder="1" applyAlignment="1">
      <alignment vertical="center" shrinkToFit="1"/>
    </xf>
    <xf numFmtId="177" fontId="3" fillId="0" borderId="23" xfId="0" applyNumberFormat="1" applyFont="1" applyBorder="1" applyAlignment="1">
      <alignment vertical="center" shrinkToFit="1"/>
    </xf>
    <xf numFmtId="0" fontId="0" fillId="0" borderId="24" xfId="0" applyBorder="1" applyAlignment="1">
      <alignment horizontal="left" vertical="center" shrinkToFit="1"/>
    </xf>
    <xf numFmtId="185" fontId="3" fillId="0" borderId="14" xfId="0" applyNumberFormat="1" applyFont="1" applyBorder="1" applyAlignment="1">
      <alignment vertical="center" shrinkToFit="1"/>
    </xf>
    <xf numFmtId="185" fontId="3" fillId="0" borderId="19" xfId="0" applyNumberFormat="1" applyFont="1" applyBorder="1" applyAlignment="1">
      <alignment vertical="center" shrinkToFit="1"/>
    </xf>
    <xf numFmtId="185" fontId="3" fillId="0" borderId="24" xfId="0" applyNumberFormat="1" applyFont="1" applyBorder="1" applyAlignment="1">
      <alignment vertical="center" shrinkToFit="1"/>
    </xf>
    <xf numFmtId="181" fontId="3" fillId="0" borderId="25" xfId="0" applyNumberFormat="1" applyFont="1" applyBorder="1" applyAlignment="1">
      <alignment horizontal="center" vertical="center" shrinkToFit="1"/>
    </xf>
    <xf numFmtId="181" fontId="3" fillId="0" borderId="26" xfId="0" applyNumberFormat="1" applyFont="1" applyBorder="1" applyAlignment="1">
      <alignment horizontal="center" vertical="center" shrinkToFit="1"/>
    </xf>
    <xf numFmtId="181" fontId="3" fillId="0" borderId="27" xfId="0" applyNumberFormat="1" applyFont="1" applyBorder="1" applyAlignment="1">
      <alignment horizontal="center" vertical="center" shrinkToFit="1"/>
    </xf>
    <xf numFmtId="0" fontId="3" fillId="0" borderId="28" xfId="0" applyFont="1" applyBorder="1" applyAlignment="1">
      <alignment vertical="center" shrinkToFit="1"/>
    </xf>
    <xf numFmtId="0" fontId="3" fillId="0" borderId="29" xfId="0" applyFont="1" applyBorder="1" applyAlignment="1">
      <alignment vertical="center" shrinkToFit="1"/>
    </xf>
    <xf numFmtId="0" fontId="3" fillId="0" borderId="30" xfId="0" applyFont="1" applyBorder="1" applyAlignment="1">
      <alignment vertical="center" shrinkToFit="1"/>
    </xf>
    <xf numFmtId="0" fontId="6" fillId="0" borderId="31" xfId="0" applyFont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82" fontId="4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33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33" xfId="0" applyFont="1" applyBorder="1" applyAlignment="1">
      <alignment vertical="center"/>
    </xf>
    <xf numFmtId="0" fontId="10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4">
    <dxf>
      <fill>
        <patternFill>
          <bgColor rgb="FFCCFFFF"/>
        </patternFill>
      </fill>
      <border>
        <bottom style="thin">
          <color rgb="FF000000"/>
        </bottom>
      </border>
    </dxf>
    <dxf>
      <fill>
        <patternFill>
          <bgColor rgb="FFCCFFCC"/>
        </patternFill>
      </fill>
      <border>
        <bottom style="thin">
          <color rgb="FF000000"/>
        </bottom>
      </border>
    </dxf>
    <dxf>
      <fill>
        <patternFill>
          <bgColor rgb="FFCCFFFF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238125</xdr:colOff>
      <xdr:row>1</xdr:row>
      <xdr:rowOff>0</xdr:rowOff>
    </xdr:from>
    <xdr:to>
      <xdr:col>8</xdr:col>
      <xdr:colOff>809625</xdr:colOff>
      <xdr:row>2</xdr:row>
      <xdr:rowOff>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190500"/>
          <a:ext cx="57150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1</xdr:row>
      <xdr:rowOff>0</xdr:rowOff>
    </xdr:from>
    <xdr:to>
      <xdr:col>4</xdr:col>
      <xdr:colOff>1114425</xdr:colOff>
      <xdr:row>2</xdr:row>
      <xdr:rowOff>0</xdr:rowOff>
    </xdr:to>
    <xdr:pic>
      <xdr:nvPicPr>
        <xdr:cNvPr id="2" name="Spin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190500"/>
          <a:ext cx="57150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83"/>
  <sheetViews>
    <sheetView tabSelected="1" view="pageBreakPreview" zoomScaleSheetLayoutView="100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D10" sqref="D10"/>
    </sheetView>
  </sheetViews>
  <sheetFormatPr defaultColWidth="8.875" defaultRowHeight="13.5"/>
  <cols>
    <col min="1" max="1" width="4.625" style="3" customWidth="1"/>
    <col min="2" max="2" width="6.625" style="3" customWidth="1"/>
    <col min="3" max="3" width="4.625" style="3" customWidth="1"/>
    <col min="4" max="4" width="8.625" style="3" customWidth="1"/>
    <col min="5" max="5" width="14.625" style="3" customWidth="1"/>
    <col min="6" max="6" width="28.625" style="3" customWidth="1"/>
    <col min="7" max="7" width="10.625" style="3" customWidth="1"/>
    <col min="8" max="8" width="8.625" style="3" customWidth="1"/>
    <col min="9" max="9" width="10.625" style="3" customWidth="1"/>
    <col min="10" max="10" width="6.625" style="3" customWidth="1"/>
    <col min="11" max="16384" width="8.875" style="3" customWidth="1"/>
  </cols>
  <sheetData>
    <row r="1" spans="1:10" ht="15" thickBot="1">
      <c r="A1" s="3">
        <f>MAX(Calc!$L:$L)</f>
        <v>55</v>
      </c>
      <c r="B1" t="s">
        <v>66</v>
      </c>
      <c r="C1"/>
      <c r="D1" s="3">
        <v>11</v>
      </c>
      <c r="E1" s="3">
        <v>6</v>
      </c>
      <c r="F1" s="3">
        <v>7</v>
      </c>
      <c r="G1" s="3">
        <v>8</v>
      </c>
      <c r="H1" s="3">
        <v>9</v>
      </c>
      <c r="J1" s="3">
        <v>10</v>
      </c>
    </row>
    <row r="2" spans="1:10" ht="24.75" customHeight="1" thickBot="1" thickTop="1">
      <c r="A2" s="3">
        <v>50</v>
      </c>
      <c r="B2" s="10" t="s">
        <v>64</v>
      </c>
      <c r="C2" s="10"/>
      <c r="D2" s="14" t="s">
        <v>55</v>
      </c>
      <c r="E2" s="47">
        <v>2010</v>
      </c>
      <c r="F2" s="14" t="s">
        <v>71</v>
      </c>
      <c r="G2" s="13">
        <v>1</v>
      </c>
      <c r="H2" s="14" t="s">
        <v>69</v>
      </c>
      <c r="I2" s="47">
        <v>1</v>
      </c>
      <c r="J2" s="46">
        <f>INT(A1/A2)+(MOD(A1,A2)&lt;&gt;0)</f>
        <v>2</v>
      </c>
    </row>
    <row r="3" ht="15" hidden="1" thickTop="1"/>
    <row r="4" ht="14.25" hidden="1"/>
    <row r="5" ht="14.25" hidden="1"/>
    <row r="6" ht="14.25" hidden="1"/>
    <row r="7" spans="3:10" ht="30.75" thickTop="1">
      <c r="C7" s="48">
        <f>DATE(E2,G2,1)</f>
        <v>40179</v>
      </c>
      <c r="D7" s="48"/>
      <c r="E7" s="48"/>
      <c r="F7" s="48"/>
      <c r="G7" s="48"/>
      <c r="H7" s="48"/>
      <c r="I7" s="48"/>
      <c r="J7" s="48"/>
    </row>
    <row r="8" spans="3:10" ht="14.25" customHeight="1">
      <c r="C8" s="51" t="s">
        <v>72</v>
      </c>
      <c r="D8" s="51"/>
      <c r="E8" s="51"/>
      <c r="F8" s="51"/>
      <c r="I8" s="49" t="str">
        <f>"（"&amp;I2&amp;"/"&amp;J2&amp;"）"</f>
        <v>（1/2）</v>
      </c>
      <c r="J8" s="49"/>
    </row>
    <row r="9" spans="3:10" ht="15" customHeight="1" thickBot="1">
      <c r="C9" s="52"/>
      <c r="D9" s="52"/>
      <c r="E9" s="52"/>
      <c r="F9" s="52"/>
      <c r="I9" s="50"/>
      <c r="J9" s="50"/>
    </row>
    <row r="10" spans="1:10" ht="24.75" customHeight="1" thickBot="1">
      <c r="A10" s="3" t="s">
        <v>68</v>
      </c>
      <c r="B10" s="11" t="s">
        <v>67</v>
      </c>
      <c r="C10" s="15" t="s">
        <v>68</v>
      </c>
      <c r="D10" s="16" t="s">
        <v>0</v>
      </c>
      <c r="E10" s="17" t="s">
        <v>1</v>
      </c>
      <c r="F10" s="18" t="s">
        <v>2</v>
      </c>
      <c r="G10" s="19" t="s">
        <v>3</v>
      </c>
      <c r="H10" s="20" t="s">
        <v>4</v>
      </c>
      <c r="I10" s="21" t="s">
        <v>5</v>
      </c>
      <c r="J10" s="17" t="s">
        <v>70</v>
      </c>
    </row>
    <row r="11" spans="1:10" ht="15" customHeight="1">
      <c r="A11" s="3">
        <f aca="true" t="shared" si="0" ref="A11:A42">(ROW()-10)+($I$2-1)*$A$2</f>
        <v>1</v>
      </c>
      <c r="B11" s="12">
        <f>IF(A11&gt;$A$1,"",IF(A11=$A$1,"年度計",IF(ISERROR(MATCH(A11,Calc!$L:$L,0)),"月度計",MATCH(A11,Calc!$L:$L,0))))</f>
        <v>11</v>
      </c>
      <c r="C11" s="22">
        <f>IF(B11="","",IF(SUM(B11)=0,"",B11-10))</f>
        <v>1</v>
      </c>
      <c r="D11" s="40" t="str">
        <f>IF($B11="","",IF($B11="月度計",INDEX(Calc!$A:$XFD,MATCH(A11-1,Calc!$L:$L,0),D$1),IF($B11="年度計",$E$2,INDEX(Calc!$A:$XFD,$B11,D$1))))</f>
        <v>201001</v>
      </c>
      <c r="E11" s="37">
        <f>IF($B11="","",IF($B11="月度計","",IF($B11="年度計","",INDEX(Calc!$A:$XFD,$B11,E$1))))</f>
        <v>40187</v>
      </c>
      <c r="F11" s="44" t="str">
        <f>IF($B11="","",IF($B11="月度計",VALUE(RIGHT(D11,2))&amp;"月度計",IF($B11="年度計",$E$2&amp;"年度計",INDEX(Calc!$A:$XFD,$B11,F$1))))</f>
        <v>加賀歯科診療所</v>
      </c>
      <c r="G11" s="23">
        <f>IF($B11="","",IF($B11="月度計",SUMIF(Calc!$K:$K,$D11,Calc!$H:$H),IF($B11="年度計",SUM(Calc!H$11:H$65536),INDEX(Calc!$A:$XFD,$B11,G$1))))</f>
        <v>450</v>
      </c>
      <c r="H11" s="24">
        <f>IF($B11="","",IF($B11="月度計",SUMIF(Calc!$K:$K,$D11,Calc!$I:$I),IF($B11="年度計",SUM(Calc!I$11:I$65536),INDEX(Calc!$A:$XFD,$B11,H$1))))</f>
        <v>280</v>
      </c>
      <c r="I11" s="25">
        <f>IF($B11="","",ROUND(G11+H11,0))</f>
        <v>730</v>
      </c>
      <c r="J11" s="26" t="str">
        <f>IF($B11="","",IF($B11="月度計","",IF($B11="年度計","",INDEX(Calc!$A:$XFD,$B11,J$1))))</f>
        <v>松</v>
      </c>
    </row>
    <row r="12" spans="1:10" ht="15" customHeight="1">
      <c r="A12" s="3">
        <f t="shared" si="0"/>
        <v>2</v>
      </c>
      <c r="B12" s="12">
        <f>IF(A12&gt;$A$1,"",IF(A12=$A$1,"年度計",IF(ISERROR(MATCH(A12,Calc!$L:$L,0)),"月度計",MATCH(A12,Calc!$L:$L,0))))</f>
        <v>12</v>
      </c>
      <c r="C12" s="27">
        <f aca="true" t="shared" si="1" ref="C12:C60">IF(B12="","",IF(SUM(B12)=0,"",B12-10))</f>
        <v>2</v>
      </c>
      <c r="D12" s="41" t="str">
        <f>IF($B12="","",IF($B12="月度計",INDEX(Calc!$A:$XFD,MATCH(A12-1,Calc!$L:$L,0),D$1),IF($B12="年度計",$E$2,INDEX(Calc!$A:$XFD,$B12,D$1))))</f>
        <v>201001</v>
      </c>
      <c r="E12" s="38">
        <f>IF($B12="","",IF($B12="月度計","",IF($B12="年度計","",INDEX(Calc!$A:$XFD,$B12,E$1))))</f>
        <v>40196</v>
      </c>
      <c r="F12" s="43" t="str">
        <f>IF($B12="","",IF($B12="月度計",VALUE(RIGHT(D12,2))&amp;"月度計",IF($B12="年度計",$E$2&amp;"年度計",INDEX(Calc!$A:$XFD,$B12,F$1))))</f>
        <v>加賀歯科診療所</v>
      </c>
      <c r="G12" s="28">
        <f>IF($B12="","",IF($B12="月度計",SUMIF(Calc!$K:$K,$D12,Calc!$H:$H),IF($B12="年度計",SUM(Calc!H$11:H$65536),INDEX(Calc!$A:$XFD,$B12,G$1))))</f>
        <v>310</v>
      </c>
      <c r="H12" s="29">
        <f>IF($B12="","",IF($B12="月度計",SUMIF(Calc!$K:$K,$D12,Calc!$I:$I),IF($B12="年度計",SUM(Calc!I$11:I$65536),INDEX(Calc!$A:$XFD,$B12,H$1))))</f>
        <v>280</v>
      </c>
      <c r="I12" s="30">
        <f aca="true" t="shared" si="2" ref="I12:I60">IF($B12="","",ROUND(G12+H12,0))</f>
        <v>590</v>
      </c>
      <c r="J12" s="31" t="str">
        <f>IF($B12="","",IF($B12="月度計","",IF($B12="年度計","",INDEX(Calc!$A:$XFD,$B12,J$1))))</f>
        <v>松</v>
      </c>
    </row>
    <row r="13" spans="1:10" ht="15" customHeight="1">
      <c r="A13" s="3">
        <f t="shared" si="0"/>
        <v>3</v>
      </c>
      <c r="B13" s="12">
        <f>IF(A13&gt;$A$1,"",IF(A13=$A$1,"年度計",IF(ISERROR(MATCH(A13,Calc!$L:$L,0)),"月度計",MATCH(A13,Calc!$L:$L,0))))</f>
        <v>13</v>
      </c>
      <c r="C13" s="27">
        <f t="shared" si="1"/>
        <v>3</v>
      </c>
      <c r="D13" s="41" t="str">
        <f>IF($B13="","",IF($B13="月度計",INDEX(Calc!$A:$XFD,MATCH(A13-1,Calc!$L:$L,0),D$1),IF($B13="年度計",$E$2,INDEX(Calc!$A:$XFD,$B13,D$1))))</f>
        <v>201001</v>
      </c>
      <c r="E13" s="38">
        <f>IF($B13="","",IF($B13="月度計","",IF($B13="年度計","",INDEX(Calc!$A:$XFD,$B13,E$1))))</f>
        <v>40196</v>
      </c>
      <c r="F13" s="43" t="str">
        <f>IF($B13="","",IF($B13="月度計",VALUE(RIGHT(D13,2))&amp;"月度計",IF($B13="年度計",$E$2&amp;"年度計",INDEX(Calc!$A:$XFD,$B13,F$1))))</f>
        <v>カガ眼科</v>
      </c>
      <c r="G13" s="28">
        <f>IF($B13="","",IF($B13="月度計",SUMIF(Calc!$K:$K,$D13,Calc!$H:$H),IF($B13="年度計",SUM(Calc!H$11:H$65536),INDEX(Calc!$A:$XFD,$B13,G$1))))</f>
        <v>2080</v>
      </c>
      <c r="H13" s="29">
        <f>IF($B13="","",IF($B13="月度計",SUMIF(Calc!$K:$K,$D13,Calc!$I:$I),IF($B13="年度計",SUM(Calc!I$11:I$65536),INDEX(Calc!$A:$XFD,$B13,H$1))))</f>
        <v>280</v>
      </c>
      <c r="I13" s="30">
        <f t="shared" si="2"/>
        <v>2360</v>
      </c>
      <c r="J13" s="31" t="str">
        <f>IF($B13="","",IF($B13="月度計","",IF($B13="年度計","",INDEX(Calc!$A:$XFD,$B13,J$1))))</f>
        <v>松</v>
      </c>
    </row>
    <row r="14" spans="1:10" ht="15" customHeight="1">
      <c r="A14" s="3">
        <f t="shared" si="0"/>
        <v>4</v>
      </c>
      <c r="B14" s="12">
        <f>IF(A14&gt;$A$1,"",IF(A14=$A$1,"年度計",IF(ISERROR(MATCH(A14,Calc!$L:$L,0)),"月度計",MATCH(A14,Calc!$L:$L,0))))</f>
        <v>14</v>
      </c>
      <c r="C14" s="27">
        <f t="shared" si="1"/>
        <v>4</v>
      </c>
      <c r="D14" s="41" t="str">
        <f>IF($B14="","",IF($B14="月度計",INDEX(Calc!$A:$XFD,MATCH(A14-1,Calc!$L:$L,0),D$1),IF($B14="年度計",$E$2,INDEX(Calc!$A:$XFD,$B14,D$1))))</f>
        <v>201001</v>
      </c>
      <c r="E14" s="38">
        <f>IF($B14="","",IF($B14="月度計","",IF($B14="年度計","",INDEX(Calc!$A:$XFD,$B14,E$1))))</f>
        <v>40196</v>
      </c>
      <c r="F14" s="43" t="str">
        <f>IF($B14="","",IF($B14="月度計",VALUE(RIGHT(D14,2))&amp;"月度計",IF($B14="年度計",$E$2&amp;"年度計",INDEX(Calc!$A:$XFD,$B14,F$1))))</f>
        <v>加賀調剤石川薬局</v>
      </c>
      <c r="G14" s="28">
        <f>IF($B14="","",IF($B14="月度計",SUMIF(Calc!$K:$K,$D14,Calc!$H:$H),IF($B14="年度計",SUM(Calc!H$11:H$65536),INDEX(Calc!$A:$XFD,$B14,G$1))))</f>
        <v>460</v>
      </c>
      <c r="H14" s="29">
        <f>IF($B14="","",IF($B14="月度計",SUMIF(Calc!$K:$K,$D14,Calc!$I:$I),IF($B14="年度計",SUM(Calc!I$11:I$65536),INDEX(Calc!$A:$XFD,$B14,H$1))))</f>
        <v>0</v>
      </c>
      <c r="I14" s="30">
        <f t="shared" si="2"/>
        <v>460</v>
      </c>
      <c r="J14" s="31" t="str">
        <f>IF($B14="","",IF($B14="月度計","",IF($B14="年度計","",INDEX(Calc!$A:$XFD,$B14,J$1))))</f>
        <v>松</v>
      </c>
    </row>
    <row r="15" spans="1:10" ht="15" customHeight="1">
      <c r="A15" s="3">
        <f t="shared" si="0"/>
        <v>5</v>
      </c>
      <c r="B15" s="12">
        <f>IF(A15&gt;$A$1,"",IF(A15=$A$1,"年度計",IF(ISERROR(MATCH(A15,Calc!$L:$L,0)),"月度計",MATCH(A15,Calc!$L:$L,0))))</f>
        <v>15</v>
      </c>
      <c r="C15" s="27">
        <f t="shared" si="1"/>
        <v>5</v>
      </c>
      <c r="D15" s="41" t="str">
        <f>IF($B15="","",IF($B15="月度計",INDEX(Calc!$A:$XFD,MATCH(A15-1,Calc!$L:$L,0),D$1),IF($B15="年度計",$E$2,INDEX(Calc!$A:$XFD,$B15,D$1))))</f>
        <v>201001</v>
      </c>
      <c r="E15" s="38">
        <f>IF($B15="","",IF($B15="月度計","",IF($B15="年度計","",INDEX(Calc!$A:$XFD,$B15,E$1))))</f>
        <v>40199</v>
      </c>
      <c r="F15" s="43" t="str">
        <f>IF($B15="","",IF($B15="月度計",VALUE(RIGHT(D15,2))&amp;"月度計",IF($B15="年度計",$E$2&amp;"年度計",INDEX(Calc!$A:$XFD,$B15,F$1))))</f>
        <v>加賀歯科診療所</v>
      </c>
      <c r="G15" s="28">
        <f>IF($B15="","",IF($B15="月度計",SUMIF(Calc!$K:$K,$D15,Calc!$H:$H),IF($B15="年度計",SUM(Calc!H$11:H$65536),INDEX(Calc!$A:$XFD,$B15,G$1))))</f>
        <v>1900</v>
      </c>
      <c r="H15" s="29">
        <f>IF($B15="","",IF($B15="月度計",SUMIF(Calc!$K:$K,$D15,Calc!$I:$I),IF($B15="年度計",SUM(Calc!I$11:I$65536),INDEX(Calc!$A:$XFD,$B15,H$1))))</f>
        <v>280</v>
      </c>
      <c r="I15" s="30">
        <f t="shared" si="2"/>
        <v>2180</v>
      </c>
      <c r="J15" s="31" t="str">
        <f>IF($B15="","",IF($B15="月度計","",IF($B15="年度計","",INDEX(Calc!$A:$XFD,$B15,J$1))))</f>
        <v>松</v>
      </c>
    </row>
    <row r="16" spans="1:10" ht="15" customHeight="1">
      <c r="A16" s="3">
        <f t="shared" si="0"/>
        <v>6</v>
      </c>
      <c r="B16" s="12">
        <f>IF(A16&gt;$A$1,"",IF(A16=$A$1,"年度計",IF(ISERROR(MATCH(A16,Calc!$L:$L,0)),"月度計",MATCH(A16,Calc!$L:$L,0))))</f>
        <v>16</v>
      </c>
      <c r="C16" s="27">
        <f t="shared" si="1"/>
        <v>6</v>
      </c>
      <c r="D16" s="41" t="str">
        <f>IF($B16="","",IF($B16="月度計",INDEX(Calc!$A:$XFD,MATCH(A16-1,Calc!$L:$L,0),D$1),IF($B16="年度計",$E$2,INDEX(Calc!$A:$XFD,$B16,D$1))))</f>
        <v>201001</v>
      </c>
      <c r="E16" s="38">
        <f>IF($B16="","",IF($B16="月度計","",IF($B16="年度計","",INDEX(Calc!$A:$XFD,$B16,E$1))))</f>
        <v>40207</v>
      </c>
      <c r="F16" s="43" t="str">
        <f>IF($B16="","",IF($B16="月度計",VALUE(RIGHT(D16,2))&amp;"月度計",IF($B16="年度計",$E$2&amp;"年度計",INDEX(Calc!$A:$XFD,$B16,F$1))))</f>
        <v>加賀整骨院</v>
      </c>
      <c r="G16" s="28">
        <f>IF($B16="","",IF($B16="月度計",SUMIF(Calc!$K:$K,$D16,Calc!$H:$H),IF($B16="年度計",SUM(Calc!H$11:H$65536),INDEX(Calc!$A:$XFD,$B16,G$1))))</f>
        <v>350</v>
      </c>
      <c r="H16" s="29">
        <f>IF($B16="","",IF($B16="月度計",SUMIF(Calc!$K:$K,$D16,Calc!$I:$I),IF($B16="年度計",SUM(Calc!I$11:I$65536),INDEX(Calc!$A:$XFD,$B16,H$1))))</f>
        <v>280</v>
      </c>
      <c r="I16" s="30">
        <f t="shared" si="2"/>
        <v>630</v>
      </c>
      <c r="J16" s="31" t="str">
        <f>IF($B16="","",IF($B16="月度計","",IF($B16="年度計","",INDEX(Calc!$A:$XFD,$B16,J$1))))</f>
        <v>利家</v>
      </c>
    </row>
    <row r="17" spans="1:10" ht="15" customHeight="1">
      <c r="A17" s="3">
        <f t="shared" si="0"/>
        <v>7</v>
      </c>
      <c r="B17" s="12" t="str">
        <f>IF(A17&gt;$A$1,"",IF(A17=$A$1,"年度計",IF(ISERROR(MATCH(A17,Calc!$L:$L,0)),"月度計",MATCH(A17,Calc!$L:$L,0))))</f>
        <v>月度計</v>
      </c>
      <c r="C17" s="27">
        <f t="shared" si="1"/>
      </c>
      <c r="D17" s="41" t="str">
        <f>IF($B17="","",IF($B17="月度計",INDEX(Calc!$A:$XFD,MATCH(A17-1,Calc!$L:$L,0),D$1),IF($B17="年度計",$E$2,INDEX(Calc!$A:$XFD,$B17,D$1))))</f>
        <v>201001</v>
      </c>
      <c r="E17" s="38">
        <f>IF($B17="","",IF($B17="月度計","",IF($B17="年度計","",INDEX(Calc!$A:$XFD,$B17,E$1))))</f>
      </c>
      <c r="F17" s="43" t="str">
        <f>IF($B17="","",IF($B17="月度計",VALUE(RIGHT(D17,2))&amp;"月度計",IF($B17="年度計",$E$2&amp;"年度計",INDEX(Calc!$A:$XFD,$B17,F$1))))</f>
        <v>1月度計</v>
      </c>
      <c r="G17" s="28">
        <f>IF($B17="","",IF($B17="月度計",SUMIF(Calc!$K:$K,$D17,Calc!$H:$H),IF($B17="年度計",SUM(Calc!H$11:H$65536),INDEX(Calc!$A:$XFD,$B17,G$1))))</f>
        <v>5550</v>
      </c>
      <c r="H17" s="29">
        <f>IF($B17="","",IF($B17="月度計",SUMIF(Calc!$K:$K,$D17,Calc!$I:$I),IF($B17="年度計",SUM(Calc!I$11:I$65536),INDEX(Calc!$A:$XFD,$B17,H$1))))</f>
        <v>1400</v>
      </c>
      <c r="I17" s="30">
        <f t="shared" si="2"/>
        <v>6950</v>
      </c>
      <c r="J17" s="31">
        <f>IF($B17="","",IF($B17="月度計","",IF($B17="年度計","",INDEX(Calc!$A:$XFD,$B17,J$1))))</f>
      </c>
    </row>
    <row r="18" spans="1:10" ht="15" customHeight="1">
      <c r="A18" s="3">
        <f t="shared" si="0"/>
        <v>8</v>
      </c>
      <c r="B18" s="12">
        <f>IF(A18&gt;$A$1,"",IF(A18=$A$1,"年度計",IF(ISERROR(MATCH(A18,Calc!$L:$L,0)),"月度計",MATCH(A18,Calc!$L:$L,0))))</f>
        <v>17</v>
      </c>
      <c r="C18" s="27">
        <f t="shared" si="1"/>
        <v>7</v>
      </c>
      <c r="D18" s="41" t="str">
        <f>IF($B18="","",IF($B18="月度計",INDEX(Calc!$A:$XFD,MATCH(A18-1,Calc!$L:$L,0),D$1),IF($B18="年度計",$E$2,INDEX(Calc!$A:$XFD,$B18,D$1))))</f>
        <v>201002</v>
      </c>
      <c r="E18" s="38">
        <f>IF($B18="","",IF($B18="月度計","",IF($B18="年度計","",INDEX(Calc!$A:$XFD,$B18,E$1))))</f>
        <v>40226</v>
      </c>
      <c r="F18" s="43" t="str">
        <f>IF($B18="","",IF($B18="月度計",VALUE(RIGHT(D18,2))&amp;"月度計",IF($B18="年度計",$E$2&amp;"年度計",INDEX(Calc!$A:$XFD,$B18,F$1))))</f>
        <v>加賀石川門クリニック</v>
      </c>
      <c r="G18" s="28">
        <f>IF($B18="","",IF($B18="月度計",SUMIF(Calc!$K:$K,$D18,Calc!$H:$H),IF($B18="年度計",SUM(Calc!H$11:H$65536),INDEX(Calc!$A:$XFD,$B18,G$1))))</f>
        <v>570</v>
      </c>
      <c r="H18" s="29">
        <f>IF($B18="","",IF($B18="月度計",SUMIF(Calc!$K:$K,$D18,Calc!$I:$I),IF($B18="年度計",SUM(Calc!I$11:I$65536),INDEX(Calc!$A:$XFD,$B18,H$1))))</f>
        <v>280</v>
      </c>
      <c r="I18" s="30">
        <f t="shared" si="2"/>
        <v>850</v>
      </c>
      <c r="J18" s="31" t="str">
        <f>IF($B18="","",IF($B18="月度計","",IF($B18="年度計","",INDEX(Calc!$A:$XFD,$B18,J$1))))</f>
        <v>利家</v>
      </c>
    </row>
    <row r="19" spans="1:10" ht="15" customHeight="1">
      <c r="A19" s="3">
        <f t="shared" si="0"/>
        <v>9</v>
      </c>
      <c r="B19" s="12">
        <f>IF(A19&gt;$A$1,"",IF(A19=$A$1,"年度計",IF(ISERROR(MATCH(A19,Calc!$L:$L,0)),"月度計",MATCH(A19,Calc!$L:$L,0))))</f>
        <v>18</v>
      </c>
      <c r="C19" s="27">
        <f t="shared" si="1"/>
        <v>8</v>
      </c>
      <c r="D19" s="41" t="str">
        <f>IF($B19="","",IF($B19="月度計",INDEX(Calc!$A:$XFD,MATCH(A19-1,Calc!$L:$L,0),D$1),IF($B19="年度計",$E$2,INDEX(Calc!$A:$XFD,$B19,D$1))))</f>
        <v>201002</v>
      </c>
      <c r="E19" s="38">
        <f>IF($B19="","",IF($B19="月度計","",IF($B19="年度計","",INDEX(Calc!$A:$XFD,$B19,E$1))))</f>
        <v>40226</v>
      </c>
      <c r="F19" s="43" t="str">
        <f>IF($B19="","",IF($B19="月度計",VALUE(RIGHT(D19,2))&amp;"月度計",IF($B19="年度計",$E$2&amp;"年度計",INDEX(Calc!$A:$XFD,$B19,F$1))))</f>
        <v>加賀調剤薬局</v>
      </c>
      <c r="G19" s="28">
        <f>IF($B19="","",IF($B19="月度計",SUMIF(Calc!$K:$K,$D19,Calc!$H:$H),IF($B19="年度計",SUM(Calc!H$11:H$65536),INDEX(Calc!$A:$XFD,$B19,G$1))))</f>
        <v>3830</v>
      </c>
      <c r="H19" s="29">
        <f>IF($B19="","",IF($B19="月度計",SUMIF(Calc!$K:$K,$D19,Calc!$I:$I),IF($B19="年度計",SUM(Calc!I$11:I$65536),INDEX(Calc!$A:$XFD,$B19,H$1))))</f>
        <v>0</v>
      </c>
      <c r="I19" s="30">
        <f t="shared" si="2"/>
        <v>3830</v>
      </c>
      <c r="J19" s="31" t="str">
        <f>IF($B19="","",IF($B19="月度計","",IF($B19="年度計","",INDEX(Calc!$A:$XFD,$B19,J$1))))</f>
        <v>利家</v>
      </c>
    </row>
    <row r="20" spans="1:10" ht="15" customHeight="1">
      <c r="A20" s="3">
        <f t="shared" si="0"/>
        <v>10</v>
      </c>
      <c r="B20" s="12" t="str">
        <f>IF(A20&gt;$A$1,"",IF(A20=$A$1,"年度計",IF(ISERROR(MATCH(A20,Calc!$L:$L,0)),"月度計",MATCH(A20,Calc!$L:$L,0))))</f>
        <v>月度計</v>
      </c>
      <c r="C20" s="27">
        <f t="shared" si="1"/>
      </c>
      <c r="D20" s="41" t="str">
        <f>IF($B20="","",IF($B20="月度計",INDEX(Calc!$A:$XFD,MATCH(A20-1,Calc!$L:$L,0),D$1),IF($B20="年度計",$E$2,INDEX(Calc!$A:$XFD,$B20,D$1))))</f>
        <v>201002</v>
      </c>
      <c r="E20" s="38">
        <f>IF($B20="","",IF($B20="月度計","",IF($B20="年度計","",INDEX(Calc!$A:$XFD,$B20,E$1))))</f>
      </c>
      <c r="F20" s="43" t="str">
        <f>IF($B20="","",IF($B20="月度計",VALUE(RIGHT(D20,2))&amp;"月度計",IF($B20="年度計",$E$2&amp;"年度計",INDEX(Calc!$A:$XFD,$B20,F$1))))</f>
        <v>2月度計</v>
      </c>
      <c r="G20" s="28">
        <f>IF($B20="","",IF($B20="月度計",SUMIF(Calc!$K:$K,$D20,Calc!$H:$H),IF($B20="年度計",SUM(Calc!H$11:H$65536),INDEX(Calc!$A:$XFD,$B20,G$1))))</f>
        <v>4400</v>
      </c>
      <c r="H20" s="29">
        <f>IF($B20="","",IF($B20="月度計",SUMIF(Calc!$K:$K,$D20,Calc!$I:$I),IF($B20="年度計",SUM(Calc!I$11:I$65536),INDEX(Calc!$A:$XFD,$B20,H$1))))</f>
        <v>280</v>
      </c>
      <c r="I20" s="30">
        <f t="shared" si="2"/>
        <v>4680</v>
      </c>
      <c r="J20" s="31">
        <f>IF($B20="","",IF($B20="月度計","",IF($B20="年度計","",INDEX(Calc!$A:$XFD,$B20,J$1))))</f>
      </c>
    </row>
    <row r="21" spans="1:10" ht="15" customHeight="1">
      <c r="A21" s="3">
        <f t="shared" si="0"/>
        <v>11</v>
      </c>
      <c r="B21" s="12">
        <f>IF(A21&gt;$A$1,"",IF(A21=$A$1,"年度計",IF(ISERROR(MATCH(A21,Calc!$L:$L,0)),"月度計",MATCH(A21,Calc!$L:$L,0))))</f>
        <v>19</v>
      </c>
      <c r="C21" s="27">
        <f t="shared" si="1"/>
        <v>9</v>
      </c>
      <c r="D21" s="41" t="str">
        <f>IF($B21="","",IF($B21="月度計",INDEX(Calc!$A:$XFD,MATCH(A21-1,Calc!$L:$L,0),D$1),IF($B21="年度計",$E$2,INDEX(Calc!$A:$XFD,$B21,D$1))))</f>
        <v>201003</v>
      </c>
      <c r="E21" s="38">
        <f>IF($B21="","",IF($B21="月度計","",IF($B21="年度計","",INDEX(Calc!$A:$XFD,$B21,E$1))))</f>
        <v>40241</v>
      </c>
      <c r="F21" s="43" t="str">
        <f>IF($B21="","",IF($B21="月度計",VALUE(RIGHT(D21,2))&amp;"月度計",IF($B21="年度計",$E$2&amp;"年度計",INDEX(Calc!$A:$XFD,$B21,F$1))))</f>
        <v>加賀歯科診療所</v>
      </c>
      <c r="G21" s="28">
        <f>IF($B21="","",IF($B21="月度計",SUMIF(Calc!$K:$K,$D21,Calc!$H:$H),IF($B21="年度計",SUM(Calc!H$11:H$65536),INDEX(Calc!$A:$XFD,$B21,G$1))))</f>
        <v>3670</v>
      </c>
      <c r="H21" s="29">
        <f>IF($B21="","",IF($B21="月度計",SUMIF(Calc!$K:$K,$D21,Calc!$I:$I),IF($B21="年度計",SUM(Calc!I$11:I$65536),INDEX(Calc!$A:$XFD,$B21,H$1))))</f>
        <v>280</v>
      </c>
      <c r="I21" s="30">
        <f t="shared" si="2"/>
        <v>3950</v>
      </c>
      <c r="J21" s="31" t="str">
        <f>IF($B21="","",IF($B21="月度計","",IF($B21="年度計","",INDEX(Calc!$A:$XFD,$B21,J$1))))</f>
        <v>松</v>
      </c>
    </row>
    <row r="22" spans="1:10" ht="15" customHeight="1">
      <c r="A22" s="3">
        <f t="shared" si="0"/>
        <v>12</v>
      </c>
      <c r="B22" s="12">
        <f>IF(A22&gt;$A$1,"",IF(A22=$A$1,"年度計",IF(ISERROR(MATCH(A22,Calc!$L:$L,0)),"月度計",MATCH(A22,Calc!$L:$L,0))))</f>
        <v>20</v>
      </c>
      <c r="C22" s="27">
        <f t="shared" si="1"/>
        <v>10</v>
      </c>
      <c r="D22" s="41" t="str">
        <f>IF($B22="","",IF($B22="月度計",INDEX(Calc!$A:$XFD,MATCH(A22-1,Calc!$L:$L,0),D$1),IF($B22="年度計",$E$2,INDEX(Calc!$A:$XFD,$B22,D$1))))</f>
        <v>201003</v>
      </c>
      <c r="E22" s="38">
        <f>IF($B22="","",IF($B22="月度計","",IF($B22="年度計","",INDEX(Calc!$A:$XFD,$B22,E$1))))</f>
        <v>40268</v>
      </c>
      <c r="F22" s="43" t="str">
        <f>IF($B22="","",IF($B22="月度計",VALUE(RIGHT(D22,2))&amp;"月度計",IF($B22="年度計",$E$2&amp;"年度計",INDEX(Calc!$A:$XFD,$B22,F$1))))</f>
        <v>加賀歯科診療所</v>
      </c>
      <c r="G22" s="28">
        <f>IF($B22="","",IF($B22="月度計",SUMIF(Calc!$K:$K,$D22,Calc!$H:$H),IF($B22="年度計",SUM(Calc!H$11:H$65536),INDEX(Calc!$A:$XFD,$B22,G$1))))</f>
        <v>1010</v>
      </c>
      <c r="H22" s="29">
        <f>IF($B22="","",IF($B22="月度計",SUMIF(Calc!$K:$K,$D22,Calc!$I:$I),IF($B22="年度計",SUM(Calc!I$11:I$65536),INDEX(Calc!$A:$XFD,$B22,H$1))))</f>
        <v>280</v>
      </c>
      <c r="I22" s="30">
        <f t="shared" si="2"/>
        <v>1290</v>
      </c>
      <c r="J22" s="31" t="str">
        <f>IF($B22="","",IF($B22="月度計","",IF($B22="年度計","",INDEX(Calc!$A:$XFD,$B22,J$1))))</f>
        <v>松</v>
      </c>
    </row>
    <row r="23" spans="1:10" ht="15" customHeight="1">
      <c r="A23" s="3">
        <f t="shared" si="0"/>
        <v>13</v>
      </c>
      <c r="B23" s="12" t="str">
        <f>IF(A23&gt;$A$1,"",IF(A23=$A$1,"年度計",IF(ISERROR(MATCH(A23,Calc!$L:$L,0)),"月度計",MATCH(A23,Calc!$L:$L,0))))</f>
        <v>月度計</v>
      </c>
      <c r="C23" s="27">
        <f t="shared" si="1"/>
      </c>
      <c r="D23" s="41" t="str">
        <f>IF($B23="","",IF($B23="月度計",INDEX(Calc!$A:$XFD,MATCH(A23-1,Calc!$L:$L,0),D$1),IF($B23="年度計",$E$2,INDEX(Calc!$A:$XFD,$B23,D$1))))</f>
        <v>201003</v>
      </c>
      <c r="E23" s="38">
        <f>IF($B23="","",IF($B23="月度計","",IF($B23="年度計","",INDEX(Calc!$A:$XFD,$B23,E$1))))</f>
      </c>
      <c r="F23" s="43" t="str">
        <f>IF($B23="","",IF($B23="月度計",VALUE(RIGHT(D23,2))&amp;"月度計",IF($B23="年度計",$E$2&amp;"年度計",INDEX(Calc!$A:$XFD,$B23,F$1))))</f>
        <v>3月度計</v>
      </c>
      <c r="G23" s="28">
        <f>IF($B23="","",IF($B23="月度計",SUMIF(Calc!$K:$K,$D23,Calc!$H:$H),IF($B23="年度計",SUM(Calc!H$11:H$65536),INDEX(Calc!$A:$XFD,$B23,G$1))))</f>
        <v>4680</v>
      </c>
      <c r="H23" s="29">
        <f>IF($B23="","",IF($B23="月度計",SUMIF(Calc!$K:$K,$D23,Calc!$I:$I),IF($B23="年度計",SUM(Calc!I$11:I$65536),INDEX(Calc!$A:$XFD,$B23,H$1))))</f>
        <v>560</v>
      </c>
      <c r="I23" s="30">
        <f t="shared" si="2"/>
        <v>5240</v>
      </c>
      <c r="J23" s="31">
        <f>IF($B23="","",IF($B23="月度計","",IF($B23="年度計","",INDEX(Calc!$A:$XFD,$B23,J$1))))</f>
      </c>
    </row>
    <row r="24" spans="1:10" ht="15" customHeight="1">
      <c r="A24" s="3">
        <f t="shared" si="0"/>
        <v>14</v>
      </c>
      <c r="B24" s="12">
        <f>IF(A24&gt;$A$1,"",IF(A24=$A$1,"年度計",IF(ISERROR(MATCH(A24,Calc!$L:$L,0)),"月度計",MATCH(A24,Calc!$L:$L,0))))</f>
        <v>21</v>
      </c>
      <c r="C24" s="27">
        <f t="shared" si="1"/>
        <v>11</v>
      </c>
      <c r="D24" s="41" t="str">
        <f>IF($B24="","",IF($B24="月度計",INDEX(Calc!$A:$XFD,MATCH(A24-1,Calc!$L:$L,0),D$1),IF($B24="年度計",$E$2,INDEX(Calc!$A:$XFD,$B24,D$1))))</f>
        <v>201004</v>
      </c>
      <c r="E24" s="38">
        <f>IF($B24="","",IF($B24="月度計","",IF($B24="年度計","",INDEX(Calc!$A:$XFD,$B24,E$1))))</f>
        <v>40269</v>
      </c>
      <c r="F24" s="43" t="str">
        <f>IF($B24="","",IF($B24="月度計",VALUE(RIGHT(D24,2))&amp;"月度計",IF($B24="年度計",$E$2&amp;"年度計",INDEX(Calc!$A:$XFD,$B24,F$1))))</f>
        <v>加賀石川門クリニック</v>
      </c>
      <c r="G24" s="28">
        <f>IF($B24="","",IF($B24="月度計",SUMIF(Calc!$K:$K,$D24,Calc!$H:$H),IF($B24="年度計",SUM(Calc!H$11:H$65536),INDEX(Calc!$A:$XFD,$B24,G$1))))</f>
        <v>410</v>
      </c>
      <c r="H24" s="29">
        <f>IF($B24="","",IF($B24="月度計",SUMIF(Calc!$K:$K,$D24,Calc!$I:$I),IF($B24="年度計",SUM(Calc!I$11:I$65536),INDEX(Calc!$A:$XFD,$B24,H$1))))</f>
        <v>280</v>
      </c>
      <c r="I24" s="30">
        <f t="shared" si="2"/>
        <v>690</v>
      </c>
      <c r="J24" s="31" t="str">
        <f>IF($B24="","",IF($B24="月度計","",IF($B24="年度計","",INDEX(Calc!$A:$XFD,$B24,J$1))))</f>
        <v>利家</v>
      </c>
    </row>
    <row r="25" spans="1:10" ht="15" customHeight="1">
      <c r="A25" s="3">
        <f t="shared" si="0"/>
        <v>15</v>
      </c>
      <c r="B25" s="12">
        <f>IF(A25&gt;$A$1,"",IF(A25=$A$1,"年度計",IF(ISERROR(MATCH(A25,Calc!$L:$L,0)),"月度計",MATCH(A25,Calc!$L:$L,0))))</f>
        <v>22</v>
      </c>
      <c r="C25" s="27">
        <f t="shared" si="1"/>
        <v>12</v>
      </c>
      <c r="D25" s="41" t="str">
        <f>IF($B25="","",IF($B25="月度計",INDEX(Calc!$A:$XFD,MATCH(A25-1,Calc!$L:$L,0),D$1),IF($B25="年度計",$E$2,INDEX(Calc!$A:$XFD,$B25,D$1))))</f>
        <v>201004</v>
      </c>
      <c r="E25" s="38">
        <f>IF($B25="","",IF($B25="月度計","",IF($B25="年度計","",INDEX(Calc!$A:$XFD,$B25,E$1))))</f>
        <v>40269</v>
      </c>
      <c r="F25" s="43" t="str">
        <f>IF($B25="","",IF($B25="月度計",VALUE(RIGHT(D25,2))&amp;"月度計",IF($B25="年度計",$E$2&amp;"年度計",INDEX(Calc!$A:$XFD,$B25,F$1))))</f>
        <v>加賀調剤薬局</v>
      </c>
      <c r="G25" s="28">
        <f>IF($B25="","",IF($B25="月度計",SUMIF(Calc!$K:$K,$D25,Calc!$H:$H),IF($B25="年度計",SUM(Calc!H$11:H$65536),INDEX(Calc!$A:$XFD,$B25,G$1))))</f>
        <v>3030</v>
      </c>
      <c r="H25" s="29">
        <f>IF($B25="","",IF($B25="月度計",SUMIF(Calc!$K:$K,$D25,Calc!$I:$I),IF($B25="年度計",SUM(Calc!I$11:I$65536),INDEX(Calc!$A:$XFD,$B25,H$1))))</f>
        <v>0</v>
      </c>
      <c r="I25" s="30">
        <f t="shared" si="2"/>
        <v>3030</v>
      </c>
      <c r="J25" s="31" t="str">
        <f>IF($B25="","",IF($B25="月度計","",IF($B25="年度計","",INDEX(Calc!$A:$XFD,$B25,J$1))))</f>
        <v>利家</v>
      </c>
    </row>
    <row r="26" spans="1:10" ht="15" customHeight="1">
      <c r="A26" s="3">
        <f t="shared" si="0"/>
        <v>16</v>
      </c>
      <c r="B26" s="12">
        <f>IF(A26&gt;$A$1,"",IF(A26=$A$1,"年度計",IF(ISERROR(MATCH(A26,Calc!$L:$L,0)),"月度計",MATCH(A26,Calc!$L:$L,0))))</f>
        <v>23</v>
      </c>
      <c r="C26" s="27">
        <f t="shared" si="1"/>
        <v>13</v>
      </c>
      <c r="D26" s="41" t="str">
        <f>IF($B26="","",IF($B26="月度計",INDEX(Calc!$A:$XFD,MATCH(A26-1,Calc!$L:$L,0),D$1),IF($B26="年度計",$E$2,INDEX(Calc!$A:$XFD,$B26,D$1))))</f>
        <v>201004</v>
      </c>
      <c r="E26" s="38">
        <f>IF($B26="","",IF($B26="月度計","",IF($B26="年度計","",INDEX(Calc!$A:$XFD,$B26,E$1))))</f>
        <v>40275</v>
      </c>
      <c r="F26" s="43" t="str">
        <f>IF($B26="","",IF($B26="月度計",VALUE(RIGHT(D26,2))&amp;"月度計",IF($B26="年度計",$E$2&amp;"年度計",INDEX(Calc!$A:$XFD,$B26,F$1))))</f>
        <v>加賀石川門クリニック</v>
      </c>
      <c r="G26" s="28">
        <f>IF($B26="","",IF($B26="月度計",SUMIF(Calc!$K:$K,$D26,Calc!$H:$H),IF($B26="年度計",SUM(Calc!H$11:H$65536),INDEX(Calc!$A:$XFD,$B26,G$1))))</f>
        <v>570</v>
      </c>
      <c r="H26" s="29">
        <f>IF($B26="","",IF($B26="月度計",SUMIF(Calc!$K:$K,$D26,Calc!$I:$I),IF($B26="年度計",SUM(Calc!I$11:I$65536),INDEX(Calc!$A:$XFD,$B26,H$1))))</f>
        <v>280</v>
      </c>
      <c r="I26" s="30">
        <f t="shared" si="2"/>
        <v>850</v>
      </c>
      <c r="J26" s="31" t="str">
        <f>IF($B26="","",IF($B26="月度計","",IF($B26="年度計","",INDEX(Calc!$A:$XFD,$B26,J$1))))</f>
        <v>利家</v>
      </c>
    </row>
    <row r="27" spans="1:10" ht="15" customHeight="1">
      <c r="A27" s="3">
        <f t="shared" si="0"/>
        <v>17</v>
      </c>
      <c r="B27" s="12">
        <f>IF(A27&gt;$A$1,"",IF(A27=$A$1,"年度計",IF(ISERROR(MATCH(A27,Calc!$L:$L,0)),"月度計",MATCH(A27,Calc!$L:$L,0))))</f>
        <v>24</v>
      </c>
      <c r="C27" s="27">
        <f t="shared" si="1"/>
        <v>14</v>
      </c>
      <c r="D27" s="41" t="str">
        <f>IF($B27="","",IF($B27="月度計",INDEX(Calc!$A:$XFD,MATCH(A27-1,Calc!$L:$L,0),D$1),IF($B27="年度計",$E$2,INDEX(Calc!$A:$XFD,$B27,D$1))))</f>
        <v>201004</v>
      </c>
      <c r="E27" s="38">
        <f>IF($B27="","",IF($B27="月度計","",IF($B27="年度計","",INDEX(Calc!$A:$XFD,$B27,E$1))))</f>
        <v>40275</v>
      </c>
      <c r="F27" s="43" t="str">
        <f>IF($B27="","",IF($B27="月度計",VALUE(RIGHT(D27,2))&amp;"月度計",IF($B27="年度計",$E$2&amp;"年度計",INDEX(Calc!$A:$XFD,$B27,F$1))))</f>
        <v>加賀調剤薬局</v>
      </c>
      <c r="G27" s="28">
        <f>IF($B27="","",IF($B27="月度計",SUMIF(Calc!$K:$K,$D27,Calc!$H:$H),IF($B27="年度計",SUM(Calc!H$11:H$65536),INDEX(Calc!$A:$XFD,$B27,G$1))))</f>
        <v>520</v>
      </c>
      <c r="H27" s="29">
        <f>IF($B27="","",IF($B27="月度計",SUMIF(Calc!$K:$K,$D27,Calc!$I:$I),IF($B27="年度計",SUM(Calc!I$11:I$65536),INDEX(Calc!$A:$XFD,$B27,H$1))))</f>
        <v>0</v>
      </c>
      <c r="I27" s="30">
        <f t="shared" si="2"/>
        <v>520</v>
      </c>
      <c r="J27" s="31" t="str">
        <f>IF($B27="","",IF($B27="月度計","",IF($B27="年度計","",INDEX(Calc!$A:$XFD,$B27,J$1))))</f>
        <v>利家</v>
      </c>
    </row>
    <row r="28" spans="1:10" ht="15" customHeight="1">
      <c r="A28" s="3">
        <f t="shared" si="0"/>
        <v>18</v>
      </c>
      <c r="B28" s="12">
        <f>IF(A28&gt;$A$1,"",IF(A28=$A$1,"年度計",IF(ISERROR(MATCH(A28,Calc!$L:$L,0)),"月度計",MATCH(A28,Calc!$L:$L,0))))</f>
        <v>25</v>
      </c>
      <c r="C28" s="27">
        <f t="shared" si="1"/>
        <v>15</v>
      </c>
      <c r="D28" s="41" t="str">
        <f>IF($B28="","",IF($B28="月度計",INDEX(Calc!$A:$XFD,MATCH(A28-1,Calc!$L:$L,0),D$1),IF($B28="年度計",$E$2,INDEX(Calc!$A:$XFD,$B28,D$1))))</f>
        <v>201004</v>
      </c>
      <c r="E28" s="38">
        <f>IF($B28="","",IF($B28="月度計","",IF($B28="年度計","",INDEX(Calc!$A:$XFD,$B28,E$1))))</f>
        <v>40278</v>
      </c>
      <c r="F28" s="43" t="str">
        <f>IF($B28="","",IF($B28="月度計",VALUE(RIGHT(D28,2))&amp;"月度計",IF($B28="年度計",$E$2&amp;"年度計",INDEX(Calc!$A:$XFD,$B28,F$1))))</f>
        <v>加賀石川門クリニック</v>
      </c>
      <c r="G28" s="28">
        <f>IF($B28="","",IF($B28="月度計",SUMIF(Calc!$K:$K,$D28,Calc!$H:$H),IF($B28="年度計",SUM(Calc!H$11:H$65536),INDEX(Calc!$A:$XFD,$B28,G$1))))</f>
        <v>720</v>
      </c>
      <c r="H28" s="29">
        <f>IF($B28="","",IF($B28="月度計",SUMIF(Calc!$K:$K,$D28,Calc!$I:$I),IF($B28="年度計",SUM(Calc!I$11:I$65536),INDEX(Calc!$A:$XFD,$B28,H$1))))</f>
        <v>280</v>
      </c>
      <c r="I28" s="30">
        <f t="shared" si="2"/>
        <v>1000</v>
      </c>
      <c r="J28" s="31" t="str">
        <f>IF($B28="","",IF($B28="月度計","",IF($B28="年度計","",INDEX(Calc!$A:$XFD,$B28,J$1))))</f>
        <v>利家</v>
      </c>
    </row>
    <row r="29" spans="1:10" ht="15" customHeight="1">
      <c r="A29" s="3">
        <f t="shared" si="0"/>
        <v>19</v>
      </c>
      <c r="B29" s="12">
        <f>IF(A29&gt;$A$1,"",IF(A29=$A$1,"年度計",IF(ISERROR(MATCH(A29,Calc!$L:$L,0)),"月度計",MATCH(A29,Calc!$L:$L,0))))</f>
        <v>26</v>
      </c>
      <c r="C29" s="27">
        <f t="shared" si="1"/>
        <v>16</v>
      </c>
      <c r="D29" s="41" t="str">
        <f>IF($B29="","",IF($B29="月度計",INDEX(Calc!$A:$XFD,MATCH(A29-1,Calc!$L:$L,0),D$1),IF($B29="年度計",$E$2,INDEX(Calc!$A:$XFD,$B29,D$1))))</f>
        <v>201004</v>
      </c>
      <c r="E29" s="38">
        <f>IF($B29="","",IF($B29="月度計","",IF($B29="年度計","",INDEX(Calc!$A:$XFD,$B29,E$1))))</f>
        <v>40278</v>
      </c>
      <c r="F29" s="43" t="str">
        <f>IF($B29="","",IF($B29="月度計",VALUE(RIGHT(D29,2))&amp;"月度計",IF($B29="年度計",$E$2&amp;"年度計",INDEX(Calc!$A:$XFD,$B29,F$1))))</f>
        <v>加賀調剤薬局</v>
      </c>
      <c r="G29" s="28">
        <f>IF($B29="","",IF($B29="月度計",SUMIF(Calc!$K:$K,$D29,Calc!$H:$H),IF($B29="年度計",SUM(Calc!H$11:H$65536),INDEX(Calc!$A:$XFD,$B29,G$1))))</f>
        <v>630</v>
      </c>
      <c r="H29" s="29">
        <f>IF($B29="","",IF($B29="月度計",SUMIF(Calc!$K:$K,$D29,Calc!$I:$I),IF($B29="年度計",SUM(Calc!I$11:I$65536),INDEX(Calc!$A:$XFD,$B29,H$1))))</f>
        <v>0</v>
      </c>
      <c r="I29" s="30">
        <f t="shared" si="2"/>
        <v>630</v>
      </c>
      <c r="J29" s="31" t="str">
        <f>IF($B29="","",IF($B29="月度計","",IF($B29="年度計","",INDEX(Calc!$A:$XFD,$B29,J$1))))</f>
        <v>利家</v>
      </c>
    </row>
    <row r="30" spans="1:10" ht="15" customHeight="1">
      <c r="A30" s="3">
        <f t="shared" si="0"/>
        <v>20</v>
      </c>
      <c r="B30" s="12">
        <f>IF(A30&gt;$A$1,"",IF(A30=$A$1,"年度計",IF(ISERROR(MATCH(A30,Calc!$L:$L,0)),"月度計",MATCH(A30,Calc!$L:$L,0))))</f>
        <v>27</v>
      </c>
      <c r="C30" s="27">
        <f t="shared" si="1"/>
        <v>17</v>
      </c>
      <c r="D30" s="41" t="str">
        <f>IF($B30="","",IF($B30="月度計",INDEX(Calc!$A:$XFD,MATCH(A30-1,Calc!$L:$L,0),D$1),IF($B30="年度計",$E$2,INDEX(Calc!$A:$XFD,$B30,D$1))))</f>
        <v>201004</v>
      </c>
      <c r="E30" s="38">
        <f>IF($B30="","",IF($B30="月度計","",IF($B30="年度計","",INDEX(Calc!$A:$XFD,$B30,E$1))))</f>
        <v>40294</v>
      </c>
      <c r="F30" s="43" t="str">
        <f>IF($B30="","",IF($B30="月度計",VALUE(RIGHT(D30,2))&amp;"月度計",IF($B30="年度計",$E$2&amp;"年度計",INDEX(Calc!$A:$XFD,$B30,F$1))))</f>
        <v>加賀整骨院</v>
      </c>
      <c r="G30" s="28">
        <f>IF($B30="","",IF($B30="月度計",SUMIF(Calc!$K:$K,$D30,Calc!$H:$H),IF($B30="年度計",SUM(Calc!H$11:H$65536),INDEX(Calc!$A:$XFD,$B30,G$1))))</f>
        <v>350</v>
      </c>
      <c r="H30" s="29">
        <f>IF($B30="","",IF($B30="月度計",SUMIF(Calc!$K:$K,$D30,Calc!$I:$I),IF($B30="年度計",SUM(Calc!I$11:I$65536),INDEX(Calc!$A:$XFD,$B30,H$1))))</f>
        <v>280</v>
      </c>
      <c r="I30" s="30">
        <f t="shared" si="2"/>
        <v>630</v>
      </c>
      <c r="J30" s="31" t="str">
        <f>IF($B30="","",IF($B30="月度計","",IF($B30="年度計","",INDEX(Calc!$A:$XFD,$B30,J$1))))</f>
        <v>利家</v>
      </c>
    </row>
    <row r="31" spans="1:10" ht="15" customHeight="1">
      <c r="A31" s="3">
        <f t="shared" si="0"/>
        <v>21</v>
      </c>
      <c r="B31" s="12" t="str">
        <f>IF(A31&gt;$A$1,"",IF(A31=$A$1,"年度計",IF(ISERROR(MATCH(A31,Calc!$L:$L,0)),"月度計",MATCH(A31,Calc!$L:$L,0))))</f>
        <v>月度計</v>
      </c>
      <c r="C31" s="27">
        <f t="shared" si="1"/>
      </c>
      <c r="D31" s="41" t="str">
        <f>IF($B31="","",IF($B31="月度計",INDEX(Calc!$A:$XFD,MATCH(A31-1,Calc!$L:$L,0),D$1),IF($B31="年度計",$E$2,INDEX(Calc!$A:$XFD,$B31,D$1))))</f>
        <v>201004</v>
      </c>
      <c r="E31" s="38">
        <f>IF($B31="","",IF($B31="月度計","",IF($B31="年度計","",INDEX(Calc!$A:$XFD,$B31,E$1))))</f>
      </c>
      <c r="F31" s="43" t="str">
        <f>IF($B31="","",IF($B31="月度計",VALUE(RIGHT(D31,2))&amp;"月度計",IF($B31="年度計",$E$2&amp;"年度計",INDEX(Calc!$A:$XFD,$B31,F$1))))</f>
        <v>4月度計</v>
      </c>
      <c r="G31" s="28">
        <f>IF($B31="","",IF($B31="月度計",SUMIF(Calc!$K:$K,$D31,Calc!$H:$H),IF($B31="年度計",SUM(Calc!H$11:H$65536),INDEX(Calc!$A:$XFD,$B31,G$1))))</f>
        <v>6230</v>
      </c>
      <c r="H31" s="29">
        <f>IF($B31="","",IF($B31="月度計",SUMIF(Calc!$K:$K,$D31,Calc!$I:$I),IF($B31="年度計",SUM(Calc!I$11:I$65536),INDEX(Calc!$A:$XFD,$B31,H$1))))</f>
        <v>1120</v>
      </c>
      <c r="I31" s="30">
        <f t="shared" si="2"/>
        <v>7350</v>
      </c>
      <c r="J31" s="31">
        <f>IF($B31="","",IF($B31="月度計","",IF($B31="年度計","",INDEX(Calc!$A:$XFD,$B31,J$1))))</f>
      </c>
    </row>
    <row r="32" spans="1:10" ht="15" customHeight="1">
      <c r="A32" s="3">
        <f t="shared" si="0"/>
        <v>22</v>
      </c>
      <c r="B32" s="12">
        <f>IF(A32&gt;$A$1,"",IF(A32=$A$1,"年度計",IF(ISERROR(MATCH(A32,Calc!$L:$L,0)),"月度計",MATCH(A32,Calc!$L:$L,0))))</f>
        <v>28</v>
      </c>
      <c r="C32" s="27">
        <f t="shared" si="1"/>
        <v>18</v>
      </c>
      <c r="D32" s="41" t="str">
        <f>IF($B32="","",IF($B32="月度計",INDEX(Calc!$A:$XFD,MATCH(A32-1,Calc!$L:$L,0),D$1),IF($B32="年度計",$E$2,INDEX(Calc!$A:$XFD,$B32,D$1))))</f>
        <v>201005</v>
      </c>
      <c r="E32" s="38">
        <f>IF($B32="","",IF($B32="月度計","",IF($B32="年度計","",INDEX(Calc!$A:$XFD,$B32,E$1))))</f>
        <v>40329</v>
      </c>
      <c r="F32" s="43" t="str">
        <f>IF($B32="","",IF($B32="月度計",VALUE(RIGHT(D32,2))&amp;"月度計",IF($B32="年度計",$E$2&amp;"年度計",INDEX(Calc!$A:$XFD,$B32,F$1))))</f>
        <v>加賀整骨院</v>
      </c>
      <c r="G32" s="28">
        <f>IF($B32="","",IF($B32="月度計",SUMIF(Calc!$K:$K,$D32,Calc!$H:$H),IF($B32="年度計",SUM(Calc!H$11:H$65536),INDEX(Calc!$A:$XFD,$B32,G$1))))</f>
        <v>350</v>
      </c>
      <c r="H32" s="29">
        <f>IF($B32="","",IF($B32="月度計",SUMIF(Calc!$K:$K,$D32,Calc!$I:$I),IF($B32="年度計",SUM(Calc!I$11:I$65536),INDEX(Calc!$A:$XFD,$B32,H$1))))</f>
        <v>280</v>
      </c>
      <c r="I32" s="30">
        <f t="shared" si="2"/>
        <v>630</v>
      </c>
      <c r="J32" s="31" t="str">
        <f>IF($B32="","",IF($B32="月度計","",IF($B32="年度計","",INDEX(Calc!$A:$XFD,$B32,J$1))))</f>
        <v>利家</v>
      </c>
    </row>
    <row r="33" spans="1:10" ht="15" customHeight="1">
      <c r="A33" s="3">
        <f t="shared" si="0"/>
        <v>23</v>
      </c>
      <c r="B33" s="12" t="str">
        <f>IF(A33&gt;$A$1,"",IF(A33=$A$1,"年度計",IF(ISERROR(MATCH(A33,Calc!$L:$L,0)),"月度計",MATCH(A33,Calc!$L:$L,0))))</f>
        <v>月度計</v>
      </c>
      <c r="C33" s="27">
        <f t="shared" si="1"/>
      </c>
      <c r="D33" s="41" t="str">
        <f>IF($B33="","",IF($B33="月度計",INDEX(Calc!$A:$XFD,MATCH(A33-1,Calc!$L:$L,0),D$1),IF($B33="年度計",$E$2,INDEX(Calc!$A:$XFD,$B33,D$1))))</f>
        <v>201005</v>
      </c>
      <c r="E33" s="38">
        <f>IF($B33="","",IF($B33="月度計","",IF($B33="年度計","",INDEX(Calc!$A:$XFD,$B33,E$1))))</f>
      </c>
      <c r="F33" s="43" t="str">
        <f>IF($B33="","",IF($B33="月度計",VALUE(RIGHT(D33,2))&amp;"月度計",IF($B33="年度計",$E$2&amp;"年度計",INDEX(Calc!$A:$XFD,$B33,F$1))))</f>
        <v>5月度計</v>
      </c>
      <c r="G33" s="28">
        <f>IF($B33="","",IF($B33="月度計",SUMIF(Calc!$K:$K,$D33,Calc!$H:$H),IF($B33="年度計",SUM(Calc!H$11:H$65536),INDEX(Calc!$A:$XFD,$B33,G$1))))</f>
        <v>350</v>
      </c>
      <c r="H33" s="29">
        <f>IF($B33="","",IF($B33="月度計",SUMIF(Calc!$K:$K,$D33,Calc!$I:$I),IF($B33="年度計",SUM(Calc!I$11:I$65536),INDEX(Calc!$A:$XFD,$B33,H$1))))</f>
        <v>280</v>
      </c>
      <c r="I33" s="30">
        <f t="shared" si="2"/>
        <v>630</v>
      </c>
      <c r="J33" s="31">
        <f>IF($B33="","",IF($B33="月度計","",IF($B33="年度計","",INDEX(Calc!$A:$XFD,$B33,J$1))))</f>
      </c>
    </row>
    <row r="34" spans="1:10" ht="15" customHeight="1">
      <c r="A34" s="3">
        <f t="shared" si="0"/>
        <v>24</v>
      </c>
      <c r="B34" s="12">
        <f>IF(A34&gt;$A$1,"",IF(A34=$A$1,"年度計",IF(ISERROR(MATCH(A34,Calc!$L:$L,0)),"月度計",MATCH(A34,Calc!$L:$L,0))))</f>
        <v>29</v>
      </c>
      <c r="C34" s="27">
        <f t="shared" si="1"/>
        <v>19</v>
      </c>
      <c r="D34" s="41" t="str">
        <f>IF($B34="","",IF($B34="月度計",INDEX(Calc!$A:$XFD,MATCH(A34-1,Calc!$L:$L,0),D$1),IF($B34="年度計",$E$2,INDEX(Calc!$A:$XFD,$B34,D$1))))</f>
        <v>201007</v>
      </c>
      <c r="E34" s="38">
        <f>IF($B34="","",IF($B34="月度計","",IF($B34="年度計","",INDEX(Calc!$A:$XFD,$B34,E$1))))</f>
        <v>40375</v>
      </c>
      <c r="F34" s="43" t="str">
        <f>IF($B34="","",IF($B34="月度計",VALUE(RIGHT(D34,2))&amp;"月度計",IF($B34="年度計",$E$2&amp;"年度計",INDEX(Calc!$A:$XFD,$B34,F$1))))</f>
        <v>加賀歯科診療所</v>
      </c>
      <c r="G34" s="28">
        <f>IF($B34="","",IF($B34="月度計",SUMIF(Calc!$K:$K,$D34,Calc!$H:$H),IF($B34="年度計",SUM(Calc!H$11:H$65536),INDEX(Calc!$A:$XFD,$B34,G$1))))</f>
        <v>2090</v>
      </c>
      <c r="H34" s="29">
        <f>IF($B34="","",IF($B34="月度計",SUMIF(Calc!$K:$K,$D34,Calc!$I:$I),IF($B34="年度計",SUM(Calc!I$11:I$65536),INDEX(Calc!$A:$XFD,$B34,H$1))))</f>
        <v>280</v>
      </c>
      <c r="I34" s="30">
        <f t="shared" si="2"/>
        <v>2370</v>
      </c>
      <c r="J34" s="31" t="str">
        <f>IF($B34="","",IF($B34="月度計","",IF($B34="年度計","",INDEX(Calc!$A:$XFD,$B34,J$1))))</f>
        <v>利家</v>
      </c>
    </row>
    <row r="35" spans="1:10" ht="15" customHeight="1">
      <c r="A35" s="3">
        <f t="shared" si="0"/>
        <v>25</v>
      </c>
      <c r="B35" s="12">
        <f>IF(A35&gt;$A$1,"",IF(A35=$A$1,"年度計",IF(ISERROR(MATCH(A35,Calc!$L:$L,0)),"月度計",MATCH(A35,Calc!$L:$L,0))))</f>
        <v>30</v>
      </c>
      <c r="C35" s="27">
        <f t="shared" si="1"/>
        <v>20</v>
      </c>
      <c r="D35" s="41" t="str">
        <f>IF($B35="","",IF($B35="月度計",INDEX(Calc!$A:$XFD,MATCH(A35-1,Calc!$L:$L,0),D$1),IF($B35="年度計",$E$2,INDEX(Calc!$A:$XFD,$B35,D$1))))</f>
        <v>201007</v>
      </c>
      <c r="E35" s="38">
        <f>IF($B35="","",IF($B35="月度計","",IF($B35="年度計","",INDEX(Calc!$A:$XFD,$B35,E$1))))</f>
        <v>40388</v>
      </c>
      <c r="F35" s="43" t="str">
        <f>IF($B35="","",IF($B35="月度計",VALUE(RIGHT(D35,2))&amp;"月度計",IF($B35="年度計",$E$2&amp;"年度計",INDEX(Calc!$A:$XFD,$B35,F$1))))</f>
        <v>加賀歯科診療所</v>
      </c>
      <c r="G35" s="28">
        <f>IF($B35="","",IF($B35="月度計",SUMIF(Calc!$K:$K,$D35,Calc!$H:$H),IF($B35="年度計",SUM(Calc!H$11:H$65536),INDEX(Calc!$A:$XFD,$B35,G$1))))</f>
        <v>550</v>
      </c>
      <c r="H35" s="29">
        <f>IF($B35="","",IF($B35="月度計",SUMIF(Calc!$K:$K,$D35,Calc!$I:$I),IF($B35="年度計",SUM(Calc!I$11:I$65536),INDEX(Calc!$A:$XFD,$B35,H$1))))</f>
        <v>280</v>
      </c>
      <c r="I35" s="30">
        <f t="shared" si="2"/>
        <v>830</v>
      </c>
      <c r="J35" s="31" t="str">
        <f>IF($B35="","",IF($B35="月度計","",IF($B35="年度計","",INDEX(Calc!$A:$XFD,$B35,J$1))))</f>
        <v>利家</v>
      </c>
    </row>
    <row r="36" spans="1:10" ht="15" customHeight="1">
      <c r="A36" s="3">
        <f t="shared" si="0"/>
        <v>26</v>
      </c>
      <c r="B36" s="12" t="str">
        <f>IF(A36&gt;$A$1,"",IF(A36=$A$1,"年度計",IF(ISERROR(MATCH(A36,Calc!$L:$L,0)),"月度計",MATCH(A36,Calc!$L:$L,0))))</f>
        <v>月度計</v>
      </c>
      <c r="C36" s="27">
        <f t="shared" si="1"/>
      </c>
      <c r="D36" s="41" t="str">
        <f>IF($B36="","",IF($B36="月度計",INDEX(Calc!$A:$XFD,MATCH(A36-1,Calc!$L:$L,0),D$1),IF($B36="年度計",$E$2,INDEX(Calc!$A:$XFD,$B36,D$1))))</f>
        <v>201007</v>
      </c>
      <c r="E36" s="38">
        <f>IF($B36="","",IF($B36="月度計","",IF($B36="年度計","",INDEX(Calc!$A:$XFD,$B36,E$1))))</f>
      </c>
      <c r="F36" s="43" t="str">
        <f>IF($B36="","",IF($B36="月度計",VALUE(RIGHT(D36,2))&amp;"月度計",IF($B36="年度計",$E$2&amp;"年度計",INDEX(Calc!$A:$XFD,$B36,F$1))))</f>
        <v>7月度計</v>
      </c>
      <c r="G36" s="28">
        <f>IF($B36="","",IF($B36="月度計",SUMIF(Calc!$K:$K,$D36,Calc!$H:$H),IF($B36="年度計",SUM(Calc!H$11:H$65536),INDEX(Calc!$A:$XFD,$B36,G$1))))</f>
        <v>2640</v>
      </c>
      <c r="H36" s="29">
        <f>IF($B36="","",IF($B36="月度計",SUMIF(Calc!$K:$K,$D36,Calc!$I:$I),IF($B36="年度計",SUM(Calc!I$11:I$65536),INDEX(Calc!$A:$XFD,$B36,H$1))))</f>
        <v>560</v>
      </c>
      <c r="I36" s="30">
        <f t="shared" si="2"/>
        <v>3200</v>
      </c>
      <c r="J36" s="31">
        <f>IF($B36="","",IF($B36="月度計","",IF($B36="年度計","",INDEX(Calc!$A:$XFD,$B36,J$1))))</f>
      </c>
    </row>
    <row r="37" spans="1:10" ht="15" customHeight="1">
      <c r="A37" s="3">
        <f t="shared" si="0"/>
        <v>27</v>
      </c>
      <c r="B37" s="12">
        <f>IF(A37&gt;$A$1,"",IF(A37=$A$1,"年度計",IF(ISERROR(MATCH(A37,Calc!$L:$L,0)),"月度計",MATCH(A37,Calc!$L:$L,0))))</f>
        <v>31</v>
      </c>
      <c r="C37" s="27">
        <f t="shared" si="1"/>
        <v>21</v>
      </c>
      <c r="D37" s="41" t="str">
        <f>IF($B37="","",IF($B37="月度計",INDEX(Calc!$A:$XFD,MATCH(A37-1,Calc!$L:$L,0),D$1),IF($B37="年度計",$E$2,INDEX(Calc!$A:$XFD,$B37,D$1))))</f>
        <v>201008</v>
      </c>
      <c r="E37" s="38">
        <f>IF($B37="","",IF($B37="月度計","",IF($B37="年度計","",INDEX(Calc!$A:$XFD,$B37,E$1))))</f>
        <v>40394</v>
      </c>
      <c r="F37" s="43" t="str">
        <f>IF($B37="","",IF($B37="月度計",VALUE(RIGHT(D37,2))&amp;"月度計",IF($B37="年度計",$E$2&amp;"年度計",INDEX(Calc!$A:$XFD,$B37,F$1))))</f>
        <v>加賀歯科診療所</v>
      </c>
      <c r="G37" s="28">
        <f>IF($B37="","",IF($B37="月度計",SUMIF(Calc!$K:$K,$D37,Calc!$H:$H),IF($B37="年度計",SUM(Calc!H$11:H$65536),INDEX(Calc!$A:$XFD,$B37,G$1))))</f>
        <v>1050</v>
      </c>
      <c r="H37" s="29">
        <f>IF($B37="","",IF($B37="月度計",SUMIF(Calc!$K:$K,$D37,Calc!$I:$I),IF($B37="年度計",SUM(Calc!I$11:I$65536),INDEX(Calc!$A:$XFD,$B37,H$1))))</f>
        <v>280</v>
      </c>
      <c r="I37" s="30">
        <f t="shared" si="2"/>
        <v>1330</v>
      </c>
      <c r="J37" s="31" t="str">
        <f>IF($B37="","",IF($B37="月度計","",IF($B37="年度計","",INDEX(Calc!$A:$XFD,$B37,J$1))))</f>
        <v>利家</v>
      </c>
    </row>
    <row r="38" spans="1:10" ht="15" customHeight="1">
      <c r="A38" s="3">
        <f t="shared" si="0"/>
        <v>28</v>
      </c>
      <c r="B38" s="12">
        <f>IF(A38&gt;$A$1,"",IF(A38=$A$1,"年度計",IF(ISERROR(MATCH(A38,Calc!$L:$L,0)),"月度計",MATCH(A38,Calc!$L:$L,0))))</f>
        <v>32</v>
      </c>
      <c r="C38" s="27">
        <f t="shared" si="1"/>
        <v>22</v>
      </c>
      <c r="D38" s="41" t="str">
        <f>IF($B38="","",IF($B38="月度計",INDEX(Calc!$A:$XFD,MATCH(A38-1,Calc!$L:$L,0),D$1),IF($B38="年度計",$E$2,INDEX(Calc!$A:$XFD,$B38,D$1))))</f>
        <v>201008</v>
      </c>
      <c r="E38" s="38">
        <f>IF($B38="","",IF($B38="月度計","",IF($B38="年度計","",INDEX(Calc!$A:$XFD,$B38,E$1))))</f>
        <v>40395</v>
      </c>
      <c r="F38" s="43" t="str">
        <f>IF($B38="","",IF($B38="月度計",VALUE(RIGHT(D38,2))&amp;"月度計",IF($B38="年度計",$E$2&amp;"年度計",INDEX(Calc!$A:$XFD,$B38,F$1))))</f>
        <v>加賀歯科診療所</v>
      </c>
      <c r="G38" s="28">
        <f>IF($B38="","",IF($B38="月度計",SUMIF(Calc!$K:$K,$D38,Calc!$H:$H),IF($B38="年度計",SUM(Calc!H$11:H$65536),INDEX(Calc!$A:$XFD,$B38,G$1))))</f>
        <v>320</v>
      </c>
      <c r="H38" s="29">
        <f>IF($B38="","",IF($B38="月度計",SUMIF(Calc!$K:$K,$D38,Calc!$I:$I),IF($B38="年度計",SUM(Calc!I$11:I$65536),INDEX(Calc!$A:$XFD,$B38,H$1))))</f>
        <v>280</v>
      </c>
      <c r="I38" s="30">
        <f t="shared" si="2"/>
        <v>600</v>
      </c>
      <c r="J38" s="31" t="str">
        <f>IF($B38="","",IF($B38="月度計","",IF($B38="年度計","",INDEX(Calc!$A:$XFD,$B38,J$1))))</f>
        <v>利家</v>
      </c>
    </row>
    <row r="39" spans="1:10" ht="15" customHeight="1">
      <c r="A39" s="3">
        <f t="shared" si="0"/>
        <v>29</v>
      </c>
      <c r="B39" s="12">
        <f>IF(A39&gt;$A$1,"",IF(A39=$A$1,"年度計",IF(ISERROR(MATCH(A39,Calc!$L:$L,0)),"月度計",MATCH(A39,Calc!$L:$L,0))))</f>
        <v>33</v>
      </c>
      <c r="C39" s="27">
        <f t="shared" si="1"/>
        <v>23</v>
      </c>
      <c r="D39" s="41" t="str">
        <f>IF($B39="","",IF($B39="月度計",INDEX(Calc!$A:$XFD,MATCH(A39-1,Calc!$L:$L,0),D$1),IF($B39="年度計",$E$2,INDEX(Calc!$A:$XFD,$B39,D$1))))</f>
        <v>201008</v>
      </c>
      <c r="E39" s="38">
        <f>IF($B39="","",IF($B39="月度計","",IF($B39="年度計","",INDEX(Calc!$A:$XFD,$B39,E$1))))</f>
        <v>40399</v>
      </c>
      <c r="F39" s="43" t="str">
        <f>IF($B39="","",IF($B39="月度計",VALUE(RIGHT(D39,2))&amp;"月度計",IF($B39="年度計",$E$2&amp;"年度計",INDEX(Calc!$A:$XFD,$B39,F$1))))</f>
        <v>加賀歯科診療所</v>
      </c>
      <c r="G39" s="28">
        <f>IF($B39="","",IF($B39="月度計",SUMIF(Calc!$K:$K,$D39,Calc!$H:$H),IF($B39="年度計",SUM(Calc!H$11:H$65536),INDEX(Calc!$A:$XFD,$B39,G$1))))</f>
        <v>340</v>
      </c>
      <c r="H39" s="29">
        <f>IF($B39="","",IF($B39="月度計",SUMIF(Calc!$K:$K,$D39,Calc!$I:$I),IF($B39="年度計",SUM(Calc!I$11:I$65536),INDEX(Calc!$A:$XFD,$B39,H$1))))</f>
        <v>280</v>
      </c>
      <c r="I39" s="30">
        <f t="shared" si="2"/>
        <v>620</v>
      </c>
      <c r="J39" s="31" t="str">
        <f>IF($B39="","",IF($B39="月度計","",IF($B39="年度計","",INDEX(Calc!$A:$XFD,$B39,J$1))))</f>
        <v>利家</v>
      </c>
    </row>
    <row r="40" spans="1:10" ht="15" customHeight="1">
      <c r="A40" s="3">
        <f t="shared" si="0"/>
        <v>30</v>
      </c>
      <c r="B40" s="12">
        <f>IF(A40&gt;$A$1,"",IF(A40=$A$1,"年度計",IF(ISERROR(MATCH(A40,Calc!$L:$L,0)),"月度計",MATCH(A40,Calc!$L:$L,0))))</f>
        <v>34</v>
      </c>
      <c r="C40" s="27">
        <f t="shared" si="1"/>
        <v>24</v>
      </c>
      <c r="D40" s="41" t="str">
        <f>IF($B40="","",IF($B40="月度計",INDEX(Calc!$A:$XFD,MATCH(A40-1,Calc!$L:$L,0),D$1),IF($B40="年度計",$E$2,INDEX(Calc!$A:$XFD,$B40,D$1))))</f>
        <v>201008</v>
      </c>
      <c r="E40" s="38">
        <f>IF($B40="","",IF($B40="月度計","",IF($B40="年度計","",INDEX(Calc!$A:$XFD,$B40,E$1))))</f>
        <v>40413</v>
      </c>
      <c r="F40" s="43" t="str">
        <f>IF($B40="","",IF($B40="月度計",VALUE(RIGHT(D40,2))&amp;"月度計",IF($B40="年度計",$E$2&amp;"年度計",INDEX(Calc!$A:$XFD,$B40,F$1))))</f>
        <v>加賀整骨院</v>
      </c>
      <c r="G40" s="28">
        <f>IF($B40="","",IF($B40="月度計",SUMIF(Calc!$K:$K,$D40,Calc!$H:$H),IF($B40="年度計",SUM(Calc!H$11:H$65536),INDEX(Calc!$A:$XFD,$B40,G$1))))</f>
        <v>400</v>
      </c>
      <c r="H40" s="29">
        <f>IF($B40="","",IF($B40="月度計",SUMIF(Calc!$K:$K,$D40,Calc!$I:$I),IF($B40="年度計",SUM(Calc!I$11:I$65536),INDEX(Calc!$A:$XFD,$B40,H$1))))</f>
        <v>280</v>
      </c>
      <c r="I40" s="30">
        <f t="shared" si="2"/>
        <v>680</v>
      </c>
      <c r="J40" s="31" t="str">
        <f>IF($B40="","",IF($B40="月度計","",IF($B40="年度計","",INDEX(Calc!$A:$XFD,$B40,J$1))))</f>
        <v>利家</v>
      </c>
    </row>
    <row r="41" spans="1:10" ht="15" customHeight="1">
      <c r="A41" s="3">
        <f t="shared" si="0"/>
        <v>31</v>
      </c>
      <c r="B41" s="12">
        <f>IF(A41&gt;$A$1,"",IF(A41=$A$1,"年度計",IF(ISERROR(MATCH(A41,Calc!$L:$L,0)),"月度計",MATCH(A41,Calc!$L:$L,0))))</f>
        <v>35</v>
      </c>
      <c r="C41" s="27">
        <f t="shared" si="1"/>
        <v>25</v>
      </c>
      <c r="D41" s="41" t="str">
        <f>IF($B41="","",IF($B41="月度計",INDEX(Calc!$A:$XFD,MATCH(A41-1,Calc!$L:$L,0),D$1),IF($B41="年度計",$E$2,INDEX(Calc!$A:$XFD,$B41,D$1))))</f>
        <v>201008</v>
      </c>
      <c r="E41" s="38">
        <f>IF($B41="","",IF($B41="月度計","",IF($B41="年度計","",INDEX(Calc!$A:$XFD,$B41,E$1))))</f>
        <v>40413</v>
      </c>
      <c r="F41" s="43" t="str">
        <f>IF($B41="","",IF($B41="月度計",VALUE(RIGHT(D41,2))&amp;"月度計",IF($B41="年度計",$E$2&amp;"年度計",INDEX(Calc!$A:$XFD,$B41,F$1))))</f>
        <v>加賀整骨院</v>
      </c>
      <c r="G41" s="28">
        <f>IF($B41="","",IF($B41="月度計",SUMIF(Calc!$K:$K,$D41,Calc!$H:$H),IF($B41="年度計",SUM(Calc!H$11:H$65536),INDEX(Calc!$A:$XFD,$B41,G$1))))</f>
        <v>290</v>
      </c>
      <c r="H41" s="29">
        <f>IF($B41="","",IF($B41="月度計",SUMIF(Calc!$K:$K,$D41,Calc!$I:$I),IF($B41="年度計",SUM(Calc!I$11:I$65536),INDEX(Calc!$A:$XFD,$B41,H$1))))</f>
        <v>280</v>
      </c>
      <c r="I41" s="30">
        <f t="shared" si="2"/>
        <v>570</v>
      </c>
      <c r="J41" s="31" t="str">
        <f>IF($B41="","",IF($B41="月度計","",IF($B41="年度計","",INDEX(Calc!$A:$XFD,$B41,J$1))))</f>
        <v>利家</v>
      </c>
    </row>
    <row r="42" spans="1:10" ht="15" customHeight="1">
      <c r="A42" s="3">
        <f t="shared" si="0"/>
        <v>32</v>
      </c>
      <c r="B42" s="12">
        <f>IF(A42&gt;$A$1,"",IF(A42=$A$1,"年度計",IF(ISERROR(MATCH(A42,Calc!$L:$L,0)),"月度計",MATCH(A42,Calc!$L:$L,0))))</f>
        <v>36</v>
      </c>
      <c r="C42" s="27">
        <f t="shared" si="1"/>
        <v>26</v>
      </c>
      <c r="D42" s="41" t="str">
        <f>IF($B42="","",IF($B42="月度計",INDEX(Calc!$A:$XFD,MATCH(A42-1,Calc!$L:$L,0),D$1),IF($B42="年度計",$E$2,INDEX(Calc!$A:$XFD,$B42,D$1))))</f>
        <v>201008</v>
      </c>
      <c r="E42" s="38">
        <f>IF($B42="","",IF($B42="月度計","",IF($B42="年度計","",INDEX(Calc!$A:$XFD,$B42,E$1))))</f>
        <v>40416</v>
      </c>
      <c r="F42" s="43" t="str">
        <f>IF($B42="","",IF($B42="月度計",VALUE(RIGHT(D42,2))&amp;"月度計",IF($B42="年度計",$E$2&amp;"年度計",INDEX(Calc!$A:$XFD,$B42,F$1))))</f>
        <v>加賀整骨院</v>
      </c>
      <c r="G42" s="28">
        <f>IF($B42="","",IF($B42="月度計",SUMIF(Calc!$K:$K,$D42,Calc!$H:$H),IF($B42="年度計",SUM(Calc!H$11:H$65536),INDEX(Calc!$A:$XFD,$B42,G$1))))</f>
        <v>210</v>
      </c>
      <c r="H42" s="29">
        <f>IF($B42="","",IF($B42="月度計",SUMIF(Calc!$K:$K,$D42,Calc!$I:$I),IF($B42="年度計",SUM(Calc!I$11:I$65536),INDEX(Calc!$A:$XFD,$B42,H$1))))</f>
        <v>280</v>
      </c>
      <c r="I42" s="30">
        <f t="shared" si="2"/>
        <v>490</v>
      </c>
      <c r="J42" s="31" t="str">
        <f>IF($B42="","",IF($B42="月度計","",IF($B42="年度計","",INDEX(Calc!$A:$XFD,$B42,J$1))))</f>
        <v>利家</v>
      </c>
    </row>
    <row r="43" spans="1:10" ht="15" customHeight="1">
      <c r="A43" s="3">
        <f aca="true" t="shared" si="3" ref="A43:A60">(ROW()-10)+($I$2-1)*$A$2</f>
        <v>33</v>
      </c>
      <c r="B43" s="12" t="str">
        <f>IF(A43&gt;$A$1,"",IF(A43=$A$1,"年度計",IF(ISERROR(MATCH(A43,Calc!$L:$L,0)),"月度計",MATCH(A43,Calc!$L:$L,0))))</f>
        <v>月度計</v>
      </c>
      <c r="C43" s="27">
        <f t="shared" si="1"/>
      </c>
      <c r="D43" s="41" t="str">
        <f>IF($B43="","",IF($B43="月度計",INDEX(Calc!$A:$XFD,MATCH(A43-1,Calc!$L:$L,0),D$1),IF($B43="年度計",$E$2,INDEX(Calc!$A:$XFD,$B43,D$1))))</f>
        <v>201008</v>
      </c>
      <c r="E43" s="38">
        <f>IF($B43="","",IF($B43="月度計","",IF($B43="年度計","",INDEX(Calc!$A:$XFD,$B43,E$1))))</f>
      </c>
      <c r="F43" s="43" t="str">
        <f>IF($B43="","",IF($B43="月度計",VALUE(RIGHT(D43,2))&amp;"月度計",IF($B43="年度計",$E$2&amp;"年度計",INDEX(Calc!$A:$XFD,$B43,F$1))))</f>
        <v>8月度計</v>
      </c>
      <c r="G43" s="28">
        <f>IF($B43="","",IF($B43="月度計",SUMIF(Calc!$K:$K,$D43,Calc!$H:$H),IF($B43="年度計",SUM(Calc!H$11:H$65536),INDEX(Calc!$A:$XFD,$B43,G$1))))</f>
        <v>2610</v>
      </c>
      <c r="H43" s="29">
        <f>IF($B43="","",IF($B43="月度計",SUMIF(Calc!$K:$K,$D43,Calc!$I:$I),IF($B43="年度計",SUM(Calc!I$11:I$65536),INDEX(Calc!$A:$XFD,$B43,H$1))))</f>
        <v>1680</v>
      </c>
      <c r="I43" s="30">
        <f t="shared" si="2"/>
        <v>4290</v>
      </c>
      <c r="J43" s="31">
        <f>IF($B43="","",IF($B43="月度計","",IF($B43="年度計","",INDEX(Calc!$A:$XFD,$B43,J$1))))</f>
      </c>
    </row>
    <row r="44" spans="1:10" ht="15" customHeight="1">
      <c r="A44" s="3">
        <f t="shared" si="3"/>
        <v>34</v>
      </c>
      <c r="B44" s="12">
        <f>IF(A44&gt;$A$1,"",IF(A44=$A$1,"年度計",IF(ISERROR(MATCH(A44,Calc!$L:$L,0)),"月度計",MATCH(A44,Calc!$L:$L,0))))</f>
        <v>37</v>
      </c>
      <c r="C44" s="27">
        <f t="shared" si="1"/>
        <v>27</v>
      </c>
      <c r="D44" s="41" t="str">
        <f>IF($B44="","",IF($B44="月度計",INDEX(Calc!$A:$XFD,MATCH(A44-1,Calc!$L:$L,0),D$1),IF($B44="年度計",$E$2,INDEX(Calc!$A:$XFD,$B44,D$1))))</f>
        <v>201009</v>
      </c>
      <c r="E44" s="38">
        <f>IF($B44="","",IF($B44="月度計","",IF($B44="年度計","",INDEX(Calc!$A:$XFD,$B44,E$1))))</f>
        <v>40424</v>
      </c>
      <c r="F44" s="43" t="str">
        <f>IF($B44="","",IF($B44="月度計",VALUE(RIGHT(D44,2))&amp;"月度計",IF($B44="年度計",$E$2&amp;"年度計",INDEX(Calc!$A:$XFD,$B44,F$1))))</f>
        <v>加賀整骨院</v>
      </c>
      <c r="G44" s="28">
        <f>IF($B44="","",IF($B44="月度計",SUMIF(Calc!$K:$K,$D44,Calc!$H:$H),IF($B44="年度計",SUM(Calc!H$11:H$65536),INDEX(Calc!$A:$XFD,$B44,G$1))))</f>
        <v>460</v>
      </c>
      <c r="H44" s="29">
        <f>IF($B44="","",IF($B44="月度計",SUMIF(Calc!$K:$K,$D44,Calc!$I:$I),IF($B44="年度計",SUM(Calc!I$11:I$65536),INDEX(Calc!$A:$XFD,$B44,H$1))))</f>
        <v>280</v>
      </c>
      <c r="I44" s="30">
        <f t="shared" si="2"/>
        <v>740</v>
      </c>
      <c r="J44" s="31" t="str">
        <f>IF($B44="","",IF($B44="月度計","",IF($B44="年度計","",INDEX(Calc!$A:$XFD,$B44,J$1))))</f>
        <v>利家</v>
      </c>
    </row>
    <row r="45" spans="1:10" ht="15" customHeight="1">
      <c r="A45" s="3">
        <f t="shared" si="3"/>
        <v>35</v>
      </c>
      <c r="B45" s="12">
        <f>IF(A45&gt;$A$1,"",IF(A45=$A$1,"年度計",IF(ISERROR(MATCH(A45,Calc!$L:$L,0)),"月度計",MATCH(A45,Calc!$L:$L,0))))</f>
        <v>38</v>
      </c>
      <c r="C45" s="27">
        <f t="shared" si="1"/>
        <v>28</v>
      </c>
      <c r="D45" s="41" t="str">
        <f>IF($B45="","",IF($B45="月度計",INDEX(Calc!$A:$XFD,MATCH(A45-1,Calc!$L:$L,0),D$1),IF($B45="年度計",$E$2,INDEX(Calc!$A:$XFD,$B45,D$1))))</f>
        <v>201009</v>
      </c>
      <c r="E45" s="38">
        <f>IF($B45="","",IF($B45="月度計","",IF($B45="年度計","",INDEX(Calc!$A:$XFD,$B45,E$1))))</f>
        <v>40448</v>
      </c>
      <c r="F45" s="43" t="str">
        <f>IF($B45="","",IF($B45="月度計",VALUE(RIGHT(D45,2))&amp;"月度計",IF($B45="年度計",$E$2&amp;"年度計",INDEX(Calc!$A:$XFD,$B45,F$1))))</f>
        <v>加賀整骨院</v>
      </c>
      <c r="G45" s="28">
        <f>IF($B45="","",IF($B45="月度計",SUMIF(Calc!$K:$K,$D45,Calc!$H:$H),IF($B45="年度計",SUM(Calc!H$11:H$65536),INDEX(Calc!$A:$XFD,$B45,G$1))))</f>
        <v>160</v>
      </c>
      <c r="H45" s="29">
        <f>IF($B45="","",IF($B45="月度計",SUMIF(Calc!$K:$K,$D45,Calc!$I:$I),IF($B45="年度計",SUM(Calc!I$11:I$65536),INDEX(Calc!$A:$XFD,$B45,H$1))))</f>
        <v>280</v>
      </c>
      <c r="I45" s="30">
        <f t="shared" si="2"/>
        <v>440</v>
      </c>
      <c r="J45" s="31" t="str">
        <f>IF($B45="","",IF($B45="月度計","",IF($B45="年度計","",INDEX(Calc!$A:$XFD,$B45,J$1))))</f>
        <v>利家</v>
      </c>
    </row>
    <row r="46" spans="1:10" ht="15" customHeight="1">
      <c r="A46" s="3">
        <f t="shared" si="3"/>
        <v>36</v>
      </c>
      <c r="B46" s="12" t="str">
        <f>IF(A46&gt;$A$1,"",IF(A46=$A$1,"年度計",IF(ISERROR(MATCH(A46,Calc!$L:$L,0)),"月度計",MATCH(A46,Calc!$L:$L,0))))</f>
        <v>月度計</v>
      </c>
      <c r="C46" s="27">
        <f t="shared" si="1"/>
      </c>
      <c r="D46" s="41" t="str">
        <f>IF($B46="","",IF($B46="月度計",INDEX(Calc!$A:$XFD,MATCH(A46-1,Calc!$L:$L,0),D$1),IF($B46="年度計",$E$2,INDEX(Calc!$A:$XFD,$B46,D$1))))</f>
        <v>201009</v>
      </c>
      <c r="E46" s="38">
        <f>IF($B46="","",IF($B46="月度計","",IF($B46="年度計","",INDEX(Calc!$A:$XFD,$B46,E$1))))</f>
      </c>
      <c r="F46" s="43" t="str">
        <f>IF($B46="","",IF($B46="月度計",VALUE(RIGHT(D46,2))&amp;"月度計",IF($B46="年度計",$E$2&amp;"年度計",INDEX(Calc!$A:$XFD,$B46,F$1))))</f>
        <v>9月度計</v>
      </c>
      <c r="G46" s="28">
        <f>IF($B46="","",IF($B46="月度計",SUMIF(Calc!$K:$K,$D46,Calc!$H:$H),IF($B46="年度計",SUM(Calc!H$11:H$65536),INDEX(Calc!$A:$XFD,$B46,G$1))))</f>
        <v>620</v>
      </c>
      <c r="H46" s="29">
        <f>IF($B46="","",IF($B46="月度計",SUMIF(Calc!$K:$K,$D46,Calc!$I:$I),IF($B46="年度計",SUM(Calc!I$11:I$65536),INDEX(Calc!$A:$XFD,$B46,H$1))))</f>
        <v>560</v>
      </c>
      <c r="I46" s="30">
        <f t="shared" si="2"/>
        <v>1180</v>
      </c>
      <c r="J46" s="31">
        <f>IF($B46="","",IF($B46="月度計","",IF($B46="年度計","",INDEX(Calc!$A:$XFD,$B46,J$1))))</f>
      </c>
    </row>
    <row r="47" spans="1:10" ht="15" customHeight="1">
      <c r="A47" s="3">
        <f t="shared" si="3"/>
        <v>37</v>
      </c>
      <c r="B47" s="12">
        <f>IF(A47&gt;$A$1,"",IF(A47=$A$1,"年度計",IF(ISERROR(MATCH(A47,Calc!$L:$L,0)),"月度計",MATCH(A47,Calc!$L:$L,0))))</f>
        <v>39</v>
      </c>
      <c r="C47" s="27">
        <f t="shared" si="1"/>
        <v>29</v>
      </c>
      <c r="D47" s="41" t="str">
        <f>IF($B47="","",IF($B47="月度計",INDEX(Calc!$A:$XFD,MATCH(A47-1,Calc!$L:$L,0),D$1),IF($B47="年度計",$E$2,INDEX(Calc!$A:$XFD,$B47,D$1))))</f>
        <v>201010</v>
      </c>
      <c r="E47" s="38">
        <f>IF($B47="","",IF($B47="月度計","",IF($B47="年度計","",INDEX(Calc!$A:$XFD,$B47,E$1))))</f>
        <v>40454</v>
      </c>
      <c r="F47" s="43" t="str">
        <f>IF($B47="","",IF($B47="月度計",VALUE(RIGHT(D47,2))&amp;"月度計",IF($B47="年度計",$E$2&amp;"年度計",INDEX(Calc!$A:$XFD,$B47,F$1))))</f>
        <v>加賀整骨院</v>
      </c>
      <c r="G47" s="28">
        <f>IF($B47="","",IF($B47="月度計",SUMIF(Calc!$K:$K,$D47,Calc!$H:$H),IF($B47="年度計",SUM(Calc!H$11:H$65536),INDEX(Calc!$A:$XFD,$B47,G$1))))</f>
        <v>160</v>
      </c>
      <c r="H47" s="29">
        <f>IF($B47="","",IF($B47="月度計",SUMIF(Calc!$K:$K,$D47,Calc!$I:$I),IF($B47="年度計",SUM(Calc!I$11:I$65536),INDEX(Calc!$A:$XFD,$B47,H$1))))</f>
        <v>280</v>
      </c>
      <c r="I47" s="30">
        <f t="shared" si="2"/>
        <v>440</v>
      </c>
      <c r="J47" s="31" t="str">
        <f>IF($B47="","",IF($B47="月度計","",IF($B47="年度計","",INDEX(Calc!$A:$XFD,$B47,J$1))))</f>
        <v>利家</v>
      </c>
    </row>
    <row r="48" spans="1:10" ht="15" customHeight="1">
      <c r="A48" s="3">
        <f t="shared" si="3"/>
        <v>38</v>
      </c>
      <c r="B48" s="12">
        <f>IF(A48&gt;$A$1,"",IF(A48=$A$1,"年度計",IF(ISERROR(MATCH(A48,Calc!$L:$L,0)),"月度計",MATCH(A48,Calc!$L:$L,0))))</f>
        <v>40</v>
      </c>
      <c r="C48" s="27">
        <f t="shared" si="1"/>
        <v>30</v>
      </c>
      <c r="D48" s="41" t="str">
        <f>IF($B48="","",IF($B48="月度計",INDEX(Calc!$A:$XFD,MATCH(A48-1,Calc!$L:$L,0),D$1),IF($B48="年度計",$E$2,INDEX(Calc!$A:$XFD,$B48,D$1))))</f>
        <v>201010</v>
      </c>
      <c r="E48" s="38">
        <f>IF($B48="","",IF($B48="月度計","",IF($B48="年度計","",INDEX(Calc!$A:$XFD,$B48,E$1))))</f>
        <v>40461</v>
      </c>
      <c r="F48" s="43" t="str">
        <f>IF($B48="","",IF($B48="月度計",VALUE(RIGHT(D48,2))&amp;"月度計",IF($B48="年度計",$E$2&amp;"年度計",INDEX(Calc!$A:$XFD,$B48,F$1))))</f>
        <v>加賀整骨院</v>
      </c>
      <c r="G48" s="28">
        <f>IF($B48="","",IF($B48="月度計",SUMIF(Calc!$K:$K,$D48,Calc!$H:$H),IF($B48="年度計",SUM(Calc!H$11:H$65536),INDEX(Calc!$A:$XFD,$B48,G$1))))</f>
        <v>100</v>
      </c>
      <c r="H48" s="29">
        <f>IF($B48="","",IF($B48="月度計",SUMIF(Calc!$K:$K,$D48,Calc!$I:$I),IF($B48="年度計",SUM(Calc!I$11:I$65536),INDEX(Calc!$A:$XFD,$B48,H$1))))</f>
        <v>280</v>
      </c>
      <c r="I48" s="30">
        <f t="shared" si="2"/>
        <v>380</v>
      </c>
      <c r="J48" s="31" t="str">
        <f>IF($B48="","",IF($B48="月度計","",IF($B48="年度計","",INDEX(Calc!$A:$XFD,$B48,J$1))))</f>
        <v>利家</v>
      </c>
    </row>
    <row r="49" spans="1:10" ht="15" customHeight="1">
      <c r="A49" s="3">
        <f t="shared" si="3"/>
        <v>39</v>
      </c>
      <c r="B49" s="12">
        <f>IF(A49&gt;$A$1,"",IF(A49=$A$1,"年度計",IF(ISERROR(MATCH(A49,Calc!$L:$L,0)),"月度計",MATCH(A49,Calc!$L:$L,0))))</f>
        <v>41</v>
      </c>
      <c r="C49" s="27">
        <f t="shared" si="1"/>
        <v>31</v>
      </c>
      <c r="D49" s="41" t="str">
        <f>IF($B49="","",IF($B49="月度計",INDEX(Calc!$A:$XFD,MATCH(A49-1,Calc!$L:$L,0),D$1),IF($B49="年度計",$E$2,INDEX(Calc!$A:$XFD,$B49,D$1))))</f>
        <v>201010</v>
      </c>
      <c r="E49" s="38">
        <f>IF($B49="","",IF($B49="月度計","",IF($B49="年度計","",INDEX(Calc!$A:$XFD,$B49,E$1))))</f>
        <v>40464</v>
      </c>
      <c r="F49" s="43" t="str">
        <f>IF($B49="","",IF($B49="月度計",VALUE(RIGHT(D49,2))&amp;"月度計",IF($B49="年度計",$E$2&amp;"年度計",INDEX(Calc!$A:$XFD,$B49,F$1))))</f>
        <v>加賀整骨院</v>
      </c>
      <c r="G49" s="28">
        <f>IF($B49="","",IF($B49="月度計",SUMIF(Calc!$K:$K,$D49,Calc!$H:$H),IF($B49="年度計",SUM(Calc!H$11:H$65536),INDEX(Calc!$A:$XFD,$B49,G$1))))</f>
        <v>160</v>
      </c>
      <c r="H49" s="29">
        <f>IF($B49="","",IF($B49="月度計",SUMIF(Calc!$K:$K,$D49,Calc!$I:$I),IF($B49="年度計",SUM(Calc!I$11:I$65536),INDEX(Calc!$A:$XFD,$B49,H$1))))</f>
        <v>280</v>
      </c>
      <c r="I49" s="30">
        <f t="shared" si="2"/>
        <v>440</v>
      </c>
      <c r="J49" s="31" t="str">
        <f>IF($B49="","",IF($B49="月度計","",IF($B49="年度計","",INDEX(Calc!$A:$XFD,$B49,J$1))))</f>
        <v>利家</v>
      </c>
    </row>
    <row r="50" spans="1:10" ht="15" customHeight="1">
      <c r="A50" s="3">
        <f t="shared" si="3"/>
        <v>40</v>
      </c>
      <c r="B50" s="12">
        <f>IF(A50&gt;$A$1,"",IF(A50=$A$1,"年度計",IF(ISERROR(MATCH(A50,Calc!$L:$L,0)),"月度計",MATCH(A50,Calc!$L:$L,0))))</f>
        <v>42</v>
      </c>
      <c r="C50" s="27">
        <f t="shared" si="1"/>
        <v>32</v>
      </c>
      <c r="D50" s="41" t="str">
        <f>IF($B50="","",IF($B50="月度計",INDEX(Calc!$A:$XFD,MATCH(A50-1,Calc!$L:$L,0),D$1),IF($B50="年度計",$E$2,INDEX(Calc!$A:$XFD,$B50,D$1))))</f>
        <v>201010</v>
      </c>
      <c r="E50" s="38">
        <f>IF($B50="","",IF($B50="月度計","",IF($B50="年度計","",INDEX(Calc!$A:$XFD,$B50,E$1))))</f>
        <v>40465</v>
      </c>
      <c r="F50" s="43" t="str">
        <f>IF($B50="","",IF($B50="月度計",VALUE(RIGHT(D50,2))&amp;"月度計",IF($B50="年度計",$E$2&amp;"年度計",INDEX(Calc!$A:$XFD,$B50,F$1))))</f>
        <v>加賀整骨院</v>
      </c>
      <c r="G50" s="28">
        <f>IF($B50="","",IF($B50="月度計",SUMIF(Calc!$K:$K,$D50,Calc!$H:$H),IF($B50="年度計",SUM(Calc!H$11:H$65536),INDEX(Calc!$A:$XFD,$B50,G$1))))</f>
        <v>160</v>
      </c>
      <c r="H50" s="29">
        <f>IF($B50="","",IF($B50="月度計",SUMIF(Calc!$K:$K,$D50,Calc!$I:$I),IF($B50="年度計",SUM(Calc!I$11:I$65536),INDEX(Calc!$A:$XFD,$B50,H$1))))</f>
        <v>280</v>
      </c>
      <c r="I50" s="30">
        <f t="shared" si="2"/>
        <v>440</v>
      </c>
      <c r="J50" s="31" t="str">
        <f>IF($B50="","",IF($B50="月度計","",IF($B50="年度計","",INDEX(Calc!$A:$XFD,$B50,J$1))))</f>
        <v>利家</v>
      </c>
    </row>
    <row r="51" spans="1:10" ht="15" customHeight="1">
      <c r="A51" s="3">
        <f t="shared" si="3"/>
        <v>41</v>
      </c>
      <c r="B51" s="12">
        <f>IF(A51&gt;$A$1,"",IF(A51=$A$1,"年度計",IF(ISERROR(MATCH(A51,Calc!$L:$L,0)),"月度計",MATCH(A51,Calc!$L:$L,0))))</f>
        <v>43</v>
      </c>
      <c r="C51" s="27">
        <f t="shared" si="1"/>
        <v>33</v>
      </c>
      <c r="D51" s="41" t="str">
        <f>IF($B51="","",IF($B51="月度計",INDEX(Calc!$A:$XFD,MATCH(A51-1,Calc!$L:$L,0),D$1),IF($B51="年度計",$E$2,INDEX(Calc!$A:$XFD,$B51,D$1))))</f>
        <v>201010</v>
      </c>
      <c r="E51" s="38">
        <f>IF($B51="","",IF($B51="月度計","",IF($B51="年度計","",INDEX(Calc!$A:$XFD,$B51,E$1))))</f>
        <v>40469</v>
      </c>
      <c r="F51" s="43" t="str">
        <f>IF($B51="","",IF($B51="月度計",VALUE(RIGHT(D51,2))&amp;"月度計",IF($B51="年度計",$E$2&amp;"年度計",INDEX(Calc!$A:$XFD,$B51,F$1))))</f>
        <v>加賀整骨院</v>
      </c>
      <c r="G51" s="28">
        <f>IF($B51="","",IF($B51="月度計",SUMIF(Calc!$K:$K,$D51,Calc!$H:$H),IF($B51="年度計",SUM(Calc!H$11:H$65536),INDEX(Calc!$A:$XFD,$B51,G$1))))</f>
        <v>160</v>
      </c>
      <c r="H51" s="29">
        <f>IF($B51="","",IF($B51="月度計",SUMIF(Calc!$K:$K,$D51,Calc!$I:$I),IF($B51="年度計",SUM(Calc!I$11:I$65536),INDEX(Calc!$A:$XFD,$B51,H$1))))</f>
        <v>280</v>
      </c>
      <c r="I51" s="30">
        <f t="shared" si="2"/>
        <v>440</v>
      </c>
      <c r="J51" s="31" t="str">
        <f>IF($B51="","",IF($B51="月度計","",IF($B51="年度計","",INDEX(Calc!$A:$XFD,$B51,J$1))))</f>
        <v>利家</v>
      </c>
    </row>
    <row r="52" spans="1:10" ht="15" customHeight="1">
      <c r="A52" s="3">
        <f t="shared" si="3"/>
        <v>42</v>
      </c>
      <c r="B52" s="12">
        <f>IF(A52&gt;$A$1,"",IF(A52=$A$1,"年度計",IF(ISERROR(MATCH(A52,Calc!$L:$L,0)),"月度計",MATCH(A52,Calc!$L:$L,0))))</f>
        <v>44</v>
      </c>
      <c r="C52" s="27">
        <f t="shared" si="1"/>
        <v>34</v>
      </c>
      <c r="D52" s="41" t="str">
        <f>IF($B52="","",IF($B52="月度計",INDEX(Calc!$A:$XFD,MATCH(A52-1,Calc!$L:$L,0),D$1),IF($B52="年度計",$E$2,INDEX(Calc!$A:$XFD,$B52,D$1))))</f>
        <v>201010</v>
      </c>
      <c r="E52" s="38">
        <f>IF($B52="","",IF($B52="月度計","",IF($B52="年度計","",INDEX(Calc!$A:$XFD,$B52,E$1))))</f>
        <v>40474</v>
      </c>
      <c r="F52" s="43" t="str">
        <f>IF($B52="","",IF($B52="月度計",VALUE(RIGHT(D52,2))&amp;"月度計",IF($B52="年度計",$E$2&amp;"年度計",INDEX(Calc!$A:$XFD,$B52,F$1))))</f>
        <v>加賀整骨院</v>
      </c>
      <c r="G52" s="28">
        <f>IF($B52="","",IF($B52="月度計",SUMIF(Calc!$K:$K,$D52,Calc!$H:$H),IF($B52="年度計",SUM(Calc!H$11:H$65536),INDEX(Calc!$A:$XFD,$B52,G$1))))</f>
        <v>160</v>
      </c>
      <c r="H52" s="29">
        <f>IF($B52="","",IF($B52="月度計",SUMIF(Calc!$K:$K,$D52,Calc!$I:$I),IF($B52="年度計",SUM(Calc!I$11:I$65536),INDEX(Calc!$A:$XFD,$B52,H$1))))</f>
        <v>280</v>
      </c>
      <c r="I52" s="30">
        <f t="shared" si="2"/>
        <v>440</v>
      </c>
      <c r="J52" s="31" t="str">
        <f>IF($B52="","",IF($B52="月度計","",IF($B52="年度計","",INDEX(Calc!$A:$XFD,$B52,J$1))))</f>
        <v>利家</v>
      </c>
    </row>
    <row r="53" spans="1:10" ht="15" customHeight="1">
      <c r="A53" s="3">
        <f t="shared" si="3"/>
        <v>43</v>
      </c>
      <c r="B53" s="12">
        <f>IF(A53&gt;$A$1,"",IF(A53=$A$1,"年度計",IF(ISERROR(MATCH(A53,Calc!$L:$L,0)),"月度計",MATCH(A53,Calc!$L:$L,0))))</f>
        <v>45</v>
      </c>
      <c r="C53" s="27">
        <f t="shared" si="1"/>
        <v>35</v>
      </c>
      <c r="D53" s="41" t="str">
        <f>IF($B53="","",IF($B53="月度計",INDEX(Calc!$A:$XFD,MATCH(A53-1,Calc!$L:$L,0),D$1),IF($B53="年度計",$E$2,INDEX(Calc!$A:$XFD,$B53,D$1))))</f>
        <v>201010</v>
      </c>
      <c r="E53" s="38">
        <f>IF($B53="","",IF($B53="月度計","",IF($B53="年度計","",INDEX(Calc!$A:$XFD,$B53,E$1))))</f>
        <v>40478</v>
      </c>
      <c r="F53" s="43" t="str">
        <f>IF($B53="","",IF($B53="月度計",VALUE(RIGHT(D53,2))&amp;"月度計",IF($B53="年度計",$E$2&amp;"年度計",INDEX(Calc!$A:$XFD,$B53,F$1))))</f>
        <v>加賀整骨院</v>
      </c>
      <c r="G53" s="28">
        <f>IF($B53="","",IF($B53="月度計",SUMIF(Calc!$K:$K,$D53,Calc!$H:$H),IF($B53="年度計",SUM(Calc!H$11:H$65536),INDEX(Calc!$A:$XFD,$B53,G$1))))</f>
        <v>160</v>
      </c>
      <c r="H53" s="29">
        <f>IF($B53="","",IF($B53="月度計",SUMIF(Calc!$K:$K,$D53,Calc!$I:$I),IF($B53="年度計",SUM(Calc!I$11:I$65536),INDEX(Calc!$A:$XFD,$B53,H$1))))</f>
        <v>280</v>
      </c>
      <c r="I53" s="30">
        <f t="shared" si="2"/>
        <v>440</v>
      </c>
      <c r="J53" s="31" t="str">
        <f>IF($B53="","",IF($B53="月度計","",IF($B53="年度計","",INDEX(Calc!$A:$XFD,$B53,J$1))))</f>
        <v>利家</v>
      </c>
    </row>
    <row r="54" spans="1:10" ht="15" customHeight="1">
      <c r="A54" s="3">
        <f t="shared" si="3"/>
        <v>44</v>
      </c>
      <c r="B54" s="12">
        <f>IF(A54&gt;$A$1,"",IF(A54=$A$1,"年度計",IF(ISERROR(MATCH(A54,Calc!$L:$L,0)),"月度計",MATCH(A54,Calc!$L:$L,0))))</f>
        <v>46</v>
      </c>
      <c r="C54" s="27">
        <f t="shared" si="1"/>
        <v>36</v>
      </c>
      <c r="D54" s="41" t="str">
        <f>IF($B54="","",IF($B54="月度計",INDEX(Calc!$A:$XFD,MATCH(A54-1,Calc!$L:$L,0),D$1),IF($B54="年度計",$E$2,INDEX(Calc!$A:$XFD,$B54,D$1))))</f>
        <v>201010</v>
      </c>
      <c r="E54" s="38">
        <f>IF($B54="","",IF($B54="月度計","",IF($B54="年度計","",INDEX(Calc!$A:$XFD,$B54,E$1))))</f>
        <v>40479</v>
      </c>
      <c r="F54" s="43" t="str">
        <f>IF($B54="","",IF($B54="月度計",VALUE(RIGHT(D54,2))&amp;"月度計",IF($B54="年度計",$E$2&amp;"年度計",INDEX(Calc!$A:$XFD,$B54,F$1))))</f>
        <v>加賀整骨院</v>
      </c>
      <c r="G54" s="28">
        <f>IF($B54="","",IF($B54="月度計",SUMIF(Calc!$K:$K,$D54,Calc!$H:$H),IF($B54="年度計",SUM(Calc!H$11:H$65536),INDEX(Calc!$A:$XFD,$B54,G$1))))</f>
        <v>160</v>
      </c>
      <c r="H54" s="29">
        <f>IF($B54="","",IF($B54="月度計",SUMIF(Calc!$K:$K,$D54,Calc!$I:$I),IF($B54="年度計",SUM(Calc!I$11:I$65536),INDEX(Calc!$A:$XFD,$B54,H$1))))</f>
        <v>280</v>
      </c>
      <c r="I54" s="30">
        <f t="shared" si="2"/>
        <v>440</v>
      </c>
      <c r="J54" s="31" t="str">
        <f>IF($B54="","",IF($B54="月度計","",IF($B54="年度計","",INDEX(Calc!$A:$XFD,$B54,J$1))))</f>
        <v>利家</v>
      </c>
    </row>
    <row r="55" spans="1:10" ht="15" customHeight="1">
      <c r="A55" s="3">
        <f t="shared" si="3"/>
        <v>45</v>
      </c>
      <c r="B55" s="12">
        <f>IF(A55&gt;$A$1,"",IF(A55=$A$1,"年度計",IF(ISERROR(MATCH(A55,Calc!$L:$L,0)),"月度計",MATCH(A55,Calc!$L:$L,0))))</f>
        <v>47</v>
      </c>
      <c r="C55" s="27">
        <f t="shared" si="1"/>
        <v>37</v>
      </c>
      <c r="D55" s="41" t="str">
        <f>IF($B55="","",IF($B55="月度計",INDEX(Calc!$A:$XFD,MATCH(A55-1,Calc!$L:$L,0),D$1),IF($B55="年度計",$E$2,INDEX(Calc!$A:$XFD,$B55,D$1))))</f>
        <v>201010</v>
      </c>
      <c r="E55" s="38">
        <f>IF($B55="","",IF($B55="月度計","",IF($B55="年度計","",INDEX(Calc!$A:$XFD,$B55,E$1))))</f>
        <v>40482</v>
      </c>
      <c r="F55" s="43" t="str">
        <f>IF($B55="","",IF($B55="月度計",VALUE(RIGHT(D55,2))&amp;"月度計",IF($B55="年度計",$E$2&amp;"年度計",INDEX(Calc!$A:$XFD,$B55,F$1))))</f>
        <v>加賀整骨院</v>
      </c>
      <c r="G55" s="28">
        <f>IF($B55="","",IF($B55="月度計",SUMIF(Calc!$K:$K,$D55,Calc!$H:$H),IF($B55="年度計",SUM(Calc!H$11:H$65536),INDEX(Calc!$A:$XFD,$B55,G$1))))</f>
        <v>160</v>
      </c>
      <c r="H55" s="29">
        <f>IF($B55="","",IF($B55="月度計",SUMIF(Calc!$K:$K,$D55,Calc!$I:$I),IF($B55="年度計",SUM(Calc!I$11:I$65536),INDEX(Calc!$A:$XFD,$B55,H$1))))</f>
        <v>280</v>
      </c>
      <c r="I55" s="30">
        <f t="shared" si="2"/>
        <v>440</v>
      </c>
      <c r="J55" s="31" t="str">
        <f>IF($B55="","",IF($B55="月度計","",IF($B55="年度計","",INDEX(Calc!$A:$XFD,$B55,J$1))))</f>
        <v>利家</v>
      </c>
    </row>
    <row r="56" spans="1:10" ht="15" customHeight="1">
      <c r="A56" s="3">
        <f t="shared" si="3"/>
        <v>46</v>
      </c>
      <c r="B56" s="12" t="str">
        <f>IF(A56&gt;$A$1,"",IF(A56=$A$1,"年度計",IF(ISERROR(MATCH(A56,Calc!$L:$L,0)),"月度計",MATCH(A56,Calc!$L:$L,0))))</f>
        <v>月度計</v>
      </c>
      <c r="C56" s="27">
        <f t="shared" si="1"/>
      </c>
      <c r="D56" s="41" t="str">
        <f>IF($B56="","",IF($B56="月度計",INDEX(Calc!$A:$XFD,MATCH(A56-1,Calc!$L:$L,0),D$1),IF($B56="年度計",$E$2,INDEX(Calc!$A:$XFD,$B56,D$1))))</f>
        <v>201010</v>
      </c>
      <c r="E56" s="38">
        <f>IF($B56="","",IF($B56="月度計","",IF($B56="年度計","",INDEX(Calc!$A:$XFD,$B56,E$1))))</f>
      </c>
      <c r="F56" s="43" t="str">
        <f>IF($B56="","",IF($B56="月度計",VALUE(RIGHT(D56,2))&amp;"月度計",IF($B56="年度計",$E$2&amp;"年度計",INDEX(Calc!$A:$XFD,$B56,F$1))))</f>
        <v>10月度計</v>
      </c>
      <c r="G56" s="28">
        <f>IF($B56="","",IF($B56="月度計",SUMIF(Calc!$K:$K,$D56,Calc!$H:$H),IF($B56="年度計",SUM(Calc!H$11:H$65536),INDEX(Calc!$A:$XFD,$B56,G$1))))</f>
        <v>1380</v>
      </c>
      <c r="H56" s="29">
        <f>IF($B56="","",IF($B56="月度計",SUMIF(Calc!$K:$K,$D56,Calc!$I:$I),IF($B56="年度計",SUM(Calc!I$11:I$65536),INDEX(Calc!$A:$XFD,$B56,H$1))))</f>
        <v>2520</v>
      </c>
      <c r="I56" s="30">
        <f t="shared" si="2"/>
        <v>3900</v>
      </c>
      <c r="J56" s="31">
        <f>IF($B56="","",IF($B56="月度計","",IF($B56="年度計","",INDEX(Calc!$A:$XFD,$B56,J$1))))</f>
      </c>
    </row>
    <row r="57" spans="1:10" ht="15" customHeight="1">
      <c r="A57" s="3">
        <f t="shared" si="3"/>
        <v>47</v>
      </c>
      <c r="B57" s="12">
        <f>IF(A57&gt;$A$1,"",IF(A57=$A$1,"年度計",IF(ISERROR(MATCH(A57,Calc!$L:$L,0)),"月度計",MATCH(A57,Calc!$L:$L,0))))</f>
        <v>48</v>
      </c>
      <c r="C57" s="27">
        <f t="shared" si="1"/>
        <v>38</v>
      </c>
      <c r="D57" s="41" t="str">
        <f>IF($B57="","",IF($B57="月度計",INDEX(Calc!$A:$XFD,MATCH(A57-1,Calc!$L:$L,0),D$1),IF($B57="年度計",$E$2,INDEX(Calc!$A:$XFD,$B57,D$1))))</f>
        <v>201011</v>
      </c>
      <c r="E57" s="38">
        <f>IF($B57="","",IF($B57="月度計","",IF($B57="年度計","",INDEX(Calc!$A:$XFD,$B57,E$1))))</f>
        <v>40483</v>
      </c>
      <c r="F57" s="43" t="str">
        <f>IF($B57="","",IF($B57="月度計",VALUE(RIGHT(D57,2))&amp;"月度計",IF($B57="年度計",$E$2&amp;"年度計",INDEX(Calc!$A:$XFD,$B57,F$1))))</f>
        <v>加賀整骨院</v>
      </c>
      <c r="G57" s="28">
        <f>IF($B57="","",IF($B57="月度計",SUMIF(Calc!$K:$K,$D57,Calc!$H:$H),IF($B57="年度計",SUM(Calc!H$11:H$65536),INDEX(Calc!$A:$XFD,$B57,G$1))))</f>
        <v>160</v>
      </c>
      <c r="H57" s="29">
        <f>IF($B57="","",IF($B57="月度計",SUMIF(Calc!$K:$K,$D57,Calc!$I:$I),IF($B57="年度計",SUM(Calc!I$11:I$65536),INDEX(Calc!$A:$XFD,$B57,H$1))))</f>
        <v>280</v>
      </c>
      <c r="I57" s="30">
        <f t="shared" si="2"/>
        <v>440</v>
      </c>
      <c r="J57" s="31" t="str">
        <f>IF($B57="","",IF($B57="月度計","",IF($B57="年度計","",INDEX(Calc!$A:$XFD,$B57,J$1))))</f>
        <v>利家</v>
      </c>
    </row>
    <row r="58" spans="1:10" ht="15" customHeight="1">
      <c r="A58" s="3">
        <f t="shared" si="3"/>
        <v>48</v>
      </c>
      <c r="B58" s="12">
        <f>IF(A58&gt;$A$1,"",IF(A58=$A$1,"年度計",IF(ISERROR(MATCH(A58,Calc!$L:$L,0)),"月度計",MATCH(A58,Calc!$L:$L,0))))</f>
        <v>49</v>
      </c>
      <c r="C58" s="27">
        <f t="shared" si="1"/>
        <v>39</v>
      </c>
      <c r="D58" s="41" t="str">
        <f>IF($B58="","",IF($B58="月度計",INDEX(Calc!$A:$XFD,MATCH(A58-1,Calc!$L:$L,0),D$1),IF($B58="年度計",$E$2,INDEX(Calc!$A:$XFD,$B58,D$1))))</f>
        <v>201011</v>
      </c>
      <c r="E58" s="38">
        <f>IF($B58="","",IF($B58="月度計","",IF($B58="年度計","",INDEX(Calc!$A:$XFD,$B58,E$1))))</f>
        <v>40490</v>
      </c>
      <c r="F58" s="43" t="str">
        <f>IF($B58="","",IF($B58="月度計",VALUE(RIGHT(D58,2))&amp;"月度計",IF($B58="年度計",$E$2&amp;"年度計",INDEX(Calc!$A:$XFD,$B58,F$1))))</f>
        <v>加賀整骨院</v>
      </c>
      <c r="G58" s="28">
        <f>IF($B58="","",IF($B58="月度計",SUMIF(Calc!$K:$K,$D58,Calc!$H:$H),IF($B58="年度計",SUM(Calc!H$11:H$65536),INDEX(Calc!$A:$XFD,$B58,G$1))))</f>
        <v>160</v>
      </c>
      <c r="H58" s="29">
        <f>IF($B58="","",IF($B58="月度計",SUMIF(Calc!$K:$K,$D58,Calc!$I:$I),IF($B58="年度計",SUM(Calc!I$11:I$65536),INDEX(Calc!$A:$XFD,$B58,H$1))))</f>
        <v>280</v>
      </c>
      <c r="I58" s="30">
        <f t="shared" si="2"/>
        <v>440</v>
      </c>
      <c r="J58" s="31" t="str">
        <f>IF($B58="","",IF($B58="月度計","",IF($B58="年度計","",INDEX(Calc!$A:$XFD,$B58,J$1))))</f>
        <v>利家</v>
      </c>
    </row>
    <row r="59" spans="1:10" ht="15" customHeight="1">
      <c r="A59" s="3">
        <f t="shared" si="3"/>
        <v>49</v>
      </c>
      <c r="B59" s="12">
        <f>IF(A59&gt;$A$1,"",IF(A59=$A$1,"年度計",IF(ISERROR(MATCH(A59,Calc!$L:$L,0)),"月度計",MATCH(A59,Calc!$L:$L,0))))</f>
        <v>50</v>
      </c>
      <c r="C59" s="27">
        <f t="shared" si="1"/>
        <v>40</v>
      </c>
      <c r="D59" s="41" t="str">
        <f>IF($B59="","",IF($B59="月度計",INDEX(Calc!$A:$XFD,MATCH(A59-1,Calc!$L:$L,0),D$1),IF($B59="年度計",$E$2,INDEX(Calc!$A:$XFD,$B59,D$1))))</f>
        <v>201011</v>
      </c>
      <c r="E59" s="38">
        <f>IF($B59="","",IF($B59="月度計","",IF($B59="年度計","",INDEX(Calc!$A:$XFD,$B59,E$1))))</f>
        <v>40491</v>
      </c>
      <c r="F59" s="43" t="str">
        <f>IF($B59="","",IF($B59="月度計",VALUE(RIGHT(D59,2))&amp;"月度計",IF($B59="年度計",$E$2&amp;"年度計",INDEX(Calc!$A:$XFD,$B59,F$1))))</f>
        <v>加賀調剤薬局</v>
      </c>
      <c r="G59" s="28">
        <f>IF($B59="","",IF($B59="月度計",SUMIF(Calc!$K:$K,$D59,Calc!$H:$H),IF($B59="年度計",SUM(Calc!H$11:H$65536),INDEX(Calc!$A:$XFD,$B59,G$1))))</f>
        <v>1750</v>
      </c>
      <c r="H59" s="29">
        <f>IF($B59="","",IF($B59="月度計",SUMIF(Calc!$K:$K,$D59,Calc!$I:$I),IF($B59="年度計",SUM(Calc!I$11:I$65536),INDEX(Calc!$A:$XFD,$B59,H$1))))</f>
        <v>280</v>
      </c>
      <c r="I59" s="30">
        <f t="shared" si="2"/>
        <v>2030</v>
      </c>
      <c r="J59" s="31" t="str">
        <f>IF($B59="","",IF($B59="月度計","",IF($B59="年度計","",INDEX(Calc!$A:$XFD,$B59,J$1))))</f>
        <v>利家</v>
      </c>
    </row>
    <row r="60" spans="1:10" ht="15" customHeight="1" thickBot="1">
      <c r="A60" s="3">
        <f t="shared" si="3"/>
        <v>50</v>
      </c>
      <c r="B60" s="12">
        <f>IF(A60&gt;$A$1,"",IF(A60=$A$1,"年度計",IF(ISERROR(MATCH(A60,Calc!$L:$L,0)),"月度計",MATCH(A60,Calc!$L:$L,0))))</f>
        <v>51</v>
      </c>
      <c r="C60" s="32">
        <f t="shared" si="1"/>
        <v>41</v>
      </c>
      <c r="D60" s="42" t="str">
        <f>IF($B60="","",IF($B60="月度計",INDEX(Calc!$A:$XFD,MATCH(A60-1,Calc!$L:$L,0),D$1),IF($B60="年度計",$E$2,INDEX(Calc!$A:$XFD,$B60,D$1))))</f>
        <v>201011</v>
      </c>
      <c r="E60" s="39">
        <f>IF($B60="","",IF($B60="月度計","",IF($B60="年度計","",INDEX(Calc!$A:$XFD,$B60,E$1))))</f>
        <v>40492</v>
      </c>
      <c r="F60" s="45" t="str">
        <f>IF($B60="","",IF($B60="月度計",VALUE(RIGHT(D60,2))&amp;"月度計",IF($B60="年度計",$E$2&amp;"年度計",INDEX(Calc!$A:$XFD,$B60,F$1))))</f>
        <v>加賀歯科診療所</v>
      </c>
      <c r="G60" s="33">
        <f>IF($B60="","",IF($B60="月度計",SUMIF(Calc!$K:$K,$D60,Calc!$H:$H),IF($B60="年度計",SUM(Calc!H$11:H$65536),INDEX(Calc!$A:$XFD,$B60,G$1))))</f>
        <v>850</v>
      </c>
      <c r="H60" s="34">
        <f>IF($B60="","",IF($B60="月度計",SUMIF(Calc!$K:$K,$D60,Calc!$I:$I),IF($B60="年度計",SUM(Calc!I$11:I$65536),INDEX(Calc!$A:$XFD,$B60,H$1))))</f>
        <v>280</v>
      </c>
      <c r="I60" s="35">
        <f t="shared" si="2"/>
        <v>1130</v>
      </c>
      <c r="J60" s="36" t="str">
        <f>IF($B60="","",IF($B60="月度計","",IF($B60="年度計","",INDEX(Calc!$A:$XFD,$B60,J$1))))</f>
        <v>利家</v>
      </c>
    </row>
    <row r="61" spans="4:9" ht="14.25">
      <c r="D61" s="4"/>
      <c r="E61" s="4"/>
      <c r="G61" s="5"/>
      <c r="H61" s="5"/>
      <c r="I61" s="5"/>
    </row>
    <row r="62" spans="4:9" ht="14.25">
      <c r="D62" s="4"/>
      <c r="E62" s="4"/>
      <c r="G62" s="5"/>
      <c r="H62" s="5"/>
      <c r="I62" s="5"/>
    </row>
    <row r="63" spans="4:9" ht="14.25">
      <c r="D63" s="4"/>
      <c r="E63" s="4"/>
      <c r="G63" s="5"/>
      <c r="H63" s="5"/>
      <c r="I63" s="5"/>
    </row>
    <row r="64" spans="4:9" ht="14.25">
      <c r="D64" s="4"/>
      <c r="E64" s="4"/>
      <c r="G64" s="5"/>
      <c r="H64" s="5"/>
      <c r="I64" s="5"/>
    </row>
    <row r="65" spans="4:9" ht="14.25">
      <c r="D65" s="4"/>
      <c r="E65" s="4"/>
      <c r="G65" s="5"/>
      <c r="H65" s="5"/>
      <c r="I65" s="5"/>
    </row>
    <row r="66" spans="4:9" ht="14.25">
      <c r="D66" s="4"/>
      <c r="E66" s="4"/>
      <c r="G66" s="5"/>
      <c r="H66" s="5"/>
      <c r="I66" s="5"/>
    </row>
    <row r="67" spans="4:5" ht="14.25">
      <c r="D67" s="4"/>
      <c r="E67" s="4"/>
    </row>
    <row r="68" spans="4:5" ht="14.25">
      <c r="D68" s="4"/>
      <c r="E68" s="4"/>
    </row>
    <row r="69" spans="4:5" ht="14.25">
      <c r="D69" s="4"/>
      <c r="E69" s="4"/>
    </row>
    <row r="70" spans="4:5" ht="14.25">
      <c r="D70" s="4"/>
      <c r="E70" s="4"/>
    </row>
    <row r="71" spans="4:5" ht="14.25">
      <c r="D71" s="4"/>
      <c r="E71" s="4"/>
    </row>
    <row r="72" spans="4:5" ht="14.25">
      <c r="D72" s="4"/>
      <c r="E72" s="4"/>
    </row>
    <row r="73" spans="4:5" ht="14.25">
      <c r="D73" s="4"/>
      <c r="E73" s="4"/>
    </row>
    <row r="74" spans="4:5" ht="14.25">
      <c r="D74" s="4"/>
      <c r="E74" s="4"/>
    </row>
    <row r="75" spans="4:5" ht="14.25">
      <c r="D75" s="4"/>
      <c r="E75" s="4"/>
    </row>
    <row r="76" spans="4:5" ht="14.25">
      <c r="D76" s="4"/>
      <c r="E76" s="4"/>
    </row>
    <row r="77" spans="4:5" ht="14.25">
      <c r="D77" s="4"/>
      <c r="E77" s="4"/>
    </row>
    <row r="78" spans="4:5" ht="14.25">
      <c r="D78" s="4"/>
      <c r="E78" s="4"/>
    </row>
    <row r="79" spans="4:5" ht="14.25">
      <c r="D79" s="4"/>
      <c r="E79" s="4"/>
    </row>
    <row r="80" spans="4:5" ht="14.25">
      <c r="D80" s="4"/>
      <c r="E80" s="4"/>
    </row>
    <row r="81" spans="4:5" ht="14.25">
      <c r="D81" s="4"/>
      <c r="E81" s="4"/>
    </row>
    <row r="82" spans="4:5" ht="14.25">
      <c r="D82" s="4"/>
      <c r="E82" s="4"/>
    </row>
    <row r="83" spans="4:5" ht="14.25">
      <c r="D83" s="4"/>
      <c r="E83" s="4"/>
    </row>
    <row r="84" spans="4:5" ht="14.25">
      <c r="D84" s="4"/>
      <c r="E84" s="4"/>
    </row>
    <row r="85" spans="4:5" ht="14.25">
      <c r="D85" s="4"/>
      <c r="E85" s="4"/>
    </row>
    <row r="86" spans="4:5" ht="14.25">
      <c r="D86" s="4"/>
      <c r="E86" s="4"/>
    </row>
    <row r="87" spans="4:5" ht="14.25">
      <c r="D87" s="4"/>
      <c r="E87" s="4"/>
    </row>
    <row r="88" spans="4:5" ht="14.25">
      <c r="D88" s="4"/>
      <c r="E88" s="4"/>
    </row>
    <row r="89" spans="4:5" ht="14.25">
      <c r="D89" s="4"/>
      <c r="E89" s="4"/>
    </row>
    <row r="90" spans="4:5" ht="14.25">
      <c r="D90" s="4"/>
      <c r="E90" s="4"/>
    </row>
    <row r="91" spans="4:5" ht="14.25">
      <c r="D91" s="4"/>
      <c r="E91" s="4"/>
    </row>
    <row r="92" spans="4:5" ht="14.25">
      <c r="D92" s="4"/>
      <c r="E92" s="4"/>
    </row>
    <row r="93" spans="4:5" ht="14.25">
      <c r="D93" s="4"/>
      <c r="E93" s="4"/>
    </row>
    <row r="94" spans="4:5" ht="14.25">
      <c r="D94" s="4"/>
      <c r="E94" s="4"/>
    </row>
    <row r="95" spans="4:5" ht="14.25">
      <c r="D95" s="4"/>
      <c r="E95" s="4"/>
    </row>
    <row r="96" spans="4:5" ht="14.25">
      <c r="D96" s="4"/>
      <c r="E96" s="4"/>
    </row>
    <row r="97" spans="4:5" ht="14.25">
      <c r="D97" s="4"/>
      <c r="E97" s="4"/>
    </row>
    <row r="98" spans="4:5" ht="14.25">
      <c r="D98" s="4"/>
      <c r="E98" s="4"/>
    </row>
    <row r="99" spans="4:5" ht="14.25">
      <c r="D99" s="4"/>
      <c r="E99" s="4"/>
    </row>
    <row r="100" spans="4:5" ht="14.25">
      <c r="D100" s="4"/>
      <c r="E100" s="4"/>
    </row>
    <row r="101" spans="4:5" ht="14.25">
      <c r="D101" s="4"/>
      <c r="E101" s="4"/>
    </row>
    <row r="102" spans="4:5" ht="14.25">
      <c r="D102" s="4"/>
      <c r="E102" s="4"/>
    </row>
    <row r="103" spans="4:5" ht="14.25">
      <c r="D103" s="4"/>
      <c r="E103" s="4"/>
    </row>
    <row r="104" spans="4:5" ht="14.25">
      <c r="D104" s="4"/>
      <c r="E104" s="4"/>
    </row>
    <row r="105" spans="4:5" ht="14.25">
      <c r="D105" s="4"/>
      <c r="E105" s="4"/>
    </row>
    <row r="106" spans="4:5" ht="14.25">
      <c r="D106" s="4"/>
      <c r="E106" s="4"/>
    </row>
    <row r="107" spans="4:5" ht="14.25">
      <c r="D107" s="4"/>
      <c r="E107" s="4"/>
    </row>
    <row r="108" spans="4:5" ht="14.25">
      <c r="D108" s="4"/>
      <c r="E108" s="4"/>
    </row>
    <row r="109" spans="4:5" ht="14.25">
      <c r="D109" s="4"/>
      <c r="E109" s="4"/>
    </row>
    <row r="110" spans="4:5" ht="14.25">
      <c r="D110" s="4"/>
      <c r="E110" s="4"/>
    </row>
    <row r="111" spans="4:5" ht="14.25">
      <c r="D111" s="4"/>
      <c r="E111" s="4"/>
    </row>
    <row r="112" spans="4:5" ht="14.25">
      <c r="D112" s="4"/>
      <c r="E112" s="4"/>
    </row>
    <row r="113" spans="4:5" ht="14.25">
      <c r="D113" s="4"/>
      <c r="E113" s="4"/>
    </row>
    <row r="114" spans="4:5" ht="14.25">
      <c r="D114" s="4"/>
      <c r="E114" s="4"/>
    </row>
    <row r="115" spans="4:5" ht="14.25">
      <c r="D115" s="4"/>
      <c r="E115" s="4"/>
    </row>
    <row r="116" spans="4:5" ht="14.25">
      <c r="D116" s="4"/>
      <c r="E116" s="4"/>
    </row>
    <row r="117" spans="4:5" ht="14.25">
      <c r="D117" s="4"/>
      <c r="E117" s="4"/>
    </row>
    <row r="118" spans="4:5" ht="14.25">
      <c r="D118" s="4"/>
      <c r="E118" s="4"/>
    </row>
    <row r="119" spans="4:5" ht="14.25">
      <c r="D119" s="4"/>
      <c r="E119" s="4"/>
    </row>
    <row r="120" spans="4:5" ht="14.25">
      <c r="D120" s="4"/>
      <c r="E120" s="4"/>
    </row>
    <row r="121" spans="4:5" ht="14.25">
      <c r="D121" s="4"/>
      <c r="E121" s="4"/>
    </row>
    <row r="122" spans="4:5" ht="14.25">
      <c r="D122" s="4"/>
      <c r="E122" s="4"/>
    </row>
    <row r="123" spans="4:5" ht="14.25">
      <c r="D123" s="4"/>
      <c r="E123" s="4"/>
    </row>
    <row r="124" spans="4:5" ht="14.25">
      <c r="D124" s="4"/>
      <c r="E124" s="4"/>
    </row>
    <row r="125" spans="4:5" ht="14.25">
      <c r="D125" s="4"/>
      <c r="E125" s="4"/>
    </row>
    <row r="126" spans="4:5" ht="14.25">
      <c r="D126" s="4"/>
      <c r="E126" s="4"/>
    </row>
    <row r="127" spans="4:5" ht="14.25">
      <c r="D127" s="4"/>
      <c r="E127" s="4"/>
    </row>
    <row r="128" spans="4:5" ht="14.25">
      <c r="D128" s="4"/>
      <c r="E128" s="4"/>
    </row>
    <row r="129" spans="4:5" ht="14.25">
      <c r="D129" s="4"/>
      <c r="E129" s="4"/>
    </row>
    <row r="130" spans="4:5" ht="14.25">
      <c r="D130" s="4"/>
      <c r="E130" s="4"/>
    </row>
    <row r="131" spans="4:5" ht="14.25">
      <c r="D131" s="4"/>
      <c r="E131" s="4"/>
    </row>
    <row r="132" spans="4:5" ht="14.25">
      <c r="D132" s="4"/>
      <c r="E132" s="4"/>
    </row>
    <row r="133" spans="4:5" ht="14.25">
      <c r="D133" s="4"/>
      <c r="E133" s="4"/>
    </row>
    <row r="134" spans="4:5" ht="14.25">
      <c r="D134" s="4"/>
      <c r="E134" s="4"/>
    </row>
    <row r="135" spans="4:5" ht="14.25">
      <c r="D135" s="4"/>
      <c r="E135" s="4"/>
    </row>
    <row r="136" spans="4:5" ht="14.25">
      <c r="D136" s="4"/>
      <c r="E136" s="4"/>
    </row>
    <row r="137" spans="4:5" ht="14.25">
      <c r="D137" s="4"/>
      <c r="E137" s="4"/>
    </row>
    <row r="138" spans="4:5" ht="14.25">
      <c r="D138" s="4"/>
      <c r="E138" s="4"/>
    </row>
    <row r="139" spans="4:5" ht="14.25">
      <c r="D139" s="4"/>
      <c r="E139" s="4"/>
    </row>
    <row r="140" spans="4:5" ht="14.25">
      <c r="D140" s="4"/>
      <c r="E140" s="4"/>
    </row>
    <row r="141" spans="4:5" ht="14.25">
      <c r="D141" s="4"/>
      <c r="E141" s="4"/>
    </row>
    <row r="142" spans="4:5" ht="14.25">
      <c r="D142" s="4"/>
      <c r="E142" s="4"/>
    </row>
    <row r="143" spans="4:5" ht="14.25">
      <c r="D143" s="4"/>
      <c r="E143" s="4"/>
    </row>
    <row r="144" spans="4:5" ht="14.25">
      <c r="D144" s="4"/>
      <c r="E144" s="4"/>
    </row>
    <row r="145" spans="4:5" ht="14.25">
      <c r="D145" s="4"/>
      <c r="E145" s="4"/>
    </row>
    <row r="146" spans="4:5" ht="14.25">
      <c r="D146" s="4"/>
      <c r="E146" s="4"/>
    </row>
    <row r="147" spans="4:5" ht="14.25">
      <c r="D147" s="4"/>
      <c r="E147" s="4"/>
    </row>
    <row r="148" spans="4:5" ht="14.25">
      <c r="D148" s="4"/>
      <c r="E148" s="4"/>
    </row>
    <row r="149" spans="4:5" ht="14.25">
      <c r="D149" s="4"/>
      <c r="E149" s="4"/>
    </row>
    <row r="150" spans="4:5" ht="14.25">
      <c r="D150" s="4"/>
      <c r="E150" s="4"/>
    </row>
    <row r="151" spans="4:5" ht="14.25">
      <c r="D151" s="4"/>
      <c r="E151" s="4"/>
    </row>
    <row r="152" spans="4:5" ht="14.25">
      <c r="D152" s="4"/>
      <c r="E152" s="4"/>
    </row>
    <row r="153" spans="4:5" ht="14.25">
      <c r="D153" s="4"/>
      <c r="E153" s="4"/>
    </row>
    <row r="154" spans="4:5" ht="14.25">
      <c r="D154" s="4"/>
      <c r="E154" s="4"/>
    </row>
    <row r="155" spans="4:5" ht="14.25">
      <c r="D155" s="4"/>
      <c r="E155" s="4"/>
    </row>
    <row r="156" spans="4:5" ht="14.25">
      <c r="D156" s="4"/>
      <c r="E156" s="4"/>
    </row>
    <row r="157" spans="4:5" ht="14.25">
      <c r="D157" s="4"/>
      <c r="E157" s="4"/>
    </row>
    <row r="158" spans="4:5" ht="14.25">
      <c r="D158" s="4"/>
      <c r="E158" s="4"/>
    </row>
    <row r="159" spans="4:5" ht="14.25">
      <c r="D159" s="4"/>
      <c r="E159" s="4"/>
    </row>
    <row r="160" spans="4:5" ht="14.25">
      <c r="D160" s="4"/>
      <c r="E160" s="4"/>
    </row>
    <row r="161" spans="4:5" ht="14.25">
      <c r="D161" s="4"/>
      <c r="E161" s="4"/>
    </row>
    <row r="162" spans="4:5" ht="14.25">
      <c r="D162" s="4"/>
      <c r="E162" s="4"/>
    </row>
    <row r="163" spans="4:5" ht="14.25">
      <c r="D163" s="4"/>
      <c r="E163" s="4"/>
    </row>
    <row r="164" spans="4:5" ht="14.25">
      <c r="D164" s="4"/>
      <c r="E164" s="4"/>
    </row>
    <row r="165" spans="4:5" ht="14.25">
      <c r="D165" s="4"/>
      <c r="E165" s="4"/>
    </row>
    <row r="166" spans="4:5" ht="14.25">
      <c r="D166" s="4"/>
      <c r="E166" s="4"/>
    </row>
    <row r="167" spans="4:5" ht="14.25">
      <c r="D167" s="4"/>
      <c r="E167" s="4"/>
    </row>
    <row r="168" spans="4:5" ht="14.25">
      <c r="D168" s="4"/>
      <c r="E168" s="4"/>
    </row>
    <row r="169" spans="4:5" ht="14.25">
      <c r="D169" s="4"/>
      <c r="E169" s="4"/>
    </row>
    <row r="170" spans="4:5" ht="14.25">
      <c r="D170" s="4"/>
      <c r="E170" s="4"/>
    </row>
    <row r="171" spans="4:5" ht="14.25">
      <c r="D171" s="4"/>
      <c r="E171" s="4"/>
    </row>
    <row r="172" spans="4:5" ht="14.25">
      <c r="D172" s="4"/>
      <c r="E172" s="4"/>
    </row>
    <row r="173" spans="4:5" ht="14.25">
      <c r="D173" s="4"/>
      <c r="E173" s="4"/>
    </row>
    <row r="174" spans="4:5" ht="14.25">
      <c r="D174" s="4"/>
      <c r="E174" s="4"/>
    </row>
    <row r="175" spans="4:5" ht="14.25">
      <c r="D175" s="4"/>
      <c r="E175" s="4"/>
    </row>
    <row r="176" spans="4:5" ht="14.25">
      <c r="D176" s="4"/>
      <c r="E176" s="4"/>
    </row>
    <row r="177" spans="4:5" ht="14.25">
      <c r="D177" s="4"/>
      <c r="E177" s="4"/>
    </row>
    <row r="178" spans="4:5" ht="14.25">
      <c r="D178" s="4"/>
      <c r="E178" s="4"/>
    </row>
    <row r="179" spans="4:5" ht="14.25">
      <c r="D179" s="4"/>
      <c r="E179" s="4"/>
    </row>
    <row r="180" spans="4:5" ht="14.25">
      <c r="D180" s="4"/>
      <c r="E180" s="4"/>
    </row>
    <row r="181" spans="4:5" ht="14.25">
      <c r="D181" s="4"/>
      <c r="E181" s="4"/>
    </row>
    <row r="182" spans="4:5" ht="14.25">
      <c r="D182" s="4"/>
      <c r="E182" s="4"/>
    </row>
    <row r="183" spans="4:5" ht="14.25">
      <c r="D183" s="4"/>
      <c r="E183" s="4"/>
    </row>
    <row r="184" spans="4:5" ht="14.25">
      <c r="D184" s="4"/>
      <c r="E184" s="4"/>
    </row>
    <row r="185" spans="4:5" ht="14.25">
      <c r="D185" s="4"/>
      <c r="E185" s="4"/>
    </row>
    <row r="186" spans="4:5" ht="14.25">
      <c r="D186" s="4"/>
      <c r="E186" s="4"/>
    </row>
    <row r="187" spans="4:5" ht="14.25">
      <c r="D187" s="4"/>
      <c r="E187" s="4"/>
    </row>
    <row r="188" spans="4:5" ht="14.25">
      <c r="D188" s="4"/>
      <c r="E188" s="4"/>
    </row>
    <row r="189" spans="4:5" ht="14.25">
      <c r="D189" s="4"/>
      <c r="E189" s="4"/>
    </row>
    <row r="190" spans="4:5" ht="14.25">
      <c r="D190" s="4"/>
      <c r="E190" s="4"/>
    </row>
    <row r="191" spans="4:5" ht="14.25">
      <c r="D191" s="4"/>
      <c r="E191" s="4"/>
    </row>
    <row r="192" spans="4:5" ht="14.25">
      <c r="D192" s="4"/>
      <c r="E192" s="4"/>
    </row>
    <row r="193" spans="4:5" ht="14.25">
      <c r="D193" s="4"/>
      <c r="E193" s="4"/>
    </row>
    <row r="194" spans="4:5" ht="14.25">
      <c r="D194" s="4"/>
      <c r="E194" s="4"/>
    </row>
    <row r="195" spans="4:5" ht="14.25">
      <c r="D195" s="4"/>
      <c r="E195" s="4"/>
    </row>
    <row r="196" spans="4:5" ht="14.25">
      <c r="D196" s="4"/>
      <c r="E196" s="4"/>
    </row>
    <row r="197" spans="4:5" ht="14.25">
      <c r="D197" s="4"/>
      <c r="E197" s="4"/>
    </row>
    <row r="198" spans="4:5" ht="14.25">
      <c r="D198" s="4"/>
      <c r="E198" s="4"/>
    </row>
    <row r="199" spans="4:5" ht="14.25">
      <c r="D199" s="4"/>
      <c r="E199" s="4"/>
    </row>
    <row r="200" spans="4:5" ht="14.25">
      <c r="D200" s="4"/>
      <c r="E200" s="4"/>
    </row>
    <row r="201" spans="4:5" ht="14.25">
      <c r="D201" s="4"/>
      <c r="E201" s="4"/>
    </row>
    <row r="202" spans="4:5" ht="14.25">
      <c r="D202" s="4"/>
      <c r="E202" s="4"/>
    </row>
    <row r="203" spans="4:5" ht="14.25">
      <c r="D203" s="4"/>
      <c r="E203" s="4"/>
    </row>
    <row r="204" spans="4:5" ht="14.25">
      <c r="D204" s="4"/>
      <c r="E204" s="4"/>
    </row>
    <row r="205" spans="4:5" ht="14.25">
      <c r="D205" s="4"/>
      <c r="E205" s="4"/>
    </row>
    <row r="206" spans="4:5" ht="14.25">
      <c r="D206" s="4"/>
      <c r="E206" s="4"/>
    </row>
    <row r="207" spans="4:5" ht="14.25">
      <c r="D207" s="4"/>
      <c r="E207" s="4"/>
    </row>
    <row r="208" spans="4:5" ht="14.25">
      <c r="D208" s="4"/>
      <c r="E208" s="4"/>
    </row>
    <row r="209" spans="4:5" ht="14.25">
      <c r="D209" s="4"/>
      <c r="E209" s="4"/>
    </row>
    <row r="210" spans="4:5" ht="14.25">
      <c r="D210" s="4"/>
      <c r="E210" s="4"/>
    </row>
    <row r="211" spans="4:5" ht="14.25">
      <c r="D211" s="4"/>
      <c r="E211" s="4"/>
    </row>
    <row r="212" spans="4:5" ht="14.25">
      <c r="D212" s="4"/>
      <c r="E212" s="4"/>
    </row>
    <row r="213" spans="4:5" ht="14.25">
      <c r="D213" s="4"/>
      <c r="E213" s="4"/>
    </row>
    <row r="214" spans="4:5" ht="14.25">
      <c r="D214" s="4"/>
      <c r="E214" s="4"/>
    </row>
    <row r="215" spans="4:5" ht="14.25">
      <c r="D215" s="4"/>
      <c r="E215" s="4"/>
    </row>
    <row r="216" spans="4:5" ht="14.25">
      <c r="D216" s="4"/>
      <c r="E216" s="4"/>
    </row>
    <row r="217" spans="4:5" ht="14.25">
      <c r="D217" s="4"/>
      <c r="E217" s="4"/>
    </row>
    <row r="218" spans="4:5" ht="14.25">
      <c r="D218" s="4"/>
      <c r="E218" s="4"/>
    </row>
    <row r="219" spans="4:5" ht="14.25">
      <c r="D219" s="4"/>
      <c r="E219" s="4"/>
    </row>
    <row r="220" spans="4:5" ht="14.25">
      <c r="D220" s="4"/>
      <c r="E220" s="4"/>
    </row>
    <row r="221" spans="4:5" ht="14.25">
      <c r="D221" s="4"/>
      <c r="E221" s="4"/>
    </row>
    <row r="222" spans="4:5" ht="14.25">
      <c r="D222" s="4"/>
      <c r="E222" s="4"/>
    </row>
    <row r="223" spans="4:5" ht="14.25">
      <c r="D223" s="4"/>
      <c r="E223" s="4"/>
    </row>
    <row r="224" spans="4:5" ht="14.25">
      <c r="D224" s="4"/>
      <c r="E224" s="4"/>
    </row>
    <row r="225" spans="4:5" ht="14.25">
      <c r="D225" s="4"/>
      <c r="E225" s="4"/>
    </row>
    <row r="226" spans="4:5" ht="14.25">
      <c r="D226" s="4"/>
      <c r="E226" s="4"/>
    </row>
    <row r="227" spans="4:5" ht="14.25">
      <c r="D227" s="4"/>
      <c r="E227" s="4"/>
    </row>
    <row r="228" spans="4:5" ht="14.25">
      <c r="D228" s="4"/>
      <c r="E228" s="4"/>
    </row>
    <row r="229" spans="4:5" ht="14.25">
      <c r="D229" s="4"/>
      <c r="E229" s="4"/>
    </row>
    <row r="230" spans="4:5" ht="14.25">
      <c r="D230" s="4"/>
      <c r="E230" s="4"/>
    </row>
    <row r="231" spans="4:5" ht="14.25">
      <c r="D231" s="4"/>
      <c r="E231" s="4"/>
    </row>
    <row r="232" spans="4:5" ht="14.25">
      <c r="D232" s="4"/>
      <c r="E232" s="4"/>
    </row>
    <row r="233" spans="4:5" ht="14.25">
      <c r="D233" s="4"/>
      <c r="E233" s="4"/>
    </row>
    <row r="234" spans="4:5" ht="14.25">
      <c r="D234" s="4"/>
      <c r="E234" s="4"/>
    </row>
    <row r="235" spans="4:5" ht="14.25">
      <c r="D235" s="4"/>
      <c r="E235" s="4"/>
    </row>
    <row r="236" spans="4:5" ht="14.25">
      <c r="D236" s="4"/>
      <c r="E236" s="4"/>
    </row>
    <row r="237" spans="4:5" ht="14.25">
      <c r="D237" s="4"/>
      <c r="E237" s="4"/>
    </row>
    <row r="238" spans="4:5" ht="14.25">
      <c r="D238" s="4"/>
      <c r="E238" s="4"/>
    </row>
    <row r="239" spans="4:5" ht="14.25">
      <c r="D239" s="4"/>
      <c r="E239" s="4"/>
    </row>
    <row r="240" spans="4:5" ht="14.25">
      <c r="D240" s="4"/>
      <c r="E240" s="4"/>
    </row>
    <row r="241" spans="4:5" ht="14.25">
      <c r="D241" s="4"/>
      <c r="E241" s="4"/>
    </row>
    <row r="242" spans="4:5" ht="14.25">
      <c r="D242" s="4"/>
      <c r="E242" s="4"/>
    </row>
    <row r="243" spans="4:5" ht="14.25">
      <c r="D243" s="4"/>
      <c r="E243" s="4"/>
    </row>
    <row r="244" spans="4:5" ht="14.25">
      <c r="D244" s="4"/>
      <c r="E244" s="4"/>
    </row>
    <row r="245" spans="4:5" ht="14.25">
      <c r="D245" s="4"/>
      <c r="E245" s="4"/>
    </row>
    <row r="246" spans="4:5" ht="14.25">
      <c r="D246" s="4"/>
      <c r="E246" s="4"/>
    </row>
    <row r="247" spans="4:5" ht="14.25">
      <c r="D247" s="4"/>
      <c r="E247" s="4"/>
    </row>
    <row r="248" spans="4:5" ht="14.25">
      <c r="D248" s="4"/>
      <c r="E248" s="4"/>
    </row>
    <row r="249" spans="4:5" ht="14.25">
      <c r="D249" s="4"/>
      <c r="E249" s="4"/>
    </row>
    <row r="250" spans="4:5" ht="14.25">
      <c r="D250" s="4"/>
      <c r="E250" s="4"/>
    </row>
    <row r="251" spans="4:5" ht="14.25">
      <c r="D251" s="4"/>
      <c r="E251" s="4"/>
    </row>
    <row r="252" spans="4:5" ht="14.25">
      <c r="D252" s="4"/>
      <c r="E252" s="4"/>
    </row>
    <row r="253" spans="4:5" ht="14.25">
      <c r="D253" s="4"/>
      <c r="E253" s="4"/>
    </row>
    <row r="254" spans="4:5" ht="14.25">
      <c r="D254" s="4"/>
      <c r="E254" s="4"/>
    </row>
    <row r="255" spans="4:5" ht="14.25">
      <c r="D255" s="4"/>
      <c r="E255" s="4"/>
    </row>
    <row r="256" spans="4:5" ht="14.25">
      <c r="D256" s="4"/>
      <c r="E256" s="4"/>
    </row>
    <row r="257" spans="4:5" ht="14.25">
      <c r="D257" s="4"/>
      <c r="E257" s="4"/>
    </row>
    <row r="258" spans="4:5" ht="14.25">
      <c r="D258" s="4"/>
      <c r="E258" s="4"/>
    </row>
    <row r="259" spans="4:5" ht="14.25">
      <c r="D259" s="4"/>
      <c r="E259" s="4"/>
    </row>
    <row r="260" spans="4:5" ht="14.25">
      <c r="D260" s="4"/>
      <c r="E260" s="4"/>
    </row>
    <row r="261" spans="4:5" ht="14.25">
      <c r="D261" s="4"/>
      <c r="E261" s="4"/>
    </row>
    <row r="262" spans="4:5" ht="14.25">
      <c r="D262" s="4"/>
      <c r="E262" s="4"/>
    </row>
    <row r="263" spans="4:5" ht="14.25">
      <c r="D263" s="4"/>
      <c r="E263" s="4"/>
    </row>
    <row r="264" spans="4:5" ht="14.25">
      <c r="D264" s="4"/>
      <c r="E264" s="4"/>
    </row>
    <row r="265" spans="4:5" ht="14.25">
      <c r="D265" s="4"/>
      <c r="E265" s="4"/>
    </row>
    <row r="266" spans="4:5" ht="14.25">
      <c r="D266" s="4"/>
      <c r="E266" s="4"/>
    </row>
    <row r="267" spans="4:5" ht="14.25">
      <c r="D267" s="4"/>
      <c r="E267" s="4"/>
    </row>
    <row r="268" spans="4:5" ht="14.25">
      <c r="D268" s="4"/>
      <c r="E268" s="4"/>
    </row>
    <row r="269" spans="4:5" ht="14.25">
      <c r="D269" s="4"/>
      <c r="E269" s="4"/>
    </row>
    <row r="270" spans="4:5" ht="14.25">
      <c r="D270" s="4"/>
      <c r="E270" s="4"/>
    </row>
    <row r="271" spans="4:5" ht="14.25">
      <c r="D271" s="4"/>
      <c r="E271" s="4"/>
    </row>
    <row r="272" spans="4:5" ht="14.25">
      <c r="D272" s="4"/>
      <c r="E272" s="4"/>
    </row>
    <row r="273" spans="4:5" ht="14.25">
      <c r="D273" s="4"/>
      <c r="E273" s="4"/>
    </row>
    <row r="274" spans="4:5" ht="14.25">
      <c r="D274" s="4"/>
      <c r="E274" s="4"/>
    </row>
    <row r="275" spans="4:5" ht="14.25">
      <c r="D275" s="4"/>
      <c r="E275" s="4"/>
    </row>
    <row r="276" spans="4:5" ht="14.25">
      <c r="D276" s="4"/>
      <c r="E276" s="4"/>
    </row>
    <row r="278" spans="4:5" ht="14.25">
      <c r="D278" s="4"/>
      <c r="E278" s="4"/>
    </row>
    <row r="279" spans="4:5" ht="14.25">
      <c r="D279" s="4"/>
      <c r="E279" s="4"/>
    </row>
    <row r="280" spans="4:5" ht="14.25">
      <c r="D280" s="4"/>
      <c r="E280" s="4"/>
    </row>
    <row r="281" spans="4:5" ht="14.25">
      <c r="D281" s="4"/>
      <c r="E281" s="4"/>
    </row>
    <row r="282" spans="4:5" ht="14.25">
      <c r="D282" s="4"/>
      <c r="E282" s="4"/>
    </row>
    <row r="283" spans="4:5" ht="14.25">
      <c r="D283" s="4"/>
      <c r="E283" s="4"/>
    </row>
    <row r="284" spans="4:5" ht="14.25">
      <c r="D284" s="4"/>
      <c r="E284" s="4"/>
    </row>
    <row r="285" spans="4:5" ht="14.25">
      <c r="D285" s="4"/>
      <c r="E285" s="4"/>
    </row>
    <row r="286" spans="4:5" ht="14.25">
      <c r="D286" s="4"/>
      <c r="E286" s="4"/>
    </row>
    <row r="287" spans="4:5" ht="14.25">
      <c r="D287" s="4"/>
      <c r="E287" s="4"/>
    </row>
    <row r="288" spans="4:5" ht="14.25">
      <c r="D288" s="4"/>
      <c r="E288" s="4"/>
    </row>
    <row r="289" spans="4:5" ht="14.25">
      <c r="D289" s="4"/>
      <c r="E289" s="4"/>
    </row>
    <row r="290" spans="4:5" ht="14.25">
      <c r="D290" s="4"/>
      <c r="E290" s="4"/>
    </row>
    <row r="291" spans="4:5" ht="14.25">
      <c r="D291" s="4"/>
      <c r="E291" s="4"/>
    </row>
    <row r="292" spans="4:5" ht="14.25">
      <c r="D292" s="4"/>
      <c r="E292" s="4"/>
    </row>
    <row r="293" spans="4:5" ht="14.25">
      <c r="D293" s="4"/>
      <c r="E293" s="4"/>
    </row>
    <row r="294" spans="4:5" ht="14.25">
      <c r="D294" s="4"/>
      <c r="E294" s="4"/>
    </row>
    <row r="295" spans="4:5" ht="14.25">
      <c r="D295" s="4"/>
      <c r="E295" s="4"/>
    </row>
    <row r="296" spans="4:5" ht="14.25">
      <c r="D296" s="4"/>
      <c r="E296" s="4"/>
    </row>
    <row r="297" spans="4:5" ht="14.25">
      <c r="D297" s="4"/>
      <c r="E297" s="4"/>
    </row>
    <row r="298" spans="4:5" ht="14.25">
      <c r="D298" s="4"/>
      <c r="E298" s="4"/>
    </row>
    <row r="299" spans="4:5" ht="14.25">
      <c r="D299" s="4"/>
      <c r="E299" s="4"/>
    </row>
    <row r="300" spans="4:5" ht="14.25">
      <c r="D300" s="4"/>
      <c r="E300" s="4"/>
    </row>
    <row r="301" spans="4:5" ht="14.25">
      <c r="D301" s="4"/>
      <c r="E301" s="4"/>
    </row>
    <row r="302" spans="4:5" ht="14.25">
      <c r="D302" s="4"/>
      <c r="E302" s="4"/>
    </row>
    <row r="303" spans="4:5" ht="14.25">
      <c r="D303" s="4"/>
      <c r="E303" s="4"/>
    </row>
    <row r="304" spans="4:5" ht="14.25">
      <c r="D304" s="4"/>
      <c r="E304" s="4"/>
    </row>
    <row r="305" spans="4:5" ht="14.25">
      <c r="D305" s="4"/>
      <c r="E305" s="4"/>
    </row>
    <row r="306" spans="4:5" ht="14.25">
      <c r="D306" s="4"/>
      <c r="E306" s="4"/>
    </row>
    <row r="307" spans="4:5" ht="14.25">
      <c r="D307" s="4"/>
      <c r="E307" s="4"/>
    </row>
    <row r="308" spans="4:5" ht="14.25">
      <c r="D308" s="4"/>
      <c r="E308" s="4"/>
    </row>
    <row r="309" spans="4:5" ht="14.25">
      <c r="D309" s="4"/>
      <c r="E309" s="4"/>
    </row>
    <row r="310" spans="4:5" ht="14.25">
      <c r="D310" s="4"/>
      <c r="E310" s="4"/>
    </row>
    <row r="311" spans="4:5" ht="14.25">
      <c r="D311" s="4"/>
      <c r="E311" s="4"/>
    </row>
    <row r="312" spans="4:5" ht="14.25">
      <c r="D312" s="4"/>
      <c r="E312" s="4"/>
    </row>
    <row r="313" spans="4:5" ht="14.25">
      <c r="D313" s="4"/>
      <c r="E313" s="4"/>
    </row>
    <row r="314" spans="4:5" ht="14.25">
      <c r="D314" s="4"/>
      <c r="E314" s="4"/>
    </row>
    <row r="315" spans="4:5" ht="14.25">
      <c r="D315" s="4"/>
      <c r="E315" s="4"/>
    </row>
    <row r="316" spans="4:5" ht="14.25">
      <c r="D316" s="4"/>
      <c r="E316" s="4"/>
    </row>
    <row r="317" spans="4:5" ht="14.25">
      <c r="D317" s="4"/>
      <c r="E317" s="4"/>
    </row>
    <row r="318" spans="4:5" ht="14.25">
      <c r="D318" s="4"/>
      <c r="E318" s="4"/>
    </row>
    <row r="319" spans="4:5" ht="14.25">
      <c r="D319" s="4"/>
      <c r="E319" s="4"/>
    </row>
    <row r="320" spans="4:5" ht="14.25">
      <c r="D320" s="4"/>
      <c r="E320" s="4"/>
    </row>
    <row r="321" spans="4:5" ht="14.25">
      <c r="D321" s="4"/>
      <c r="E321" s="4"/>
    </row>
    <row r="322" spans="4:5" ht="14.25">
      <c r="D322" s="4"/>
      <c r="E322" s="4"/>
    </row>
    <row r="323" spans="4:5" ht="14.25">
      <c r="D323" s="4"/>
      <c r="E323" s="4"/>
    </row>
    <row r="324" spans="4:5" ht="14.25">
      <c r="D324" s="4"/>
      <c r="E324" s="4"/>
    </row>
    <row r="325" spans="4:5" ht="14.25">
      <c r="D325" s="4"/>
      <c r="E325" s="4"/>
    </row>
    <row r="326" spans="4:5" ht="14.25">
      <c r="D326" s="4"/>
      <c r="E326" s="4"/>
    </row>
    <row r="327" spans="4:5" ht="14.25">
      <c r="D327" s="4"/>
      <c r="E327" s="4"/>
    </row>
    <row r="328" spans="4:5" ht="14.25">
      <c r="D328" s="4"/>
      <c r="E328" s="4"/>
    </row>
    <row r="329" spans="4:5" ht="14.25">
      <c r="D329" s="4"/>
      <c r="E329" s="4"/>
    </row>
    <row r="330" spans="4:5" ht="14.25">
      <c r="D330" s="4"/>
      <c r="E330" s="4"/>
    </row>
    <row r="331" spans="4:5" ht="14.25">
      <c r="D331" s="4"/>
      <c r="E331" s="4"/>
    </row>
    <row r="332" spans="4:5" ht="14.25">
      <c r="D332" s="4"/>
      <c r="E332" s="4"/>
    </row>
    <row r="333" spans="4:5" ht="14.25">
      <c r="D333" s="4"/>
      <c r="E333" s="4"/>
    </row>
    <row r="334" spans="4:5" ht="14.25">
      <c r="D334" s="4"/>
      <c r="E334" s="4"/>
    </row>
    <row r="335" spans="4:5" ht="14.25">
      <c r="D335" s="4"/>
      <c r="E335" s="4"/>
    </row>
    <row r="336" spans="4:5" ht="14.25">
      <c r="D336" s="4"/>
      <c r="E336" s="4"/>
    </row>
    <row r="337" spans="4:5" ht="14.25">
      <c r="D337" s="4"/>
      <c r="E337" s="4"/>
    </row>
    <row r="338" spans="4:5" ht="14.25">
      <c r="D338" s="4"/>
      <c r="E338" s="4"/>
    </row>
    <row r="339" spans="4:5" ht="14.25">
      <c r="D339" s="4"/>
      <c r="E339" s="4"/>
    </row>
    <row r="340" spans="4:5" ht="14.25">
      <c r="D340" s="4"/>
      <c r="E340" s="4"/>
    </row>
    <row r="341" spans="4:5" ht="14.25">
      <c r="D341" s="4"/>
      <c r="E341" s="4"/>
    </row>
    <row r="342" spans="4:5" ht="14.25">
      <c r="D342" s="4"/>
      <c r="E342" s="4"/>
    </row>
    <row r="343" spans="4:5" ht="14.25">
      <c r="D343" s="4"/>
      <c r="E343" s="4"/>
    </row>
    <row r="344" spans="4:5" ht="14.25">
      <c r="D344" s="4"/>
      <c r="E344" s="4"/>
    </row>
    <row r="345" spans="4:5" ht="14.25">
      <c r="D345" s="4"/>
      <c r="E345" s="4"/>
    </row>
    <row r="346" spans="4:5" ht="14.25">
      <c r="D346" s="4"/>
      <c r="E346" s="4"/>
    </row>
    <row r="347" spans="4:5" ht="14.25">
      <c r="D347" s="4"/>
      <c r="E347" s="4"/>
    </row>
    <row r="348" spans="4:5" ht="14.25">
      <c r="D348" s="4"/>
      <c r="E348" s="4"/>
    </row>
    <row r="349" spans="4:5" ht="14.25">
      <c r="D349" s="4"/>
      <c r="E349" s="4"/>
    </row>
    <row r="350" spans="4:5" ht="14.25">
      <c r="D350" s="4"/>
      <c r="E350" s="4"/>
    </row>
    <row r="351" spans="4:5" ht="14.25">
      <c r="D351" s="4"/>
      <c r="E351" s="4"/>
    </row>
    <row r="352" spans="4:5" ht="14.25">
      <c r="D352" s="4"/>
      <c r="E352" s="4"/>
    </row>
    <row r="353" spans="4:5" ht="14.25">
      <c r="D353" s="4"/>
      <c r="E353" s="4"/>
    </row>
    <row r="354" spans="4:5" ht="14.25">
      <c r="D354" s="4"/>
      <c r="E354" s="4"/>
    </row>
    <row r="355" spans="4:5" ht="14.25">
      <c r="D355" s="4"/>
      <c r="E355" s="4"/>
    </row>
    <row r="356" spans="4:5" ht="14.25">
      <c r="D356" s="4"/>
      <c r="E356" s="4"/>
    </row>
    <row r="357" spans="4:5" ht="14.25">
      <c r="D357" s="4"/>
      <c r="E357" s="4"/>
    </row>
    <row r="358" spans="4:5" ht="14.25">
      <c r="D358" s="4"/>
      <c r="E358" s="4"/>
    </row>
    <row r="359" spans="4:5" ht="14.25">
      <c r="D359" s="4"/>
      <c r="E359" s="4"/>
    </row>
    <row r="360" spans="4:5" ht="14.25">
      <c r="D360" s="4"/>
      <c r="E360" s="4"/>
    </row>
    <row r="361" spans="4:5" ht="14.25">
      <c r="D361" s="4"/>
      <c r="E361" s="4"/>
    </row>
    <row r="362" spans="4:5" ht="14.25">
      <c r="D362" s="4"/>
      <c r="E362" s="4"/>
    </row>
    <row r="363" spans="4:5" ht="14.25">
      <c r="D363" s="4"/>
      <c r="E363" s="4"/>
    </row>
    <row r="364" spans="4:5" ht="14.25">
      <c r="D364" s="4"/>
      <c r="E364" s="4"/>
    </row>
    <row r="365" spans="4:5" ht="14.25">
      <c r="D365" s="4"/>
      <c r="E365" s="4"/>
    </row>
    <row r="366" spans="4:5" ht="14.25">
      <c r="D366" s="4"/>
      <c r="E366" s="4"/>
    </row>
    <row r="367" spans="4:5" ht="14.25">
      <c r="D367" s="4"/>
      <c r="E367" s="4"/>
    </row>
    <row r="368" spans="4:5" ht="14.25">
      <c r="D368" s="4"/>
      <c r="E368" s="4"/>
    </row>
    <row r="369" spans="4:5" ht="14.25">
      <c r="D369" s="4"/>
      <c r="E369" s="4"/>
    </row>
    <row r="370" spans="4:5" ht="14.25">
      <c r="D370" s="4"/>
      <c r="E370" s="4"/>
    </row>
    <row r="371" spans="4:5" ht="14.25">
      <c r="D371" s="4"/>
      <c r="E371" s="4"/>
    </row>
    <row r="372" spans="4:5" ht="14.25">
      <c r="D372" s="4"/>
      <c r="E372" s="4"/>
    </row>
    <row r="373" spans="4:5" ht="14.25">
      <c r="D373" s="4"/>
      <c r="E373" s="4"/>
    </row>
    <row r="374" spans="4:5" ht="14.25">
      <c r="D374" s="4"/>
      <c r="E374" s="4"/>
    </row>
    <row r="375" spans="4:5" ht="14.25">
      <c r="D375" s="4"/>
      <c r="E375" s="4"/>
    </row>
    <row r="376" spans="4:5" ht="14.25">
      <c r="D376" s="4"/>
      <c r="E376" s="4"/>
    </row>
    <row r="377" spans="4:5" ht="14.25">
      <c r="D377" s="4"/>
      <c r="E377" s="4"/>
    </row>
    <row r="378" spans="4:5" ht="14.25">
      <c r="D378" s="4"/>
      <c r="E378" s="4"/>
    </row>
    <row r="379" spans="4:5" ht="14.25">
      <c r="D379" s="4"/>
      <c r="E379" s="4"/>
    </row>
    <row r="380" spans="4:5" ht="14.25">
      <c r="D380" s="4"/>
      <c r="E380" s="4"/>
    </row>
    <row r="381" spans="4:5" ht="14.25">
      <c r="D381" s="4"/>
      <c r="E381" s="4"/>
    </row>
    <row r="382" spans="4:5" ht="14.25">
      <c r="D382" s="4"/>
      <c r="E382" s="4"/>
    </row>
    <row r="383" spans="4:5" ht="14.25">
      <c r="D383" s="4"/>
      <c r="E383" s="4"/>
    </row>
  </sheetData>
  <mergeCells count="3">
    <mergeCell ref="C7:J7"/>
    <mergeCell ref="I8:J9"/>
    <mergeCell ref="C8:F9"/>
  </mergeCells>
  <conditionalFormatting sqref="B11:B60">
    <cfRule type="expression" priority="1" dxfId="0" stopIfTrue="1">
      <formula>OR($F11="月度計",$F11="年度計")</formula>
    </cfRule>
  </conditionalFormatting>
  <conditionalFormatting sqref="C11:J59">
    <cfRule type="expression" priority="2" dxfId="0" stopIfTrue="1">
      <formula>$B11="月度計"</formula>
    </cfRule>
    <cfRule type="expression" priority="3" dxfId="1" stopIfTrue="1">
      <formula>$B11="年度計"</formula>
    </cfRule>
  </conditionalFormatting>
  <conditionalFormatting sqref="C60:J60">
    <cfRule type="expression" priority="4" dxfId="2" stopIfTrue="1">
      <formula>$B11="月度計"</formula>
    </cfRule>
    <cfRule type="expression" priority="5" dxfId="3" stopIfTrue="1">
      <formula>$B11="年度計"</formula>
    </cfRule>
  </conditionalFormatting>
  <printOptions/>
  <pageMargins left="0.7874015748031497" right="0" top="0.5905511811023623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7:F575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E11" sqref="E11"/>
    </sheetView>
  </sheetViews>
  <sheetFormatPr defaultColWidth="9.00390625" defaultRowHeight="13.5"/>
  <cols>
    <col min="1" max="1" width="6.125" style="0" bestFit="1" customWidth="1"/>
    <col min="2" max="2" width="20.625" style="0" customWidth="1"/>
    <col min="3" max="3" width="26.375" style="0" customWidth="1"/>
    <col min="4" max="4" width="9.875" style="0" bestFit="1" customWidth="1"/>
    <col min="5" max="5" width="9.125" style="0" bestFit="1" customWidth="1"/>
  </cols>
  <sheetData>
    <row r="7" spans="2:3" ht="13.5">
      <c r="B7" s="53" t="s">
        <v>74</v>
      </c>
      <c r="C7" s="53"/>
    </row>
    <row r="8" spans="2:3" ht="13.5">
      <c r="B8" s="53"/>
      <c r="C8" s="53"/>
    </row>
    <row r="10" spans="1:6" ht="13.5">
      <c r="A10" t="s">
        <v>65</v>
      </c>
      <c r="B10" t="s">
        <v>1</v>
      </c>
      <c r="C10" t="s">
        <v>2</v>
      </c>
      <c r="D10" t="s">
        <v>3</v>
      </c>
      <c r="E10" t="s">
        <v>4</v>
      </c>
      <c r="F10" t="s">
        <v>6</v>
      </c>
    </row>
    <row r="11" spans="1:6" ht="13.5">
      <c r="A11" s="1">
        <f>ROW()-10</f>
        <v>1</v>
      </c>
      <c r="B11" s="2">
        <v>38359</v>
      </c>
      <c r="C11" t="s">
        <v>23</v>
      </c>
      <c r="D11" s="1">
        <v>1300</v>
      </c>
      <c r="E11" s="1">
        <v>280</v>
      </c>
      <c r="F11" t="s">
        <v>8</v>
      </c>
    </row>
    <row r="12" spans="1:6" ht="13.5">
      <c r="A12" s="1">
        <f aca="true" t="shared" si="0" ref="A12:A75">ROW()-10</f>
        <v>2</v>
      </c>
      <c r="B12" s="2">
        <v>38361</v>
      </c>
      <c r="C12" t="s">
        <v>23</v>
      </c>
      <c r="D12" s="1">
        <v>1300</v>
      </c>
      <c r="E12" s="1">
        <v>280</v>
      </c>
      <c r="F12" t="s">
        <v>9</v>
      </c>
    </row>
    <row r="13" spans="1:6" ht="13.5">
      <c r="A13" s="1">
        <f t="shared" si="0"/>
        <v>3</v>
      </c>
      <c r="B13" s="2">
        <v>38371</v>
      </c>
      <c r="C13" t="s">
        <v>23</v>
      </c>
      <c r="D13" s="1">
        <v>1300</v>
      </c>
      <c r="E13" s="1">
        <v>280</v>
      </c>
      <c r="F13" t="s">
        <v>9</v>
      </c>
    </row>
    <row r="14" spans="1:6" ht="13.5">
      <c r="A14" s="1">
        <f t="shared" si="0"/>
        <v>4</v>
      </c>
      <c r="B14" s="2">
        <v>38378</v>
      </c>
      <c r="C14" t="s">
        <v>23</v>
      </c>
      <c r="D14" s="1">
        <v>1300</v>
      </c>
      <c r="E14" s="1">
        <v>280</v>
      </c>
      <c r="F14" t="s">
        <v>9</v>
      </c>
    </row>
    <row r="15" spans="1:6" ht="13.5">
      <c r="A15" s="1">
        <f t="shared" si="0"/>
        <v>5</v>
      </c>
      <c r="B15" s="2">
        <v>38381</v>
      </c>
      <c r="C15" t="s">
        <v>23</v>
      </c>
      <c r="D15" s="1">
        <v>1300</v>
      </c>
      <c r="E15" s="1">
        <v>280</v>
      </c>
      <c r="F15" t="s">
        <v>9</v>
      </c>
    </row>
    <row r="16" spans="1:6" ht="13.5">
      <c r="A16" s="1">
        <f t="shared" si="0"/>
        <v>6</v>
      </c>
      <c r="B16" s="2">
        <v>38388</v>
      </c>
      <c r="C16" t="s">
        <v>48</v>
      </c>
      <c r="D16" s="1">
        <v>924</v>
      </c>
      <c r="E16" s="1">
        <v>0</v>
      </c>
      <c r="F16" t="s">
        <v>9</v>
      </c>
    </row>
    <row r="17" spans="1:6" ht="13.5">
      <c r="A17" s="1">
        <f t="shared" si="0"/>
        <v>7</v>
      </c>
      <c r="B17" s="2">
        <v>38395</v>
      </c>
      <c r="C17" t="s">
        <v>23</v>
      </c>
      <c r="D17" s="1">
        <v>1300</v>
      </c>
      <c r="E17" s="1">
        <v>280</v>
      </c>
      <c r="F17" t="s">
        <v>9</v>
      </c>
    </row>
    <row r="18" spans="1:6" ht="13.5">
      <c r="A18" s="1">
        <f t="shared" si="0"/>
        <v>8</v>
      </c>
      <c r="B18" s="2">
        <v>38399</v>
      </c>
      <c r="C18" t="s">
        <v>23</v>
      </c>
      <c r="D18" s="1">
        <v>1300</v>
      </c>
      <c r="E18" s="1">
        <v>280</v>
      </c>
      <c r="F18" t="s">
        <v>9</v>
      </c>
    </row>
    <row r="19" spans="1:6" ht="13.5">
      <c r="A19" s="1">
        <f t="shared" si="0"/>
        <v>9</v>
      </c>
      <c r="B19" s="2">
        <v>38406</v>
      </c>
      <c r="C19" t="s">
        <v>23</v>
      </c>
      <c r="D19" s="1">
        <v>1000</v>
      </c>
      <c r="E19" s="1">
        <v>0</v>
      </c>
      <c r="F19" t="s">
        <v>9</v>
      </c>
    </row>
    <row r="20" spans="1:6" ht="13.5">
      <c r="A20" s="1">
        <f t="shared" si="0"/>
        <v>10</v>
      </c>
      <c r="B20" s="2">
        <v>38406</v>
      </c>
      <c r="C20" t="s">
        <v>23</v>
      </c>
      <c r="D20" s="1">
        <v>1300</v>
      </c>
      <c r="E20" s="1">
        <v>280</v>
      </c>
      <c r="F20" t="s">
        <v>9</v>
      </c>
    </row>
    <row r="21" spans="1:6" ht="13.5">
      <c r="A21" s="1">
        <f t="shared" si="0"/>
        <v>11</v>
      </c>
      <c r="B21" s="2">
        <v>38411</v>
      </c>
      <c r="C21" t="s">
        <v>23</v>
      </c>
      <c r="D21" s="1">
        <v>1300</v>
      </c>
      <c r="E21" s="1">
        <v>280</v>
      </c>
      <c r="F21" t="s">
        <v>9</v>
      </c>
    </row>
    <row r="22" spans="1:6" ht="13.5">
      <c r="A22" s="1">
        <f t="shared" si="0"/>
        <v>12</v>
      </c>
      <c r="B22" s="2">
        <v>38413</v>
      </c>
      <c r="C22" t="s">
        <v>23</v>
      </c>
      <c r="D22" s="1">
        <v>1300</v>
      </c>
      <c r="E22" s="1">
        <v>280</v>
      </c>
      <c r="F22" t="s">
        <v>9</v>
      </c>
    </row>
    <row r="23" spans="1:6" ht="13.5">
      <c r="A23" s="1">
        <f t="shared" si="0"/>
        <v>13</v>
      </c>
      <c r="B23" s="2">
        <v>38422</v>
      </c>
      <c r="C23" t="s">
        <v>23</v>
      </c>
      <c r="D23" s="1">
        <v>1300</v>
      </c>
      <c r="E23" s="1">
        <v>280</v>
      </c>
      <c r="F23" t="s">
        <v>9</v>
      </c>
    </row>
    <row r="24" spans="1:6" ht="13.5">
      <c r="A24" s="1">
        <f t="shared" si="0"/>
        <v>14</v>
      </c>
      <c r="B24" s="2">
        <v>38426</v>
      </c>
      <c r="C24" t="s">
        <v>14</v>
      </c>
      <c r="D24" s="1">
        <v>2130</v>
      </c>
      <c r="E24" s="1">
        <v>280</v>
      </c>
      <c r="F24" t="s">
        <v>12</v>
      </c>
    </row>
    <row r="25" spans="1:6" ht="13.5">
      <c r="A25" s="1">
        <f t="shared" si="0"/>
        <v>15</v>
      </c>
      <c r="B25" s="2">
        <v>38427</v>
      </c>
      <c r="C25" t="s">
        <v>23</v>
      </c>
      <c r="D25" s="1">
        <v>1300</v>
      </c>
      <c r="E25" s="1">
        <v>280</v>
      </c>
      <c r="F25" t="s">
        <v>9</v>
      </c>
    </row>
    <row r="26" spans="1:6" ht="13.5">
      <c r="A26" s="1">
        <f t="shared" si="0"/>
        <v>16</v>
      </c>
      <c r="B26" s="2">
        <v>38427</v>
      </c>
      <c r="C26" t="s">
        <v>54</v>
      </c>
      <c r="D26" s="1">
        <v>1030</v>
      </c>
      <c r="E26" s="1">
        <v>0</v>
      </c>
      <c r="F26" t="s">
        <v>9</v>
      </c>
    </row>
    <row r="27" spans="1:6" ht="13.5">
      <c r="A27" s="1">
        <f t="shared" si="0"/>
        <v>17</v>
      </c>
      <c r="B27" s="2">
        <v>38428</v>
      </c>
      <c r="C27" t="s">
        <v>23</v>
      </c>
      <c r="D27" s="1">
        <v>1300</v>
      </c>
      <c r="E27" s="1">
        <v>280</v>
      </c>
      <c r="F27" t="s">
        <v>9</v>
      </c>
    </row>
    <row r="28" spans="1:6" ht="13.5">
      <c r="A28" s="1">
        <f t="shared" si="0"/>
        <v>18</v>
      </c>
      <c r="B28" s="2">
        <v>38433</v>
      </c>
      <c r="C28" t="s">
        <v>54</v>
      </c>
      <c r="D28" s="1">
        <v>1030</v>
      </c>
      <c r="E28" s="1">
        <v>0</v>
      </c>
      <c r="F28" t="s">
        <v>12</v>
      </c>
    </row>
    <row r="29" spans="1:6" ht="13.5">
      <c r="A29" s="1">
        <f t="shared" si="0"/>
        <v>19</v>
      </c>
      <c r="B29" s="2">
        <v>38433</v>
      </c>
      <c r="C29" t="s">
        <v>54</v>
      </c>
      <c r="D29" s="1">
        <v>2590</v>
      </c>
      <c r="E29" s="1">
        <v>280</v>
      </c>
      <c r="F29" t="s">
        <v>12</v>
      </c>
    </row>
    <row r="30" spans="1:6" ht="13.5">
      <c r="A30" s="1">
        <f t="shared" si="0"/>
        <v>20</v>
      </c>
      <c r="B30" s="2">
        <v>38434</v>
      </c>
      <c r="C30" t="s">
        <v>54</v>
      </c>
      <c r="D30" s="1">
        <v>820</v>
      </c>
      <c r="E30" s="1">
        <v>280</v>
      </c>
      <c r="F30" t="s">
        <v>12</v>
      </c>
    </row>
    <row r="31" spans="1:6" ht="13.5">
      <c r="A31" s="1">
        <f t="shared" si="0"/>
        <v>21</v>
      </c>
      <c r="B31" s="2">
        <v>38434</v>
      </c>
      <c r="C31" t="s">
        <v>15</v>
      </c>
      <c r="D31" s="1">
        <v>1720</v>
      </c>
      <c r="E31" s="1">
        <v>280</v>
      </c>
      <c r="F31" t="s">
        <v>12</v>
      </c>
    </row>
    <row r="32" spans="1:6" ht="13.5">
      <c r="A32" s="1">
        <f t="shared" si="0"/>
        <v>22</v>
      </c>
      <c r="B32" s="2">
        <v>38435</v>
      </c>
      <c r="C32" t="s">
        <v>16</v>
      </c>
      <c r="D32" s="1">
        <v>420</v>
      </c>
      <c r="E32" s="1">
        <v>280</v>
      </c>
      <c r="F32" t="s">
        <v>12</v>
      </c>
    </row>
    <row r="33" spans="1:6" ht="13.5">
      <c r="A33" s="1">
        <f t="shared" si="0"/>
        <v>23</v>
      </c>
      <c r="B33" s="2">
        <v>38443</v>
      </c>
      <c r="C33" t="s">
        <v>15</v>
      </c>
      <c r="D33" s="1">
        <v>930</v>
      </c>
      <c r="E33" s="1">
        <v>280</v>
      </c>
      <c r="F33" t="s">
        <v>12</v>
      </c>
    </row>
    <row r="34" spans="1:6" ht="13.5">
      <c r="A34" s="1">
        <f t="shared" si="0"/>
        <v>24</v>
      </c>
      <c r="B34" s="2">
        <v>38446</v>
      </c>
      <c r="C34" t="s">
        <v>22</v>
      </c>
      <c r="D34" s="1">
        <v>1280</v>
      </c>
      <c r="E34" s="1">
        <v>0</v>
      </c>
      <c r="F34" t="s">
        <v>9</v>
      </c>
    </row>
    <row r="35" spans="1:6" ht="13.5">
      <c r="A35" s="1">
        <f t="shared" si="0"/>
        <v>25</v>
      </c>
      <c r="B35" s="2">
        <v>38446</v>
      </c>
      <c r="C35" t="s">
        <v>24</v>
      </c>
      <c r="D35" s="1">
        <v>6030</v>
      </c>
      <c r="E35" s="1">
        <v>280</v>
      </c>
      <c r="F35" t="s">
        <v>9</v>
      </c>
    </row>
    <row r="36" spans="1:6" ht="13.5">
      <c r="A36" s="1">
        <f t="shared" si="0"/>
        <v>26</v>
      </c>
      <c r="B36" s="2">
        <v>38447</v>
      </c>
      <c r="C36" t="s">
        <v>15</v>
      </c>
      <c r="D36" s="1">
        <v>260</v>
      </c>
      <c r="E36" s="1">
        <v>280</v>
      </c>
      <c r="F36" t="s">
        <v>12</v>
      </c>
    </row>
    <row r="37" spans="1:6" ht="13.5">
      <c r="A37" s="1">
        <f t="shared" si="0"/>
        <v>27</v>
      </c>
      <c r="B37" s="2">
        <v>38448</v>
      </c>
      <c r="C37" t="s">
        <v>23</v>
      </c>
      <c r="D37" s="1">
        <v>1300</v>
      </c>
      <c r="E37" s="1">
        <v>280</v>
      </c>
      <c r="F37" t="s">
        <v>9</v>
      </c>
    </row>
    <row r="38" spans="1:6" ht="13.5">
      <c r="A38" s="1">
        <f t="shared" si="0"/>
        <v>28</v>
      </c>
      <c r="B38" s="2">
        <v>38462</v>
      </c>
      <c r="C38" t="s">
        <v>23</v>
      </c>
      <c r="D38" s="1">
        <v>1300</v>
      </c>
      <c r="E38" s="1">
        <v>280</v>
      </c>
      <c r="F38" t="s">
        <v>9</v>
      </c>
    </row>
    <row r="39" spans="1:6" ht="13.5">
      <c r="A39" s="1">
        <f t="shared" si="0"/>
        <v>29</v>
      </c>
      <c r="B39" s="2">
        <v>38463</v>
      </c>
      <c r="C39" t="s">
        <v>23</v>
      </c>
      <c r="D39" s="1">
        <v>1300</v>
      </c>
      <c r="E39" s="1">
        <v>280</v>
      </c>
      <c r="F39" t="s">
        <v>9</v>
      </c>
    </row>
    <row r="40" spans="1:6" ht="13.5">
      <c r="A40" s="1">
        <f t="shared" si="0"/>
        <v>30</v>
      </c>
      <c r="B40" s="2">
        <v>38466</v>
      </c>
      <c r="C40" t="s">
        <v>23</v>
      </c>
      <c r="D40" s="1">
        <v>1300</v>
      </c>
      <c r="E40" s="1">
        <v>280</v>
      </c>
      <c r="F40" t="s">
        <v>9</v>
      </c>
    </row>
    <row r="41" spans="1:6" ht="13.5">
      <c r="A41" s="1">
        <f t="shared" si="0"/>
        <v>31</v>
      </c>
      <c r="B41" s="2">
        <v>38470</v>
      </c>
      <c r="C41" t="s">
        <v>23</v>
      </c>
      <c r="D41" s="1">
        <v>1300</v>
      </c>
      <c r="E41" s="1">
        <v>280</v>
      </c>
      <c r="F41" t="s">
        <v>9</v>
      </c>
    </row>
    <row r="42" spans="1:6" ht="13.5">
      <c r="A42" s="1">
        <f t="shared" si="0"/>
        <v>32</v>
      </c>
      <c r="B42" s="2">
        <v>38474</v>
      </c>
      <c r="C42" t="s">
        <v>24</v>
      </c>
      <c r="D42" s="1">
        <v>3200</v>
      </c>
      <c r="E42" s="1">
        <v>0</v>
      </c>
      <c r="F42" t="s">
        <v>9</v>
      </c>
    </row>
    <row r="43" spans="1:6" ht="13.5">
      <c r="A43" s="1">
        <f t="shared" si="0"/>
        <v>33</v>
      </c>
      <c r="B43" s="2">
        <v>38474</v>
      </c>
      <c r="C43" t="s">
        <v>22</v>
      </c>
      <c r="D43" s="1">
        <v>850</v>
      </c>
      <c r="E43" s="1">
        <v>280</v>
      </c>
      <c r="F43" t="s">
        <v>9</v>
      </c>
    </row>
    <row r="44" spans="1:6" ht="13.5">
      <c r="A44" s="1">
        <f t="shared" si="0"/>
        <v>34</v>
      </c>
      <c r="B44" s="2">
        <v>38480</v>
      </c>
      <c r="C44" t="s">
        <v>23</v>
      </c>
      <c r="D44" s="1">
        <v>1300</v>
      </c>
      <c r="E44" s="1">
        <v>280</v>
      </c>
      <c r="F44" t="s">
        <v>9</v>
      </c>
    </row>
    <row r="45" spans="1:6" ht="13.5">
      <c r="A45" s="1">
        <f t="shared" si="0"/>
        <v>35</v>
      </c>
      <c r="B45" s="2">
        <v>38484</v>
      </c>
      <c r="C45" t="s">
        <v>23</v>
      </c>
      <c r="D45" s="1">
        <v>1300</v>
      </c>
      <c r="E45" s="1">
        <v>280</v>
      </c>
      <c r="F45" t="s">
        <v>9</v>
      </c>
    </row>
    <row r="46" spans="1:6" ht="13.5">
      <c r="A46" s="1">
        <f t="shared" si="0"/>
        <v>36</v>
      </c>
      <c r="B46" s="2">
        <v>38491</v>
      </c>
      <c r="C46" t="s">
        <v>23</v>
      </c>
      <c r="D46" s="1">
        <v>1300</v>
      </c>
      <c r="E46" s="1">
        <v>280</v>
      </c>
      <c r="F46" t="s">
        <v>9</v>
      </c>
    </row>
    <row r="47" spans="1:6" ht="13.5">
      <c r="A47" s="1">
        <f t="shared" si="0"/>
        <v>37</v>
      </c>
      <c r="B47" s="2">
        <v>38492</v>
      </c>
      <c r="C47" t="s">
        <v>15</v>
      </c>
      <c r="D47" s="1">
        <v>920</v>
      </c>
      <c r="E47" s="1">
        <v>280</v>
      </c>
      <c r="F47" t="s">
        <v>12</v>
      </c>
    </row>
    <row r="48" spans="1:6" ht="13.5">
      <c r="A48" s="1">
        <f t="shared" si="0"/>
        <v>38</v>
      </c>
      <c r="B48" s="2">
        <v>38497</v>
      </c>
      <c r="C48" t="s">
        <v>23</v>
      </c>
      <c r="D48" s="1">
        <v>1300</v>
      </c>
      <c r="E48" s="1">
        <v>280</v>
      </c>
      <c r="F48" t="s">
        <v>9</v>
      </c>
    </row>
    <row r="49" spans="1:6" ht="13.5">
      <c r="A49" s="1">
        <f t="shared" si="0"/>
        <v>39</v>
      </c>
      <c r="B49" s="2">
        <v>38498</v>
      </c>
      <c r="C49" t="s">
        <v>23</v>
      </c>
      <c r="D49" s="1">
        <v>1300</v>
      </c>
      <c r="E49" s="1">
        <v>280</v>
      </c>
      <c r="F49" t="s">
        <v>9</v>
      </c>
    </row>
    <row r="50" spans="1:6" ht="13.5">
      <c r="A50" s="1">
        <f t="shared" si="0"/>
        <v>40</v>
      </c>
      <c r="B50" s="2">
        <v>38500</v>
      </c>
      <c r="C50" t="s">
        <v>15</v>
      </c>
      <c r="D50" s="1">
        <v>1830</v>
      </c>
      <c r="E50" s="1">
        <v>280</v>
      </c>
      <c r="F50" t="s">
        <v>12</v>
      </c>
    </row>
    <row r="51" spans="1:6" ht="13.5">
      <c r="A51" s="1">
        <f t="shared" si="0"/>
        <v>41</v>
      </c>
      <c r="B51" s="2">
        <v>38504</v>
      </c>
      <c r="C51" t="s">
        <v>23</v>
      </c>
      <c r="D51" s="1">
        <v>1300</v>
      </c>
      <c r="E51" s="1">
        <v>280</v>
      </c>
      <c r="F51" t="s">
        <v>9</v>
      </c>
    </row>
    <row r="52" spans="1:6" ht="13.5">
      <c r="A52" s="1">
        <f t="shared" si="0"/>
        <v>42</v>
      </c>
      <c r="B52" s="2">
        <v>38504</v>
      </c>
      <c r="C52" t="s">
        <v>17</v>
      </c>
      <c r="D52" s="1">
        <v>2060</v>
      </c>
      <c r="E52" s="1">
        <v>280</v>
      </c>
      <c r="F52" t="s">
        <v>12</v>
      </c>
    </row>
    <row r="53" spans="1:6" ht="13.5">
      <c r="A53" s="1">
        <f t="shared" si="0"/>
        <v>43</v>
      </c>
      <c r="B53" s="2">
        <v>38515</v>
      </c>
      <c r="C53" t="s">
        <v>23</v>
      </c>
      <c r="D53" s="1">
        <v>1300</v>
      </c>
      <c r="E53" s="1">
        <v>280</v>
      </c>
      <c r="F53" t="s">
        <v>9</v>
      </c>
    </row>
    <row r="54" spans="1:6" ht="13.5">
      <c r="A54" s="1">
        <f t="shared" si="0"/>
        <v>44</v>
      </c>
      <c r="B54" s="2">
        <v>38517</v>
      </c>
      <c r="C54" t="s">
        <v>15</v>
      </c>
      <c r="D54" s="1">
        <v>2030</v>
      </c>
      <c r="E54" s="1">
        <v>280</v>
      </c>
      <c r="F54" t="s">
        <v>12</v>
      </c>
    </row>
    <row r="55" spans="1:6" ht="13.5">
      <c r="A55" s="1">
        <f t="shared" si="0"/>
        <v>45</v>
      </c>
      <c r="B55" s="2">
        <v>38518</v>
      </c>
      <c r="C55" t="s">
        <v>23</v>
      </c>
      <c r="D55" s="1">
        <v>1300</v>
      </c>
      <c r="E55" s="1">
        <v>280</v>
      </c>
      <c r="F55" t="s">
        <v>9</v>
      </c>
    </row>
    <row r="56" spans="1:6" ht="13.5">
      <c r="A56" s="1">
        <f t="shared" si="0"/>
        <v>46</v>
      </c>
      <c r="B56" s="2">
        <v>38519</v>
      </c>
      <c r="C56" t="s">
        <v>23</v>
      </c>
      <c r="D56" s="1">
        <v>1300</v>
      </c>
      <c r="E56" s="1">
        <v>280</v>
      </c>
      <c r="F56" t="s">
        <v>9</v>
      </c>
    </row>
    <row r="57" spans="1:6" ht="13.5">
      <c r="A57" s="1">
        <f t="shared" si="0"/>
        <v>47</v>
      </c>
      <c r="B57" s="2">
        <v>38519</v>
      </c>
      <c r="C57" t="s">
        <v>22</v>
      </c>
      <c r="D57" s="1">
        <v>860</v>
      </c>
      <c r="E57" s="1">
        <v>0</v>
      </c>
      <c r="F57" t="s">
        <v>9</v>
      </c>
    </row>
    <row r="58" spans="1:6" ht="13.5">
      <c r="A58" s="1">
        <f t="shared" si="0"/>
        <v>48</v>
      </c>
      <c r="B58" s="2">
        <v>38520</v>
      </c>
      <c r="C58" t="s">
        <v>41</v>
      </c>
      <c r="D58" s="1">
        <v>8400</v>
      </c>
      <c r="E58" s="1">
        <v>280</v>
      </c>
      <c r="F58" t="s">
        <v>12</v>
      </c>
    </row>
    <row r="59" spans="1:6" ht="13.5">
      <c r="A59" s="1">
        <f t="shared" si="0"/>
        <v>49</v>
      </c>
      <c r="B59" s="2">
        <v>38532</v>
      </c>
      <c r="C59" t="s">
        <v>18</v>
      </c>
      <c r="D59" s="1">
        <v>1400</v>
      </c>
      <c r="E59" s="1">
        <v>280</v>
      </c>
      <c r="F59" t="s">
        <v>12</v>
      </c>
    </row>
    <row r="60" spans="1:6" ht="13.5">
      <c r="A60" s="1">
        <f t="shared" si="0"/>
        <v>50</v>
      </c>
      <c r="B60" s="2">
        <v>38538</v>
      </c>
      <c r="C60" t="s">
        <v>19</v>
      </c>
      <c r="D60" s="1">
        <v>1650</v>
      </c>
      <c r="E60" s="1">
        <v>280</v>
      </c>
      <c r="F60" t="s">
        <v>12</v>
      </c>
    </row>
    <row r="61" spans="1:6" ht="13.5">
      <c r="A61" s="1">
        <f t="shared" si="0"/>
        <v>51</v>
      </c>
      <c r="B61" s="2">
        <v>38540</v>
      </c>
      <c r="C61" t="s">
        <v>23</v>
      </c>
      <c r="D61" s="1">
        <v>1300</v>
      </c>
      <c r="E61" s="1">
        <v>280</v>
      </c>
      <c r="F61" t="s">
        <v>9</v>
      </c>
    </row>
    <row r="62" spans="1:6" ht="13.5">
      <c r="A62" s="1">
        <f t="shared" si="0"/>
        <v>52</v>
      </c>
      <c r="B62" s="2">
        <v>38544</v>
      </c>
      <c r="C62" t="s">
        <v>23</v>
      </c>
      <c r="D62" s="1">
        <v>1300</v>
      </c>
      <c r="E62" s="1">
        <v>280</v>
      </c>
      <c r="F62" t="s">
        <v>9</v>
      </c>
    </row>
    <row r="63" spans="1:6" ht="13.5">
      <c r="A63" s="1">
        <f t="shared" si="0"/>
        <v>53</v>
      </c>
      <c r="B63" s="2">
        <v>38545</v>
      </c>
      <c r="C63" t="s">
        <v>22</v>
      </c>
      <c r="D63" s="1">
        <v>860</v>
      </c>
      <c r="E63" s="1">
        <v>0</v>
      </c>
      <c r="F63" t="s">
        <v>9</v>
      </c>
    </row>
    <row r="64" spans="1:6" ht="13.5">
      <c r="A64" s="1">
        <f t="shared" si="0"/>
        <v>54</v>
      </c>
      <c r="B64" s="2">
        <v>38545</v>
      </c>
      <c r="C64" t="s">
        <v>24</v>
      </c>
      <c r="D64" s="1">
        <v>3940</v>
      </c>
      <c r="E64" s="1">
        <v>280</v>
      </c>
      <c r="F64" t="s">
        <v>9</v>
      </c>
    </row>
    <row r="65" spans="1:6" ht="13.5">
      <c r="A65" s="1">
        <f t="shared" si="0"/>
        <v>55</v>
      </c>
      <c r="B65" s="2">
        <v>38547</v>
      </c>
      <c r="C65" t="s">
        <v>23</v>
      </c>
      <c r="D65" s="1">
        <v>1300</v>
      </c>
      <c r="E65" s="1">
        <v>280</v>
      </c>
      <c r="F65" t="s">
        <v>9</v>
      </c>
    </row>
    <row r="66" spans="1:6" ht="13.5">
      <c r="A66" s="1">
        <f t="shared" si="0"/>
        <v>56</v>
      </c>
      <c r="B66" s="2">
        <v>38547</v>
      </c>
      <c r="C66" t="s">
        <v>20</v>
      </c>
      <c r="D66" s="1">
        <v>6300</v>
      </c>
      <c r="E66" s="1">
        <v>280</v>
      </c>
      <c r="F66" t="s">
        <v>12</v>
      </c>
    </row>
    <row r="67" spans="1:6" ht="13.5">
      <c r="A67" s="1">
        <f t="shared" si="0"/>
        <v>57</v>
      </c>
      <c r="B67" s="2">
        <v>38548</v>
      </c>
      <c r="C67" t="s">
        <v>20</v>
      </c>
      <c r="D67" s="1">
        <v>770</v>
      </c>
      <c r="E67" s="1">
        <v>280</v>
      </c>
      <c r="F67" t="s">
        <v>12</v>
      </c>
    </row>
    <row r="68" spans="1:6" ht="13.5">
      <c r="A68" s="1">
        <f t="shared" si="0"/>
        <v>58</v>
      </c>
      <c r="B68" s="2">
        <v>38549</v>
      </c>
      <c r="C68" t="s">
        <v>20</v>
      </c>
      <c r="D68" s="1">
        <v>3770</v>
      </c>
      <c r="E68" s="1">
        <v>280</v>
      </c>
      <c r="F68" t="s">
        <v>12</v>
      </c>
    </row>
    <row r="69" spans="1:6" ht="13.5">
      <c r="A69" s="1">
        <f t="shared" si="0"/>
        <v>59</v>
      </c>
      <c r="B69" s="2">
        <v>38550</v>
      </c>
      <c r="C69" t="s">
        <v>23</v>
      </c>
      <c r="D69" s="1">
        <v>1300</v>
      </c>
      <c r="E69" s="1">
        <v>280</v>
      </c>
      <c r="F69" t="s">
        <v>9</v>
      </c>
    </row>
    <row r="70" spans="1:6" ht="13.5">
      <c r="A70" s="1">
        <f t="shared" si="0"/>
        <v>60</v>
      </c>
      <c r="B70" s="2">
        <v>38550</v>
      </c>
      <c r="C70" t="s">
        <v>23</v>
      </c>
      <c r="D70" s="1">
        <v>1300</v>
      </c>
      <c r="E70" s="1">
        <v>280</v>
      </c>
      <c r="F70" t="s">
        <v>9</v>
      </c>
    </row>
    <row r="71" spans="1:6" ht="13.5">
      <c r="A71" s="1">
        <f t="shared" si="0"/>
        <v>61</v>
      </c>
      <c r="B71" s="2">
        <v>38554</v>
      </c>
      <c r="C71" t="s">
        <v>20</v>
      </c>
      <c r="D71" s="1">
        <v>170</v>
      </c>
      <c r="E71" s="1">
        <v>280</v>
      </c>
      <c r="F71" t="s">
        <v>12</v>
      </c>
    </row>
    <row r="72" spans="1:6" ht="13.5">
      <c r="A72" s="1">
        <f t="shared" si="0"/>
        <v>62</v>
      </c>
      <c r="B72" s="2">
        <v>38555</v>
      </c>
      <c r="C72" t="s">
        <v>23</v>
      </c>
      <c r="D72" s="1">
        <v>1300</v>
      </c>
      <c r="E72" s="1">
        <v>280</v>
      </c>
      <c r="F72" t="s">
        <v>9</v>
      </c>
    </row>
    <row r="73" spans="1:6" ht="13.5">
      <c r="A73" s="1">
        <f t="shared" si="0"/>
        <v>63</v>
      </c>
      <c r="B73" s="2">
        <v>38555</v>
      </c>
      <c r="C73" t="s">
        <v>20</v>
      </c>
      <c r="D73" s="1">
        <v>170</v>
      </c>
      <c r="E73" s="1">
        <v>280</v>
      </c>
      <c r="F73" t="s">
        <v>12</v>
      </c>
    </row>
    <row r="74" spans="1:6" ht="13.5">
      <c r="A74" s="1">
        <f t="shared" si="0"/>
        <v>64</v>
      </c>
      <c r="B74" s="2">
        <v>38556</v>
      </c>
      <c r="C74" t="s">
        <v>20</v>
      </c>
      <c r="D74" s="1">
        <v>170</v>
      </c>
      <c r="E74" s="1">
        <v>280</v>
      </c>
      <c r="F74" t="s">
        <v>12</v>
      </c>
    </row>
    <row r="75" spans="1:6" ht="13.5">
      <c r="A75" s="1">
        <f t="shared" si="0"/>
        <v>65</v>
      </c>
      <c r="B75" s="2">
        <v>38559</v>
      </c>
      <c r="C75" t="s">
        <v>20</v>
      </c>
      <c r="D75" s="1">
        <v>170</v>
      </c>
      <c r="E75" s="1">
        <v>280</v>
      </c>
      <c r="F75" t="s">
        <v>12</v>
      </c>
    </row>
    <row r="76" spans="1:6" ht="13.5">
      <c r="A76" s="1">
        <f aca="true" t="shared" si="1" ref="A76:A139">ROW()-10</f>
        <v>66</v>
      </c>
      <c r="B76" s="2">
        <v>38560</v>
      </c>
      <c r="C76" t="s">
        <v>23</v>
      </c>
      <c r="D76" s="1">
        <v>1300</v>
      </c>
      <c r="E76" s="1">
        <v>280</v>
      </c>
      <c r="F76" t="s">
        <v>9</v>
      </c>
    </row>
    <row r="77" spans="1:6" ht="13.5">
      <c r="A77" s="1">
        <f t="shared" si="1"/>
        <v>67</v>
      </c>
      <c r="B77" s="2">
        <v>38562</v>
      </c>
      <c r="C77" t="s">
        <v>20</v>
      </c>
      <c r="D77" s="1">
        <v>170</v>
      </c>
      <c r="E77" s="1">
        <v>280</v>
      </c>
      <c r="F77" t="s">
        <v>12</v>
      </c>
    </row>
    <row r="78" spans="1:6" ht="13.5">
      <c r="A78" s="1">
        <f t="shared" si="1"/>
        <v>68</v>
      </c>
      <c r="B78" s="2">
        <v>38565</v>
      </c>
      <c r="C78" t="s">
        <v>20</v>
      </c>
      <c r="D78" s="1">
        <v>500</v>
      </c>
      <c r="E78" s="1">
        <v>280</v>
      </c>
      <c r="F78" t="s">
        <v>12</v>
      </c>
    </row>
    <row r="79" spans="1:6" ht="13.5">
      <c r="A79" s="1">
        <f t="shared" si="1"/>
        <v>69</v>
      </c>
      <c r="B79" s="2">
        <v>38567</v>
      </c>
      <c r="C79" t="s">
        <v>48</v>
      </c>
      <c r="D79" s="1">
        <v>1029</v>
      </c>
      <c r="E79" s="1">
        <v>0</v>
      </c>
      <c r="F79" t="s">
        <v>9</v>
      </c>
    </row>
    <row r="80" spans="1:6" ht="13.5">
      <c r="A80" s="1">
        <f t="shared" si="1"/>
        <v>70</v>
      </c>
      <c r="B80" s="2">
        <v>38567</v>
      </c>
      <c r="C80" t="s">
        <v>23</v>
      </c>
      <c r="D80" s="1">
        <v>1300</v>
      </c>
      <c r="E80" s="1">
        <v>280</v>
      </c>
      <c r="F80" t="s">
        <v>9</v>
      </c>
    </row>
    <row r="81" spans="1:6" ht="13.5">
      <c r="A81" s="1">
        <f t="shared" si="1"/>
        <v>71</v>
      </c>
      <c r="B81" s="2">
        <v>38567</v>
      </c>
      <c r="C81" t="s">
        <v>20</v>
      </c>
      <c r="D81" s="1">
        <v>170</v>
      </c>
      <c r="E81" s="1">
        <v>280</v>
      </c>
      <c r="F81" t="s">
        <v>12</v>
      </c>
    </row>
    <row r="82" spans="1:6" ht="13.5">
      <c r="A82" s="1">
        <f t="shared" si="1"/>
        <v>72</v>
      </c>
      <c r="B82" s="2">
        <v>38568</v>
      </c>
      <c r="C82" t="s">
        <v>54</v>
      </c>
      <c r="D82" s="1">
        <v>1400</v>
      </c>
      <c r="E82" s="1">
        <v>280</v>
      </c>
      <c r="F82" t="s">
        <v>9</v>
      </c>
    </row>
    <row r="83" spans="1:6" ht="13.5">
      <c r="A83" s="1">
        <f t="shared" si="1"/>
        <v>73</v>
      </c>
      <c r="B83" s="2">
        <v>38575</v>
      </c>
      <c r="C83" t="s">
        <v>20</v>
      </c>
      <c r="D83" s="1">
        <v>170</v>
      </c>
      <c r="E83" s="1">
        <v>280</v>
      </c>
      <c r="F83" t="s">
        <v>12</v>
      </c>
    </row>
    <row r="84" spans="1:6" ht="13.5">
      <c r="A84" s="1">
        <f t="shared" si="1"/>
        <v>74</v>
      </c>
      <c r="B84" s="2">
        <v>38580</v>
      </c>
      <c r="C84" t="s">
        <v>20</v>
      </c>
      <c r="D84" s="1">
        <v>270</v>
      </c>
      <c r="E84" s="1">
        <v>280</v>
      </c>
      <c r="F84" t="s">
        <v>12</v>
      </c>
    </row>
    <row r="85" spans="1:6" ht="13.5">
      <c r="A85" s="1">
        <f t="shared" si="1"/>
        <v>75</v>
      </c>
      <c r="B85" s="2">
        <v>38582</v>
      </c>
      <c r="C85" t="s">
        <v>23</v>
      </c>
      <c r="D85" s="1">
        <v>1300</v>
      </c>
      <c r="E85" s="1">
        <v>280</v>
      </c>
      <c r="F85" t="s">
        <v>9</v>
      </c>
    </row>
    <row r="86" spans="1:6" ht="13.5">
      <c r="A86" s="1">
        <f t="shared" si="1"/>
        <v>76</v>
      </c>
      <c r="B86" s="2">
        <v>38589</v>
      </c>
      <c r="C86" t="s">
        <v>23</v>
      </c>
      <c r="D86" s="1">
        <v>1300</v>
      </c>
      <c r="E86" s="1">
        <v>280</v>
      </c>
      <c r="F86" t="s">
        <v>9</v>
      </c>
    </row>
    <row r="87" spans="1:6" ht="13.5">
      <c r="A87" s="1">
        <f t="shared" si="1"/>
        <v>77</v>
      </c>
      <c r="B87" s="2">
        <v>38590</v>
      </c>
      <c r="C87" t="s">
        <v>23</v>
      </c>
      <c r="D87" s="1">
        <v>1300</v>
      </c>
      <c r="E87" s="1">
        <v>280</v>
      </c>
      <c r="F87" t="s">
        <v>9</v>
      </c>
    </row>
    <row r="88" spans="1:6" ht="13.5">
      <c r="A88" s="1">
        <f t="shared" si="1"/>
        <v>78</v>
      </c>
      <c r="B88" s="2">
        <v>38591</v>
      </c>
      <c r="C88" t="s">
        <v>20</v>
      </c>
      <c r="D88" s="1">
        <v>270</v>
      </c>
      <c r="E88" s="1">
        <v>280</v>
      </c>
      <c r="F88" t="s">
        <v>12</v>
      </c>
    </row>
    <row r="89" spans="1:6" ht="13.5">
      <c r="A89" s="1">
        <f t="shared" si="1"/>
        <v>79</v>
      </c>
      <c r="B89" s="2">
        <v>38595</v>
      </c>
      <c r="C89" t="s">
        <v>23</v>
      </c>
      <c r="D89" s="1">
        <v>1300</v>
      </c>
      <c r="E89" s="1">
        <v>280</v>
      </c>
      <c r="F89" t="s">
        <v>9</v>
      </c>
    </row>
    <row r="90" spans="1:6" ht="13.5">
      <c r="A90" s="1">
        <f t="shared" si="1"/>
        <v>80</v>
      </c>
      <c r="B90" s="2">
        <v>38596</v>
      </c>
      <c r="C90" t="s">
        <v>23</v>
      </c>
      <c r="D90" s="1">
        <v>1300</v>
      </c>
      <c r="E90" s="1">
        <v>280</v>
      </c>
      <c r="F90" t="s">
        <v>9</v>
      </c>
    </row>
    <row r="91" spans="1:6" ht="13.5">
      <c r="A91" s="1">
        <f t="shared" si="1"/>
        <v>81</v>
      </c>
      <c r="B91" s="2">
        <v>38599</v>
      </c>
      <c r="C91" t="s">
        <v>23</v>
      </c>
      <c r="D91" s="1">
        <v>1300</v>
      </c>
      <c r="E91" s="1">
        <v>280</v>
      </c>
      <c r="F91" t="s">
        <v>9</v>
      </c>
    </row>
    <row r="92" spans="1:6" ht="13.5">
      <c r="A92" s="1">
        <f t="shared" si="1"/>
        <v>82</v>
      </c>
      <c r="B92" s="2">
        <v>38600</v>
      </c>
      <c r="C92" t="s">
        <v>23</v>
      </c>
      <c r="D92" s="1">
        <v>1300</v>
      </c>
      <c r="E92" s="1">
        <v>280</v>
      </c>
      <c r="F92" t="s">
        <v>9</v>
      </c>
    </row>
    <row r="93" spans="1:6" ht="13.5">
      <c r="A93" s="1">
        <f t="shared" si="1"/>
        <v>83</v>
      </c>
      <c r="B93" s="2">
        <v>38601</v>
      </c>
      <c r="C93" t="s">
        <v>22</v>
      </c>
      <c r="D93" s="1">
        <v>860</v>
      </c>
      <c r="E93" s="1">
        <v>0</v>
      </c>
      <c r="F93" t="s">
        <v>9</v>
      </c>
    </row>
    <row r="94" spans="1:6" ht="13.5">
      <c r="A94" s="1">
        <f t="shared" si="1"/>
        <v>84</v>
      </c>
      <c r="B94" s="2">
        <v>38601</v>
      </c>
      <c r="C94" t="s">
        <v>25</v>
      </c>
      <c r="D94" s="1">
        <v>4210</v>
      </c>
      <c r="E94" s="1">
        <v>280</v>
      </c>
      <c r="F94" t="s">
        <v>9</v>
      </c>
    </row>
    <row r="95" spans="1:6" ht="13.5">
      <c r="A95" s="1">
        <f t="shared" si="1"/>
        <v>85</v>
      </c>
      <c r="B95" s="2">
        <v>38601</v>
      </c>
      <c r="C95" t="s">
        <v>20</v>
      </c>
      <c r="D95" s="1">
        <v>600</v>
      </c>
      <c r="E95" s="1">
        <v>280</v>
      </c>
      <c r="F95" t="s">
        <v>12</v>
      </c>
    </row>
    <row r="96" spans="1:6" ht="13.5">
      <c r="A96" s="1">
        <f t="shared" si="1"/>
        <v>86</v>
      </c>
      <c r="B96" s="2">
        <v>38603</v>
      </c>
      <c r="C96" t="s">
        <v>20</v>
      </c>
      <c r="D96" s="1">
        <v>2950</v>
      </c>
      <c r="E96" s="1">
        <v>0</v>
      </c>
      <c r="F96" t="s">
        <v>9</v>
      </c>
    </row>
    <row r="97" spans="1:6" ht="13.5">
      <c r="A97" s="1">
        <f t="shared" si="1"/>
        <v>87</v>
      </c>
      <c r="B97" s="2">
        <v>38603</v>
      </c>
      <c r="C97" t="s">
        <v>20</v>
      </c>
      <c r="D97" s="1">
        <v>270</v>
      </c>
      <c r="E97" s="1">
        <v>280</v>
      </c>
      <c r="F97" t="s">
        <v>12</v>
      </c>
    </row>
    <row r="98" spans="1:6" ht="13.5">
      <c r="A98" s="1">
        <f t="shared" si="1"/>
        <v>88</v>
      </c>
      <c r="B98" s="2">
        <v>38607</v>
      </c>
      <c r="C98" t="s">
        <v>23</v>
      </c>
      <c r="D98" s="1">
        <v>1300</v>
      </c>
      <c r="E98" s="1">
        <v>280</v>
      </c>
      <c r="F98" t="s">
        <v>9</v>
      </c>
    </row>
    <row r="99" spans="1:6" ht="13.5">
      <c r="A99" s="1">
        <f t="shared" si="1"/>
        <v>89</v>
      </c>
      <c r="B99" s="2">
        <v>38617</v>
      </c>
      <c r="C99" t="s">
        <v>23</v>
      </c>
      <c r="D99" s="1">
        <v>1300</v>
      </c>
      <c r="E99" s="1">
        <v>280</v>
      </c>
      <c r="F99" t="s">
        <v>9</v>
      </c>
    </row>
    <row r="100" spans="1:6" ht="13.5">
      <c r="A100" s="1">
        <f t="shared" si="1"/>
        <v>90</v>
      </c>
      <c r="B100" s="2">
        <v>38621</v>
      </c>
      <c r="C100" t="s">
        <v>23</v>
      </c>
      <c r="D100" s="1">
        <v>1300</v>
      </c>
      <c r="E100" s="1">
        <v>280</v>
      </c>
      <c r="F100" t="s">
        <v>9</v>
      </c>
    </row>
    <row r="101" spans="1:6" ht="13.5">
      <c r="A101" s="1">
        <f t="shared" si="1"/>
        <v>91</v>
      </c>
      <c r="B101" s="2">
        <v>38622</v>
      </c>
      <c r="C101" t="s">
        <v>20</v>
      </c>
      <c r="D101" s="1">
        <v>560</v>
      </c>
      <c r="E101" s="1">
        <v>0</v>
      </c>
      <c r="F101" t="s">
        <v>9</v>
      </c>
    </row>
    <row r="102" spans="1:6" ht="13.5">
      <c r="A102" s="1">
        <f t="shared" si="1"/>
        <v>92</v>
      </c>
      <c r="B102" s="2">
        <v>38622</v>
      </c>
      <c r="C102" t="s">
        <v>20</v>
      </c>
      <c r="D102" s="1">
        <v>270</v>
      </c>
      <c r="E102" s="1">
        <v>280</v>
      </c>
      <c r="F102" t="s">
        <v>12</v>
      </c>
    </row>
    <row r="103" spans="1:6" ht="13.5">
      <c r="A103" s="1">
        <f t="shared" si="1"/>
        <v>93</v>
      </c>
      <c r="B103" s="2">
        <v>38624</v>
      </c>
      <c r="C103" t="s">
        <v>23</v>
      </c>
      <c r="D103" s="1">
        <v>1300</v>
      </c>
      <c r="E103" s="1">
        <v>280</v>
      </c>
      <c r="F103" t="s">
        <v>9</v>
      </c>
    </row>
    <row r="104" spans="1:6" ht="13.5">
      <c r="A104" s="1">
        <f t="shared" si="1"/>
        <v>94</v>
      </c>
      <c r="B104" s="2">
        <v>38625</v>
      </c>
      <c r="C104" t="s">
        <v>20</v>
      </c>
      <c r="D104" s="1">
        <v>6300</v>
      </c>
      <c r="E104" s="1">
        <v>280</v>
      </c>
      <c r="F104" t="s">
        <v>12</v>
      </c>
    </row>
    <row r="105" spans="1:6" ht="13.5">
      <c r="A105" s="1">
        <f t="shared" si="1"/>
        <v>95</v>
      </c>
      <c r="B105" s="2">
        <v>38628</v>
      </c>
      <c r="C105" t="s">
        <v>23</v>
      </c>
      <c r="D105" s="1">
        <v>1300</v>
      </c>
      <c r="E105" s="1">
        <v>280</v>
      </c>
      <c r="F105" t="s">
        <v>9</v>
      </c>
    </row>
    <row r="106" spans="1:6" ht="13.5">
      <c r="A106" s="1">
        <f t="shared" si="1"/>
        <v>96</v>
      </c>
      <c r="B106" s="2">
        <v>38629</v>
      </c>
      <c r="C106" t="s">
        <v>25</v>
      </c>
      <c r="D106" s="1">
        <v>3940</v>
      </c>
      <c r="E106" s="1">
        <v>0</v>
      </c>
      <c r="F106" t="s">
        <v>9</v>
      </c>
    </row>
    <row r="107" spans="1:6" ht="13.5">
      <c r="A107" s="1">
        <f t="shared" si="1"/>
        <v>97</v>
      </c>
      <c r="B107" s="2">
        <v>38629</v>
      </c>
      <c r="C107" t="s">
        <v>22</v>
      </c>
      <c r="D107" s="1">
        <v>860</v>
      </c>
      <c r="E107" s="1">
        <v>0</v>
      </c>
      <c r="F107" t="s">
        <v>9</v>
      </c>
    </row>
    <row r="108" spans="1:6" ht="13.5">
      <c r="A108" s="1">
        <f t="shared" si="1"/>
        <v>98</v>
      </c>
      <c r="B108" s="2">
        <v>38629</v>
      </c>
      <c r="C108" t="s">
        <v>20</v>
      </c>
      <c r="D108" s="1">
        <v>1160</v>
      </c>
      <c r="E108" s="1">
        <v>280</v>
      </c>
      <c r="F108" t="s">
        <v>9</v>
      </c>
    </row>
    <row r="109" spans="1:6" ht="13.5">
      <c r="A109" s="1">
        <f t="shared" si="1"/>
        <v>99</v>
      </c>
      <c r="B109" s="2">
        <v>38629</v>
      </c>
      <c r="C109" t="s">
        <v>20</v>
      </c>
      <c r="D109" s="1">
        <v>600</v>
      </c>
      <c r="E109" s="1">
        <v>280</v>
      </c>
      <c r="F109" t="s">
        <v>12</v>
      </c>
    </row>
    <row r="110" spans="1:6" ht="13.5">
      <c r="A110" s="1">
        <f t="shared" si="1"/>
        <v>100</v>
      </c>
      <c r="B110" s="2">
        <v>38631</v>
      </c>
      <c r="C110" t="s">
        <v>20</v>
      </c>
      <c r="D110" s="1">
        <v>270</v>
      </c>
      <c r="E110" s="1">
        <v>280</v>
      </c>
      <c r="F110" t="s">
        <v>12</v>
      </c>
    </row>
    <row r="111" spans="1:6" ht="13.5">
      <c r="A111" s="1">
        <f t="shared" si="1"/>
        <v>101</v>
      </c>
      <c r="B111" s="2">
        <v>38637</v>
      </c>
      <c r="C111" t="s">
        <v>20</v>
      </c>
      <c r="D111" s="1">
        <v>1350</v>
      </c>
      <c r="E111" s="1">
        <v>280</v>
      </c>
      <c r="F111" t="s">
        <v>9</v>
      </c>
    </row>
    <row r="112" spans="1:6" ht="13.5">
      <c r="A112" s="1">
        <f t="shared" si="1"/>
        <v>102</v>
      </c>
      <c r="B112" s="2">
        <v>38639</v>
      </c>
      <c r="C112" t="s">
        <v>20</v>
      </c>
      <c r="D112" s="1">
        <v>270</v>
      </c>
      <c r="E112" s="1">
        <v>280</v>
      </c>
      <c r="F112" t="s">
        <v>12</v>
      </c>
    </row>
    <row r="113" spans="1:6" ht="13.5">
      <c r="A113" s="1">
        <f t="shared" si="1"/>
        <v>103</v>
      </c>
      <c r="B113" s="2">
        <v>38643</v>
      </c>
      <c r="C113" t="s">
        <v>20</v>
      </c>
      <c r="D113" s="1">
        <v>270</v>
      </c>
      <c r="E113" s="1">
        <v>280</v>
      </c>
      <c r="F113" t="s">
        <v>12</v>
      </c>
    </row>
    <row r="114" spans="1:6" ht="13.5">
      <c r="A114" s="1">
        <f t="shared" si="1"/>
        <v>104</v>
      </c>
      <c r="B114" s="2">
        <v>38644</v>
      </c>
      <c r="C114" t="s">
        <v>23</v>
      </c>
      <c r="D114" s="1">
        <v>1300</v>
      </c>
      <c r="E114" s="1">
        <v>280</v>
      </c>
      <c r="F114" t="s">
        <v>9</v>
      </c>
    </row>
    <row r="115" spans="1:6" ht="13.5">
      <c r="A115" s="1">
        <f t="shared" si="1"/>
        <v>105</v>
      </c>
      <c r="B115" s="2">
        <v>38649</v>
      </c>
      <c r="C115" t="s">
        <v>23</v>
      </c>
      <c r="D115" s="1">
        <v>1300</v>
      </c>
      <c r="E115" s="1">
        <v>280</v>
      </c>
      <c r="F115" t="s">
        <v>9</v>
      </c>
    </row>
    <row r="116" spans="1:6" ht="13.5">
      <c r="A116" s="1">
        <f t="shared" si="1"/>
        <v>106</v>
      </c>
      <c r="B116" s="2">
        <v>38649</v>
      </c>
      <c r="C116" t="s">
        <v>23</v>
      </c>
      <c r="D116" s="1">
        <v>800</v>
      </c>
      <c r="E116" s="1">
        <v>0</v>
      </c>
      <c r="F116" t="s">
        <v>9</v>
      </c>
    </row>
    <row r="117" spans="1:6" ht="13.5">
      <c r="A117" s="1">
        <f t="shared" si="1"/>
        <v>107</v>
      </c>
      <c r="B117" s="2">
        <v>38650</v>
      </c>
      <c r="C117" t="s">
        <v>20</v>
      </c>
      <c r="D117" s="1">
        <v>1480</v>
      </c>
      <c r="E117" s="1">
        <v>280</v>
      </c>
      <c r="F117" t="s">
        <v>9</v>
      </c>
    </row>
    <row r="118" spans="1:6" ht="13.5">
      <c r="A118" s="1">
        <f t="shared" si="1"/>
        <v>108</v>
      </c>
      <c r="B118" s="2">
        <v>38650</v>
      </c>
      <c r="C118" t="s">
        <v>20</v>
      </c>
      <c r="D118" s="1">
        <v>170</v>
      </c>
      <c r="E118" s="1">
        <v>280</v>
      </c>
      <c r="F118" t="s">
        <v>12</v>
      </c>
    </row>
    <row r="119" spans="1:6" ht="13.5">
      <c r="A119" s="1">
        <f t="shared" si="1"/>
        <v>109</v>
      </c>
      <c r="B119" s="2">
        <v>38651</v>
      </c>
      <c r="C119" t="s">
        <v>23</v>
      </c>
      <c r="D119" s="1">
        <v>1300</v>
      </c>
      <c r="E119" s="1">
        <v>280</v>
      </c>
      <c r="F119" t="s">
        <v>9</v>
      </c>
    </row>
    <row r="120" spans="1:6" ht="13.5">
      <c r="A120" s="1">
        <f t="shared" si="1"/>
        <v>110</v>
      </c>
      <c r="B120" s="2">
        <v>38651</v>
      </c>
      <c r="C120" t="s">
        <v>20</v>
      </c>
      <c r="D120" s="1">
        <v>170</v>
      </c>
      <c r="E120" s="1">
        <v>280</v>
      </c>
      <c r="F120" t="s">
        <v>12</v>
      </c>
    </row>
    <row r="121" spans="1:6" ht="13.5">
      <c r="A121" s="1">
        <f t="shared" si="1"/>
        <v>111</v>
      </c>
      <c r="B121" s="2">
        <v>38656</v>
      </c>
      <c r="C121" t="s">
        <v>23</v>
      </c>
      <c r="D121" s="1">
        <v>1300</v>
      </c>
      <c r="E121" s="1">
        <v>280</v>
      </c>
      <c r="F121" t="s">
        <v>9</v>
      </c>
    </row>
    <row r="122" spans="1:6" ht="13.5">
      <c r="A122" s="1">
        <f t="shared" si="1"/>
        <v>112</v>
      </c>
      <c r="B122" s="2">
        <v>38661</v>
      </c>
      <c r="C122" t="s">
        <v>20</v>
      </c>
      <c r="D122" s="1">
        <v>600</v>
      </c>
      <c r="E122" s="1">
        <v>280</v>
      </c>
      <c r="F122" t="s">
        <v>12</v>
      </c>
    </row>
    <row r="123" spans="1:6" ht="13.5">
      <c r="A123" s="1">
        <f t="shared" si="1"/>
        <v>113</v>
      </c>
      <c r="B123" s="2">
        <v>38666</v>
      </c>
      <c r="C123" t="s">
        <v>15</v>
      </c>
      <c r="D123" s="1">
        <v>1250</v>
      </c>
      <c r="E123" s="1">
        <v>0</v>
      </c>
      <c r="F123" t="s">
        <v>9</v>
      </c>
    </row>
    <row r="124" spans="1:6" ht="13.5">
      <c r="A124" s="1">
        <f t="shared" si="1"/>
        <v>114</v>
      </c>
      <c r="B124" s="2">
        <v>38666</v>
      </c>
      <c r="C124" t="s">
        <v>22</v>
      </c>
      <c r="D124" s="1">
        <v>860</v>
      </c>
      <c r="E124" s="1">
        <v>0</v>
      </c>
      <c r="F124" t="s">
        <v>9</v>
      </c>
    </row>
    <row r="125" spans="1:6" ht="13.5">
      <c r="A125" s="1">
        <f t="shared" si="1"/>
        <v>115</v>
      </c>
      <c r="B125" s="2">
        <v>38666</v>
      </c>
      <c r="C125" t="s">
        <v>25</v>
      </c>
      <c r="D125" s="1">
        <v>3940</v>
      </c>
      <c r="E125" s="1">
        <v>280</v>
      </c>
      <c r="F125" t="s">
        <v>9</v>
      </c>
    </row>
    <row r="126" spans="1:6" ht="13.5">
      <c r="A126" s="1">
        <f t="shared" si="1"/>
        <v>116</v>
      </c>
      <c r="B126" s="2">
        <v>38667</v>
      </c>
      <c r="C126" t="s">
        <v>15</v>
      </c>
      <c r="D126" s="1">
        <v>270</v>
      </c>
      <c r="E126" s="1">
        <v>280</v>
      </c>
      <c r="F126" t="s">
        <v>12</v>
      </c>
    </row>
    <row r="127" spans="1:6" ht="13.5">
      <c r="A127" s="1">
        <f t="shared" si="1"/>
        <v>117</v>
      </c>
      <c r="B127" s="2">
        <v>38673</v>
      </c>
      <c r="C127" t="s">
        <v>15</v>
      </c>
      <c r="D127" s="1">
        <v>270</v>
      </c>
      <c r="E127" s="1">
        <v>280</v>
      </c>
      <c r="F127" t="s">
        <v>13</v>
      </c>
    </row>
    <row r="128" spans="1:6" ht="13.5">
      <c r="A128" s="1">
        <f t="shared" si="1"/>
        <v>118</v>
      </c>
      <c r="B128" s="2">
        <v>38674</v>
      </c>
      <c r="C128" t="s">
        <v>23</v>
      </c>
      <c r="D128" s="1">
        <v>2100</v>
      </c>
      <c r="E128" s="1">
        <v>280</v>
      </c>
      <c r="F128" t="s">
        <v>9</v>
      </c>
    </row>
    <row r="129" spans="1:6" ht="13.5">
      <c r="A129" s="1">
        <f t="shared" si="1"/>
        <v>119</v>
      </c>
      <c r="B129" s="2">
        <v>38681</v>
      </c>
      <c r="C129" t="s">
        <v>23</v>
      </c>
      <c r="D129" s="1">
        <v>1300</v>
      </c>
      <c r="E129" s="1">
        <v>280</v>
      </c>
      <c r="F129" t="s">
        <v>9</v>
      </c>
    </row>
    <row r="130" spans="1:6" ht="13.5">
      <c r="A130" s="1">
        <f t="shared" si="1"/>
        <v>120</v>
      </c>
      <c r="B130" s="2">
        <v>38681</v>
      </c>
      <c r="C130" t="s">
        <v>15</v>
      </c>
      <c r="D130" s="1">
        <v>1160</v>
      </c>
      <c r="E130" s="1">
        <v>0</v>
      </c>
      <c r="F130" t="s">
        <v>9</v>
      </c>
    </row>
    <row r="131" spans="1:6" ht="13.5">
      <c r="A131" s="1">
        <f t="shared" si="1"/>
        <v>121</v>
      </c>
      <c r="B131" s="2">
        <v>38681</v>
      </c>
      <c r="C131" t="s">
        <v>15</v>
      </c>
      <c r="D131" s="1">
        <v>270</v>
      </c>
      <c r="E131" s="1">
        <v>280</v>
      </c>
      <c r="F131" t="s">
        <v>13</v>
      </c>
    </row>
    <row r="132" spans="1:6" ht="13.5">
      <c r="A132" s="1">
        <f t="shared" si="1"/>
        <v>122</v>
      </c>
      <c r="B132" s="2">
        <v>38688</v>
      </c>
      <c r="C132" t="s">
        <v>15</v>
      </c>
      <c r="D132" s="1">
        <v>500</v>
      </c>
      <c r="E132" s="1">
        <v>280</v>
      </c>
      <c r="F132" t="s">
        <v>13</v>
      </c>
    </row>
    <row r="133" spans="1:6" ht="13.5">
      <c r="A133" s="1">
        <f t="shared" si="1"/>
        <v>123</v>
      </c>
      <c r="B133" s="2">
        <v>38694</v>
      </c>
      <c r="C133" t="s">
        <v>23</v>
      </c>
      <c r="D133" s="1">
        <v>800</v>
      </c>
      <c r="E133" s="1">
        <v>0</v>
      </c>
      <c r="F133" t="s">
        <v>9</v>
      </c>
    </row>
    <row r="134" spans="1:6" ht="13.5">
      <c r="A134" s="1">
        <f t="shared" si="1"/>
        <v>124</v>
      </c>
      <c r="B134" s="2">
        <v>38694</v>
      </c>
      <c r="C134" t="s">
        <v>23</v>
      </c>
      <c r="D134" s="1">
        <v>1300</v>
      </c>
      <c r="E134" s="1">
        <v>280</v>
      </c>
      <c r="F134" t="s">
        <v>9</v>
      </c>
    </row>
    <row r="135" spans="1:6" ht="13.5">
      <c r="A135" s="1">
        <f t="shared" si="1"/>
        <v>125</v>
      </c>
      <c r="B135" s="2">
        <v>38694</v>
      </c>
      <c r="C135" t="s">
        <v>15</v>
      </c>
      <c r="D135" s="1">
        <v>1250</v>
      </c>
      <c r="E135" s="1">
        <v>0</v>
      </c>
      <c r="F135" t="s">
        <v>9</v>
      </c>
    </row>
    <row r="136" spans="1:6" ht="13.5">
      <c r="A136" s="1">
        <f t="shared" si="1"/>
        <v>126</v>
      </c>
      <c r="B136" s="2">
        <v>38695</v>
      </c>
      <c r="C136" t="s">
        <v>15</v>
      </c>
      <c r="D136" s="1">
        <v>270</v>
      </c>
      <c r="E136" s="1">
        <v>280</v>
      </c>
      <c r="F136" t="s">
        <v>13</v>
      </c>
    </row>
    <row r="137" spans="1:6" ht="13.5">
      <c r="A137" s="1">
        <f t="shared" si="1"/>
        <v>127</v>
      </c>
      <c r="B137" s="2">
        <v>38699</v>
      </c>
      <c r="C137" t="s">
        <v>25</v>
      </c>
      <c r="D137" s="1">
        <v>5630</v>
      </c>
      <c r="E137" s="1">
        <v>0</v>
      </c>
      <c r="F137" t="s">
        <v>9</v>
      </c>
    </row>
    <row r="138" spans="1:6" ht="13.5">
      <c r="A138" s="1">
        <f t="shared" si="1"/>
        <v>128</v>
      </c>
      <c r="B138" s="2">
        <v>38699</v>
      </c>
      <c r="C138" t="s">
        <v>22</v>
      </c>
      <c r="D138" s="1">
        <v>4010</v>
      </c>
      <c r="E138" s="1">
        <v>280</v>
      </c>
      <c r="F138" t="s">
        <v>9</v>
      </c>
    </row>
    <row r="139" spans="1:6" ht="13.5">
      <c r="A139" s="1">
        <f t="shared" si="1"/>
        <v>129</v>
      </c>
      <c r="B139" s="2">
        <v>38701</v>
      </c>
      <c r="C139" t="s">
        <v>23</v>
      </c>
      <c r="D139" s="1">
        <v>1300</v>
      </c>
      <c r="E139" s="1">
        <v>280</v>
      </c>
      <c r="F139" t="s">
        <v>9</v>
      </c>
    </row>
    <row r="140" spans="1:6" ht="13.5">
      <c r="A140" s="1">
        <f aca="true" t="shared" si="2" ref="A140:A203">ROW()-10</f>
        <v>130</v>
      </c>
      <c r="B140" s="2">
        <v>38702</v>
      </c>
      <c r="C140" t="s">
        <v>15</v>
      </c>
      <c r="D140" s="1">
        <v>2130</v>
      </c>
      <c r="E140" s="1">
        <v>280</v>
      </c>
      <c r="F140" t="s">
        <v>13</v>
      </c>
    </row>
    <row r="141" spans="1:6" ht="13.5">
      <c r="A141" s="1">
        <f t="shared" si="2"/>
        <v>131</v>
      </c>
      <c r="B141" s="2">
        <v>38705</v>
      </c>
      <c r="C141" t="s">
        <v>23</v>
      </c>
      <c r="D141" s="1">
        <v>1300</v>
      </c>
      <c r="E141" s="1">
        <v>280</v>
      </c>
      <c r="F141" t="s">
        <v>9</v>
      </c>
    </row>
    <row r="142" spans="1:6" ht="13.5">
      <c r="A142" s="1">
        <f t="shared" si="2"/>
        <v>132</v>
      </c>
      <c r="B142" s="2">
        <v>38710</v>
      </c>
      <c r="C142" t="s">
        <v>15</v>
      </c>
      <c r="D142" s="1">
        <v>270</v>
      </c>
      <c r="E142" s="1">
        <v>280</v>
      </c>
      <c r="F142" t="s">
        <v>13</v>
      </c>
    </row>
    <row r="143" spans="1:6" ht="13.5">
      <c r="A143" s="1">
        <f t="shared" si="2"/>
        <v>133</v>
      </c>
      <c r="B143" s="2">
        <v>38710</v>
      </c>
      <c r="C143" t="s">
        <v>15</v>
      </c>
      <c r="D143" s="1">
        <v>1160</v>
      </c>
      <c r="E143" s="1">
        <v>280</v>
      </c>
      <c r="F143" t="s">
        <v>9</v>
      </c>
    </row>
    <row r="144" spans="1:6" ht="13.5">
      <c r="A144" s="1">
        <f t="shared" si="2"/>
        <v>134</v>
      </c>
      <c r="B144" s="2">
        <v>38723</v>
      </c>
      <c r="C144" t="s">
        <v>15</v>
      </c>
      <c r="D144" s="1">
        <v>1850</v>
      </c>
      <c r="E144" s="1">
        <v>280</v>
      </c>
      <c r="F144" t="s">
        <v>9</v>
      </c>
    </row>
    <row r="145" spans="1:6" ht="13.5">
      <c r="A145" s="1">
        <f t="shared" si="2"/>
        <v>135</v>
      </c>
      <c r="B145" s="2">
        <v>38728</v>
      </c>
      <c r="C145" t="s">
        <v>23</v>
      </c>
      <c r="D145" s="1">
        <v>1300</v>
      </c>
      <c r="E145" s="1">
        <v>280</v>
      </c>
      <c r="F145" t="s">
        <v>9</v>
      </c>
    </row>
    <row r="146" spans="1:6" ht="13.5">
      <c r="A146" s="1">
        <f t="shared" si="2"/>
        <v>136</v>
      </c>
      <c r="B146" s="2">
        <v>38730</v>
      </c>
      <c r="C146" t="s">
        <v>15</v>
      </c>
      <c r="D146" s="1">
        <v>500</v>
      </c>
      <c r="E146" s="1">
        <v>280</v>
      </c>
      <c r="F146" t="s">
        <v>12</v>
      </c>
    </row>
    <row r="147" spans="1:6" ht="13.5">
      <c r="A147" s="1">
        <f t="shared" si="2"/>
        <v>137</v>
      </c>
      <c r="B147" s="2">
        <v>38732</v>
      </c>
      <c r="C147" t="s">
        <v>23</v>
      </c>
      <c r="D147" s="1">
        <v>1300</v>
      </c>
      <c r="E147" s="1">
        <v>280</v>
      </c>
      <c r="F147" t="s">
        <v>9</v>
      </c>
    </row>
    <row r="148" spans="1:6" ht="13.5">
      <c r="A148" s="1">
        <f t="shared" si="2"/>
        <v>138</v>
      </c>
      <c r="B148" s="2">
        <v>38733</v>
      </c>
      <c r="C148" t="s">
        <v>32</v>
      </c>
      <c r="D148" s="1">
        <v>2450</v>
      </c>
      <c r="E148" s="1">
        <v>280</v>
      </c>
      <c r="F148" t="s">
        <v>12</v>
      </c>
    </row>
    <row r="149" spans="1:6" ht="13.5">
      <c r="A149" s="1">
        <f t="shared" si="2"/>
        <v>139</v>
      </c>
      <c r="B149" s="2">
        <v>38733</v>
      </c>
      <c r="C149" t="s">
        <v>49</v>
      </c>
      <c r="D149" s="1">
        <v>410</v>
      </c>
      <c r="E149" s="1">
        <v>0</v>
      </c>
      <c r="F149" t="s">
        <v>12</v>
      </c>
    </row>
    <row r="150" spans="1:6" ht="13.5">
      <c r="A150" s="1">
        <f t="shared" si="2"/>
        <v>140</v>
      </c>
      <c r="B150" s="2">
        <v>38734</v>
      </c>
      <c r="C150" t="s">
        <v>15</v>
      </c>
      <c r="D150" s="1">
        <v>1250</v>
      </c>
      <c r="E150" s="1">
        <v>280</v>
      </c>
      <c r="F150" t="s">
        <v>9</v>
      </c>
    </row>
    <row r="151" spans="1:6" ht="13.5">
      <c r="A151" s="1">
        <f t="shared" si="2"/>
        <v>141</v>
      </c>
      <c r="B151" s="2">
        <v>38736</v>
      </c>
      <c r="C151" t="s">
        <v>15</v>
      </c>
      <c r="D151" s="1">
        <v>530</v>
      </c>
      <c r="E151" s="1">
        <v>280</v>
      </c>
      <c r="F151" t="s">
        <v>9</v>
      </c>
    </row>
    <row r="152" spans="1:6" ht="13.5">
      <c r="A152" s="1">
        <f t="shared" si="2"/>
        <v>142</v>
      </c>
      <c r="B152" s="2">
        <v>38736</v>
      </c>
      <c r="C152" t="s">
        <v>23</v>
      </c>
      <c r="D152" s="1">
        <v>1300</v>
      </c>
      <c r="E152" s="1">
        <v>0</v>
      </c>
      <c r="F152" t="s">
        <v>9</v>
      </c>
    </row>
    <row r="153" spans="1:6" ht="13.5">
      <c r="A153" s="1">
        <f t="shared" si="2"/>
        <v>143</v>
      </c>
      <c r="B153" s="2">
        <v>38741</v>
      </c>
      <c r="C153" t="s">
        <v>15</v>
      </c>
      <c r="D153" s="1">
        <v>440</v>
      </c>
      <c r="E153" s="1">
        <v>280</v>
      </c>
      <c r="F153" t="s">
        <v>12</v>
      </c>
    </row>
    <row r="154" spans="1:6" ht="13.5">
      <c r="A154" s="1">
        <f t="shared" si="2"/>
        <v>144</v>
      </c>
      <c r="B154" s="2">
        <v>38741</v>
      </c>
      <c r="C154" t="s">
        <v>26</v>
      </c>
      <c r="D154" s="1">
        <v>1110</v>
      </c>
      <c r="E154" s="1">
        <v>0</v>
      </c>
      <c r="F154" t="s">
        <v>12</v>
      </c>
    </row>
    <row r="155" spans="1:6" ht="13.5">
      <c r="A155" s="1">
        <f t="shared" si="2"/>
        <v>145</v>
      </c>
      <c r="B155" s="2">
        <v>38741</v>
      </c>
      <c r="C155" t="s">
        <v>33</v>
      </c>
      <c r="D155" s="1">
        <v>1800</v>
      </c>
      <c r="E155" s="1">
        <v>0</v>
      </c>
      <c r="F155" t="s">
        <v>12</v>
      </c>
    </row>
    <row r="156" spans="1:6" ht="13.5">
      <c r="A156" s="1">
        <f t="shared" si="2"/>
        <v>146</v>
      </c>
      <c r="B156" s="2">
        <v>38742</v>
      </c>
      <c r="C156" t="s">
        <v>23</v>
      </c>
      <c r="D156" s="1">
        <v>1300</v>
      </c>
      <c r="E156" s="1">
        <v>280</v>
      </c>
      <c r="F156" t="s">
        <v>9</v>
      </c>
    </row>
    <row r="157" spans="1:6" ht="13.5">
      <c r="A157" s="1">
        <f t="shared" si="2"/>
        <v>147</v>
      </c>
      <c r="B157" s="2">
        <v>38743</v>
      </c>
      <c r="C157" t="s">
        <v>15</v>
      </c>
      <c r="D157" s="1">
        <v>2090</v>
      </c>
      <c r="E157" s="1">
        <v>280</v>
      </c>
      <c r="F157" t="s">
        <v>9</v>
      </c>
    </row>
    <row r="158" spans="1:6" ht="13.5">
      <c r="A158" s="1">
        <f t="shared" si="2"/>
        <v>148</v>
      </c>
      <c r="B158" s="2">
        <v>38749</v>
      </c>
      <c r="C158" t="s">
        <v>15</v>
      </c>
      <c r="D158" s="1">
        <v>1280</v>
      </c>
      <c r="E158" s="1">
        <v>280</v>
      </c>
      <c r="F158" t="s">
        <v>9</v>
      </c>
    </row>
    <row r="159" spans="1:6" ht="13.5">
      <c r="A159" s="1">
        <f t="shared" si="2"/>
        <v>149</v>
      </c>
      <c r="B159" s="2">
        <v>38749</v>
      </c>
      <c r="C159" t="s">
        <v>15</v>
      </c>
      <c r="D159" s="1">
        <v>950</v>
      </c>
      <c r="E159" s="1">
        <v>280</v>
      </c>
      <c r="F159" t="s">
        <v>12</v>
      </c>
    </row>
    <row r="160" spans="1:6" ht="13.5">
      <c r="A160" s="1">
        <f t="shared" si="2"/>
        <v>150</v>
      </c>
      <c r="B160" s="2">
        <v>38754</v>
      </c>
      <c r="C160" t="s">
        <v>15</v>
      </c>
      <c r="D160" s="1">
        <v>170</v>
      </c>
      <c r="E160" s="1">
        <v>280</v>
      </c>
      <c r="F160" t="s">
        <v>9</v>
      </c>
    </row>
    <row r="161" spans="1:6" ht="13.5">
      <c r="A161" s="1">
        <f t="shared" si="2"/>
        <v>151</v>
      </c>
      <c r="B161" s="2">
        <v>38755</v>
      </c>
      <c r="C161" t="s">
        <v>15</v>
      </c>
      <c r="D161" s="1">
        <v>770</v>
      </c>
      <c r="E161" s="1">
        <v>280</v>
      </c>
      <c r="F161" t="s">
        <v>9</v>
      </c>
    </row>
    <row r="162" spans="1:6" ht="13.5">
      <c r="A162" s="1">
        <f t="shared" si="2"/>
        <v>152</v>
      </c>
      <c r="B162" s="2">
        <v>38757</v>
      </c>
      <c r="C162" t="s">
        <v>15</v>
      </c>
      <c r="D162" s="1">
        <v>1850</v>
      </c>
      <c r="E162" s="1">
        <v>280</v>
      </c>
      <c r="F162" t="s">
        <v>12</v>
      </c>
    </row>
    <row r="163" spans="1:6" ht="13.5">
      <c r="A163" s="1">
        <f t="shared" si="2"/>
        <v>153</v>
      </c>
      <c r="B163" s="2">
        <v>38758</v>
      </c>
      <c r="C163" t="s">
        <v>15</v>
      </c>
      <c r="D163" s="1">
        <v>2760</v>
      </c>
      <c r="E163" s="1">
        <v>280</v>
      </c>
      <c r="F163" t="s">
        <v>9</v>
      </c>
    </row>
    <row r="164" spans="1:6" ht="13.5">
      <c r="A164" s="1">
        <f t="shared" si="2"/>
        <v>154</v>
      </c>
      <c r="B164" s="2">
        <v>38760</v>
      </c>
      <c r="C164" t="s">
        <v>23</v>
      </c>
      <c r="D164" s="1">
        <v>1300</v>
      </c>
      <c r="E164" s="1">
        <v>280</v>
      </c>
      <c r="F164" t="s">
        <v>9</v>
      </c>
    </row>
    <row r="165" spans="1:6" ht="13.5">
      <c r="A165" s="1">
        <f t="shared" si="2"/>
        <v>155</v>
      </c>
      <c r="B165" s="2">
        <v>38765</v>
      </c>
      <c r="C165" t="s">
        <v>23</v>
      </c>
      <c r="D165" s="1">
        <v>1300</v>
      </c>
      <c r="E165" s="1">
        <v>280</v>
      </c>
      <c r="F165" t="s">
        <v>9</v>
      </c>
    </row>
    <row r="166" spans="1:6" ht="13.5">
      <c r="A166" s="1">
        <f t="shared" si="2"/>
        <v>156</v>
      </c>
      <c r="B166" s="2">
        <v>38765</v>
      </c>
      <c r="C166" t="s">
        <v>54</v>
      </c>
      <c r="D166" s="1">
        <v>8400</v>
      </c>
      <c r="E166" s="1">
        <v>280</v>
      </c>
      <c r="F166" t="s">
        <v>12</v>
      </c>
    </row>
    <row r="167" spans="1:6" ht="13.5">
      <c r="A167" s="1">
        <f t="shared" si="2"/>
        <v>157</v>
      </c>
      <c r="B167" s="2">
        <v>38769</v>
      </c>
      <c r="C167" t="s">
        <v>15</v>
      </c>
      <c r="D167" s="1">
        <v>170</v>
      </c>
      <c r="E167" s="1">
        <v>280</v>
      </c>
      <c r="F167" t="s">
        <v>9</v>
      </c>
    </row>
    <row r="168" spans="1:6" ht="13.5">
      <c r="A168" s="1">
        <f t="shared" si="2"/>
        <v>158</v>
      </c>
      <c r="B168" s="2">
        <v>38769</v>
      </c>
      <c r="C168" t="s">
        <v>15</v>
      </c>
      <c r="D168" s="1">
        <v>360</v>
      </c>
      <c r="E168" s="1">
        <v>280</v>
      </c>
      <c r="F168" t="s">
        <v>12</v>
      </c>
    </row>
    <row r="169" spans="1:6" ht="13.5">
      <c r="A169" s="1">
        <f t="shared" si="2"/>
        <v>159</v>
      </c>
      <c r="B169" s="2">
        <v>38772</v>
      </c>
      <c r="C169" t="s">
        <v>15</v>
      </c>
      <c r="D169" s="1">
        <v>1830</v>
      </c>
      <c r="E169" s="1">
        <v>280</v>
      </c>
      <c r="F169" t="s">
        <v>9</v>
      </c>
    </row>
    <row r="170" spans="1:6" ht="13.5">
      <c r="A170" s="1">
        <f t="shared" si="2"/>
        <v>160</v>
      </c>
      <c r="B170" s="2">
        <v>38779</v>
      </c>
      <c r="C170" t="s">
        <v>24</v>
      </c>
      <c r="D170" s="1">
        <v>6200</v>
      </c>
      <c r="E170" s="1">
        <v>280</v>
      </c>
      <c r="F170" t="s">
        <v>9</v>
      </c>
    </row>
    <row r="171" spans="1:6" ht="13.5">
      <c r="A171" s="1">
        <f t="shared" si="2"/>
        <v>161</v>
      </c>
      <c r="B171" s="2">
        <v>38779</v>
      </c>
      <c r="C171" t="s">
        <v>15</v>
      </c>
      <c r="D171" s="1">
        <v>2030</v>
      </c>
      <c r="E171" s="1">
        <v>0</v>
      </c>
      <c r="F171" t="s">
        <v>9</v>
      </c>
    </row>
    <row r="172" spans="1:6" ht="13.5">
      <c r="A172" s="1">
        <f t="shared" si="2"/>
        <v>162</v>
      </c>
      <c r="B172" s="2">
        <v>38779</v>
      </c>
      <c r="C172" t="s">
        <v>22</v>
      </c>
      <c r="D172" s="1">
        <v>860</v>
      </c>
      <c r="E172" s="1">
        <v>0</v>
      </c>
      <c r="F172" t="s">
        <v>9</v>
      </c>
    </row>
    <row r="173" spans="1:6" ht="13.5">
      <c r="A173" s="1">
        <f t="shared" si="2"/>
        <v>163</v>
      </c>
      <c r="B173" s="2">
        <v>38779</v>
      </c>
      <c r="C173" t="s">
        <v>15</v>
      </c>
      <c r="D173" s="1">
        <v>1620</v>
      </c>
      <c r="E173" s="1">
        <v>280</v>
      </c>
      <c r="F173" t="s">
        <v>12</v>
      </c>
    </row>
    <row r="174" spans="1:6" ht="13.5">
      <c r="A174" s="1">
        <f t="shared" si="2"/>
        <v>164</v>
      </c>
      <c r="B174" s="2">
        <v>38779</v>
      </c>
      <c r="C174" t="s">
        <v>34</v>
      </c>
      <c r="D174" s="1">
        <v>1760</v>
      </c>
      <c r="E174" s="1">
        <v>0</v>
      </c>
      <c r="F174" t="s">
        <v>12</v>
      </c>
    </row>
    <row r="175" spans="1:6" ht="13.5">
      <c r="A175" s="1">
        <f t="shared" si="2"/>
        <v>165</v>
      </c>
      <c r="B175" s="2">
        <v>38779</v>
      </c>
      <c r="C175" t="s">
        <v>27</v>
      </c>
      <c r="D175" s="1">
        <v>1030</v>
      </c>
      <c r="E175" s="1">
        <v>0</v>
      </c>
      <c r="F175" t="s">
        <v>12</v>
      </c>
    </row>
    <row r="176" spans="1:6" ht="13.5">
      <c r="A176" s="1">
        <f t="shared" si="2"/>
        <v>166</v>
      </c>
      <c r="B176" s="2">
        <v>38782</v>
      </c>
      <c r="C176" t="s">
        <v>54</v>
      </c>
      <c r="D176" s="1">
        <v>8400</v>
      </c>
      <c r="E176" s="1">
        <v>280</v>
      </c>
      <c r="F176" t="s">
        <v>9</v>
      </c>
    </row>
    <row r="177" spans="1:6" ht="13.5">
      <c r="A177" s="1">
        <f t="shared" si="2"/>
        <v>167</v>
      </c>
      <c r="B177" s="2">
        <v>38782</v>
      </c>
      <c r="C177" t="s">
        <v>44</v>
      </c>
      <c r="D177" s="1">
        <v>5690</v>
      </c>
      <c r="E177" s="1">
        <v>0</v>
      </c>
      <c r="F177" t="s">
        <v>9</v>
      </c>
    </row>
    <row r="178" spans="1:6" ht="13.5">
      <c r="A178" s="1">
        <f t="shared" si="2"/>
        <v>168</v>
      </c>
      <c r="B178" s="2">
        <v>38782</v>
      </c>
      <c r="C178" t="s">
        <v>23</v>
      </c>
      <c r="D178" s="1">
        <v>1300</v>
      </c>
      <c r="E178" s="1">
        <v>0</v>
      </c>
      <c r="F178" t="s">
        <v>9</v>
      </c>
    </row>
    <row r="179" spans="1:6" ht="13.5">
      <c r="A179" s="1">
        <f t="shared" si="2"/>
        <v>169</v>
      </c>
      <c r="B179" s="2">
        <v>38784</v>
      </c>
      <c r="C179" t="s">
        <v>47</v>
      </c>
      <c r="D179" s="1">
        <v>1185</v>
      </c>
      <c r="E179" s="1">
        <v>280</v>
      </c>
      <c r="F179" t="s">
        <v>9</v>
      </c>
    </row>
    <row r="180" spans="1:6" ht="13.5">
      <c r="A180" s="1">
        <f t="shared" si="2"/>
        <v>170</v>
      </c>
      <c r="B180" s="2">
        <v>38785</v>
      </c>
      <c r="C180" t="s">
        <v>15</v>
      </c>
      <c r="D180" s="1">
        <v>170</v>
      </c>
      <c r="E180" s="1">
        <v>280</v>
      </c>
      <c r="F180" t="s">
        <v>12</v>
      </c>
    </row>
    <row r="181" spans="1:6" ht="13.5">
      <c r="A181" s="1">
        <f t="shared" si="2"/>
        <v>171</v>
      </c>
      <c r="B181" s="2">
        <v>38794</v>
      </c>
      <c r="C181" t="s">
        <v>15</v>
      </c>
      <c r="D181" s="1">
        <v>500</v>
      </c>
      <c r="E181" s="1">
        <v>280</v>
      </c>
      <c r="F181" t="s">
        <v>9</v>
      </c>
    </row>
    <row r="182" spans="1:6" ht="13.5">
      <c r="A182" s="1">
        <f t="shared" si="2"/>
        <v>172</v>
      </c>
      <c r="B182" s="2">
        <v>38796</v>
      </c>
      <c r="C182" t="s">
        <v>23</v>
      </c>
      <c r="D182" s="1">
        <v>1300</v>
      </c>
      <c r="E182" s="1">
        <v>280</v>
      </c>
      <c r="F182" t="s">
        <v>9</v>
      </c>
    </row>
    <row r="183" spans="1:6" ht="13.5">
      <c r="A183" s="1">
        <f t="shared" si="2"/>
        <v>173</v>
      </c>
      <c r="B183" s="2">
        <v>38798</v>
      </c>
      <c r="C183" t="s">
        <v>26</v>
      </c>
      <c r="D183" s="1">
        <v>580</v>
      </c>
      <c r="E183" s="1">
        <v>280</v>
      </c>
      <c r="F183" t="s">
        <v>12</v>
      </c>
    </row>
    <row r="184" spans="1:6" ht="13.5">
      <c r="A184" s="1">
        <f t="shared" si="2"/>
        <v>174</v>
      </c>
      <c r="B184" s="2">
        <v>38798</v>
      </c>
      <c r="C184" t="s">
        <v>35</v>
      </c>
      <c r="D184" s="1">
        <v>1880</v>
      </c>
      <c r="E184" s="1">
        <v>0</v>
      </c>
      <c r="F184" t="s">
        <v>12</v>
      </c>
    </row>
    <row r="185" spans="1:6" ht="13.5">
      <c r="A185" s="1">
        <f t="shared" si="2"/>
        <v>175</v>
      </c>
      <c r="B185" s="2">
        <v>38801</v>
      </c>
      <c r="C185" t="s">
        <v>15</v>
      </c>
      <c r="D185" s="1">
        <v>1640</v>
      </c>
      <c r="E185" s="1">
        <v>280</v>
      </c>
      <c r="F185" t="s">
        <v>9</v>
      </c>
    </row>
    <row r="186" spans="1:6" ht="13.5">
      <c r="A186" s="1">
        <f t="shared" si="2"/>
        <v>176</v>
      </c>
      <c r="B186" s="2">
        <v>38806</v>
      </c>
      <c r="C186" t="s">
        <v>15</v>
      </c>
      <c r="D186" s="1">
        <v>140</v>
      </c>
      <c r="E186" s="1">
        <v>280</v>
      </c>
      <c r="F186" t="s">
        <v>12</v>
      </c>
    </row>
    <row r="187" spans="1:6" ht="13.5">
      <c r="A187" s="1">
        <f t="shared" si="2"/>
        <v>177</v>
      </c>
      <c r="B187" s="2">
        <v>38811</v>
      </c>
      <c r="C187" t="s">
        <v>15</v>
      </c>
      <c r="D187" s="1">
        <v>4850</v>
      </c>
      <c r="E187" s="1">
        <v>280</v>
      </c>
      <c r="F187" t="s">
        <v>9</v>
      </c>
    </row>
    <row r="188" spans="1:6" ht="13.5">
      <c r="A188" s="1">
        <f t="shared" si="2"/>
        <v>178</v>
      </c>
      <c r="B188" s="2">
        <v>38811</v>
      </c>
      <c r="C188" t="s">
        <v>15</v>
      </c>
      <c r="D188" s="1">
        <v>6750</v>
      </c>
      <c r="E188" s="1">
        <v>280</v>
      </c>
      <c r="F188" t="s">
        <v>12</v>
      </c>
    </row>
    <row r="189" spans="1:6" ht="13.5">
      <c r="A189" s="1">
        <f t="shared" si="2"/>
        <v>179</v>
      </c>
      <c r="B189" s="2">
        <v>38824</v>
      </c>
      <c r="C189" t="s">
        <v>23</v>
      </c>
      <c r="D189" s="1">
        <v>1300</v>
      </c>
      <c r="E189" s="1">
        <v>280</v>
      </c>
      <c r="F189" t="s">
        <v>9</v>
      </c>
    </row>
    <row r="190" spans="1:6" ht="13.5">
      <c r="A190" s="1">
        <f t="shared" si="2"/>
        <v>180</v>
      </c>
      <c r="B190" s="2">
        <v>38826</v>
      </c>
      <c r="C190" t="s">
        <v>15</v>
      </c>
      <c r="D190" s="1">
        <v>9050</v>
      </c>
      <c r="E190" s="1">
        <v>280</v>
      </c>
      <c r="F190" t="s">
        <v>9</v>
      </c>
    </row>
    <row r="191" spans="1:6" ht="13.5">
      <c r="A191" s="1">
        <f t="shared" si="2"/>
        <v>181</v>
      </c>
      <c r="B191" s="2">
        <v>38826</v>
      </c>
      <c r="C191" t="s">
        <v>15</v>
      </c>
      <c r="D191" s="1">
        <v>7300</v>
      </c>
      <c r="E191" s="1">
        <v>280</v>
      </c>
      <c r="F191" t="s">
        <v>12</v>
      </c>
    </row>
    <row r="192" spans="1:6" ht="13.5">
      <c r="A192" s="1">
        <f t="shared" si="2"/>
        <v>182</v>
      </c>
      <c r="B192" s="2">
        <v>38833</v>
      </c>
      <c r="C192" t="s">
        <v>23</v>
      </c>
      <c r="D192" s="1">
        <v>1300</v>
      </c>
      <c r="E192" s="1">
        <v>280</v>
      </c>
      <c r="F192" t="s">
        <v>9</v>
      </c>
    </row>
    <row r="193" spans="1:6" ht="13.5">
      <c r="A193" s="1">
        <f t="shared" si="2"/>
        <v>183</v>
      </c>
      <c r="B193" s="2">
        <v>38837</v>
      </c>
      <c r="C193" t="s">
        <v>23</v>
      </c>
      <c r="D193" s="1">
        <v>1300</v>
      </c>
      <c r="E193" s="1">
        <v>280</v>
      </c>
      <c r="F193" t="s">
        <v>9</v>
      </c>
    </row>
    <row r="194" spans="1:6" ht="13.5">
      <c r="A194" s="1">
        <f t="shared" si="2"/>
        <v>184</v>
      </c>
      <c r="B194" s="2">
        <v>38838</v>
      </c>
      <c r="C194" t="s">
        <v>23</v>
      </c>
      <c r="D194" s="1">
        <v>1300</v>
      </c>
      <c r="E194" s="1">
        <v>280</v>
      </c>
      <c r="F194" t="s">
        <v>10</v>
      </c>
    </row>
    <row r="195" spans="1:6" ht="13.5">
      <c r="A195" s="1">
        <f t="shared" si="2"/>
        <v>185</v>
      </c>
      <c r="B195" s="2">
        <v>38846</v>
      </c>
      <c r="C195" t="s">
        <v>23</v>
      </c>
      <c r="D195" s="1">
        <v>1300</v>
      </c>
      <c r="E195" s="1">
        <v>280</v>
      </c>
      <c r="F195" t="s">
        <v>10</v>
      </c>
    </row>
    <row r="196" spans="1:6" ht="13.5">
      <c r="A196" s="1">
        <f t="shared" si="2"/>
        <v>186</v>
      </c>
      <c r="B196" s="2">
        <v>38848</v>
      </c>
      <c r="C196" t="s">
        <v>15</v>
      </c>
      <c r="D196" s="1">
        <v>410</v>
      </c>
      <c r="E196" s="1">
        <v>280</v>
      </c>
      <c r="F196" t="s">
        <v>10</v>
      </c>
    </row>
    <row r="197" spans="1:6" ht="13.5">
      <c r="A197" s="1">
        <f t="shared" si="2"/>
        <v>187</v>
      </c>
      <c r="B197" s="2">
        <v>38849</v>
      </c>
      <c r="C197" t="s">
        <v>22</v>
      </c>
      <c r="D197" s="1">
        <v>830</v>
      </c>
      <c r="E197" s="1">
        <v>280</v>
      </c>
      <c r="F197" t="s">
        <v>10</v>
      </c>
    </row>
    <row r="198" spans="1:6" ht="13.5">
      <c r="A198" s="1">
        <f t="shared" si="2"/>
        <v>188</v>
      </c>
      <c r="B198" s="2">
        <v>38849</v>
      </c>
      <c r="C198" t="s">
        <v>73</v>
      </c>
      <c r="D198" s="1">
        <v>4630</v>
      </c>
      <c r="E198" s="1">
        <v>0</v>
      </c>
      <c r="F198" t="s">
        <v>10</v>
      </c>
    </row>
    <row r="199" spans="1:6" ht="13.5">
      <c r="A199" s="1">
        <f t="shared" si="2"/>
        <v>189</v>
      </c>
      <c r="B199" s="2">
        <v>38849</v>
      </c>
      <c r="C199" t="s">
        <v>15</v>
      </c>
      <c r="D199" s="1">
        <v>1040</v>
      </c>
      <c r="E199" s="1">
        <v>280</v>
      </c>
      <c r="F199" t="s">
        <v>12</v>
      </c>
    </row>
    <row r="200" spans="1:6" ht="13.5">
      <c r="A200" s="1">
        <f t="shared" si="2"/>
        <v>190</v>
      </c>
      <c r="B200" s="2">
        <v>38849</v>
      </c>
      <c r="C200" t="s">
        <v>35</v>
      </c>
      <c r="D200" s="1">
        <v>590</v>
      </c>
      <c r="E200" s="1">
        <v>0</v>
      </c>
      <c r="F200" t="s">
        <v>12</v>
      </c>
    </row>
    <row r="201" spans="1:6" ht="13.5">
      <c r="A201" s="1">
        <f t="shared" si="2"/>
        <v>191</v>
      </c>
      <c r="B201" s="2">
        <v>38849</v>
      </c>
      <c r="C201" t="s">
        <v>15</v>
      </c>
      <c r="D201" s="1">
        <v>110</v>
      </c>
      <c r="E201" s="1">
        <v>280</v>
      </c>
      <c r="F201" t="s">
        <v>12</v>
      </c>
    </row>
    <row r="202" spans="1:6" ht="13.5">
      <c r="A202" s="1">
        <f t="shared" si="2"/>
        <v>192</v>
      </c>
      <c r="B202" s="2">
        <v>38850</v>
      </c>
      <c r="C202" t="s">
        <v>26</v>
      </c>
      <c r="D202" s="1">
        <v>1020</v>
      </c>
      <c r="E202" s="1">
        <v>0</v>
      </c>
      <c r="F202" t="s">
        <v>12</v>
      </c>
    </row>
    <row r="203" spans="1:6" ht="13.5">
      <c r="A203" s="1">
        <f t="shared" si="2"/>
        <v>193</v>
      </c>
      <c r="B203" s="2">
        <v>38850</v>
      </c>
      <c r="C203" t="s">
        <v>35</v>
      </c>
      <c r="D203" s="1">
        <v>570</v>
      </c>
      <c r="E203" s="1">
        <v>0</v>
      </c>
      <c r="F203" t="s">
        <v>12</v>
      </c>
    </row>
    <row r="204" spans="1:6" ht="13.5">
      <c r="A204" s="1">
        <f aca="true" t="shared" si="3" ref="A204:A267">ROW()-10</f>
        <v>194</v>
      </c>
      <c r="B204" s="2">
        <v>38852</v>
      </c>
      <c r="C204" t="s">
        <v>23</v>
      </c>
      <c r="D204" s="1">
        <v>1300</v>
      </c>
      <c r="E204" s="1">
        <v>280</v>
      </c>
      <c r="F204" t="s">
        <v>10</v>
      </c>
    </row>
    <row r="205" spans="1:6" ht="13.5">
      <c r="A205" s="1">
        <f t="shared" si="3"/>
        <v>195</v>
      </c>
      <c r="B205" s="2">
        <v>38855</v>
      </c>
      <c r="C205" t="s">
        <v>15</v>
      </c>
      <c r="D205" s="1">
        <v>410</v>
      </c>
      <c r="E205" s="1">
        <v>280</v>
      </c>
      <c r="F205" t="s">
        <v>12</v>
      </c>
    </row>
    <row r="206" spans="1:6" ht="13.5">
      <c r="A206" s="1">
        <f t="shared" si="3"/>
        <v>196</v>
      </c>
      <c r="B206" s="2">
        <v>38858</v>
      </c>
      <c r="C206" t="s">
        <v>23</v>
      </c>
      <c r="D206" s="1">
        <v>1300</v>
      </c>
      <c r="E206" s="1">
        <v>280</v>
      </c>
      <c r="F206" t="s">
        <v>10</v>
      </c>
    </row>
    <row r="207" spans="1:6" ht="13.5">
      <c r="A207" s="1">
        <f t="shared" si="3"/>
        <v>197</v>
      </c>
      <c r="B207" s="2">
        <v>38863</v>
      </c>
      <c r="C207" t="s">
        <v>23</v>
      </c>
      <c r="D207" s="1">
        <v>1300</v>
      </c>
      <c r="E207" s="1">
        <v>280</v>
      </c>
      <c r="F207" t="s">
        <v>10</v>
      </c>
    </row>
    <row r="208" spans="1:6" ht="13.5">
      <c r="A208" s="1">
        <f t="shared" si="3"/>
        <v>198</v>
      </c>
      <c r="B208" s="2">
        <v>38863</v>
      </c>
      <c r="C208" t="s">
        <v>15</v>
      </c>
      <c r="D208" s="1">
        <v>10500</v>
      </c>
      <c r="E208" s="1">
        <v>0</v>
      </c>
      <c r="F208" t="s">
        <v>10</v>
      </c>
    </row>
    <row r="209" spans="1:6" ht="13.5">
      <c r="A209" s="1">
        <f t="shared" si="3"/>
        <v>199</v>
      </c>
      <c r="B209" s="2">
        <v>38866</v>
      </c>
      <c r="C209" t="s">
        <v>23</v>
      </c>
      <c r="D209" s="1">
        <v>300</v>
      </c>
      <c r="E209" s="1">
        <v>280</v>
      </c>
      <c r="F209" t="s">
        <v>10</v>
      </c>
    </row>
    <row r="210" spans="1:6" ht="13.5">
      <c r="A210" s="1">
        <f t="shared" si="3"/>
        <v>200</v>
      </c>
      <c r="B210" s="2">
        <v>38868</v>
      </c>
      <c r="C210" t="s">
        <v>23</v>
      </c>
      <c r="D210" s="1">
        <v>300</v>
      </c>
      <c r="E210" s="1">
        <v>280</v>
      </c>
      <c r="F210" t="s">
        <v>10</v>
      </c>
    </row>
    <row r="211" spans="1:6" ht="13.5">
      <c r="A211" s="1">
        <f t="shared" si="3"/>
        <v>201</v>
      </c>
      <c r="B211" s="2">
        <v>38870</v>
      </c>
      <c r="C211" t="s">
        <v>23</v>
      </c>
      <c r="D211" s="1">
        <v>300</v>
      </c>
      <c r="E211" s="1">
        <v>280</v>
      </c>
      <c r="F211" t="s">
        <v>10</v>
      </c>
    </row>
    <row r="212" spans="1:6" ht="13.5">
      <c r="A212" s="1">
        <f t="shared" si="3"/>
        <v>202</v>
      </c>
      <c r="B212" s="2">
        <v>38874</v>
      </c>
      <c r="C212" t="s">
        <v>15</v>
      </c>
      <c r="D212" s="1">
        <v>590</v>
      </c>
      <c r="E212" s="1">
        <v>280</v>
      </c>
      <c r="F212" t="s">
        <v>12</v>
      </c>
    </row>
    <row r="213" spans="1:6" ht="13.5">
      <c r="A213" s="1">
        <f t="shared" si="3"/>
        <v>203</v>
      </c>
      <c r="B213" s="2">
        <v>38879</v>
      </c>
      <c r="C213" t="s">
        <v>23</v>
      </c>
      <c r="D213" s="1">
        <v>300</v>
      </c>
      <c r="E213" s="1">
        <v>280</v>
      </c>
      <c r="F213" t="s">
        <v>10</v>
      </c>
    </row>
    <row r="214" spans="1:6" ht="13.5">
      <c r="A214" s="1">
        <f t="shared" si="3"/>
        <v>204</v>
      </c>
      <c r="B214" s="2">
        <v>38883</v>
      </c>
      <c r="C214" t="s">
        <v>23</v>
      </c>
      <c r="D214" s="1">
        <v>300</v>
      </c>
      <c r="E214" s="1">
        <v>280</v>
      </c>
      <c r="F214" t="s">
        <v>10</v>
      </c>
    </row>
    <row r="215" spans="1:6" ht="13.5">
      <c r="A215" s="1">
        <f t="shared" si="3"/>
        <v>205</v>
      </c>
      <c r="B215" s="2">
        <v>38884</v>
      </c>
      <c r="C215" t="s">
        <v>15</v>
      </c>
      <c r="D215" s="1">
        <v>6300</v>
      </c>
      <c r="E215" s="1">
        <v>280</v>
      </c>
      <c r="F215" t="s">
        <v>12</v>
      </c>
    </row>
    <row r="216" spans="1:6" ht="13.5">
      <c r="A216" s="1">
        <f t="shared" si="3"/>
        <v>206</v>
      </c>
      <c r="B216" s="2">
        <v>38896</v>
      </c>
      <c r="C216" t="s">
        <v>15</v>
      </c>
      <c r="D216" s="1">
        <v>860</v>
      </c>
      <c r="E216" s="1">
        <v>280</v>
      </c>
      <c r="F216" t="s">
        <v>12</v>
      </c>
    </row>
    <row r="217" spans="1:6" ht="13.5">
      <c r="A217" s="1">
        <f t="shared" si="3"/>
        <v>207</v>
      </c>
      <c r="B217" s="2">
        <v>38896</v>
      </c>
      <c r="C217" t="s">
        <v>35</v>
      </c>
      <c r="D217" s="1">
        <v>670</v>
      </c>
      <c r="E217" s="1">
        <v>0</v>
      </c>
      <c r="F217" t="s">
        <v>12</v>
      </c>
    </row>
    <row r="218" spans="1:6" ht="13.5">
      <c r="A218" s="1">
        <f t="shared" si="3"/>
        <v>208</v>
      </c>
      <c r="B218" s="2">
        <v>38900</v>
      </c>
      <c r="C218" t="s">
        <v>23</v>
      </c>
      <c r="D218" s="1">
        <v>300</v>
      </c>
      <c r="E218" s="1">
        <v>280</v>
      </c>
      <c r="F218" t="s">
        <v>10</v>
      </c>
    </row>
    <row r="219" spans="1:6" ht="13.5">
      <c r="A219" s="1">
        <f t="shared" si="3"/>
        <v>209</v>
      </c>
      <c r="B219" s="2">
        <v>38901</v>
      </c>
      <c r="C219" t="s">
        <v>23</v>
      </c>
      <c r="D219" s="1">
        <v>300</v>
      </c>
      <c r="E219" s="1">
        <v>280</v>
      </c>
      <c r="F219" t="s">
        <v>10</v>
      </c>
    </row>
    <row r="220" spans="1:6" ht="13.5">
      <c r="A220" s="1">
        <f t="shared" si="3"/>
        <v>210</v>
      </c>
      <c r="B220" s="2">
        <v>38901</v>
      </c>
      <c r="C220" t="s">
        <v>24</v>
      </c>
      <c r="D220" s="1">
        <v>4480</v>
      </c>
      <c r="E220" s="1">
        <v>0</v>
      </c>
      <c r="F220" t="s">
        <v>10</v>
      </c>
    </row>
    <row r="221" spans="1:6" ht="13.5">
      <c r="A221" s="1">
        <f t="shared" si="3"/>
        <v>211</v>
      </c>
      <c r="B221" s="2">
        <v>38901</v>
      </c>
      <c r="C221" t="s">
        <v>22</v>
      </c>
      <c r="D221" s="1">
        <v>1280</v>
      </c>
      <c r="E221" s="1">
        <v>0</v>
      </c>
      <c r="F221" t="s">
        <v>10</v>
      </c>
    </row>
    <row r="222" spans="1:6" ht="13.5">
      <c r="A222" s="1">
        <f t="shared" si="3"/>
        <v>212</v>
      </c>
      <c r="B222" s="2">
        <v>38906</v>
      </c>
      <c r="C222" t="s">
        <v>23</v>
      </c>
      <c r="D222" s="1">
        <v>1300</v>
      </c>
      <c r="E222" s="1">
        <v>280</v>
      </c>
      <c r="F222" t="s">
        <v>10</v>
      </c>
    </row>
    <row r="223" spans="1:6" ht="13.5">
      <c r="A223" s="1">
        <f t="shared" si="3"/>
        <v>213</v>
      </c>
      <c r="B223" s="2">
        <v>38926</v>
      </c>
      <c r="C223" t="s">
        <v>15</v>
      </c>
      <c r="D223" s="1">
        <v>7350</v>
      </c>
      <c r="E223" s="1">
        <v>280</v>
      </c>
      <c r="F223" t="s">
        <v>12</v>
      </c>
    </row>
    <row r="224" spans="1:6" ht="13.5">
      <c r="A224" s="1">
        <f t="shared" si="3"/>
        <v>214</v>
      </c>
      <c r="B224" s="2">
        <v>38932</v>
      </c>
      <c r="C224" t="s">
        <v>15</v>
      </c>
      <c r="D224" s="1">
        <v>730</v>
      </c>
      <c r="E224" s="1">
        <v>280</v>
      </c>
      <c r="F224" t="s">
        <v>12</v>
      </c>
    </row>
    <row r="225" spans="1:6" ht="13.5">
      <c r="A225" s="1">
        <f t="shared" si="3"/>
        <v>215</v>
      </c>
      <c r="B225" s="2">
        <v>38953</v>
      </c>
      <c r="C225" t="s">
        <v>15</v>
      </c>
      <c r="D225" s="1">
        <v>1000</v>
      </c>
      <c r="E225" s="1">
        <v>280</v>
      </c>
      <c r="F225" t="s">
        <v>12</v>
      </c>
    </row>
    <row r="226" spans="1:6" ht="13.5">
      <c r="A226" s="1">
        <f t="shared" si="3"/>
        <v>216</v>
      </c>
      <c r="B226" s="2">
        <v>38954</v>
      </c>
      <c r="C226" t="s">
        <v>23</v>
      </c>
      <c r="D226" s="1">
        <v>300</v>
      </c>
      <c r="E226" s="1">
        <v>280</v>
      </c>
      <c r="F226" t="s">
        <v>10</v>
      </c>
    </row>
    <row r="227" spans="1:6" ht="13.5">
      <c r="A227" s="1">
        <f t="shared" si="3"/>
        <v>217</v>
      </c>
      <c r="B227" s="2">
        <v>38957</v>
      </c>
      <c r="C227" t="s">
        <v>23</v>
      </c>
      <c r="D227" s="1">
        <v>600</v>
      </c>
      <c r="E227" s="1">
        <v>280</v>
      </c>
      <c r="F227" t="s">
        <v>10</v>
      </c>
    </row>
    <row r="228" spans="1:6" ht="13.5">
      <c r="A228" s="1">
        <f t="shared" si="3"/>
        <v>218</v>
      </c>
      <c r="B228" s="2">
        <v>38960</v>
      </c>
      <c r="C228" t="s">
        <v>23</v>
      </c>
      <c r="D228" s="1">
        <v>600</v>
      </c>
      <c r="E228" s="1">
        <v>280</v>
      </c>
      <c r="F228" t="s">
        <v>10</v>
      </c>
    </row>
    <row r="229" spans="1:6" ht="13.5">
      <c r="A229" s="1">
        <f t="shared" si="3"/>
        <v>219</v>
      </c>
      <c r="B229" s="2">
        <v>38962</v>
      </c>
      <c r="C229" t="s">
        <v>23</v>
      </c>
      <c r="D229" s="1">
        <v>1300</v>
      </c>
      <c r="E229" s="1">
        <v>280</v>
      </c>
      <c r="F229" t="s">
        <v>10</v>
      </c>
    </row>
    <row r="230" spans="1:6" ht="13.5">
      <c r="A230" s="1">
        <f t="shared" si="3"/>
        <v>220</v>
      </c>
      <c r="B230" s="2">
        <v>38962</v>
      </c>
      <c r="C230" t="s">
        <v>24</v>
      </c>
      <c r="D230" s="1">
        <v>1700</v>
      </c>
      <c r="E230" s="1">
        <v>0</v>
      </c>
      <c r="F230" t="s">
        <v>10</v>
      </c>
    </row>
    <row r="231" spans="1:6" ht="13.5">
      <c r="A231" s="1">
        <f t="shared" si="3"/>
        <v>221</v>
      </c>
      <c r="B231" s="2">
        <v>38962</v>
      </c>
      <c r="C231" t="s">
        <v>22</v>
      </c>
      <c r="D231" s="1">
        <v>830</v>
      </c>
      <c r="E231" s="1">
        <v>0</v>
      </c>
      <c r="F231" t="s">
        <v>10</v>
      </c>
    </row>
    <row r="232" spans="1:6" ht="13.5">
      <c r="A232" s="1">
        <f t="shared" si="3"/>
        <v>222</v>
      </c>
      <c r="B232" s="2">
        <v>38966</v>
      </c>
      <c r="C232" t="s">
        <v>23</v>
      </c>
      <c r="D232" s="1">
        <v>300</v>
      </c>
      <c r="E232" s="1">
        <v>280</v>
      </c>
      <c r="F232" t="s">
        <v>10</v>
      </c>
    </row>
    <row r="233" spans="1:6" ht="13.5">
      <c r="A233" s="1">
        <f t="shared" si="3"/>
        <v>223</v>
      </c>
      <c r="B233" s="2">
        <v>38971</v>
      </c>
      <c r="C233" t="s">
        <v>23</v>
      </c>
      <c r="D233" s="1">
        <v>300</v>
      </c>
      <c r="E233" s="1">
        <v>280</v>
      </c>
      <c r="F233" t="s">
        <v>10</v>
      </c>
    </row>
    <row r="234" spans="1:6" ht="13.5">
      <c r="A234" s="1">
        <f t="shared" si="3"/>
        <v>224</v>
      </c>
      <c r="B234" s="2">
        <v>38975</v>
      </c>
      <c r="C234" t="s">
        <v>23</v>
      </c>
      <c r="D234" s="1">
        <v>300</v>
      </c>
      <c r="E234" s="1">
        <v>280</v>
      </c>
      <c r="F234" t="s">
        <v>10</v>
      </c>
    </row>
    <row r="235" spans="1:6" ht="13.5">
      <c r="A235" s="1">
        <f t="shared" si="3"/>
        <v>225</v>
      </c>
      <c r="B235" s="2">
        <v>38980</v>
      </c>
      <c r="C235" t="s">
        <v>23</v>
      </c>
      <c r="D235" s="1">
        <v>300</v>
      </c>
      <c r="E235" s="1">
        <v>280</v>
      </c>
      <c r="F235" t="s">
        <v>10</v>
      </c>
    </row>
    <row r="236" spans="1:6" ht="13.5">
      <c r="A236" s="1">
        <f t="shared" si="3"/>
        <v>226</v>
      </c>
      <c r="B236" s="2">
        <v>38984</v>
      </c>
      <c r="C236" t="s">
        <v>23</v>
      </c>
      <c r="D236" s="1">
        <v>300</v>
      </c>
      <c r="E236" s="1">
        <v>280</v>
      </c>
      <c r="F236" t="s">
        <v>10</v>
      </c>
    </row>
    <row r="237" spans="1:6" ht="13.5">
      <c r="A237" s="1">
        <f t="shared" si="3"/>
        <v>227</v>
      </c>
      <c r="B237" s="2">
        <v>38988</v>
      </c>
      <c r="C237" t="s">
        <v>15</v>
      </c>
      <c r="D237" s="1">
        <v>650</v>
      </c>
      <c r="E237" s="1">
        <v>280</v>
      </c>
      <c r="F237" t="s">
        <v>12</v>
      </c>
    </row>
    <row r="238" spans="1:6" ht="13.5">
      <c r="A238" s="1">
        <f t="shared" si="3"/>
        <v>228</v>
      </c>
      <c r="B238" s="2">
        <v>39001</v>
      </c>
      <c r="C238" t="s">
        <v>23</v>
      </c>
      <c r="D238" s="1">
        <v>300</v>
      </c>
      <c r="E238" s="1">
        <v>280</v>
      </c>
      <c r="F238" t="s">
        <v>10</v>
      </c>
    </row>
    <row r="239" spans="1:6" ht="13.5">
      <c r="A239" s="1">
        <f t="shared" si="3"/>
        <v>229</v>
      </c>
      <c r="B239" s="2">
        <v>39002</v>
      </c>
      <c r="C239" t="s">
        <v>23</v>
      </c>
      <c r="D239" s="1">
        <v>300</v>
      </c>
      <c r="E239" s="1">
        <v>280</v>
      </c>
      <c r="F239" t="s">
        <v>10</v>
      </c>
    </row>
    <row r="240" spans="1:6" ht="13.5">
      <c r="A240" s="1">
        <f t="shared" si="3"/>
        <v>230</v>
      </c>
      <c r="B240" s="2">
        <v>39005</v>
      </c>
      <c r="C240" t="s">
        <v>23</v>
      </c>
      <c r="D240" s="1">
        <v>300</v>
      </c>
      <c r="E240" s="1">
        <v>280</v>
      </c>
      <c r="F240" t="s">
        <v>10</v>
      </c>
    </row>
    <row r="241" spans="1:6" ht="13.5">
      <c r="A241" s="1">
        <f t="shared" si="3"/>
        <v>231</v>
      </c>
      <c r="B241" s="2">
        <v>39010</v>
      </c>
      <c r="C241" t="s">
        <v>23</v>
      </c>
      <c r="D241" s="1">
        <v>300</v>
      </c>
      <c r="E241" s="1">
        <v>280</v>
      </c>
      <c r="F241" t="s">
        <v>10</v>
      </c>
    </row>
    <row r="242" spans="1:6" ht="13.5">
      <c r="A242" s="1">
        <f t="shared" si="3"/>
        <v>232</v>
      </c>
      <c r="B242" s="2">
        <v>39011</v>
      </c>
      <c r="C242" t="s">
        <v>26</v>
      </c>
      <c r="D242" s="1">
        <v>1030</v>
      </c>
      <c r="E242" s="1">
        <v>280</v>
      </c>
      <c r="F242" t="s">
        <v>12</v>
      </c>
    </row>
    <row r="243" spans="1:6" ht="13.5">
      <c r="A243" s="1">
        <f t="shared" si="3"/>
        <v>233</v>
      </c>
      <c r="B243" s="2">
        <v>39011</v>
      </c>
      <c r="C243" t="s">
        <v>35</v>
      </c>
      <c r="D243" s="1">
        <v>950</v>
      </c>
      <c r="E243" s="1">
        <v>0</v>
      </c>
      <c r="F243" t="s">
        <v>12</v>
      </c>
    </row>
    <row r="244" spans="1:6" ht="13.5">
      <c r="A244" s="1">
        <f t="shared" si="3"/>
        <v>234</v>
      </c>
      <c r="B244" s="2">
        <v>39012</v>
      </c>
      <c r="C244" t="s">
        <v>23</v>
      </c>
      <c r="D244" s="1">
        <v>1600</v>
      </c>
      <c r="E244" s="1">
        <v>280</v>
      </c>
      <c r="F244" t="s">
        <v>10</v>
      </c>
    </row>
    <row r="245" spans="1:6" ht="13.5">
      <c r="A245" s="1">
        <f t="shared" si="3"/>
        <v>235</v>
      </c>
      <c r="B245" s="2">
        <v>39013</v>
      </c>
      <c r="C245" t="s">
        <v>54</v>
      </c>
      <c r="D245" s="1">
        <v>820</v>
      </c>
      <c r="E245" s="1">
        <v>280</v>
      </c>
      <c r="F245" t="s">
        <v>10</v>
      </c>
    </row>
    <row r="246" spans="1:6" ht="13.5">
      <c r="A246" s="1">
        <f t="shared" si="3"/>
        <v>236</v>
      </c>
      <c r="B246" s="2">
        <v>39013</v>
      </c>
      <c r="C246" t="s">
        <v>54</v>
      </c>
      <c r="D246" s="1">
        <v>1000</v>
      </c>
      <c r="E246" s="1">
        <v>0</v>
      </c>
      <c r="F246" t="s">
        <v>10</v>
      </c>
    </row>
    <row r="247" spans="1:6" ht="13.5">
      <c r="A247" s="1">
        <f t="shared" si="3"/>
        <v>237</v>
      </c>
      <c r="B247" s="2">
        <v>39014</v>
      </c>
      <c r="C247" t="s">
        <v>54</v>
      </c>
      <c r="D247" s="1">
        <v>3600</v>
      </c>
      <c r="E247" s="1">
        <v>280</v>
      </c>
      <c r="F247" t="s">
        <v>10</v>
      </c>
    </row>
    <row r="248" spans="1:6" ht="13.5">
      <c r="A248" s="1">
        <f t="shared" si="3"/>
        <v>238</v>
      </c>
      <c r="B248" s="2">
        <v>39014</v>
      </c>
      <c r="C248" t="s">
        <v>22</v>
      </c>
      <c r="D248" s="1">
        <v>3080</v>
      </c>
      <c r="E248" s="1">
        <v>0</v>
      </c>
      <c r="F248" t="s">
        <v>10</v>
      </c>
    </row>
    <row r="249" spans="1:6" ht="13.5">
      <c r="A249" s="1">
        <f t="shared" si="3"/>
        <v>239</v>
      </c>
      <c r="B249" s="2">
        <v>39014</v>
      </c>
      <c r="C249" t="s">
        <v>24</v>
      </c>
      <c r="D249" s="1">
        <v>3640</v>
      </c>
      <c r="E249" s="1">
        <v>0</v>
      </c>
      <c r="F249" t="s">
        <v>10</v>
      </c>
    </row>
    <row r="250" spans="1:6" ht="13.5">
      <c r="A250" s="1">
        <f t="shared" si="3"/>
        <v>240</v>
      </c>
      <c r="B250" s="2">
        <v>39017</v>
      </c>
      <c r="C250" t="s">
        <v>15</v>
      </c>
      <c r="D250" s="1">
        <v>1330</v>
      </c>
      <c r="E250" s="1">
        <v>280</v>
      </c>
      <c r="F250" t="s">
        <v>12</v>
      </c>
    </row>
    <row r="251" spans="1:6" ht="13.5">
      <c r="A251" s="1">
        <f t="shared" si="3"/>
        <v>241</v>
      </c>
      <c r="B251" s="2">
        <v>39017</v>
      </c>
      <c r="C251" t="s">
        <v>15</v>
      </c>
      <c r="D251" s="1">
        <v>1680</v>
      </c>
      <c r="E251" s="1">
        <v>280</v>
      </c>
      <c r="F251" t="s">
        <v>10</v>
      </c>
    </row>
    <row r="252" spans="1:6" ht="13.5">
      <c r="A252" s="1">
        <f t="shared" si="3"/>
        <v>242</v>
      </c>
      <c r="B252" s="2">
        <v>39022</v>
      </c>
      <c r="C252" t="s">
        <v>23</v>
      </c>
      <c r="D252" s="1">
        <v>1300</v>
      </c>
      <c r="E252" s="1">
        <v>280</v>
      </c>
      <c r="F252" t="s">
        <v>10</v>
      </c>
    </row>
    <row r="253" spans="1:6" ht="13.5">
      <c r="A253" s="1">
        <f t="shared" si="3"/>
        <v>243</v>
      </c>
      <c r="B253" s="2">
        <v>39029</v>
      </c>
      <c r="C253" t="s">
        <v>23</v>
      </c>
      <c r="D253" s="1">
        <v>1300</v>
      </c>
      <c r="E253" s="1">
        <v>280</v>
      </c>
      <c r="F253" t="s">
        <v>10</v>
      </c>
    </row>
    <row r="254" spans="1:6" ht="13.5">
      <c r="A254" s="1">
        <f t="shared" si="3"/>
        <v>244</v>
      </c>
      <c r="B254" s="2">
        <v>39041</v>
      </c>
      <c r="C254" t="s">
        <v>36</v>
      </c>
      <c r="D254" s="1">
        <v>890</v>
      </c>
      <c r="E254" s="1">
        <v>280</v>
      </c>
      <c r="F254" t="s">
        <v>12</v>
      </c>
    </row>
    <row r="255" spans="1:6" ht="13.5">
      <c r="A255" s="1">
        <f t="shared" si="3"/>
        <v>245</v>
      </c>
      <c r="B255" s="2">
        <v>39059</v>
      </c>
      <c r="C255" t="s">
        <v>15</v>
      </c>
      <c r="D255" s="1">
        <v>410</v>
      </c>
      <c r="E255" s="1">
        <v>280</v>
      </c>
      <c r="F255" t="s">
        <v>12</v>
      </c>
    </row>
    <row r="256" spans="1:6" ht="13.5">
      <c r="A256" s="1">
        <f t="shared" si="3"/>
        <v>246</v>
      </c>
      <c r="B256" s="2">
        <v>39073</v>
      </c>
      <c r="C256" t="s">
        <v>23</v>
      </c>
      <c r="D256" s="1">
        <v>1300</v>
      </c>
      <c r="E256" s="1">
        <v>280</v>
      </c>
      <c r="F256" t="s">
        <v>10</v>
      </c>
    </row>
    <row r="257" spans="1:6" ht="13.5">
      <c r="A257" s="1">
        <f t="shared" si="3"/>
        <v>247</v>
      </c>
      <c r="B257" s="2">
        <v>39073</v>
      </c>
      <c r="C257" t="s">
        <v>22</v>
      </c>
      <c r="D257" s="1">
        <v>830</v>
      </c>
      <c r="E257" s="1">
        <v>0</v>
      </c>
      <c r="F257" t="s">
        <v>10</v>
      </c>
    </row>
    <row r="258" spans="1:6" ht="13.5">
      <c r="A258" s="1">
        <f t="shared" si="3"/>
        <v>248</v>
      </c>
      <c r="B258" s="2">
        <v>39073</v>
      </c>
      <c r="C258" t="s">
        <v>24</v>
      </c>
      <c r="D258" s="1">
        <v>4040</v>
      </c>
      <c r="E258" s="1">
        <v>0</v>
      </c>
      <c r="F258" t="s">
        <v>10</v>
      </c>
    </row>
    <row r="259" spans="1:6" ht="13.5">
      <c r="A259" s="1">
        <f t="shared" si="3"/>
        <v>249</v>
      </c>
      <c r="B259" s="2">
        <v>39103</v>
      </c>
      <c r="C259" t="s">
        <v>23</v>
      </c>
      <c r="D259" s="1">
        <v>1300</v>
      </c>
      <c r="E259" s="1">
        <v>280</v>
      </c>
      <c r="F259" t="s">
        <v>10</v>
      </c>
    </row>
    <row r="260" spans="1:6" ht="13.5">
      <c r="A260" s="1">
        <f t="shared" si="3"/>
        <v>250</v>
      </c>
      <c r="B260" s="2">
        <v>39108</v>
      </c>
      <c r="C260" t="s">
        <v>15</v>
      </c>
      <c r="D260" s="1">
        <v>650</v>
      </c>
      <c r="E260" s="1">
        <v>280</v>
      </c>
      <c r="F260" t="s">
        <v>12</v>
      </c>
    </row>
    <row r="261" spans="1:6" ht="13.5">
      <c r="A261" s="1">
        <f t="shared" si="3"/>
        <v>251</v>
      </c>
      <c r="B261" s="2">
        <v>39114</v>
      </c>
      <c r="C261" t="s">
        <v>23</v>
      </c>
      <c r="D261" s="1">
        <v>1600</v>
      </c>
      <c r="E261" s="1">
        <v>280</v>
      </c>
      <c r="F261" t="s">
        <v>10</v>
      </c>
    </row>
    <row r="262" spans="1:6" ht="13.5">
      <c r="A262" s="1">
        <f t="shared" si="3"/>
        <v>252</v>
      </c>
      <c r="B262" s="2">
        <v>39115</v>
      </c>
      <c r="C262" t="s">
        <v>23</v>
      </c>
      <c r="D262" s="1">
        <v>1300</v>
      </c>
      <c r="E262" s="1">
        <v>280</v>
      </c>
      <c r="F262" t="s">
        <v>10</v>
      </c>
    </row>
    <row r="263" spans="1:6" ht="13.5">
      <c r="A263" s="1">
        <f t="shared" si="3"/>
        <v>253</v>
      </c>
      <c r="B263" s="2">
        <v>39120</v>
      </c>
      <c r="C263" t="s">
        <v>23</v>
      </c>
      <c r="D263" s="1">
        <v>1300</v>
      </c>
      <c r="E263" s="1">
        <v>280</v>
      </c>
      <c r="F263" t="s">
        <v>10</v>
      </c>
    </row>
    <row r="264" spans="1:6" ht="13.5">
      <c r="A264" s="1">
        <f t="shared" si="3"/>
        <v>254</v>
      </c>
      <c r="B264" s="2">
        <v>39121</v>
      </c>
      <c r="C264" t="s">
        <v>23</v>
      </c>
      <c r="D264" s="1">
        <v>1300</v>
      </c>
      <c r="E264" s="1">
        <v>280</v>
      </c>
      <c r="F264" t="s">
        <v>10</v>
      </c>
    </row>
    <row r="265" spans="1:6" ht="13.5">
      <c r="A265" s="1">
        <f t="shared" si="3"/>
        <v>255</v>
      </c>
      <c r="B265" s="2">
        <v>39127</v>
      </c>
      <c r="C265" t="s">
        <v>23</v>
      </c>
      <c r="D265" s="1">
        <v>1300</v>
      </c>
      <c r="E265" s="1">
        <v>280</v>
      </c>
      <c r="F265" t="s">
        <v>10</v>
      </c>
    </row>
    <row r="266" spans="1:6" ht="13.5">
      <c r="A266" s="1">
        <f t="shared" si="3"/>
        <v>256</v>
      </c>
      <c r="B266" s="2">
        <v>39130</v>
      </c>
      <c r="C266" t="s">
        <v>23</v>
      </c>
      <c r="D266" s="1">
        <v>1300</v>
      </c>
      <c r="E266" s="1">
        <v>280</v>
      </c>
      <c r="F266" t="s">
        <v>10</v>
      </c>
    </row>
    <row r="267" spans="1:6" ht="13.5">
      <c r="A267" s="1">
        <f t="shared" si="3"/>
        <v>257</v>
      </c>
      <c r="B267" s="2">
        <v>39132</v>
      </c>
      <c r="C267" t="s">
        <v>23</v>
      </c>
      <c r="D267" s="1">
        <v>1300</v>
      </c>
      <c r="E267" s="1">
        <v>280</v>
      </c>
      <c r="F267" t="s">
        <v>10</v>
      </c>
    </row>
    <row r="268" spans="1:6" ht="13.5">
      <c r="A268" s="1">
        <f aca="true" t="shared" si="4" ref="A268:A331">ROW()-10</f>
        <v>258</v>
      </c>
      <c r="B268" s="2">
        <v>39132</v>
      </c>
      <c r="C268" t="s">
        <v>22</v>
      </c>
      <c r="D268" s="1">
        <v>830</v>
      </c>
      <c r="E268" s="1">
        <v>0</v>
      </c>
      <c r="F268" t="s">
        <v>10</v>
      </c>
    </row>
    <row r="269" spans="1:6" ht="13.5">
      <c r="A269" s="1">
        <f t="shared" si="4"/>
        <v>259</v>
      </c>
      <c r="B269" s="2">
        <v>39132</v>
      </c>
      <c r="C269" t="s">
        <v>24</v>
      </c>
      <c r="D269" s="1">
        <v>4880</v>
      </c>
      <c r="E269" s="1">
        <v>0</v>
      </c>
      <c r="F269" t="s">
        <v>10</v>
      </c>
    </row>
    <row r="270" spans="1:6" ht="13.5">
      <c r="A270" s="1">
        <f t="shared" si="4"/>
        <v>260</v>
      </c>
      <c r="B270" s="2">
        <v>39134</v>
      </c>
      <c r="C270" t="s">
        <v>23</v>
      </c>
      <c r="D270" s="1">
        <v>1300</v>
      </c>
      <c r="E270" s="1">
        <v>280</v>
      </c>
      <c r="F270" t="s">
        <v>10</v>
      </c>
    </row>
    <row r="271" spans="1:6" ht="13.5">
      <c r="A271" s="1">
        <f t="shared" si="4"/>
        <v>261</v>
      </c>
      <c r="B271" s="2">
        <v>39134</v>
      </c>
      <c r="C271" t="s">
        <v>53</v>
      </c>
      <c r="D271" s="1">
        <v>2160</v>
      </c>
      <c r="E271" s="1">
        <v>280</v>
      </c>
      <c r="F271" t="s">
        <v>12</v>
      </c>
    </row>
    <row r="272" spans="1:6" ht="13.5">
      <c r="A272" s="1">
        <f t="shared" si="4"/>
        <v>262</v>
      </c>
      <c r="B272" s="2">
        <v>39134</v>
      </c>
      <c r="C272" t="s">
        <v>73</v>
      </c>
      <c r="D272" s="1">
        <v>550</v>
      </c>
      <c r="E272" s="1">
        <v>0</v>
      </c>
      <c r="F272" t="s">
        <v>12</v>
      </c>
    </row>
    <row r="273" spans="1:6" ht="13.5">
      <c r="A273" s="1">
        <f t="shared" si="4"/>
        <v>263</v>
      </c>
      <c r="B273" s="2">
        <v>39136</v>
      </c>
      <c r="C273" t="s">
        <v>23</v>
      </c>
      <c r="D273" s="1">
        <v>1300</v>
      </c>
      <c r="E273" s="1">
        <v>280</v>
      </c>
      <c r="F273" t="s">
        <v>10</v>
      </c>
    </row>
    <row r="274" spans="1:6" ht="13.5">
      <c r="A274" s="1">
        <f t="shared" si="4"/>
        <v>264</v>
      </c>
      <c r="B274" s="2">
        <v>39142</v>
      </c>
      <c r="C274" t="s">
        <v>54</v>
      </c>
      <c r="D274" s="1">
        <v>1020</v>
      </c>
      <c r="E274" s="1">
        <v>280</v>
      </c>
      <c r="F274" t="s">
        <v>10</v>
      </c>
    </row>
    <row r="275" spans="1:6" ht="13.5">
      <c r="A275" s="1">
        <f t="shared" si="4"/>
        <v>265</v>
      </c>
      <c r="B275" s="2">
        <v>39142</v>
      </c>
      <c r="C275" t="s">
        <v>73</v>
      </c>
      <c r="D275" s="1">
        <v>550</v>
      </c>
      <c r="E275" s="1">
        <v>0</v>
      </c>
      <c r="F275" t="s">
        <v>10</v>
      </c>
    </row>
    <row r="276" spans="1:6" ht="13.5">
      <c r="A276" s="1">
        <f t="shared" si="4"/>
        <v>266</v>
      </c>
      <c r="B276" s="2">
        <v>39142</v>
      </c>
      <c r="C276" t="s">
        <v>23</v>
      </c>
      <c r="D276" s="1">
        <v>1300</v>
      </c>
      <c r="E276" s="1">
        <v>0</v>
      </c>
      <c r="F276" t="s">
        <v>10</v>
      </c>
    </row>
    <row r="277" spans="1:6" ht="13.5">
      <c r="A277" s="1">
        <f t="shared" si="4"/>
        <v>267</v>
      </c>
      <c r="B277" s="2">
        <v>39145</v>
      </c>
      <c r="C277" t="s">
        <v>23</v>
      </c>
      <c r="D277" s="1">
        <v>1300</v>
      </c>
      <c r="E277" s="1">
        <v>280</v>
      </c>
      <c r="F277" t="s">
        <v>10</v>
      </c>
    </row>
    <row r="278" spans="1:6" ht="13.5">
      <c r="A278" s="1">
        <f t="shared" si="4"/>
        <v>268</v>
      </c>
      <c r="B278" s="2">
        <v>39146</v>
      </c>
      <c r="C278" t="s">
        <v>23</v>
      </c>
      <c r="D278" s="1">
        <v>1300</v>
      </c>
      <c r="E278" s="1">
        <v>280</v>
      </c>
      <c r="F278" t="s">
        <v>10</v>
      </c>
    </row>
    <row r="279" spans="1:6" ht="13.5">
      <c r="A279" s="1">
        <f t="shared" si="4"/>
        <v>269</v>
      </c>
      <c r="B279" s="2">
        <v>39147</v>
      </c>
      <c r="C279" t="s">
        <v>26</v>
      </c>
      <c r="D279" s="1">
        <v>1020</v>
      </c>
      <c r="E279" s="1">
        <v>280</v>
      </c>
      <c r="F279" t="s">
        <v>12</v>
      </c>
    </row>
    <row r="280" spans="1:6" ht="13.5">
      <c r="A280" s="1">
        <f t="shared" si="4"/>
        <v>270</v>
      </c>
      <c r="B280" s="2">
        <v>39147</v>
      </c>
      <c r="C280" t="s">
        <v>37</v>
      </c>
      <c r="D280" s="1">
        <v>1680</v>
      </c>
      <c r="E280" s="1">
        <v>0</v>
      </c>
      <c r="F280" t="s">
        <v>12</v>
      </c>
    </row>
    <row r="281" spans="1:6" ht="13.5">
      <c r="A281" s="1">
        <f t="shared" si="4"/>
        <v>271</v>
      </c>
      <c r="B281" s="2">
        <v>39148</v>
      </c>
      <c r="C281" t="s">
        <v>23</v>
      </c>
      <c r="D281" s="1">
        <v>1300</v>
      </c>
      <c r="E281" s="1">
        <v>280</v>
      </c>
      <c r="F281" t="s">
        <v>10</v>
      </c>
    </row>
    <row r="282" spans="1:6" ht="13.5">
      <c r="A282" s="1">
        <f t="shared" si="4"/>
        <v>272</v>
      </c>
      <c r="B282" s="2">
        <v>39150</v>
      </c>
      <c r="C282" t="s">
        <v>23</v>
      </c>
      <c r="D282" s="1">
        <v>1300</v>
      </c>
      <c r="E282" s="1">
        <v>280</v>
      </c>
      <c r="F282" t="s">
        <v>10</v>
      </c>
    </row>
    <row r="283" spans="1:6" ht="13.5">
      <c r="A283" s="1">
        <f t="shared" si="4"/>
        <v>273</v>
      </c>
      <c r="B283" s="2">
        <v>39153</v>
      </c>
      <c r="C283" t="s">
        <v>23</v>
      </c>
      <c r="D283" s="1">
        <v>1300</v>
      </c>
      <c r="E283" s="1">
        <v>280</v>
      </c>
      <c r="F283" t="s">
        <v>10</v>
      </c>
    </row>
    <row r="284" spans="1:6" ht="13.5">
      <c r="A284" s="1">
        <f t="shared" si="4"/>
        <v>274</v>
      </c>
      <c r="B284" s="2">
        <v>39155</v>
      </c>
      <c r="C284" t="s">
        <v>23</v>
      </c>
      <c r="D284" s="1">
        <v>1300</v>
      </c>
      <c r="E284" s="1">
        <v>280</v>
      </c>
      <c r="F284" t="s">
        <v>10</v>
      </c>
    </row>
    <row r="285" spans="1:6" ht="13.5">
      <c r="A285" s="1">
        <f t="shared" si="4"/>
        <v>275</v>
      </c>
      <c r="B285" s="2">
        <v>39162</v>
      </c>
      <c r="C285" t="s">
        <v>23</v>
      </c>
      <c r="D285" s="1">
        <v>1300</v>
      </c>
      <c r="E285" s="1">
        <v>280</v>
      </c>
      <c r="F285" t="s">
        <v>10</v>
      </c>
    </row>
    <row r="286" spans="1:6" ht="13.5">
      <c r="A286" s="1">
        <f t="shared" si="4"/>
        <v>276</v>
      </c>
      <c r="B286" s="2">
        <v>39167</v>
      </c>
      <c r="C286" t="s">
        <v>23</v>
      </c>
      <c r="D286" s="1">
        <v>1300</v>
      </c>
      <c r="E286" s="1">
        <v>280</v>
      </c>
      <c r="F286" t="s">
        <v>10</v>
      </c>
    </row>
    <row r="287" spans="1:6" ht="13.5">
      <c r="A287" s="1">
        <f t="shared" si="4"/>
        <v>277</v>
      </c>
      <c r="B287" s="2">
        <v>39178</v>
      </c>
      <c r="C287" t="s">
        <v>23</v>
      </c>
      <c r="D287" s="1">
        <v>1300</v>
      </c>
      <c r="E287" s="1">
        <v>280</v>
      </c>
      <c r="F287" t="s">
        <v>10</v>
      </c>
    </row>
    <row r="288" spans="1:6" ht="13.5">
      <c r="A288" s="1">
        <f t="shared" si="4"/>
        <v>278</v>
      </c>
      <c r="B288" s="2">
        <v>39183</v>
      </c>
      <c r="C288" t="s">
        <v>23</v>
      </c>
      <c r="D288" s="1">
        <v>300</v>
      </c>
      <c r="E288" s="1">
        <v>280</v>
      </c>
      <c r="F288" t="s">
        <v>10</v>
      </c>
    </row>
    <row r="289" spans="1:6" ht="13.5">
      <c r="A289" s="1">
        <f t="shared" si="4"/>
        <v>279</v>
      </c>
      <c r="B289" s="2">
        <v>39185</v>
      </c>
      <c r="C289" t="s">
        <v>23</v>
      </c>
      <c r="D289" s="1">
        <v>300</v>
      </c>
      <c r="E289" s="1">
        <v>280</v>
      </c>
      <c r="F289" t="s">
        <v>10</v>
      </c>
    </row>
    <row r="290" spans="1:6" ht="13.5">
      <c r="A290" s="1">
        <f t="shared" si="4"/>
        <v>280</v>
      </c>
      <c r="B290" s="2">
        <v>39189</v>
      </c>
      <c r="C290" t="s">
        <v>15</v>
      </c>
      <c r="D290" s="1">
        <v>1180</v>
      </c>
      <c r="E290" s="1">
        <v>280</v>
      </c>
      <c r="F290" t="s">
        <v>12</v>
      </c>
    </row>
    <row r="291" spans="1:6" ht="13.5">
      <c r="A291" s="1">
        <f t="shared" si="4"/>
        <v>281</v>
      </c>
      <c r="B291" s="2">
        <v>39192</v>
      </c>
      <c r="C291" t="s">
        <v>23</v>
      </c>
      <c r="D291" s="1">
        <v>300</v>
      </c>
      <c r="E291" s="1">
        <v>280</v>
      </c>
      <c r="F291" t="s">
        <v>10</v>
      </c>
    </row>
    <row r="292" spans="1:6" ht="13.5">
      <c r="A292" s="1">
        <f t="shared" si="4"/>
        <v>282</v>
      </c>
      <c r="B292" s="2">
        <v>39197</v>
      </c>
      <c r="C292" t="s">
        <v>23</v>
      </c>
      <c r="D292" s="1">
        <v>300</v>
      </c>
      <c r="E292" s="1">
        <v>280</v>
      </c>
      <c r="F292" t="s">
        <v>10</v>
      </c>
    </row>
    <row r="293" spans="1:6" ht="13.5">
      <c r="A293" s="1">
        <f t="shared" si="4"/>
        <v>283</v>
      </c>
      <c r="B293" s="2">
        <v>39206</v>
      </c>
      <c r="C293" t="s">
        <v>23</v>
      </c>
      <c r="D293" s="1">
        <v>300</v>
      </c>
      <c r="E293" s="1">
        <v>280</v>
      </c>
      <c r="F293" t="s">
        <v>10</v>
      </c>
    </row>
    <row r="294" spans="1:6" ht="13.5">
      <c r="A294" s="1">
        <f t="shared" si="4"/>
        <v>284</v>
      </c>
      <c r="B294" s="2">
        <v>39213</v>
      </c>
      <c r="C294" t="s">
        <v>22</v>
      </c>
      <c r="D294" s="1">
        <v>830</v>
      </c>
      <c r="E294" s="1">
        <v>280</v>
      </c>
      <c r="F294" t="s">
        <v>10</v>
      </c>
    </row>
    <row r="295" spans="1:6" ht="13.5">
      <c r="A295" s="1">
        <f t="shared" si="4"/>
        <v>285</v>
      </c>
      <c r="B295" s="2">
        <v>39213</v>
      </c>
      <c r="C295" t="s">
        <v>24</v>
      </c>
      <c r="D295" s="1">
        <v>4880</v>
      </c>
      <c r="E295" s="1">
        <v>0</v>
      </c>
      <c r="F295" t="s">
        <v>10</v>
      </c>
    </row>
    <row r="296" spans="1:6" ht="13.5">
      <c r="A296" s="1">
        <f t="shared" si="4"/>
        <v>286</v>
      </c>
      <c r="B296" s="2">
        <v>39213</v>
      </c>
      <c r="C296" t="s">
        <v>23</v>
      </c>
      <c r="D296" s="1">
        <v>1300</v>
      </c>
      <c r="E296" s="1">
        <v>0</v>
      </c>
      <c r="F296" t="s">
        <v>10</v>
      </c>
    </row>
    <row r="297" spans="1:6" ht="13.5">
      <c r="A297" s="1">
        <f t="shared" si="4"/>
        <v>287</v>
      </c>
      <c r="B297" s="2">
        <v>39216</v>
      </c>
      <c r="C297" t="s">
        <v>23</v>
      </c>
      <c r="D297" s="1">
        <v>1300</v>
      </c>
      <c r="E297" s="1">
        <v>280</v>
      </c>
      <c r="F297" t="s">
        <v>10</v>
      </c>
    </row>
    <row r="298" spans="1:6" ht="13.5">
      <c r="A298" s="1">
        <f t="shared" si="4"/>
        <v>288</v>
      </c>
      <c r="B298" s="2">
        <v>39217</v>
      </c>
      <c r="C298" t="s">
        <v>22</v>
      </c>
      <c r="D298" s="1">
        <v>4770</v>
      </c>
      <c r="E298" s="1">
        <v>280</v>
      </c>
      <c r="F298" t="s">
        <v>10</v>
      </c>
    </row>
    <row r="299" spans="1:6" ht="13.5">
      <c r="A299" s="1">
        <f t="shared" si="4"/>
        <v>289</v>
      </c>
      <c r="B299" s="2">
        <v>39217</v>
      </c>
      <c r="C299" t="s">
        <v>24</v>
      </c>
      <c r="D299" s="1">
        <v>260</v>
      </c>
      <c r="E299" s="1">
        <v>0</v>
      </c>
      <c r="F299" t="s">
        <v>10</v>
      </c>
    </row>
    <row r="300" spans="1:6" ht="13.5">
      <c r="A300" s="1">
        <f t="shared" si="4"/>
        <v>290</v>
      </c>
      <c r="B300" s="2">
        <v>39218</v>
      </c>
      <c r="C300" t="s">
        <v>23</v>
      </c>
      <c r="D300" s="1">
        <v>1300</v>
      </c>
      <c r="E300" s="1">
        <v>280</v>
      </c>
      <c r="F300" t="s">
        <v>10</v>
      </c>
    </row>
    <row r="301" spans="1:6" ht="13.5">
      <c r="A301" s="1">
        <f t="shared" si="4"/>
        <v>291</v>
      </c>
      <c r="B301" s="2">
        <v>39219</v>
      </c>
      <c r="C301" t="s">
        <v>23</v>
      </c>
      <c r="D301" s="1">
        <v>1300</v>
      </c>
      <c r="E301" s="1">
        <v>280</v>
      </c>
      <c r="F301" t="s">
        <v>10</v>
      </c>
    </row>
    <row r="302" spans="1:6" ht="13.5">
      <c r="A302" s="1">
        <f t="shared" si="4"/>
        <v>292</v>
      </c>
      <c r="B302" s="2">
        <v>39221</v>
      </c>
      <c r="C302" t="s">
        <v>23</v>
      </c>
      <c r="D302" s="1">
        <v>1300</v>
      </c>
      <c r="E302" s="1">
        <v>280</v>
      </c>
      <c r="F302" t="s">
        <v>10</v>
      </c>
    </row>
    <row r="303" spans="1:6" ht="13.5">
      <c r="A303" s="1">
        <f t="shared" si="4"/>
        <v>293</v>
      </c>
      <c r="B303" s="2">
        <v>39223</v>
      </c>
      <c r="C303" t="s">
        <v>23</v>
      </c>
      <c r="D303" s="1">
        <v>300</v>
      </c>
      <c r="E303" s="1">
        <v>280</v>
      </c>
      <c r="F303" t="s">
        <v>10</v>
      </c>
    </row>
    <row r="304" spans="1:6" ht="13.5">
      <c r="A304" s="1">
        <f t="shared" si="4"/>
        <v>294</v>
      </c>
      <c r="B304" s="2">
        <v>39230</v>
      </c>
      <c r="C304" t="s">
        <v>23</v>
      </c>
      <c r="D304" s="1">
        <v>300</v>
      </c>
      <c r="E304" s="1">
        <v>280</v>
      </c>
      <c r="F304" t="s">
        <v>10</v>
      </c>
    </row>
    <row r="305" spans="1:6" ht="13.5">
      <c r="A305" s="1">
        <f t="shared" si="4"/>
        <v>295</v>
      </c>
      <c r="B305" s="2">
        <v>39233</v>
      </c>
      <c r="C305" t="s">
        <v>23</v>
      </c>
      <c r="D305" s="1">
        <v>300</v>
      </c>
      <c r="E305" s="1">
        <v>280</v>
      </c>
      <c r="F305" t="s">
        <v>10</v>
      </c>
    </row>
    <row r="306" spans="1:6" ht="13.5">
      <c r="A306" s="1">
        <f t="shared" si="4"/>
        <v>296</v>
      </c>
      <c r="B306" s="2">
        <v>39243</v>
      </c>
      <c r="C306" t="s">
        <v>23</v>
      </c>
      <c r="D306" s="1">
        <v>2372</v>
      </c>
      <c r="E306" s="1">
        <v>280</v>
      </c>
      <c r="F306" t="s">
        <v>10</v>
      </c>
    </row>
    <row r="307" spans="1:6" ht="13.5">
      <c r="A307" s="1">
        <f t="shared" si="4"/>
        <v>297</v>
      </c>
      <c r="B307" s="2">
        <v>39244</v>
      </c>
      <c r="C307" t="s">
        <v>23</v>
      </c>
      <c r="D307" s="1">
        <v>300</v>
      </c>
      <c r="E307" s="1">
        <v>280</v>
      </c>
      <c r="F307" t="s">
        <v>10</v>
      </c>
    </row>
    <row r="308" spans="1:6" ht="13.5">
      <c r="A308" s="1">
        <f t="shared" si="4"/>
        <v>298</v>
      </c>
      <c r="B308" s="2">
        <v>39250</v>
      </c>
      <c r="C308" t="s">
        <v>23</v>
      </c>
      <c r="D308" s="1">
        <v>300</v>
      </c>
      <c r="E308" s="1">
        <v>280</v>
      </c>
      <c r="F308" t="s">
        <v>10</v>
      </c>
    </row>
    <row r="309" spans="1:6" ht="13.5">
      <c r="A309" s="1">
        <f t="shared" si="4"/>
        <v>299</v>
      </c>
      <c r="B309" s="2">
        <v>39257</v>
      </c>
      <c r="C309" t="s">
        <v>23</v>
      </c>
      <c r="D309" s="1">
        <v>1800</v>
      </c>
      <c r="E309" s="1">
        <v>280</v>
      </c>
      <c r="F309" t="s">
        <v>10</v>
      </c>
    </row>
    <row r="310" spans="1:6" ht="13.5">
      <c r="A310" s="1">
        <f t="shared" si="4"/>
        <v>300</v>
      </c>
      <c r="B310" s="2">
        <v>39257</v>
      </c>
      <c r="C310" t="s">
        <v>23</v>
      </c>
      <c r="D310" s="1">
        <v>300</v>
      </c>
      <c r="E310" s="1">
        <v>0</v>
      </c>
      <c r="F310" t="s">
        <v>10</v>
      </c>
    </row>
    <row r="311" spans="1:6" ht="13.5">
      <c r="A311" s="1">
        <f t="shared" si="4"/>
        <v>301</v>
      </c>
      <c r="B311" s="2">
        <v>39258</v>
      </c>
      <c r="C311" t="s">
        <v>23</v>
      </c>
      <c r="D311" s="1">
        <v>1900</v>
      </c>
      <c r="E311" s="1">
        <v>280</v>
      </c>
      <c r="F311" t="s">
        <v>10</v>
      </c>
    </row>
    <row r="312" spans="1:6" ht="13.5">
      <c r="A312" s="1">
        <f t="shared" si="4"/>
        <v>302</v>
      </c>
      <c r="B312" s="2">
        <v>39259</v>
      </c>
      <c r="C312" t="s">
        <v>23</v>
      </c>
      <c r="D312" s="1">
        <v>300</v>
      </c>
      <c r="E312" s="1">
        <v>280</v>
      </c>
      <c r="F312" t="s">
        <v>10</v>
      </c>
    </row>
    <row r="313" spans="1:6" ht="13.5">
      <c r="A313" s="1">
        <f t="shared" si="4"/>
        <v>303</v>
      </c>
      <c r="B313" s="2">
        <v>39259</v>
      </c>
      <c r="C313" t="s">
        <v>22</v>
      </c>
      <c r="D313" s="1">
        <v>1580</v>
      </c>
      <c r="E313" s="1">
        <v>280</v>
      </c>
      <c r="F313" t="s">
        <v>10</v>
      </c>
    </row>
    <row r="314" spans="1:6" ht="13.5">
      <c r="A314" s="1">
        <f t="shared" si="4"/>
        <v>304</v>
      </c>
      <c r="B314" s="2">
        <v>39259</v>
      </c>
      <c r="C314" t="s">
        <v>24</v>
      </c>
      <c r="D314" s="1">
        <v>6180</v>
      </c>
      <c r="E314" s="1">
        <v>0</v>
      </c>
      <c r="F314" t="s">
        <v>10</v>
      </c>
    </row>
    <row r="315" spans="1:6" ht="13.5">
      <c r="A315" s="1">
        <f t="shared" si="4"/>
        <v>305</v>
      </c>
      <c r="B315" s="2">
        <v>39262</v>
      </c>
      <c r="C315" t="s">
        <v>23</v>
      </c>
      <c r="D315" s="1">
        <v>800</v>
      </c>
      <c r="E315" s="1">
        <v>280</v>
      </c>
      <c r="F315" t="s">
        <v>10</v>
      </c>
    </row>
    <row r="316" spans="1:6" ht="13.5">
      <c r="A316" s="1">
        <f t="shared" si="4"/>
        <v>306</v>
      </c>
      <c r="B316" s="2">
        <v>39263</v>
      </c>
      <c r="C316" t="s">
        <v>23</v>
      </c>
      <c r="D316" s="1">
        <v>300</v>
      </c>
      <c r="E316" s="1">
        <v>280</v>
      </c>
      <c r="F316" t="s">
        <v>10</v>
      </c>
    </row>
    <row r="317" spans="1:6" ht="13.5">
      <c r="A317" s="1">
        <f t="shared" si="4"/>
        <v>307</v>
      </c>
      <c r="B317" s="2">
        <v>39283</v>
      </c>
      <c r="C317" t="s">
        <v>15</v>
      </c>
      <c r="D317" s="1">
        <v>720</v>
      </c>
      <c r="E317" s="1">
        <v>280</v>
      </c>
      <c r="F317" t="s">
        <v>10</v>
      </c>
    </row>
    <row r="318" spans="1:6" ht="13.5">
      <c r="A318" s="1">
        <f t="shared" si="4"/>
        <v>308</v>
      </c>
      <c r="B318" s="2">
        <v>39296</v>
      </c>
      <c r="C318" t="s">
        <v>22</v>
      </c>
      <c r="D318" s="1">
        <v>830</v>
      </c>
      <c r="E318" s="1">
        <v>280</v>
      </c>
      <c r="F318" t="s">
        <v>10</v>
      </c>
    </row>
    <row r="319" spans="1:6" ht="13.5">
      <c r="A319" s="1">
        <f t="shared" si="4"/>
        <v>309</v>
      </c>
      <c r="B319" s="2">
        <v>39296</v>
      </c>
      <c r="C319" t="s">
        <v>24</v>
      </c>
      <c r="D319" s="1">
        <v>3970</v>
      </c>
      <c r="E319" s="1">
        <v>0</v>
      </c>
      <c r="F319" t="s">
        <v>10</v>
      </c>
    </row>
    <row r="320" spans="1:6" ht="13.5">
      <c r="A320" s="1">
        <f t="shared" si="4"/>
        <v>310</v>
      </c>
      <c r="B320" s="2">
        <v>39297</v>
      </c>
      <c r="C320" t="s">
        <v>23</v>
      </c>
      <c r="D320" s="1">
        <v>300</v>
      </c>
      <c r="E320" s="1">
        <v>280</v>
      </c>
      <c r="F320" t="s">
        <v>10</v>
      </c>
    </row>
    <row r="321" spans="1:6" ht="13.5">
      <c r="A321" s="1">
        <f t="shared" si="4"/>
        <v>311</v>
      </c>
      <c r="B321" s="2">
        <v>39303</v>
      </c>
      <c r="C321" t="s">
        <v>23</v>
      </c>
      <c r="D321" s="1">
        <v>600</v>
      </c>
      <c r="E321" s="1">
        <v>280</v>
      </c>
      <c r="F321" t="s">
        <v>10</v>
      </c>
    </row>
    <row r="322" spans="1:6" ht="13.5">
      <c r="A322" s="1">
        <f t="shared" si="4"/>
        <v>312</v>
      </c>
      <c r="B322" s="2">
        <v>39308</v>
      </c>
      <c r="C322" t="s">
        <v>15</v>
      </c>
      <c r="D322" s="1">
        <v>1700</v>
      </c>
      <c r="E322" s="1">
        <v>280</v>
      </c>
      <c r="F322" t="s">
        <v>10</v>
      </c>
    </row>
    <row r="323" spans="1:6" ht="13.5">
      <c r="A323" s="1">
        <f t="shared" si="4"/>
        <v>313</v>
      </c>
      <c r="B323" s="2">
        <v>39308</v>
      </c>
      <c r="C323" t="s">
        <v>73</v>
      </c>
      <c r="D323" s="1">
        <v>590</v>
      </c>
      <c r="E323" s="1">
        <v>0</v>
      </c>
      <c r="F323" t="s">
        <v>10</v>
      </c>
    </row>
    <row r="324" spans="1:6" ht="13.5">
      <c r="A324" s="1">
        <f t="shared" si="4"/>
        <v>314</v>
      </c>
      <c r="B324" s="2">
        <v>39309</v>
      </c>
      <c r="C324" t="s">
        <v>15</v>
      </c>
      <c r="D324" s="1">
        <v>410</v>
      </c>
      <c r="E324" s="1">
        <v>280</v>
      </c>
      <c r="F324" t="s">
        <v>10</v>
      </c>
    </row>
    <row r="325" spans="1:6" ht="13.5">
      <c r="A325" s="1">
        <f t="shared" si="4"/>
        <v>315</v>
      </c>
      <c r="B325" s="2">
        <v>39314</v>
      </c>
      <c r="C325" t="s">
        <v>23</v>
      </c>
      <c r="D325" s="1">
        <v>300</v>
      </c>
      <c r="E325" s="1">
        <v>280</v>
      </c>
      <c r="F325" t="s">
        <v>10</v>
      </c>
    </row>
    <row r="326" spans="1:6" ht="13.5">
      <c r="A326" s="1">
        <f t="shared" si="4"/>
        <v>316</v>
      </c>
      <c r="B326" s="2">
        <v>39316</v>
      </c>
      <c r="C326" t="s">
        <v>45</v>
      </c>
      <c r="D326" s="1">
        <v>6920</v>
      </c>
      <c r="E326" s="1">
        <v>280</v>
      </c>
      <c r="F326" t="s">
        <v>10</v>
      </c>
    </row>
    <row r="327" spans="1:6" ht="13.5">
      <c r="A327" s="1">
        <f t="shared" si="4"/>
        <v>317</v>
      </c>
      <c r="B327" s="2">
        <v>39316</v>
      </c>
      <c r="C327" t="s">
        <v>23</v>
      </c>
      <c r="D327" s="1">
        <v>300</v>
      </c>
      <c r="E327" s="1">
        <v>0</v>
      </c>
      <c r="F327" t="s">
        <v>10</v>
      </c>
    </row>
    <row r="328" spans="1:6" ht="13.5">
      <c r="A328" s="1">
        <f t="shared" si="4"/>
        <v>318</v>
      </c>
      <c r="B328" s="2">
        <v>39318</v>
      </c>
      <c r="C328" t="s">
        <v>28</v>
      </c>
      <c r="D328" s="1">
        <v>1070</v>
      </c>
      <c r="E328" s="1">
        <v>280</v>
      </c>
      <c r="F328" t="s">
        <v>12</v>
      </c>
    </row>
    <row r="329" spans="1:6" ht="13.5">
      <c r="A329" s="1">
        <f t="shared" si="4"/>
        <v>319</v>
      </c>
      <c r="B329" s="2">
        <v>39318</v>
      </c>
      <c r="C329" t="s">
        <v>37</v>
      </c>
      <c r="D329" s="1">
        <v>540</v>
      </c>
      <c r="E329" s="1">
        <v>0</v>
      </c>
      <c r="F329" t="s">
        <v>12</v>
      </c>
    </row>
    <row r="330" spans="1:6" ht="13.5">
      <c r="A330" s="1">
        <f t="shared" si="4"/>
        <v>320</v>
      </c>
      <c r="B330" s="2">
        <v>39328</v>
      </c>
      <c r="C330" t="s">
        <v>23</v>
      </c>
      <c r="D330" s="1">
        <v>300</v>
      </c>
      <c r="E330" s="1">
        <v>280</v>
      </c>
      <c r="F330" t="s">
        <v>10</v>
      </c>
    </row>
    <row r="331" spans="1:6" ht="13.5">
      <c r="A331" s="1">
        <f t="shared" si="4"/>
        <v>321</v>
      </c>
      <c r="B331" s="2">
        <v>39330</v>
      </c>
      <c r="C331" t="s">
        <v>45</v>
      </c>
      <c r="D331" s="1">
        <v>5330</v>
      </c>
      <c r="E331" s="1">
        <v>280</v>
      </c>
      <c r="F331" t="s">
        <v>10</v>
      </c>
    </row>
    <row r="332" spans="1:6" ht="13.5">
      <c r="A332" s="1">
        <f aca="true" t="shared" si="5" ref="A332:A395">ROW()-10</f>
        <v>322</v>
      </c>
      <c r="B332" s="2">
        <v>39331</v>
      </c>
      <c r="C332" t="s">
        <v>15</v>
      </c>
      <c r="D332" s="1">
        <v>1190</v>
      </c>
      <c r="E332" s="1">
        <v>280</v>
      </c>
      <c r="F332" t="s">
        <v>10</v>
      </c>
    </row>
    <row r="333" spans="1:6" ht="13.5">
      <c r="A333" s="1">
        <f t="shared" si="5"/>
        <v>323</v>
      </c>
      <c r="B333" s="2">
        <v>39336</v>
      </c>
      <c r="C333" t="s">
        <v>15</v>
      </c>
      <c r="D333" s="1">
        <v>2230</v>
      </c>
      <c r="E333" s="1">
        <v>280</v>
      </c>
      <c r="F333" t="s">
        <v>10</v>
      </c>
    </row>
    <row r="334" spans="1:6" ht="13.5">
      <c r="A334" s="1">
        <f t="shared" si="5"/>
        <v>324</v>
      </c>
      <c r="B334" s="2">
        <v>39337</v>
      </c>
      <c r="C334" t="s">
        <v>23</v>
      </c>
      <c r="D334" s="1">
        <v>300</v>
      </c>
      <c r="E334" s="1">
        <v>280</v>
      </c>
      <c r="F334" t="s">
        <v>10</v>
      </c>
    </row>
    <row r="335" spans="1:6" ht="13.5">
      <c r="A335" s="1">
        <f t="shared" si="5"/>
        <v>325</v>
      </c>
      <c r="B335" s="2">
        <v>39338</v>
      </c>
      <c r="C335" t="s">
        <v>54</v>
      </c>
      <c r="D335" s="1">
        <v>1310</v>
      </c>
      <c r="E335" s="1">
        <v>280</v>
      </c>
      <c r="F335" t="s">
        <v>10</v>
      </c>
    </row>
    <row r="336" spans="1:6" ht="13.5">
      <c r="A336" s="1">
        <f t="shared" si="5"/>
        <v>326</v>
      </c>
      <c r="B336" s="2">
        <v>39338</v>
      </c>
      <c r="C336" t="s">
        <v>73</v>
      </c>
      <c r="D336" s="1">
        <v>3980</v>
      </c>
      <c r="E336" s="1">
        <v>0</v>
      </c>
      <c r="F336" t="s">
        <v>10</v>
      </c>
    </row>
    <row r="337" spans="1:6" ht="13.5">
      <c r="A337" s="1">
        <f t="shared" si="5"/>
        <v>327</v>
      </c>
      <c r="B337" s="2">
        <v>39338</v>
      </c>
      <c r="C337" t="s">
        <v>23</v>
      </c>
      <c r="D337" s="1">
        <v>300</v>
      </c>
      <c r="E337" s="1">
        <v>0</v>
      </c>
      <c r="F337" t="s">
        <v>10</v>
      </c>
    </row>
    <row r="338" spans="1:6" ht="13.5">
      <c r="A338" s="1">
        <f t="shared" si="5"/>
        <v>328</v>
      </c>
      <c r="B338" s="2">
        <v>39344</v>
      </c>
      <c r="C338" t="s">
        <v>45</v>
      </c>
      <c r="D338" s="1">
        <v>2540</v>
      </c>
      <c r="E338" s="1">
        <v>280</v>
      </c>
      <c r="F338" t="s">
        <v>10</v>
      </c>
    </row>
    <row r="339" spans="1:6" ht="13.5">
      <c r="A339" s="1">
        <f t="shared" si="5"/>
        <v>329</v>
      </c>
      <c r="B339" s="2">
        <v>39344</v>
      </c>
      <c r="C339" t="s">
        <v>23</v>
      </c>
      <c r="D339" s="1">
        <v>1300</v>
      </c>
      <c r="E339" s="1">
        <v>0</v>
      </c>
      <c r="F339" t="s">
        <v>10</v>
      </c>
    </row>
    <row r="340" spans="1:6" ht="13.5">
      <c r="A340" s="1">
        <f t="shared" si="5"/>
        <v>330</v>
      </c>
      <c r="B340" s="2">
        <v>39346</v>
      </c>
      <c r="C340" t="s">
        <v>15</v>
      </c>
      <c r="D340" s="1">
        <v>4780</v>
      </c>
      <c r="E340" s="1">
        <v>280</v>
      </c>
      <c r="F340" t="s">
        <v>10</v>
      </c>
    </row>
    <row r="341" spans="1:6" ht="13.5">
      <c r="A341" s="1">
        <f t="shared" si="5"/>
        <v>331</v>
      </c>
      <c r="B341" s="2">
        <v>39353</v>
      </c>
      <c r="C341" t="s">
        <v>15</v>
      </c>
      <c r="D341" s="1">
        <v>920</v>
      </c>
      <c r="E341" s="1">
        <v>280</v>
      </c>
      <c r="F341" t="s">
        <v>10</v>
      </c>
    </row>
    <row r="342" spans="1:6" ht="13.5">
      <c r="A342" s="1">
        <f t="shared" si="5"/>
        <v>332</v>
      </c>
      <c r="B342" s="2">
        <v>39354</v>
      </c>
      <c r="C342" t="s">
        <v>54</v>
      </c>
      <c r="D342" s="1">
        <v>760</v>
      </c>
      <c r="E342" s="1">
        <v>280</v>
      </c>
      <c r="F342" t="s">
        <v>10</v>
      </c>
    </row>
    <row r="343" spans="1:6" ht="13.5">
      <c r="A343" s="1">
        <f t="shared" si="5"/>
        <v>333</v>
      </c>
      <c r="B343" s="2">
        <v>39354</v>
      </c>
      <c r="C343" t="s">
        <v>73</v>
      </c>
      <c r="D343" s="1">
        <v>910</v>
      </c>
      <c r="E343" s="1">
        <v>0</v>
      </c>
      <c r="F343" t="s">
        <v>10</v>
      </c>
    </row>
    <row r="344" spans="1:6" ht="13.5">
      <c r="A344" s="1">
        <f t="shared" si="5"/>
        <v>334</v>
      </c>
      <c r="B344" s="2">
        <v>39354</v>
      </c>
      <c r="C344" t="s">
        <v>23</v>
      </c>
      <c r="D344" s="1">
        <v>1300</v>
      </c>
      <c r="E344" s="1">
        <v>0</v>
      </c>
      <c r="F344" t="s">
        <v>10</v>
      </c>
    </row>
    <row r="345" spans="1:6" ht="13.5">
      <c r="A345" s="1">
        <f t="shared" si="5"/>
        <v>335</v>
      </c>
      <c r="B345" s="2">
        <v>39366</v>
      </c>
      <c r="C345" t="s">
        <v>23</v>
      </c>
      <c r="D345" s="1">
        <v>1300</v>
      </c>
      <c r="E345" s="1">
        <v>280</v>
      </c>
      <c r="F345" t="s">
        <v>10</v>
      </c>
    </row>
    <row r="346" spans="1:6" ht="13.5">
      <c r="A346" s="1">
        <f t="shared" si="5"/>
        <v>336</v>
      </c>
      <c r="B346" s="2">
        <v>39370</v>
      </c>
      <c r="C346" t="s">
        <v>45</v>
      </c>
      <c r="D346" s="1">
        <v>5990</v>
      </c>
      <c r="E346" s="1">
        <v>280</v>
      </c>
      <c r="F346" t="s">
        <v>10</v>
      </c>
    </row>
    <row r="347" spans="1:6" ht="13.5">
      <c r="A347" s="1">
        <f t="shared" si="5"/>
        <v>337</v>
      </c>
      <c r="B347" s="2">
        <v>39370</v>
      </c>
      <c r="C347" t="s">
        <v>23</v>
      </c>
      <c r="D347" s="1">
        <v>1300</v>
      </c>
      <c r="E347" s="1">
        <v>0</v>
      </c>
      <c r="F347" t="s">
        <v>10</v>
      </c>
    </row>
    <row r="348" spans="1:6" ht="13.5">
      <c r="A348" s="1">
        <f t="shared" si="5"/>
        <v>338</v>
      </c>
      <c r="B348" s="2">
        <v>39374</v>
      </c>
      <c r="C348" t="s">
        <v>15</v>
      </c>
      <c r="D348" s="1">
        <v>730</v>
      </c>
      <c r="E348" s="1">
        <v>280</v>
      </c>
      <c r="F348" t="s">
        <v>10</v>
      </c>
    </row>
    <row r="349" spans="1:6" ht="13.5">
      <c r="A349" s="1">
        <f t="shared" si="5"/>
        <v>339</v>
      </c>
      <c r="B349" s="2">
        <v>39375</v>
      </c>
      <c r="C349" t="s">
        <v>23</v>
      </c>
      <c r="D349" s="1">
        <v>1300</v>
      </c>
      <c r="E349" s="1">
        <v>0</v>
      </c>
      <c r="F349" t="s">
        <v>10</v>
      </c>
    </row>
    <row r="350" spans="1:6" ht="13.5">
      <c r="A350" s="1">
        <f t="shared" si="5"/>
        <v>340</v>
      </c>
      <c r="B350" s="2">
        <v>39377</v>
      </c>
      <c r="C350" t="s">
        <v>23</v>
      </c>
      <c r="D350" s="1">
        <v>1300</v>
      </c>
      <c r="E350" s="1">
        <v>0</v>
      </c>
      <c r="F350" t="s">
        <v>10</v>
      </c>
    </row>
    <row r="351" spans="1:6" ht="13.5">
      <c r="A351" s="1">
        <f t="shared" si="5"/>
        <v>341</v>
      </c>
      <c r="B351" s="2">
        <v>39392</v>
      </c>
      <c r="C351" t="s">
        <v>15</v>
      </c>
      <c r="D351" s="1">
        <v>1050</v>
      </c>
      <c r="E351" s="1">
        <v>280</v>
      </c>
      <c r="F351" t="s">
        <v>10</v>
      </c>
    </row>
    <row r="352" spans="1:6" ht="13.5">
      <c r="A352" s="1">
        <f t="shared" si="5"/>
        <v>342</v>
      </c>
      <c r="B352" s="2">
        <v>39392</v>
      </c>
      <c r="C352" t="s">
        <v>15</v>
      </c>
      <c r="D352" s="1">
        <v>2100</v>
      </c>
      <c r="E352" s="1">
        <v>0</v>
      </c>
      <c r="F352" t="s">
        <v>10</v>
      </c>
    </row>
    <row r="353" spans="1:6" ht="13.5">
      <c r="A353" s="1">
        <f t="shared" si="5"/>
        <v>343</v>
      </c>
      <c r="B353" s="2">
        <v>39393</v>
      </c>
      <c r="C353" t="s">
        <v>23</v>
      </c>
      <c r="D353" s="1">
        <v>1300</v>
      </c>
      <c r="E353" s="1">
        <v>280</v>
      </c>
      <c r="F353" t="s">
        <v>10</v>
      </c>
    </row>
    <row r="354" spans="1:6" ht="13.5">
      <c r="A354" s="1">
        <f t="shared" si="5"/>
        <v>344</v>
      </c>
      <c r="B354" s="2">
        <v>39395</v>
      </c>
      <c r="C354" t="s">
        <v>29</v>
      </c>
      <c r="D354" s="1">
        <v>1070</v>
      </c>
      <c r="E354" s="1">
        <v>280</v>
      </c>
      <c r="F354" t="s">
        <v>12</v>
      </c>
    </row>
    <row r="355" spans="1:6" ht="13.5">
      <c r="A355" s="1">
        <f t="shared" si="5"/>
        <v>345</v>
      </c>
      <c r="B355" s="2">
        <v>39395</v>
      </c>
      <c r="C355" t="s">
        <v>33</v>
      </c>
      <c r="D355" s="1">
        <v>660</v>
      </c>
      <c r="E355" s="1">
        <v>0</v>
      </c>
      <c r="F355" t="s">
        <v>12</v>
      </c>
    </row>
    <row r="356" spans="1:6" ht="13.5">
      <c r="A356" s="1">
        <f t="shared" si="5"/>
        <v>346</v>
      </c>
      <c r="B356" s="2">
        <v>39400</v>
      </c>
      <c r="C356" t="s">
        <v>23</v>
      </c>
      <c r="D356" s="1">
        <v>1300</v>
      </c>
      <c r="E356" s="1">
        <v>280</v>
      </c>
      <c r="F356" t="s">
        <v>10</v>
      </c>
    </row>
    <row r="357" spans="1:6" ht="13.5">
      <c r="A357" s="1">
        <f t="shared" si="5"/>
        <v>347</v>
      </c>
      <c r="B357" s="2">
        <v>39408</v>
      </c>
      <c r="C357" t="s">
        <v>15</v>
      </c>
      <c r="D357" s="1">
        <v>1250</v>
      </c>
      <c r="E357" s="1">
        <v>280</v>
      </c>
      <c r="F357" t="s">
        <v>10</v>
      </c>
    </row>
    <row r="358" spans="1:6" ht="13.5">
      <c r="A358" s="1">
        <f t="shared" si="5"/>
        <v>348</v>
      </c>
      <c r="B358" s="2">
        <v>39408</v>
      </c>
      <c r="C358" t="s">
        <v>54</v>
      </c>
      <c r="D358" s="1">
        <v>580</v>
      </c>
      <c r="E358" s="1">
        <v>0</v>
      </c>
      <c r="F358" t="s">
        <v>10</v>
      </c>
    </row>
    <row r="359" spans="1:6" ht="13.5">
      <c r="A359" s="1">
        <f t="shared" si="5"/>
        <v>349</v>
      </c>
      <c r="B359" s="2">
        <v>39408</v>
      </c>
      <c r="C359" t="s">
        <v>73</v>
      </c>
      <c r="D359" s="1">
        <v>3800</v>
      </c>
      <c r="E359" s="1">
        <v>0</v>
      </c>
      <c r="F359" t="s">
        <v>10</v>
      </c>
    </row>
    <row r="360" spans="1:6" ht="13.5">
      <c r="A360" s="1">
        <f t="shared" si="5"/>
        <v>350</v>
      </c>
      <c r="B360" s="2">
        <v>39408</v>
      </c>
      <c r="C360" t="s">
        <v>23</v>
      </c>
      <c r="D360" s="1">
        <v>1300</v>
      </c>
      <c r="E360" s="1">
        <v>0</v>
      </c>
      <c r="F360" t="s">
        <v>10</v>
      </c>
    </row>
    <row r="361" spans="1:6" ht="13.5">
      <c r="A361" s="1">
        <f t="shared" si="5"/>
        <v>351</v>
      </c>
      <c r="B361" s="2">
        <v>39416</v>
      </c>
      <c r="C361" t="s">
        <v>15</v>
      </c>
      <c r="D361" s="1">
        <v>2570</v>
      </c>
      <c r="E361" s="1">
        <v>280</v>
      </c>
      <c r="F361" t="s">
        <v>10</v>
      </c>
    </row>
    <row r="362" spans="1:6" ht="13.5">
      <c r="A362" s="1">
        <f t="shared" si="5"/>
        <v>352</v>
      </c>
      <c r="B362" s="2">
        <v>39421</v>
      </c>
      <c r="C362" t="s">
        <v>15</v>
      </c>
      <c r="D362" s="1">
        <v>920</v>
      </c>
      <c r="E362" s="1">
        <v>280</v>
      </c>
      <c r="F362" t="s">
        <v>9</v>
      </c>
    </row>
    <row r="363" spans="1:6" ht="13.5">
      <c r="A363" s="1">
        <f t="shared" si="5"/>
        <v>353</v>
      </c>
      <c r="B363" s="2">
        <v>39421</v>
      </c>
      <c r="C363" t="s">
        <v>23</v>
      </c>
      <c r="D363" s="1">
        <v>1300</v>
      </c>
      <c r="E363" s="1">
        <v>0</v>
      </c>
      <c r="F363" t="s">
        <v>9</v>
      </c>
    </row>
    <row r="364" spans="1:6" ht="13.5">
      <c r="A364" s="1">
        <f t="shared" si="5"/>
        <v>354</v>
      </c>
      <c r="B364" s="2">
        <v>39430</v>
      </c>
      <c r="C364" t="s">
        <v>15</v>
      </c>
      <c r="D364" s="1">
        <v>700</v>
      </c>
      <c r="E364" s="1">
        <v>280</v>
      </c>
      <c r="F364" t="s">
        <v>9</v>
      </c>
    </row>
    <row r="365" spans="1:6" ht="13.5">
      <c r="A365" s="1">
        <f t="shared" si="5"/>
        <v>355</v>
      </c>
      <c r="B365" s="2">
        <v>39437</v>
      </c>
      <c r="C365" t="s">
        <v>15</v>
      </c>
      <c r="D365" s="1">
        <v>1530</v>
      </c>
      <c r="E365" s="1">
        <v>280</v>
      </c>
      <c r="F365" t="s">
        <v>9</v>
      </c>
    </row>
    <row r="366" spans="1:6" ht="13.5">
      <c r="A366" s="1">
        <f t="shared" si="5"/>
        <v>356</v>
      </c>
      <c r="B366" s="2">
        <v>39443</v>
      </c>
      <c r="C366" t="s">
        <v>15</v>
      </c>
      <c r="D366" s="1">
        <v>1190</v>
      </c>
      <c r="E366" s="1">
        <v>280</v>
      </c>
      <c r="F366" t="s">
        <v>9</v>
      </c>
    </row>
    <row r="367" spans="1:6" ht="13.5">
      <c r="A367" s="1">
        <f t="shared" si="5"/>
        <v>357</v>
      </c>
      <c r="B367" s="2">
        <v>39457</v>
      </c>
      <c r="C367" t="s">
        <v>15</v>
      </c>
      <c r="D367" s="1">
        <v>730</v>
      </c>
      <c r="E367" s="1">
        <v>280</v>
      </c>
      <c r="F367" t="s">
        <v>9</v>
      </c>
    </row>
    <row r="368" spans="1:6" ht="13.5">
      <c r="A368" s="1">
        <f t="shared" si="5"/>
        <v>358</v>
      </c>
      <c r="B368" s="2">
        <v>39462</v>
      </c>
      <c r="C368" t="s">
        <v>15</v>
      </c>
      <c r="D368" s="1">
        <v>110</v>
      </c>
      <c r="E368" s="1">
        <v>280</v>
      </c>
      <c r="F368" t="s">
        <v>9</v>
      </c>
    </row>
    <row r="369" spans="1:6" ht="13.5">
      <c r="A369" s="1">
        <f t="shared" si="5"/>
        <v>359</v>
      </c>
      <c r="B369" s="2">
        <v>39468</v>
      </c>
      <c r="C369" t="s">
        <v>15</v>
      </c>
      <c r="D369" s="1">
        <v>110</v>
      </c>
      <c r="E369" s="1">
        <v>280</v>
      </c>
      <c r="F369" t="s">
        <v>9</v>
      </c>
    </row>
    <row r="370" spans="1:6" ht="13.5">
      <c r="A370" s="1">
        <f t="shared" si="5"/>
        <v>360</v>
      </c>
      <c r="B370" s="2">
        <v>39470</v>
      </c>
      <c r="C370" t="s">
        <v>15</v>
      </c>
      <c r="D370" s="1">
        <v>770</v>
      </c>
      <c r="E370" s="1">
        <v>280</v>
      </c>
      <c r="F370" t="s">
        <v>9</v>
      </c>
    </row>
    <row r="371" spans="1:6" ht="13.5">
      <c r="A371" s="1">
        <f t="shared" si="5"/>
        <v>361</v>
      </c>
      <c r="B371" s="2">
        <v>39470</v>
      </c>
      <c r="C371" t="s">
        <v>23</v>
      </c>
      <c r="D371" s="1">
        <v>1300</v>
      </c>
      <c r="E371" s="1">
        <v>280</v>
      </c>
      <c r="F371" t="s">
        <v>9</v>
      </c>
    </row>
    <row r="372" spans="1:6" ht="13.5">
      <c r="A372" s="1">
        <f t="shared" si="5"/>
        <v>362</v>
      </c>
      <c r="B372" s="2">
        <v>39477</v>
      </c>
      <c r="C372" t="s">
        <v>15</v>
      </c>
      <c r="D372" s="1">
        <v>1190</v>
      </c>
      <c r="E372" s="1">
        <v>280</v>
      </c>
      <c r="F372" t="s">
        <v>9</v>
      </c>
    </row>
    <row r="373" spans="1:6" ht="13.5">
      <c r="A373" s="1">
        <f t="shared" si="5"/>
        <v>363</v>
      </c>
      <c r="B373" s="2">
        <v>39493</v>
      </c>
      <c r="C373" t="s">
        <v>15</v>
      </c>
      <c r="D373" s="1">
        <v>1030</v>
      </c>
      <c r="E373" s="1">
        <v>280</v>
      </c>
      <c r="F373" t="s">
        <v>9</v>
      </c>
    </row>
    <row r="374" spans="1:6" ht="13.5">
      <c r="A374" s="1">
        <f t="shared" si="5"/>
        <v>364</v>
      </c>
      <c r="B374" s="2">
        <v>39508</v>
      </c>
      <c r="C374" t="s">
        <v>23</v>
      </c>
      <c r="D374" s="1">
        <v>1300</v>
      </c>
      <c r="E374" s="1">
        <v>280</v>
      </c>
      <c r="F374" t="s">
        <v>9</v>
      </c>
    </row>
    <row r="375" spans="1:6" ht="13.5">
      <c r="A375" s="1">
        <f t="shared" si="5"/>
        <v>365</v>
      </c>
      <c r="B375" s="2">
        <v>39511</v>
      </c>
      <c r="C375" t="s">
        <v>15</v>
      </c>
      <c r="D375" s="1">
        <v>830</v>
      </c>
      <c r="E375" s="1">
        <v>280</v>
      </c>
      <c r="F375" t="s">
        <v>9</v>
      </c>
    </row>
    <row r="376" spans="1:6" ht="13.5">
      <c r="A376" s="1">
        <f t="shared" si="5"/>
        <v>366</v>
      </c>
      <c r="B376" s="2">
        <v>39512</v>
      </c>
      <c r="C376" t="s">
        <v>23</v>
      </c>
      <c r="D376" s="1">
        <v>1300</v>
      </c>
      <c r="E376" s="1">
        <v>280</v>
      </c>
      <c r="F376" t="s">
        <v>9</v>
      </c>
    </row>
    <row r="377" spans="1:6" ht="13.5">
      <c r="A377" s="1">
        <f t="shared" si="5"/>
        <v>367</v>
      </c>
      <c r="B377" s="2">
        <v>39513</v>
      </c>
      <c r="C377" t="s">
        <v>42</v>
      </c>
      <c r="D377" s="1">
        <v>1920</v>
      </c>
      <c r="E377" s="1">
        <v>280</v>
      </c>
      <c r="F377" t="s">
        <v>12</v>
      </c>
    </row>
    <row r="378" spans="1:6" ht="13.5">
      <c r="A378" s="1">
        <f t="shared" si="5"/>
        <v>368</v>
      </c>
      <c r="B378" s="2">
        <v>39513</v>
      </c>
      <c r="C378" t="s">
        <v>73</v>
      </c>
      <c r="D378" s="1">
        <v>1280</v>
      </c>
      <c r="E378" s="1">
        <v>280</v>
      </c>
      <c r="F378" t="s">
        <v>12</v>
      </c>
    </row>
    <row r="379" spans="1:6" ht="13.5">
      <c r="A379" s="1">
        <f t="shared" si="5"/>
        <v>369</v>
      </c>
      <c r="B379" s="2">
        <v>39515</v>
      </c>
      <c r="C379" t="s">
        <v>23</v>
      </c>
      <c r="D379" s="1">
        <v>1300</v>
      </c>
      <c r="E379" s="1">
        <v>280</v>
      </c>
      <c r="F379" t="s">
        <v>9</v>
      </c>
    </row>
    <row r="380" spans="1:6" ht="13.5">
      <c r="A380" s="1">
        <f t="shared" si="5"/>
        <v>370</v>
      </c>
      <c r="B380" s="2">
        <v>39524</v>
      </c>
      <c r="C380" t="s">
        <v>26</v>
      </c>
      <c r="D380" s="1">
        <v>1030</v>
      </c>
      <c r="E380" s="1">
        <v>280</v>
      </c>
      <c r="F380" t="s">
        <v>12</v>
      </c>
    </row>
    <row r="381" spans="1:6" ht="13.5">
      <c r="A381" s="1">
        <f t="shared" si="5"/>
        <v>371</v>
      </c>
      <c r="B381" s="2">
        <v>39524</v>
      </c>
      <c r="C381" t="s">
        <v>23</v>
      </c>
      <c r="D381" s="1">
        <v>1300</v>
      </c>
      <c r="E381" s="1">
        <v>280</v>
      </c>
      <c r="F381" t="s">
        <v>9</v>
      </c>
    </row>
    <row r="382" spans="1:6" ht="13.5">
      <c r="A382" s="1">
        <f t="shared" si="5"/>
        <v>372</v>
      </c>
      <c r="B382" s="2">
        <v>39524</v>
      </c>
      <c r="C382" t="s">
        <v>52</v>
      </c>
      <c r="D382" s="1">
        <v>2050</v>
      </c>
      <c r="E382" s="1">
        <v>280</v>
      </c>
      <c r="F382" t="s">
        <v>12</v>
      </c>
    </row>
    <row r="383" spans="1:6" ht="13.5">
      <c r="A383" s="1">
        <f t="shared" si="5"/>
        <v>373</v>
      </c>
      <c r="B383" s="2">
        <v>39524</v>
      </c>
      <c r="C383" t="s">
        <v>22</v>
      </c>
      <c r="D383" s="1">
        <v>1280</v>
      </c>
      <c r="E383" s="1">
        <v>280</v>
      </c>
      <c r="F383" t="s">
        <v>9</v>
      </c>
    </row>
    <row r="384" spans="1:6" ht="13.5">
      <c r="A384" s="1">
        <f t="shared" si="5"/>
        <v>374</v>
      </c>
      <c r="B384" s="2">
        <v>39524</v>
      </c>
      <c r="C384" t="s">
        <v>24</v>
      </c>
      <c r="D384" s="1">
        <v>5230</v>
      </c>
      <c r="E384" s="1">
        <v>280</v>
      </c>
      <c r="F384" t="s">
        <v>9</v>
      </c>
    </row>
    <row r="385" spans="1:6" ht="13.5">
      <c r="A385" s="1">
        <f t="shared" si="5"/>
        <v>375</v>
      </c>
      <c r="B385" s="2">
        <v>39535</v>
      </c>
      <c r="C385" t="s">
        <v>73</v>
      </c>
      <c r="D385" s="1">
        <v>710</v>
      </c>
      <c r="E385" s="1">
        <v>280</v>
      </c>
      <c r="F385" t="s">
        <v>12</v>
      </c>
    </row>
    <row r="386" spans="1:6" ht="13.5">
      <c r="A386" s="1">
        <f t="shared" si="5"/>
        <v>376</v>
      </c>
      <c r="B386" s="2">
        <v>39535</v>
      </c>
      <c r="C386" t="s">
        <v>26</v>
      </c>
      <c r="D386" s="1">
        <v>620</v>
      </c>
      <c r="E386" s="1">
        <v>280</v>
      </c>
      <c r="F386" t="s">
        <v>12</v>
      </c>
    </row>
    <row r="387" spans="1:6" ht="13.5">
      <c r="A387" s="1">
        <f t="shared" si="5"/>
        <v>377</v>
      </c>
      <c r="B387" s="2">
        <v>39535</v>
      </c>
      <c r="C387" t="s">
        <v>52</v>
      </c>
      <c r="D387" s="1">
        <v>2770</v>
      </c>
      <c r="E387" s="1">
        <v>280</v>
      </c>
      <c r="F387" t="s">
        <v>12</v>
      </c>
    </row>
    <row r="388" spans="1:6" ht="13.5">
      <c r="A388" s="1">
        <f t="shared" si="5"/>
        <v>378</v>
      </c>
      <c r="B388" s="2">
        <v>39535</v>
      </c>
      <c r="C388" t="s">
        <v>42</v>
      </c>
      <c r="D388" s="1">
        <v>2060</v>
      </c>
      <c r="E388" s="1">
        <v>280</v>
      </c>
      <c r="F388" t="s">
        <v>12</v>
      </c>
    </row>
    <row r="389" spans="1:6" ht="13.5">
      <c r="A389" s="1">
        <f t="shared" si="5"/>
        <v>379</v>
      </c>
      <c r="B389" s="2">
        <v>39535</v>
      </c>
      <c r="C389" t="s">
        <v>26</v>
      </c>
      <c r="D389" s="1">
        <v>1070</v>
      </c>
      <c r="E389" s="1">
        <v>280</v>
      </c>
      <c r="F389" t="s">
        <v>9</v>
      </c>
    </row>
    <row r="390" spans="1:6" ht="13.5">
      <c r="A390" s="1">
        <f t="shared" si="5"/>
        <v>380</v>
      </c>
      <c r="B390" s="2">
        <v>39536</v>
      </c>
      <c r="C390" t="s">
        <v>52</v>
      </c>
      <c r="D390" s="1">
        <v>1160</v>
      </c>
      <c r="E390" s="1">
        <v>280</v>
      </c>
      <c r="F390" t="s">
        <v>9</v>
      </c>
    </row>
    <row r="391" spans="1:6" ht="13.5">
      <c r="A391" s="1">
        <f t="shared" si="5"/>
        <v>381</v>
      </c>
      <c r="B391" s="2">
        <v>39540</v>
      </c>
      <c r="C391" t="s">
        <v>23</v>
      </c>
      <c r="D391" s="1">
        <v>1300</v>
      </c>
      <c r="E391" s="1">
        <v>280</v>
      </c>
      <c r="F391" t="s">
        <v>9</v>
      </c>
    </row>
    <row r="392" spans="1:6" ht="13.5">
      <c r="A392" s="1">
        <f t="shared" si="5"/>
        <v>382</v>
      </c>
      <c r="B392" s="2">
        <v>39541</v>
      </c>
      <c r="C392" t="s">
        <v>23</v>
      </c>
      <c r="D392" s="1">
        <v>1300</v>
      </c>
      <c r="E392" s="1">
        <v>280</v>
      </c>
      <c r="F392" t="s">
        <v>9</v>
      </c>
    </row>
    <row r="393" spans="1:6" ht="13.5">
      <c r="A393" s="1">
        <f t="shared" si="5"/>
        <v>383</v>
      </c>
      <c r="B393" s="2">
        <v>39548</v>
      </c>
      <c r="C393" t="s">
        <v>23</v>
      </c>
      <c r="D393" s="1">
        <v>1300</v>
      </c>
      <c r="E393" s="1">
        <v>280</v>
      </c>
      <c r="F393" t="s">
        <v>9</v>
      </c>
    </row>
    <row r="394" spans="1:6" ht="13.5">
      <c r="A394" s="1">
        <f t="shared" si="5"/>
        <v>384</v>
      </c>
      <c r="B394" s="2">
        <v>39556</v>
      </c>
      <c r="C394" t="s">
        <v>15</v>
      </c>
      <c r="D394" s="1">
        <v>450</v>
      </c>
      <c r="E394" s="1">
        <v>280</v>
      </c>
      <c r="F394" t="s">
        <v>9</v>
      </c>
    </row>
    <row r="395" spans="1:6" ht="13.5">
      <c r="A395" s="1">
        <f t="shared" si="5"/>
        <v>385</v>
      </c>
      <c r="B395" s="2">
        <v>39562</v>
      </c>
      <c r="C395" t="s">
        <v>23</v>
      </c>
      <c r="D395" s="1">
        <v>350</v>
      </c>
      <c r="E395" s="1">
        <v>280</v>
      </c>
      <c r="F395" t="s">
        <v>9</v>
      </c>
    </row>
    <row r="396" spans="1:6" ht="13.5">
      <c r="A396" s="1">
        <f aca="true" t="shared" si="6" ref="A396:A459">ROW()-10</f>
        <v>386</v>
      </c>
      <c r="B396" s="2">
        <v>39568</v>
      </c>
      <c r="C396" t="s">
        <v>23</v>
      </c>
      <c r="D396" s="1">
        <v>350</v>
      </c>
      <c r="E396" s="1">
        <v>280</v>
      </c>
      <c r="F396" t="s">
        <v>9</v>
      </c>
    </row>
    <row r="397" spans="1:6" ht="13.5">
      <c r="A397" s="1">
        <f t="shared" si="6"/>
        <v>387</v>
      </c>
      <c r="B397" s="2">
        <v>39583</v>
      </c>
      <c r="C397" t="s">
        <v>15</v>
      </c>
      <c r="D397" s="1">
        <v>630</v>
      </c>
      <c r="E397" s="1">
        <v>280</v>
      </c>
      <c r="F397" t="s">
        <v>9</v>
      </c>
    </row>
    <row r="398" spans="1:6" ht="13.5">
      <c r="A398" s="1">
        <f t="shared" si="6"/>
        <v>388</v>
      </c>
      <c r="B398" s="2">
        <v>39584</v>
      </c>
      <c r="C398" t="s">
        <v>23</v>
      </c>
      <c r="D398" s="1">
        <v>350</v>
      </c>
      <c r="E398" s="1">
        <v>280</v>
      </c>
      <c r="F398" t="s">
        <v>9</v>
      </c>
    </row>
    <row r="399" spans="1:6" ht="13.5">
      <c r="A399" s="1">
        <f t="shared" si="6"/>
        <v>389</v>
      </c>
      <c r="B399" s="2">
        <v>39623</v>
      </c>
      <c r="C399" t="s">
        <v>15</v>
      </c>
      <c r="D399" s="1">
        <v>2100</v>
      </c>
      <c r="E399" s="1">
        <v>280</v>
      </c>
      <c r="F399" t="s">
        <v>9</v>
      </c>
    </row>
    <row r="400" spans="1:6" ht="13.5">
      <c r="A400" s="1">
        <f t="shared" si="6"/>
        <v>390</v>
      </c>
      <c r="B400" s="2">
        <v>39626</v>
      </c>
      <c r="C400" t="s">
        <v>23</v>
      </c>
      <c r="D400" s="1">
        <v>350</v>
      </c>
      <c r="E400" s="1">
        <v>280</v>
      </c>
      <c r="F400" t="s">
        <v>9</v>
      </c>
    </row>
    <row r="401" spans="1:6" ht="13.5">
      <c r="A401" s="1">
        <f t="shared" si="6"/>
        <v>391</v>
      </c>
      <c r="B401" s="2">
        <v>39638</v>
      </c>
      <c r="C401" t="s">
        <v>23</v>
      </c>
      <c r="D401" s="1">
        <v>350</v>
      </c>
      <c r="E401" s="1">
        <v>280</v>
      </c>
      <c r="F401" t="s">
        <v>9</v>
      </c>
    </row>
    <row r="402" spans="1:6" ht="13.5">
      <c r="A402" s="1">
        <f t="shared" si="6"/>
        <v>392</v>
      </c>
      <c r="B402" s="2">
        <v>39640</v>
      </c>
      <c r="C402" t="s">
        <v>15</v>
      </c>
      <c r="D402" s="1">
        <v>450</v>
      </c>
      <c r="E402" s="1">
        <v>280</v>
      </c>
      <c r="F402" t="s">
        <v>9</v>
      </c>
    </row>
    <row r="403" spans="1:6" ht="13.5">
      <c r="A403" s="1">
        <f t="shared" si="6"/>
        <v>393</v>
      </c>
      <c r="B403" s="2">
        <v>39640</v>
      </c>
      <c r="C403" t="s">
        <v>23</v>
      </c>
      <c r="D403" s="1">
        <v>350</v>
      </c>
      <c r="E403" s="1">
        <v>280</v>
      </c>
      <c r="F403" t="s">
        <v>9</v>
      </c>
    </row>
    <row r="404" spans="1:6" ht="13.5">
      <c r="A404" s="1">
        <f t="shared" si="6"/>
        <v>394</v>
      </c>
      <c r="B404" s="2">
        <v>39652</v>
      </c>
      <c r="C404" t="s">
        <v>15</v>
      </c>
      <c r="D404" s="1">
        <v>3100</v>
      </c>
      <c r="E404" s="1">
        <v>280</v>
      </c>
      <c r="F404" t="s">
        <v>9</v>
      </c>
    </row>
    <row r="405" spans="1:6" ht="13.5">
      <c r="A405" s="1">
        <f t="shared" si="6"/>
        <v>395</v>
      </c>
      <c r="B405" s="2">
        <v>39659</v>
      </c>
      <c r="C405" t="s">
        <v>23</v>
      </c>
      <c r="D405" s="1">
        <v>350</v>
      </c>
      <c r="E405" s="1">
        <v>280</v>
      </c>
      <c r="F405" t="s">
        <v>9</v>
      </c>
    </row>
    <row r="406" spans="1:6" ht="13.5">
      <c r="A406" s="1">
        <f t="shared" si="6"/>
        <v>396</v>
      </c>
      <c r="B406" s="2">
        <v>39670</v>
      </c>
      <c r="C406" t="s">
        <v>23</v>
      </c>
      <c r="D406" s="1">
        <v>350</v>
      </c>
      <c r="E406" s="1">
        <v>280</v>
      </c>
      <c r="F406" t="s">
        <v>9</v>
      </c>
    </row>
    <row r="407" spans="1:6" ht="13.5">
      <c r="A407" s="1">
        <f t="shared" si="6"/>
        <v>397</v>
      </c>
      <c r="B407" s="2">
        <v>39671</v>
      </c>
      <c r="C407" t="s">
        <v>23</v>
      </c>
      <c r="D407" s="1">
        <v>350</v>
      </c>
      <c r="E407" s="1">
        <v>280</v>
      </c>
      <c r="F407" t="s">
        <v>9</v>
      </c>
    </row>
    <row r="408" spans="1:6" ht="13.5">
      <c r="A408" s="1">
        <f t="shared" si="6"/>
        <v>398</v>
      </c>
      <c r="B408" s="2">
        <v>39672</v>
      </c>
      <c r="C408" t="s">
        <v>15</v>
      </c>
      <c r="D408" s="1">
        <v>630</v>
      </c>
      <c r="E408" s="1">
        <v>280</v>
      </c>
      <c r="F408" t="s">
        <v>9</v>
      </c>
    </row>
    <row r="409" spans="1:6" ht="13.5">
      <c r="A409" s="1">
        <f t="shared" si="6"/>
        <v>399</v>
      </c>
      <c r="B409" s="2">
        <v>39693</v>
      </c>
      <c r="C409" t="s">
        <v>15</v>
      </c>
      <c r="D409" s="1">
        <v>120</v>
      </c>
      <c r="E409" s="1">
        <v>280</v>
      </c>
      <c r="F409" t="s">
        <v>9</v>
      </c>
    </row>
    <row r="410" spans="1:6" ht="13.5">
      <c r="A410" s="1">
        <f t="shared" si="6"/>
        <v>400</v>
      </c>
      <c r="B410" s="2">
        <v>39702</v>
      </c>
      <c r="C410" t="s">
        <v>23</v>
      </c>
      <c r="D410" s="1">
        <v>350</v>
      </c>
      <c r="E410" s="1">
        <v>280</v>
      </c>
      <c r="F410" t="s">
        <v>9</v>
      </c>
    </row>
    <row r="411" spans="1:6" ht="13.5">
      <c r="A411" s="1">
        <f t="shared" si="6"/>
        <v>401</v>
      </c>
      <c r="B411" s="2">
        <v>39706</v>
      </c>
      <c r="C411" t="s">
        <v>23</v>
      </c>
      <c r="D411" s="1">
        <v>1300</v>
      </c>
      <c r="E411" s="1">
        <v>280</v>
      </c>
      <c r="F411" t="s">
        <v>9</v>
      </c>
    </row>
    <row r="412" spans="1:6" ht="13.5">
      <c r="A412" s="1">
        <f t="shared" si="6"/>
        <v>402</v>
      </c>
      <c r="B412" s="2">
        <v>39709</v>
      </c>
      <c r="C412" t="s">
        <v>15</v>
      </c>
      <c r="D412" s="1">
        <v>1050</v>
      </c>
      <c r="E412" s="1">
        <v>280</v>
      </c>
      <c r="F412" t="s">
        <v>9</v>
      </c>
    </row>
    <row r="413" spans="1:6" ht="13.5">
      <c r="A413" s="1">
        <f t="shared" si="6"/>
        <v>403</v>
      </c>
      <c r="B413" s="2">
        <v>39709</v>
      </c>
      <c r="C413" t="s">
        <v>15</v>
      </c>
      <c r="D413" s="1">
        <v>3670</v>
      </c>
      <c r="E413" s="1">
        <v>280</v>
      </c>
      <c r="F413" t="s">
        <v>9</v>
      </c>
    </row>
    <row r="414" spans="1:6" ht="13.5">
      <c r="A414" s="1">
        <f t="shared" si="6"/>
        <v>404</v>
      </c>
      <c r="B414" s="2">
        <v>39727</v>
      </c>
      <c r="C414" t="s">
        <v>52</v>
      </c>
      <c r="D414" s="1">
        <v>1610</v>
      </c>
      <c r="E414" s="1">
        <v>280</v>
      </c>
      <c r="F414" t="s">
        <v>12</v>
      </c>
    </row>
    <row r="415" spans="1:6" ht="13.5">
      <c r="A415" s="1">
        <f t="shared" si="6"/>
        <v>405</v>
      </c>
      <c r="B415" s="2">
        <v>39729</v>
      </c>
      <c r="C415" t="s">
        <v>15</v>
      </c>
      <c r="D415" s="1">
        <v>630</v>
      </c>
      <c r="E415" s="1">
        <v>280</v>
      </c>
      <c r="F415" t="s">
        <v>9</v>
      </c>
    </row>
    <row r="416" spans="1:6" ht="13.5">
      <c r="A416" s="1">
        <f t="shared" si="6"/>
        <v>406</v>
      </c>
      <c r="B416" s="2">
        <v>39736</v>
      </c>
      <c r="C416" t="s">
        <v>23</v>
      </c>
      <c r="D416" s="1">
        <v>350</v>
      </c>
      <c r="E416" s="1">
        <v>280</v>
      </c>
      <c r="F416" t="s">
        <v>9</v>
      </c>
    </row>
    <row r="417" spans="1:6" ht="13.5">
      <c r="A417" s="1">
        <f t="shared" si="6"/>
        <v>407</v>
      </c>
      <c r="B417" s="2">
        <v>39742</v>
      </c>
      <c r="C417" t="s">
        <v>15</v>
      </c>
      <c r="D417" s="1">
        <v>120</v>
      </c>
      <c r="E417" s="1">
        <v>280</v>
      </c>
      <c r="F417" t="s">
        <v>9</v>
      </c>
    </row>
    <row r="418" spans="1:6" ht="13.5">
      <c r="A418" s="1">
        <f t="shared" si="6"/>
        <v>408</v>
      </c>
      <c r="B418" s="2">
        <v>39747</v>
      </c>
      <c r="C418" t="s">
        <v>30</v>
      </c>
      <c r="D418" s="1">
        <v>1080</v>
      </c>
      <c r="E418" s="1">
        <v>280</v>
      </c>
      <c r="F418" t="s">
        <v>12</v>
      </c>
    </row>
    <row r="419" spans="1:6" ht="13.5">
      <c r="A419" s="1">
        <f t="shared" si="6"/>
        <v>409</v>
      </c>
      <c r="B419" s="2">
        <v>39756</v>
      </c>
      <c r="C419" t="s">
        <v>51</v>
      </c>
      <c r="D419" s="1">
        <v>6000</v>
      </c>
      <c r="E419" s="1">
        <v>280</v>
      </c>
      <c r="F419" t="s">
        <v>9</v>
      </c>
    </row>
    <row r="420" spans="1:6" ht="13.5">
      <c r="A420" s="1">
        <f t="shared" si="6"/>
        <v>410</v>
      </c>
      <c r="B420" s="2">
        <v>39757</v>
      </c>
      <c r="C420" t="s">
        <v>52</v>
      </c>
      <c r="D420" s="1">
        <v>2060</v>
      </c>
      <c r="E420" s="1">
        <v>280</v>
      </c>
      <c r="F420" t="s">
        <v>9</v>
      </c>
    </row>
    <row r="421" spans="1:6" ht="13.5">
      <c r="A421" s="1">
        <f t="shared" si="6"/>
        <v>411</v>
      </c>
      <c r="B421" s="2">
        <v>39757</v>
      </c>
      <c r="C421" t="s">
        <v>31</v>
      </c>
      <c r="D421" s="1">
        <v>1020</v>
      </c>
      <c r="E421" s="1">
        <v>280</v>
      </c>
      <c r="F421" t="s">
        <v>12</v>
      </c>
    </row>
    <row r="422" spans="1:6" ht="13.5">
      <c r="A422" s="1">
        <f t="shared" si="6"/>
        <v>412</v>
      </c>
      <c r="B422" s="2">
        <v>39759</v>
      </c>
      <c r="C422" t="s">
        <v>52</v>
      </c>
      <c r="D422" s="1">
        <v>1340</v>
      </c>
      <c r="E422" s="1">
        <v>280</v>
      </c>
      <c r="F422" t="s">
        <v>12</v>
      </c>
    </row>
    <row r="423" spans="1:6" ht="13.5">
      <c r="A423" s="1">
        <f t="shared" si="6"/>
        <v>413</v>
      </c>
      <c r="B423" s="2">
        <v>39759</v>
      </c>
      <c r="C423" t="s">
        <v>31</v>
      </c>
      <c r="D423" s="1">
        <v>1080</v>
      </c>
      <c r="E423" s="1">
        <v>280</v>
      </c>
      <c r="F423" t="s">
        <v>12</v>
      </c>
    </row>
    <row r="424" spans="1:6" ht="13.5">
      <c r="A424" s="1">
        <f t="shared" si="6"/>
        <v>414</v>
      </c>
      <c r="B424" s="2">
        <v>39763</v>
      </c>
      <c r="C424" t="s">
        <v>21</v>
      </c>
      <c r="D424" s="1">
        <v>450</v>
      </c>
      <c r="E424" s="1">
        <v>280</v>
      </c>
      <c r="F424" t="s">
        <v>9</v>
      </c>
    </row>
    <row r="425" spans="1:6" ht="13.5">
      <c r="A425" s="1">
        <f t="shared" si="6"/>
        <v>415</v>
      </c>
      <c r="B425" s="2">
        <v>39765</v>
      </c>
      <c r="C425" t="s">
        <v>23</v>
      </c>
      <c r="D425" s="1">
        <v>350</v>
      </c>
      <c r="E425" s="1">
        <v>280</v>
      </c>
      <c r="F425" t="s">
        <v>9</v>
      </c>
    </row>
    <row r="426" spans="1:6" ht="13.5">
      <c r="A426" s="1">
        <f t="shared" si="6"/>
        <v>416</v>
      </c>
      <c r="B426" s="2">
        <v>39771</v>
      </c>
      <c r="C426" t="s">
        <v>23</v>
      </c>
      <c r="D426" s="1">
        <v>350</v>
      </c>
      <c r="E426" s="1">
        <v>280</v>
      </c>
      <c r="F426" t="s">
        <v>9</v>
      </c>
    </row>
    <row r="427" spans="1:6" ht="13.5">
      <c r="A427" s="1">
        <f t="shared" si="6"/>
        <v>417</v>
      </c>
      <c r="B427" s="2">
        <v>39783</v>
      </c>
      <c r="C427" t="s">
        <v>23</v>
      </c>
      <c r="D427" s="1">
        <v>350</v>
      </c>
      <c r="E427" s="1">
        <v>280</v>
      </c>
      <c r="F427" t="s">
        <v>9</v>
      </c>
    </row>
    <row r="428" spans="1:6" ht="13.5">
      <c r="A428" s="1">
        <f t="shared" si="6"/>
        <v>418</v>
      </c>
      <c r="B428" s="2">
        <v>39784</v>
      </c>
      <c r="C428" t="s">
        <v>15</v>
      </c>
      <c r="D428" s="1">
        <v>630</v>
      </c>
      <c r="E428" s="1">
        <v>280</v>
      </c>
      <c r="F428" t="s">
        <v>9</v>
      </c>
    </row>
    <row r="429" spans="1:6" ht="13.5">
      <c r="A429" s="1">
        <f t="shared" si="6"/>
        <v>419</v>
      </c>
      <c r="B429" s="2">
        <v>39786</v>
      </c>
      <c r="C429" t="s">
        <v>23</v>
      </c>
      <c r="D429" s="1">
        <v>350</v>
      </c>
      <c r="E429" s="1">
        <v>280</v>
      </c>
      <c r="F429" t="s">
        <v>9</v>
      </c>
    </row>
    <row r="430" spans="1:6" ht="13.5">
      <c r="A430" s="1">
        <f t="shared" si="6"/>
        <v>420</v>
      </c>
      <c r="B430" s="2">
        <v>39799</v>
      </c>
      <c r="C430" t="s">
        <v>15</v>
      </c>
      <c r="D430" s="1">
        <v>1440</v>
      </c>
      <c r="E430" s="1">
        <v>280</v>
      </c>
      <c r="F430" t="s">
        <v>9</v>
      </c>
    </row>
    <row r="431" spans="1:6" ht="13.5">
      <c r="A431" s="1">
        <f t="shared" si="6"/>
        <v>421</v>
      </c>
      <c r="B431" s="2">
        <v>39802</v>
      </c>
      <c r="C431" t="s">
        <v>52</v>
      </c>
      <c r="D431" s="1">
        <v>3520</v>
      </c>
      <c r="E431" s="1">
        <v>280</v>
      </c>
      <c r="F431" t="s">
        <v>9</v>
      </c>
    </row>
    <row r="432" spans="1:6" ht="13.5">
      <c r="A432" s="1">
        <f t="shared" si="6"/>
        <v>422</v>
      </c>
      <c r="B432" s="2">
        <v>39802</v>
      </c>
      <c r="C432" t="s">
        <v>31</v>
      </c>
      <c r="D432" s="1">
        <v>720</v>
      </c>
      <c r="E432" s="1">
        <v>280</v>
      </c>
      <c r="F432" t="s">
        <v>9</v>
      </c>
    </row>
    <row r="433" spans="1:6" ht="13.5">
      <c r="A433" s="1">
        <f t="shared" si="6"/>
        <v>423</v>
      </c>
      <c r="B433" s="2">
        <v>39806</v>
      </c>
      <c r="C433" t="s">
        <v>23</v>
      </c>
      <c r="D433" s="1">
        <v>350</v>
      </c>
      <c r="E433" s="1">
        <v>280</v>
      </c>
      <c r="F433" t="s">
        <v>9</v>
      </c>
    </row>
    <row r="434" spans="1:6" ht="13.5">
      <c r="A434" s="1">
        <f t="shared" si="6"/>
        <v>424</v>
      </c>
      <c r="B434" s="2">
        <v>39808</v>
      </c>
      <c r="C434" t="s">
        <v>15</v>
      </c>
      <c r="D434" s="1">
        <v>1550</v>
      </c>
      <c r="E434" s="1">
        <v>280</v>
      </c>
      <c r="F434" t="s">
        <v>9</v>
      </c>
    </row>
    <row r="435" spans="1:6" ht="13.5">
      <c r="A435" s="1">
        <f t="shared" si="6"/>
        <v>425</v>
      </c>
      <c r="B435" s="2">
        <v>39821</v>
      </c>
      <c r="C435" t="s">
        <v>15</v>
      </c>
      <c r="D435" s="1">
        <v>450</v>
      </c>
      <c r="E435" s="1">
        <v>280</v>
      </c>
      <c r="F435" t="s">
        <v>9</v>
      </c>
    </row>
    <row r="436" spans="1:6" ht="13.5">
      <c r="A436" s="1">
        <f t="shared" si="6"/>
        <v>426</v>
      </c>
      <c r="B436" s="2">
        <v>39834</v>
      </c>
      <c r="C436" t="s">
        <v>15</v>
      </c>
      <c r="D436" s="1">
        <v>1510</v>
      </c>
      <c r="E436" s="1">
        <v>280</v>
      </c>
      <c r="F436" t="s">
        <v>9</v>
      </c>
    </row>
    <row r="437" spans="1:6" ht="13.5">
      <c r="A437" s="1">
        <f t="shared" si="6"/>
        <v>427</v>
      </c>
      <c r="B437" s="2">
        <v>39838</v>
      </c>
      <c r="C437" t="s">
        <v>23</v>
      </c>
      <c r="D437" s="1">
        <v>350</v>
      </c>
      <c r="E437" s="1">
        <v>280</v>
      </c>
      <c r="F437" t="s">
        <v>9</v>
      </c>
    </row>
    <row r="438" spans="1:6" ht="13.5">
      <c r="A438" s="1">
        <f t="shared" si="6"/>
        <v>428</v>
      </c>
      <c r="B438" s="2">
        <v>39843</v>
      </c>
      <c r="C438" t="s">
        <v>23</v>
      </c>
      <c r="D438" s="1">
        <v>350</v>
      </c>
      <c r="E438" s="1">
        <v>280</v>
      </c>
      <c r="F438" t="s">
        <v>9</v>
      </c>
    </row>
    <row r="439" spans="1:6" ht="13.5">
      <c r="A439" s="1">
        <f t="shared" si="6"/>
        <v>429</v>
      </c>
      <c r="B439" s="2">
        <v>39847</v>
      </c>
      <c r="C439" t="s">
        <v>15</v>
      </c>
      <c r="D439" s="1">
        <v>630</v>
      </c>
      <c r="E439" s="1">
        <v>280</v>
      </c>
      <c r="F439" t="s">
        <v>9</v>
      </c>
    </row>
    <row r="440" spans="1:6" ht="13.5">
      <c r="A440" s="1">
        <f t="shared" si="6"/>
        <v>430</v>
      </c>
      <c r="B440" s="2">
        <v>39860</v>
      </c>
      <c r="C440" t="s">
        <v>23</v>
      </c>
      <c r="D440" s="1">
        <v>650</v>
      </c>
      <c r="E440" s="1">
        <v>280</v>
      </c>
      <c r="F440" t="s">
        <v>9</v>
      </c>
    </row>
    <row r="441" spans="1:6" ht="13.5">
      <c r="A441" s="1">
        <f t="shared" si="6"/>
        <v>431</v>
      </c>
      <c r="B441" s="2">
        <v>39860</v>
      </c>
      <c r="C441" t="s">
        <v>22</v>
      </c>
      <c r="D441" s="1">
        <v>4320</v>
      </c>
      <c r="E441" s="1">
        <v>280</v>
      </c>
      <c r="F441" t="s">
        <v>9</v>
      </c>
    </row>
    <row r="442" spans="1:6" ht="13.5">
      <c r="A442" s="1">
        <f t="shared" si="6"/>
        <v>432</v>
      </c>
      <c r="B442" s="2">
        <v>39860</v>
      </c>
      <c r="C442" t="s">
        <v>24</v>
      </c>
      <c r="D442" s="1">
        <v>6930</v>
      </c>
      <c r="E442" s="1">
        <v>0</v>
      </c>
      <c r="F442" t="s">
        <v>9</v>
      </c>
    </row>
    <row r="443" spans="1:6" ht="13.5">
      <c r="A443" s="1">
        <f t="shared" si="6"/>
        <v>433</v>
      </c>
      <c r="B443" s="2">
        <v>39865</v>
      </c>
      <c r="C443" t="s">
        <v>15</v>
      </c>
      <c r="D443" s="1">
        <v>1440</v>
      </c>
      <c r="E443" s="1">
        <v>280</v>
      </c>
      <c r="F443" t="s">
        <v>9</v>
      </c>
    </row>
    <row r="444" spans="1:6" ht="13.5">
      <c r="A444" s="1">
        <f t="shared" si="6"/>
        <v>434</v>
      </c>
      <c r="B444" s="2">
        <v>39868</v>
      </c>
      <c r="C444" t="s">
        <v>31</v>
      </c>
      <c r="D444" s="1">
        <v>1020</v>
      </c>
      <c r="E444" s="1">
        <v>0</v>
      </c>
      <c r="F444" t="s">
        <v>12</v>
      </c>
    </row>
    <row r="445" spans="1:6" ht="13.5">
      <c r="A445" s="1">
        <f t="shared" si="6"/>
        <v>435</v>
      </c>
      <c r="B445" s="2">
        <v>39868</v>
      </c>
      <c r="C445" t="s">
        <v>52</v>
      </c>
      <c r="D445" s="1">
        <v>2040</v>
      </c>
      <c r="E445" s="1">
        <v>280</v>
      </c>
      <c r="F445" t="s">
        <v>12</v>
      </c>
    </row>
    <row r="446" spans="1:6" ht="13.5">
      <c r="A446" s="1">
        <f t="shared" si="6"/>
        <v>436</v>
      </c>
      <c r="B446" s="2">
        <v>39872</v>
      </c>
      <c r="C446" t="s">
        <v>15</v>
      </c>
      <c r="D446" s="1">
        <v>1260</v>
      </c>
      <c r="E446" s="1">
        <v>280</v>
      </c>
      <c r="F446" t="s">
        <v>9</v>
      </c>
    </row>
    <row r="447" spans="1:6" ht="13.5">
      <c r="A447" s="1">
        <f t="shared" si="6"/>
        <v>437</v>
      </c>
      <c r="B447" s="2">
        <v>39885</v>
      </c>
      <c r="C447" t="s">
        <v>22</v>
      </c>
      <c r="D447" s="1">
        <v>860</v>
      </c>
      <c r="E447" s="1">
        <v>280</v>
      </c>
      <c r="F447" t="s">
        <v>9</v>
      </c>
    </row>
    <row r="448" spans="1:6" ht="13.5">
      <c r="A448" s="1">
        <f t="shared" si="6"/>
        <v>438</v>
      </c>
      <c r="B448" s="2">
        <v>39885</v>
      </c>
      <c r="C448" t="s">
        <v>24</v>
      </c>
      <c r="D448" s="1">
        <v>6590</v>
      </c>
      <c r="E448" s="1">
        <v>0</v>
      </c>
      <c r="F448" t="s">
        <v>9</v>
      </c>
    </row>
    <row r="449" spans="1:6" ht="13.5">
      <c r="A449" s="1">
        <f t="shared" si="6"/>
        <v>439</v>
      </c>
      <c r="B449" s="2">
        <v>39891</v>
      </c>
      <c r="C449" t="s">
        <v>15</v>
      </c>
      <c r="D449" s="1">
        <v>1050</v>
      </c>
      <c r="E449" s="1">
        <v>280</v>
      </c>
      <c r="F449" t="s">
        <v>9</v>
      </c>
    </row>
    <row r="450" spans="1:6" ht="13.5">
      <c r="A450" s="1">
        <f t="shared" si="6"/>
        <v>440</v>
      </c>
      <c r="B450" s="2">
        <v>39893</v>
      </c>
      <c r="C450" t="s">
        <v>23</v>
      </c>
      <c r="D450" s="1">
        <v>350</v>
      </c>
      <c r="E450" s="1">
        <v>280</v>
      </c>
      <c r="F450" t="s">
        <v>9</v>
      </c>
    </row>
    <row r="451" spans="1:6" ht="13.5">
      <c r="A451" s="1">
        <f t="shared" si="6"/>
        <v>441</v>
      </c>
      <c r="B451" s="2">
        <v>39899</v>
      </c>
      <c r="C451" t="s">
        <v>23</v>
      </c>
      <c r="D451" s="1">
        <v>350</v>
      </c>
      <c r="E451" s="1">
        <v>280</v>
      </c>
      <c r="F451" t="s">
        <v>9</v>
      </c>
    </row>
    <row r="452" spans="1:6" ht="13.5">
      <c r="A452" s="1">
        <f t="shared" si="6"/>
        <v>442</v>
      </c>
      <c r="B452" s="2">
        <v>39915</v>
      </c>
      <c r="C452" t="s">
        <v>23</v>
      </c>
      <c r="D452" s="1">
        <v>350</v>
      </c>
      <c r="E452" s="1">
        <v>280</v>
      </c>
      <c r="F452" t="s">
        <v>9</v>
      </c>
    </row>
    <row r="453" spans="1:6" ht="13.5">
      <c r="A453" s="1">
        <f t="shared" si="6"/>
        <v>443</v>
      </c>
      <c r="B453" s="2">
        <v>39918</v>
      </c>
      <c r="C453" t="s">
        <v>23</v>
      </c>
      <c r="D453" s="1">
        <v>350</v>
      </c>
      <c r="E453" s="1">
        <v>280</v>
      </c>
      <c r="F453" t="s">
        <v>9</v>
      </c>
    </row>
    <row r="454" spans="1:6" ht="13.5">
      <c r="A454" s="1">
        <f t="shared" si="6"/>
        <v>444</v>
      </c>
      <c r="B454" s="2">
        <v>39919</v>
      </c>
      <c r="C454" t="s">
        <v>23</v>
      </c>
      <c r="D454" s="1">
        <v>350</v>
      </c>
      <c r="E454" s="1">
        <v>280</v>
      </c>
      <c r="F454" t="s">
        <v>9</v>
      </c>
    </row>
    <row r="455" spans="1:6" ht="13.5">
      <c r="A455" s="1">
        <f t="shared" si="6"/>
        <v>445</v>
      </c>
      <c r="B455" s="2">
        <v>39924</v>
      </c>
      <c r="C455" t="s">
        <v>22</v>
      </c>
      <c r="D455" s="1">
        <v>420</v>
      </c>
      <c r="E455" s="1">
        <v>280</v>
      </c>
      <c r="F455" t="s">
        <v>9</v>
      </c>
    </row>
    <row r="456" spans="1:6" ht="13.5">
      <c r="A456" s="1">
        <f t="shared" si="6"/>
        <v>446</v>
      </c>
      <c r="B456" s="2">
        <v>39924</v>
      </c>
      <c r="C456" t="s">
        <v>24</v>
      </c>
      <c r="D456" s="1">
        <v>6590</v>
      </c>
      <c r="E456" s="1">
        <v>0</v>
      </c>
      <c r="F456" t="s">
        <v>9</v>
      </c>
    </row>
    <row r="457" spans="1:6" ht="13.5">
      <c r="A457" s="1">
        <f t="shared" si="6"/>
        <v>447</v>
      </c>
      <c r="B457" s="2">
        <v>39931</v>
      </c>
      <c r="C457" t="s">
        <v>15</v>
      </c>
      <c r="D457" s="1">
        <v>1010</v>
      </c>
      <c r="E457" s="1">
        <v>280</v>
      </c>
      <c r="F457" t="s">
        <v>9</v>
      </c>
    </row>
    <row r="458" spans="1:6" ht="13.5">
      <c r="A458" s="1">
        <f t="shared" si="6"/>
        <v>448</v>
      </c>
      <c r="B458" s="2">
        <v>39941</v>
      </c>
      <c r="C458" t="s">
        <v>23</v>
      </c>
      <c r="D458" s="1">
        <v>350</v>
      </c>
      <c r="E458" s="1">
        <v>280</v>
      </c>
      <c r="F458" t="s">
        <v>9</v>
      </c>
    </row>
    <row r="459" spans="1:6" ht="13.5">
      <c r="A459" s="1">
        <f t="shared" si="6"/>
        <v>449</v>
      </c>
      <c r="B459" s="2">
        <v>39954</v>
      </c>
      <c r="C459" t="s">
        <v>24</v>
      </c>
      <c r="D459" s="1">
        <v>6590</v>
      </c>
      <c r="E459" s="1">
        <v>0</v>
      </c>
      <c r="F459" t="s">
        <v>9</v>
      </c>
    </row>
    <row r="460" spans="1:6" ht="13.5">
      <c r="A460" s="1">
        <f aca="true" t="shared" si="7" ref="A460:A523">ROW()-10</f>
        <v>450</v>
      </c>
      <c r="B460" s="2">
        <v>39960</v>
      </c>
      <c r="C460" t="s">
        <v>23</v>
      </c>
      <c r="D460" s="1">
        <v>350</v>
      </c>
      <c r="E460" s="1">
        <v>280</v>
      </c>
      <c r="F460" t="s">
        <v>9</v>
      </c>
    </row>
    <row r="461" spans="1:6" ht="13.5">
      <c r="A461" s="1">
        <f t="shared" si="7"/>
        <v>451</v>
      </c>
      <c r="B461" s="2">
        <v>39961</v>
      </c>
      <c r="C461" t="s">
        <v>15</v>
      </c>
      <c r="D461" s="1">
        <v>4200</v>
      </c>
      <c r="E461" s="1">
        <v>280</v>
      </c>
      <c r="F461" t="s">
        <v>9</v>
      </c>
    </row>
    <row r="462" spans="1:6" ht="13.5">
      <c r="A462" s="1">
        <f t="shared" si="7"/>
        <v>452</v>
      </c>
      <c r="B462" s="2">
        <v>39964</v>
      </c>
      <c r="C462" t="s">
        <v>23</v>
      </c>
      <c r="D462" s="1">
        <v>350</v>
      </c>
      <c r="E462" s="1">
        <v>280</v>
      </c>
      <c r="F462" t="s">
        <v>9</v>
      </c>
    </row>
    <row r="463" spans="1:6" ht="13.5">
      <c r="A463" s="1">
        <f t="shared" si="7"/>
        <v>453</v>
      </c>
      <c r="B463" s="2">
        <v>39969</v>
      </c>
      <c r="C463" t="s">
        <v>23</v>
      </c>
      <c r="D463" s="1">
        <v>350</v>
      </c>
      <c r="E463" s="1">
        <v>280</v>
      </c>
      <c r="F463" t="s">
        <v>9</v>
      </c>
    </row>
    <row r="464" spans="1:6" ht="13.5">
      <c r="A464" s="1">
        <f t="shared" si="7"/>
        <v>454</v>
      </c>
      <c r="B464" s="2">
        <v>39974</v>
      </c>
      <c r="C464" t="s">
        <v>23</v>
      </c>
      <c r="D464" s="1">
        <v>590</v>
      </c>
      <c r="E464" s="1">
        <v>280</v>
      </c>
      <c r="F464" t="s">
        <v>9</v>
      </c>
    </row>
    <row r="465" spans="1:6" ht="13.5">
      <c r="A465" s="1">
        <f t="shared" si="7"/>
        <v>455</v>
      </c>
      <c r="B465" s="2">
        <v>39974</v>
      </c>
      <c r="C465" t="s">
        <v>15</v>
      </c>
      <c r="D465" s="1">
        <v>630</v>
      </c>
      <c r="E465" s="1">
        <v>0</v>
      </c>
      <c r="F465" t="s">
        <v>9</v>
      </c>
    </row>
    <row r="466" spans="1:6" ht="13.5">
      <c r="A466" s="1">
        <f t="shared" si="7"/>
        <v>456</v>
      </c>
      <c r="B466" s="2">
        <v>39978</v>
      </c>
      <c r="C466" t="s">
        <v>23</v>
      </c>
      <c r="D466" s="1">
        <v>350</v>
      </c>
      <c r="E466" s="1">
        <v>280</v>
      </c>
      <c r="F466" t="s">
        <v>9</v>
      </c>
    </row>
    <row r="467" spans="1:6" ht="13.5">
      <c r="A467" s="1">
        <f t="shared" si="7"/>
        <v>457</v>
      </c>
      <c r="B467" s="2">
        <v>39989</v>
      </c>
      <c r="C467" t="s">
        <v>23</v>
      </c>
      <c r="D467" s="1">
        <v>350</v>
      </c>
      <c r="E467" s="1">
        <v>280</v>
      </c>
      <c r="F467" t="s">
        <v>9</v>
      </c>
    </row>
    <row r="468" spans="1:6" ht="13.5">
      <c r="A468" s="1">
        <f t="shared" si="7"/>
        <v>458</v>
      </c>
      <c r="B468" s="2">
        <v>39990</v>
      </c>
      <c r="C468" t="s">
        <v>22</v>
      </c>
      <c r="D468" s="1">
        <v>1010</v>
      </c>
      <c r="E468" s="1">
        <v>280</v>
      </c>
      <c r="F468" t="s">
        <v>9</v>
      </c>
    </row>
    <row r="469" spans="1:6" ht="13.5">
      <c r="A469" s="1">
        <f t="shared" si="7"/>
        <v>459</v>
      </c>
      <c r="B469" s="2">
        <v>39990</v>
      </c>
      <c r="C469" t="s">
        <v>24</v>
      </c>
      <c r="D469" s="1">
        <v>3670</v>
      </c>
      <c r="E469" s="1">
        <v>0</v>
      </c>
      <c r="F469" t="s">
        <v>9</v>
      </c>
    </row>
    <row r="470" spans="1:6" ht="13.5">
      <c r="A470" s="1">
        <f t="shared" si="7"/>
        <v>460</v>
      </c>
      <c r="B470" s="2">
        <v>39993</v>
      </c>
      <c r="C470" t="s">
        <v>23</v>
      </c>
      <c r="D470" s="1">
        <v>350</v>
      </c>
      <c r="E470" s="1">
        <v>280</v>
      </c>
      <c r="F470" t="s">
        <v>9</v>
      </c>
    </row>
    <row r="471" spans="1:6" ht="13.5">
      <c r="A471" s="1">
        <f t="shared" si="7"/>
        <v>461</v>
      </c>
      <c r="B471" s="2">
        <v>39995</v>
      </c>
      <c r="C471" t="s">
        <v>15</v>
      </c>
      <c r="D471" s="1">
        <v>780</v>
      </c>
      <c r="E471" s="1">
        <v>280</v>
      </c>
      <c r="F471" t="s">
        <v>9</v>
      </c>
    </row>
    <row r="472" spans="1:6" ht="13.5">
      <c r="A472" s="1">
        <f t="shared" si="7"/>
        <v>462</v>
      </c>
      <c r="B472" s="2">
        <v>40002</v>
      </c>
      <c r="C472" t="s">
        <v>23</v>
      </c>
      <c r="D472" s="1">
        <v>350</v>
      </c>
      <c r="E472" s="1">
        <v>280</v>
      </c>
      <c r="F472" t="s">
        <v>9</v>
      </c>
    </row>
    <row r="473" spans="1:6" ht="13.5">
      <c r="A473" s="1">
        <f t="shared" si="7"/>
        <v>463</v>
      </c>
      <c r="B473" s="2">
        <v>40004</v>
      </c>
      <c r="C473" t="s">
        <v>15</v>
      </c>
      <c r="D473" s="1">
        <v>1230</v>
      </c>
      <c r="E473" s="1">
        <v>280</v>
      </c>
      <c r="F473" t="s">
        <v>9</v>
      </c>
    </row>
    <row r="474" spans="1:6" ht="13.5">
      <c r="A474" s="1">
        <f t="shared" si="7"/>
        <v>464</v>
      </c>
      <c r="B474" s="2">
        <v>40011</v>
      </c>
      <c r="C474" t="s">
        <v>23</v>
      </c>
      <c r="D474" s="1">
        <v>350</v>
      </c>
      <c r="E474" s="1">
        <v>280</v>
      </c>
      <c r="F474" t="s">
        <v>9</v>
      </c>
    </row>
    <row r="475" spans="1:6" ht="13.5">
      <c r="A475" s="1">
        <f t="shared" si="7"/>
        <v>465</v>
      </c>
      <c r="B475" s="2">
        <v>40023</v>
      </c>
      <c r="C475" t="s">
        <v>15</v>
      </c>
      <c r="D475" s="1">
        <v>1900</v>
      </c>
      <c r="E475" s="1">
        <v>280</v>
      </c>
      <c r="F475" t="s">
        <v>9</v>
      </c>
    </row>
    <row r="476" spans="1:6" ht="13.5">
      <c r="A476" s="1">
        <f t="shared" si="7"/>
        <v>466</v>
      </c>
      <c r="B476" s="2">
        <v>40037</v>
      </c>
      <c r="C476" t="s">
        <v>15</v>
      </c>
      <c r="D476" s="1">
        <v>630</v>
      </c>
      <c r="E476" s="1">
        <v>280</v>
      </c>
      <c r="F476" t="s">
        <v>9</v>
      </c>
    </row>
    <row r="477" spans="1:6" ht="13.5">
      <c r="A477" s="1">
        <f t="shared" si="7"/>
        <v>467</v>
      </c>
      <c r="B477" s="2">
        <v>40051</v>
      </c>
      <c r="C477" t="s">
        <v>15</v>
      </c>
      <c r="D477" s="1">
        <v>1050</v>
      </c>
      <c r="E477" s="1">
        <v>280</v>
      </c>
      <c r="F477" t="s">
        <v>9</v>
      </c>
    </row>
    <row r="478" spans="1:6" ht="13.5">
      <c r="A478" s="1">
        <f t="shared" si="7"/>
        <v>468</v>
      </c>
      <c r="B478" s="2">
        <v>40052</v>
      </c>
      <c r="C478" t="s">
        <v>22</v>
      </c>
      <c r="D478" s="1">
        <v>860</v>
      </c>
      <c r="E478" s="1">
        <v>280</v>
      </c>
      <c r="F478" t="s">
        <v>9</v>
      </c>
    </row>
    <row r="479" spans="1:6" ht="13.5">
      <c r="A479" s="1">
        <f t="shared" si="7"/>
        <v>469</v>
      </c>
      <c r="B479" s="2">
        <v>40052</v>
      </c>
      <c r="C479" t="s">
        <v>24</v>
      </c>
      <c r="D479" s="1">
        <v>5290</v>
      </c>
      <c r="E479" s="1">
        <v>0</v>
      </c>
      <c r="F479" t="s">
        <v>9</v>
      </c>
    </row>
    <row r="480" spans="1:6" ht="13.5">
      <c r="A480" s="1">
        <f t="shared" si="7"/>
        <v>470</v>
      </c>
      <c r="B480" s="2">
        <v>40059</v>
      </c>
      <c r="C480" t="s">
        <v>16</v>
      </c>
      <c r="D480" s="1">
        <v>1130</v>
      </c>
      <c r="E480" s="1">
        <v>280</v>
      </c>
      <c r="F480" t="s">
        <v>9</v>
      </c>
    </row>
    <row r="481" spans="1:6" ht="13.5">
      <c r="A481" s="1">
        <f t="shared" si="7"/>
        <v>471</v>
      </c>
      <c r="B481" s="2">
        <v>40067</v>
      </c>
      <c r="C481" t="s">
        <v>23</v>
      </c>
      <c r="D481" s="1">
        <v>350</v>
      </c>
      <c r="E481" s="1">
        <v>280</v>
      </c>
      <c r="F481" t="s">
        <v>9</v>
      </c>
    </row>
    <row r="482" spans="1:6" ht="13.5">
      <c r="A482" s="1">
        <f t="shared" si="7"/>
        <v>472</v>
      </c>
      <c r="B482" s="2">
        <v>40069</v>
      </c>
      <c r="C482" t="s">
        <v>23</v>
      </c>
      <c r="D482" s="1">
        <v>350</v>
      </c>
      <c r="E482" s="1">
        <v>280</v>
      </c>
      <c r="F482" t="s">
        <v>9</v>
      </c>
    </row>
    <row r="483" spans="1:6" ht="13.5">
      <c r="A483" s="1">
        <f t="shared" si="7"/>
        <v>473</v>
      </c>
      <c r="B483" s="2">
        <v>40073</v>
      </c>
      <c r="C483" t="s">
        <v>15</v>
      </c>
      <c r="D483" s="1">
        <v>5370</v>
      </c>
      <c r="E483" s="1">
        <v>280</v>
      </c>
      <c r="F483" t="s">
        <v>9</v>
      </c>
    </row>
    <row r="484" spans="1:6" ht="13.5">
      <c r="A484" s="1">
        <f t="shared" si="7"/>
        <v>474</v>
      </c>
      <c r="B484" s="2">
        <v>40076</v>
      </c>
      <c r="C484" t="s">
        <v>23</v>
      </c>
      <c r="D484" s="1">
        <v>350</v>
      </c>
      <c r="E484" s="1">
        <v>280</v>
      </c>
      <c r="F484" t="s">
        <v>9</v>
      </c>
    </row>
    <row r="485" spans="1:6" ht="13.5">
      <c r="A485" s="1">
        <f t="shared" si="7"/>
        <v>475</v>
      </c>
      <c r="B485" s="2">
        <v>40088</v>
      </c>
      <c r="C485" t="s">
        <v>15</v>
      </c>
      <c r="D485" s="1">
        <v>1710</v>
      </c>
      <c r="E485" s="1">
        <v>280</v>
      </c>
      <c r="F485" t="s">
        <v>9</v>
      </c>
    </row>
    <row r="486" spans="1:6" ht="13.5">
      <c r="A486" s="1">
        <f t="shared" si="7"/>
        <v>476</v>
      </c>
      <c r="B486" s="2">
        <v>40094</v>
      </c>
      <c r="C486" t="s">
        <v>15</v>
      </c>
      <c r="D486" s="1">
        <v>120</v>
      </c>
      <c r="E486" s="1">
        <v>280</v>
      </c>
      <c r="F486" t="s">
        <v>9</v>
      </c>
    </row>
    <row r="487" spans="1:6" ht="13.5">
      <c r="A487" s="1">
        <f t="shared" si="7"/>
        <v>477</v>
      </c>
      <c r="B487" s="2">
        <v>40095</v>
      </c>
      <c r="C487" t="s">
        <v>46</v>
      </c>
      <c r="D487" s="1">
        <v>1020</v>
      </c>
      <c r="E487" s="1">
        <v>280</v>
      </c>
      <c r="F487" t="s">
        <v>9</v>
      </c>
    </row>
    <row r="488" spans="1:6" ht="13.5">
      <c r="A488" s="1">
        <f t="shared" si="7"/>
        <v>478</v>
      </c>
      <c r="B488" s="2">
        <v>40095</v>
      </c>
      <c r="C488" t="s">
        <v>52</v>
      </c>
      <c r="D488" s="1">
        <v>5100</v>
      </c>
      <c r="E488" s="1">
        <v>0</v>
      </c>
      <c r="F488" t="s">
        <v>9</v>
      </c>
    </row>
    <row r="489" spans="1:6" ht="13.5">
      <c r="A489" s="1">
        <f t="shared" si="7"/>
        <v>479</v>
      </c>
      <c r="B489" s="2">
        <v>40105</v>
      </c>
      <c r="C489" t="s">
        <v>23</v>
      </c>
      <c r="D489" s="1">
        <v>1300</v>
      </c>
      <c r="E489" s="1">
        <v>280</v>
      </c>
      <c r="F489" t="s">
        <v>9</v>
      </c>
    </row>
    <row r="490" spans="1:6" ht="13.5">
      <c r="A490" s="1">
        <f t="shared" si="7"/>
        <v>480</v>
      </c>
      <c r="B490" s="2">
        <v>40119</v>
      </c>
      <c r="C490" t="s">
        <v>23</v>
      </c>
      <c r="D490" s="1">
        <v>1300</v>
      </c>
      <c r="E490" s="1">
        <v>280</v>
      </c>
      <c r="F490" t="s">
        <v>9</v>
      </c>
    </row>
    <row r="491" spans="1:6" ht="13.5">
      <c r="A491" s="1">
        <f t="shared" si="7"/>
        <v>481</v>
      </c>
      <c r="B491" s="2">
        <v>40123</v>
      </c>
      <c r="C491" t="s">
        <v>15</v>
      </c>
      <c r="D491" s="1">
        <v>1290</v>
      </c>
      <c r="E491" s="1">
        <v>280</v>
      </c>
      <c r="F491" t="s">
        <v>9</v>
      </c>
    </row>
    <row r="492" spans="1:6" ht="13.5">
      <c r="A492" s="1">
        <f t="shared" si="7"/>
        <v>482</v>
      </c>
      <c r="B492" s="2">
        <v>40128</v>
      </c>
      <c r="C492" t="s">
        <v>23</v>
      </c>
      <c r="D492" s="1">
        <v>350</v>
      </c>
      <c r="E492" s="1">
        <v>280</v>
      </c>
      <c r="F492" t="s">
        <v>9</v>
      </c>
    </row>
    <row r="493" spans="1:6" ht="13.5">
      <c r="A493" s="1">
        <f t="shared" si="7"/>
        <v>483</v>
      </c>
      <c r="B493" s="2">
        <v>40129</v>
      </c>
      <c r="C493" t="s">
        <v>23</v>
      </c>
      <c r="D493" s="1">
        <v>380</v>
      </c>
      <c r="E493" s="1">
        <v>280</v>
      </c>
      <c r="F493" t="s">
        <v>9</v>
      </c>
    </row>
    <row r="494" spans="1:6" ht="13.5">
      <c r="A494" s="1">
        <f t="shared" si="7"/>
        <v>484</v>
      </c>
      <c r="B494" s="2">
        <v>40132</v>
      </c>
      <c r="C494" t="s">
        <v>23</v>
      </c>
      <c r="D494" s="1">
        <v>350</v>
      </c>
      <c r="E494" s="1">
        <v>280</v>
      </c>
      <c r="F494" t="s">
        <v>9</v>
      </c>
    </row>
    <row r="495" spans="1:6" ht="13.5">
      <c r="A495" s="1">
        <f t="shared" si="7"/>
        <v>485</v>
      </c>
      <c r="B495" s="2">
        <v>40187</v>
      </c>
      <c r="C495" t="s">
        <v>15</v>
      </c>
      <c r="D495" s="1">
        <v>450</v>
      </c>
      <c r="E495" s="1">
        <v>280</v>
      </c>
      <c r="F495" t="s">
        <v>11</v>
      </c>
    </row>
    <row r="496" spans="1:6" ht="13.5">
      <c r="A496" s="1">
        <f t="shared" si="7"/>
        <v>486</v>
      </c>
      <c r="B496" s="2">
        <v>40196</v>
      </c>
      <c r="C496" t="s">
        <v>15</v>
      </c>
      <c r="D496" s="1">
        <v>310</v>
      </c>
      <c r="E496" s="1">
        <v>280</v>
      </c>
      <c r="F496" t="s">
        <v>11</v>
      </c>
    </row>
    <row r="497" spans="1:6" ht="13.5">
      <c r="A497" s="1">
        <f t="shared" si="7"/>
        <v>487</v>
      </c>
      <c r="B497" s="2">
        <v>40196</v>
      </c>
      <c r="C497" t="s">
        <v>39</v>
      </c>
      <c r="D497" s="1">
        <v>2080</v>
      </c>
      <c r="E497" s="1">
        <v>280</v>
      </c>
      <c r="F497" t="s">
        <v>11</v>
      </c>
    </row>
    <row r="498" spans="1:6" ht="13.5">
      <c r="A498" s="1">
        <f t="shared" si="7"/>
        <v>488</v>
      </c>
      <c r="B498" s="2">
        <v>40196</v>
      </c>
      <c r="C498" t="s">
        <v>50</v>
      </c>
      <c r="D498" s="1">
        <v>460</v>
      </c>
      <c r="E498" s="1">
        <v>0</v>
      </c>
      <c r="F498" t="s">
        <v>11</v>
      </c>
    </row>
    <row r="499" spans="1:6" ht="13.5">
      <c r="A499" s="1">
        <f t="shared" si="7"/>
        <v>489</v>
      </c>
      <c r="B499" s="2">
        <v>40199</v>
      </c>
      <c r="C499" t="s">
        <v>15</v>
      </c>
      <c r="D499" s="1">
        <v>1900</v>
      </c>
      <c r="E499" s="1">
        <v>280</v>
      </c>
      <c r="F499" t="s">
        <v>11</v>
      </c>
    </row>
    <row r="500" spans="1:6" ht="13.5">
      <c r="A500" s="1">
        <f t="shared" si="7"/>
        <v>490</v>
      </c>
      <c r="B500" s="2">
        <v>40207</v>
      </c>
      <c r="C500" t="s">
        <v>23</v>
      </c>
      <c r="D500" s="1">
        <v>350</v>
      </c>
      <c r="E500" s="1">
        <v>280</v>
      </c>
      <c r="F500" t="s">
        <v>9</v>
      </c>
    </row>
    <row r="501" spans="1:6" ht="13.5">
      <c r="A501" s="1">
        <f t="shared" si="7"/>
        <v>491</v>
      </c>
      <c r="B501" s="2">
        <v>40226</v>
      </c>
      <c r="C501" t="s">
        <v>46</v>
      </c>
      <c r="D501" s="1">
        <v>570</v>
      </c>
      <c r="E501" s="1">
        <v>280</v>
      </c>
      <c r="F501" t="s">
        <v>9</v>
      </c>
    </row>
    <row r="502" spans="1:6" ht="13.5">
      <c r="A502" s="1">
        <f t="shared" si="7"/>
        <v>492</v>
      </c>
      <c r="B502" s="2">
        <v>40226</v>
      </c>
      <c r="C502" t="s">
        <v>52</v>
      </c>
      <c r="D502" s="1">
        <v>3830</v>
      </c>
      <c r="E502" s="1">
        <v>0</v>
      </c>
      <c r="F502" t="s">
        <v>7</v>
      </c>
    </row>
    <row r="503" spans="1:6" ht="13.5">
      <c r="A503" s="1">
        <f t="shared" si="7"/>
        <v>493</v>
      </c>
      <c r="B503" s="2">
        <v>40241</v>
      </c>
      <c r="C503" t="s">
        <v>15</v>
      </c>
      <c r="D503" s="1">
        <v>3670</v>
      </c>
      <c r="E503" s="1">
        <v>280</v>
      </c>
      <c r="F503" t="s">
        <v>11</v>
      </c>
    </row>
    <row r="504" spans="1:6" ht="13.5">
      <c r="A504" s="1">
        <f t="shared" si="7"/>
        <v>494</v>
      </c>
      <c r="B504" s="2">
        <v>40268</v>
      </c>
      <c r="C504" t="s">
        <v>15</v>
      </c>
      <c r="D504" s="1">
        <v>1010</v>
      </c>
      <c r="E504" s="1">
        <v>280</v>
      </c>
      <c r="F504" t="s">
        <v>11</v>
      </c>
    </row>
    <row r="505" spans="1:6" ht="13.5">
      <c r="A505" s="1">
        <f t="shared" si="7"/>
        <v>495</v>
      </c>
      <c r="B505" s="2">
        <v>40269</v>
      </c>
      <c r="C505" t="s">
        <v>46</v>
      </c>
      <c r="D505" s="1">
        <v>410</v>
      </c>
      <c r="E505" s="1">
        <v>280</v>
      </c>
      <c r="F505" t="s">
        <v>10</v>
      </c>
    </row>
    <row r="506" spans="1:6" ht="13.5">
      <c r="A506" s="1">
        <f t="shared" si="7"/>
        <v>496</v>
      </c>
      <c r="B506" s="2">
        <v>40269</v>
      </c>
      <c r="C506" t="s">
        <v>52</v>
      </c>
      <c r="D506" s="1">
        <v>3030</v>
      </c>
      <c r="E506" s="1">
        <v>0</v>
      </c>
      <c r="F506" t="s">
        <v>7</v>
      </c>
    </row>
    <row r="507" spans="1:6" ht="13.5">
      <c r="A507" s="1">
        <f t="shared" si="7"/>
        <v>497</v>
      </c>
      <c r="B507" s="2">
        <v>40275</v>
      </c>
      <c r="C507" t="s">
        <v>46</v>
      </c>
      <c r="D507" s="1">
        <v>570</v>
      </c>
      <c r="E507" s="1">
        <v>280</v>
      </c>
      <c r="F507" t="s">
        <v>10</v>
      </c>
    </row>
    <row r="508" spans="1:6" ht="13.5">
      <c r="A508" s="1">
        <f t="shared" si="7"/>
        <v>498</v>
      </c>
      <c r="B508" s="2">
        <v>40275</v>
      </c>
      <c r="C508" t="s">
        <v>52</v>
      </c>
      <c r="D508" s="1">
        <v>520</v>
      </c>
      <c r="E508" s="1">
        <v>0</v>
      </c>
      <c r="F508" t="s">
        <v>7</v>
      </c>
    </row>
    <row r="509" spans="1:6" ht="13.5">
      <c r="A509" s="1">
        <f t="shared" si="7"/>
        <v>499</v>
      </c>
      <c r="B509" s="2">
        <v>40278</v>
      </c>
      <c r="C509" t="s">
        <v>46</v>
      </c>
      <c r="D509" s="1">
        <v>720</v>
      </c>
      <c r="E509" s="1">
        <v>280</v>
      </c>
      <c r="F509" t="s">
        <v>10</v>
      </c>
    </row>
    <row r="510" spans="1:6" ht="13.5">
      <c r="A510" s="1">
        <f t="shared" si="7"/>
        <v>500</v>
      </c>
      <c r="B510" s="2">
        <v>40278</v>
      </c>
      <c r="C510" t="s">
        <v>52</v>
      </c>
      <c r="D510" s="1">
        <v>630</v>
      </c>
      <c r="E510" s="1">
        <v>0</v>
      </c>
      <c r="F510" t="s">
        <v>7</v>
      </c>
    </row>
    <row r="511" spans="1:6" ht="13.5">
      <c r="A511" s="1">
        <f t="shared" si="7"/>
        <v>501</v>
      </c>
      <c r="B511" s="2">
        <v>40294</v>
      </c>
      <c r="C511" t="s">
        <v>23</v>
      </c>
      <c r="D511" s="1">
        <v>350</v>
      </c>
      <c r="E511" s="1">
        <v>280</v>
      </c>
      <c r="F511" t="s">
        <v>10</v>
      </c>
    </row>
    <row r="512" spans="1:6" ht="13.5">
      <c r="A512" s="1">
        <f t="shared" si="7"/>
        <v>502</v>
      </c>
      <c r="B512" s="2">
        <v>40329</v>
      </c>
      <c r="C512" t="s">
        <v>23</v>
      </c>
      <c r="D512" s="1">
        <v>350</v>
      </c>
      <c r="E512" s="1">
        <v>280</v>
      </c>
      <c r="F512" t="s">
        <v>10</v>
      </c>
    </row>
    <row r="513" spans="1:6" ht="13.5">
      <c r="A513" s="1">
        <f t="shared" si="7"/>
        <v>503</v>
      </c>
      <c r="B513" s="2">
        <v>40375</v>
      </c>
      <c r="C513" t="s">
        <v>15</v>
      </c>
      <c r="D513" s="1">
        <v>2090</v>
      </c>
      <c r="E513" s="1">
        <v>280</v>
      </c>
      <c r="F513" t="s">
        <v>10</v>
      </c>
    </row>
    <row r="514" spans="1:6" ht="13.5">
      <c r="A514" s="1">
        <f t="shared" si="7"/>
        <v>504</v>
      </c>
      <c r="B514" s="2">
        <v>40388</v>
      </c>
      <c r="C514" t="s">
        <v>15</v>
      </c>
      <c r="D514" s="1">
        <v>550</v>
      </c>
      <c r="E514" s="1">
        <v>280</v>
      </c>
      <c r="F514" t="s">
        <v>10</v>
      </c>
    </row>
    <row r="515" spans="1:6" ht="13.5">
      <c r="A515" s="1">
        <f t="shared" si="7"/>
        <v>505</v>
      </c>
      <c r="B515" s="2">
        <v>40394</v>
      </c>
      <c r="C515" t="s">
        <v>15</v>
      </c>
      <c r="D515" s="1">
        <v>1050</v>
      </c>
      <c r="E515" s="1">
        <v>280</v>
      </c>
      <c r="F515" t="s">
        <v>10</v>
      </c>
    </row>
    <row r="516" spans="1:6" ht="13.5">
      <c r="A516" s="1">
        <f t="shared" si="7"/>
        <v>506</v>
      </c>
      <c r="B516" s="2">
        <v>40395</v>
      </c>
      <c r="C516" t="s">
        <v>15</v>
      </c>
      <c r="D516" s="1">
        <v>320</v>
      </c>
      <c r="E516" s="1">
        <v>280</v>
      </c>
      <c r="F516" t="s">
        <v>10</v>
      </c>
    </row>
    <row r="517" spans="1:6" ht="13.5">
      <c r="A517" s="1">
        <f t="shared" si="7"/>
        <v>507</v>
      </c>
      <c r="B517" s="2">
        <v>40399</v>
      </c>
      <c r="C517" t="s">
        <v>15</v>
      </c>
      <c r="D517" s="1">
        <v>340</v>
      </c>
      <c r="E517" s="1">
        <v>280</v>
      </c>
      <c r="F517" t="s">
        <v>10</v>
      </c>
    </row>
    <row r="518" spans="1:6" ht="13.5">
      <c r="A518" s="1">
        <f t="shared" si="7"/>
        <v>508</v>
      </c>
      <c r="B518" s="2">
        <v>40413</v>
      </c>
      <c r="C518" t="s">
        <v>23</v>
      </c>
      <c r="D518" s="1">
        <v>400</v>
      </c>
      <c r="E518" s="1">
        <v>280</v>
      </c>
      <c r="F518" t="s">
        <v>10</v>
      </c>
    </row>
    <row r="519" spans="1:6" ht="13.5">
      <c r="A519" s="1">
        <f t="shared" si="7"/>
        <v>509</v>
      </c>
      <c r="B519" s="2">
        <v>40413</v>
      </c>
      <c r="C519" t="s">
        <v>23</v>
      </c>
      <c r="D519" s="1">
        <v>290</v>
      </c>
      <c r="E519" s="1">
        <v>280</v>
      </c>
      <c r="F519" t="s">
        <v>10</v>
      </c>
    </row>
    <row r="520" spans="1:6" ht="13.5">
      <c r="A520" s="1">
        <f t="shared" si="7"/>
        <v>510</v>
      </c>
      <c r="B520" s="2">
        <v>40416</v>
      </c>
      <c r="C520" t="s">
        <v>23</v>
      </c>
      <c r="D520" s="1">
        <v>210</v>
      </c>
      <c r="E520" s="1">
        <v>280</v>
      </c>
      <c r="F520" t="s">
        <v>10</v>
      </c>
    </row>
    <row r="521" spans="1:6" ht="13.5">
      <c r="A521" s="1">
        <f t="shared" si="7"/>
        <v>511</v>
      </c>
      <c r="B521" s="2">
        <v>40424</v>
      </c>
      <c r="C521" t="s">
        <v>23</v>
      </c>
      <c r="D521" s="1">
        <v>460</v>
      </c>
      <c r="E521" s="1">
        <v>280</v>
      </c>
      <c r="F521" t="s">
        <v>10</v>
      </c>
    </row>
    <row r="522" spans="1:6" ht="13.5">
      <c r="A522" s="1">
        <f t="shared" si="7"/>
        <v>512</v>
      </c>
      <c r="B522" s="2">
        <v>40448</v>
      </c>
      <c r="C522" t="s">
        <v>23</v>
      </c>
      <c r="D522" s="1">
        <v>160</v>
      </c>
      <c r="E522" s="1">
        <v>280</v>
      </c>
      <c r="F522" t="s">
        <v>10</v>
      </c>
    </row>
    <row r="523" spans="1:6" ht="13.5">
      <c r="A523" s="1">
        <f t="shared" si="7"/>
        <v>513</v>
      </c>
      <c r="B523" s="2">
        <v>40454</v>
      </c>
      <c r="C523" t="s">
        <v>23</v>
      </c>
      <c r="D523" s="1">
        <v>160</v>
      </c>
      <c r="E523" s="1">
        <v>280</v>
      </c>
      <c r="F523" t="s">
        <v>10</v>
      </c>
    </row>
    <row r="524" spans="1:6" ht="13.5">
      <c r="A524" s="1">
        <f aca="true" t="shared" si="8" ref="A524:A575">ROW()-10</f>
        <v>514</v>
      </c>
      <c r="B524" s="2">
        <v>40461</v>
      </c>
      <c r="C524" t="s">
        <v>23</v>
      </c>
      <c r="D524" s="1">
        <v>100</v>
      </c>
      <c r="E524" s="1">
        <v>280</v>
      </c>
      <c r="F524" t="s">
        <v>10</v>
      </c>
    </row>
    <row r="525" spans="1:6" ht="13.5">
      <c r="A525" s="1">
        <f t="shared" si="8"/>
        <v>515</v>
      </c>
      <c r="B525" s="2">
        <v>40464</v>
      </c>
      <c r="C525" t="s">
        <v>23</v>
      </c>
      <c r="D525" s="1">
        <v>160</v>
      </c>
      <c r="E525" s="1">
        <v>280</v>
      </c>
      <c r="F525" t="s">
        <v>10</v>
      </c>
    </row>
    <row r="526" spans="1:6" ht="13.5">
      <c r="A526" s="1">
        <f t="shared" si="8"/>
        <v>516</v>
      </c>
      <c r="B526" s="2">
        <v>40465</v>
      </c>
      <c r="C526" t="s">
        <v>23</v>
      </c>
      <c r="D526" s="1">
        <v>160</v>
      </c>
      <c r="E526" s="1">
        <v>280</v>
      </c>
      <c r="F526" t="s">
        <v>10</v>
      </c>
    </row>
    <row r="527" spans="1:6" ht="13.5">
      <c r="A527" s="1">
        <f t="shared" si="8"/>
        <v>517</v>
      </c>
      <c r="B527" s="2">
        <v>40469</v>
      </c>
      <c r="C527" t="s">
        <v>23</v>
      </c>
      <c r="D527" s="1">
        <v>160</v>
      </c>
      <c r="E527" s="1">
        <v>280</v>
      </c>
      <c r="F527" t="s">
        <v>10</v>
      </c>
    </row>
    <row r="528" spans="1:6" ht="13.5">
      <c r="A528" s="1">
        <f t="shared" si="8"/>
        <v>518</v>
      </c>
      <c r="B528" s="2">
        <v>40474</v>
      </c>
      <c r="C528" t="s">
        <v>23</v>
      </c>
      <c r="D528" s="1">
        <v>160</v>
      </c>
      <c r="E528" s="1">
        <v>280</v>
      </c>
      <c r="F528" t="s">
        <v>10</v>
      </c>
    </row>
    <row r="529" spans="1:6" ht="13.5">
      <c r="A529" s="1">
        <f t="shared" si="8"/>
        <v>519</v>
      </c>
      <c r="B529" s="2">
        <v>40478</v>
      </c>
      <c r="C529" t="s">
        <v>23</v>
      </c>
      <c r="D529" s="1">
        <v>160</v>
      </c>
      <c r="E529" s="1">
        <v>280</v>
      </c>
      <c r="F529" t="s">
        <v>10</v>
      </c>
    </row>
    <row r="530" spans="1:6" ht="13.5">
      <c r="A530" s="1">
        <f t="shared" si="8"/>
        <v>520</v>
      </c>
      <c r="B530" s="2">
        <v>40479</v>
      </c>
      <c r="C530" t="s">
        <v>23</v>
      </c>
      <c r="D530" s="1">
        <v>160</v>
      </c>
      <c r="E530" s="1">
        <v>280</v>
      </c>
      <c r="F530" t="s">
        <v>10</v>
      </c>
    </row>
    <row r="531" spans="1:6" ht="13.5">
      <c r="A531" s="1">
        <f t="shared" si="8"/>
        <v>521</v>
      </c>
      <c r="B531" s="2">
        <v>40482</v>
      </c>
      <c r="C531" t="s">
        <v>23</v>
      </c>
      <c r="D531" s="1">
        <v>160</v>
      </c>
      <c r="E531" s="1">
        <v>280</v>
      </c>
      <c r="F531" t="s">
        <v>10</v>
      </c>
    </row>
    <row r="532" spans="1:6" ht="13.5">
      <c r="A532" s="1">
        <f t="shared" si="8"/>
        <v>522</v>
      </c>
      <c r="B532" s="2">
        <v>40483</v>
      </c>
      <c r="C532" t="s">
        <v>23</v>
      </c>
      <c r="D532" s="1">
        <v>160</v>
      </c>
      <c r="E532" s="1">
        <v>280</v>
      </c>
      <c r="F532" t="s">
        <v>10</v>
      </c>
    </row>
    <row r="533" spans="1:6" ht="13.5">
      <c r="A533" s="1">
        <f t="shared" si="8"/>
        <v>523</v>
      </c>
      <c r="B533" s="2">
        <v>40490</v>
      </c>
      <c r="C533" t="s">
        <v>23</v>
      </c>
      <c r="D533" s="1">
        <v>160</v>
      </c>
      <c r="E533" s="1">
        <v>280</v>
      </c>
      <c r="F533" t="s">
        <v>9</v>
      </c>
    </row>
    <row r="534" spans="1:6" ht="13.5">
      <c r="A534" s="1">
        <f t="shared" si="8"/>
        <v>524</v>
      </c>
      <c r="B534" s="2">
        <v>40491</v>
      </c>
      <c r="C534" t="s">
        <v>52</v>
      </c>
      <c r="D534" s="1">
        <v>1750</v>
      </c>
      <c r="E534" s="1">
        <v>280</v>
      </c>
      <c r="F534" t="s">
        <v>7</v>
      </c>
    </row>
    <row r="535" spans="1:6" ht="13.5">
      <c r="A535" s="1">
        <f t="shared" si="8"/>
        <v>525</v>
      </c>
      <c r="B535" s="2">
        <v>40492</v>
      </c>
      <c r="C535" t="s">
        <v>15</v>
      </c>
      <c r="D535" s="1">
        <v>850</v>
      </c>
      <c r="E535" s="1">
        <v>280</v>
      </c>
      <c r="F535" t="s">
        <v>10</v>
      </c>
    </row>
    <row r="536" spans="1:6" ht="13.5">
      <c r="A536" s="1">
        <f t="shared" si="8"/>
        <v>526</v>
      </c>
      <c r="B536" s="2">
        <v>40492</v>
      </c>
      <c r="C536" t="s">
        <v>23</v>
      </c>
      <c r="D536" s="1">
        <v>160</v>
      </c>
      <c r="E536" s="1">
        <v>280</v>
      </c>
      <c r="F536" t="s">
        <v>10</v>
      </c>
    </row>
    <row r="537" spans="1:6" ht="13.5">
      <c r="A537" s="1">
        <f t="shared" si="8"/>
        <v>527</v>
      </c>
      <c r="B537" s="2">
        <v>40500</v>
      </c>
      <c r="C537" t="s">
        <v>23</v>
      </c>
      <c r="D537" s="1">
        <v>160</v>
      </c>
      <c r="E537" s="1">
        <v>280</v>
      </c>
      <c r="F537" t="s">
        <v>10</v>
      </c>
    </row>
    <row r="538" spans="1:6" ht="13.5">
      <c r="A538" s="1">
        <f t="shared" si="8"/>
        <v>528</v>
      </c>
      <c r="B538" s="2">
        <v>40510</v>
      </c>
      <c r="C538" t="s">
        <v>46</v>
      </c>
      <c r="D538" s="1">
        <v>2000</v>
      </c>
      <c r="E538" s="1">
        <v>280</v>
      </c>
      <c r="F538" t="s">
        <v>10</v>
      </c>
    </row>
    <row r="539" spans="1:6" ht="13.5">
      <c r="A539" s="1">
        <f t="shared" si="8"/>
        <v>529</v>
      </c>
      <c r="B539" s="2">
        <v>40510</v>
      </c>
      <c r="C539" t="s">
        <v>46</v>
      </c>
      <c r="D539" s="1">
        <v>120</v>
      </c>
      <c r="E539" s="1">
        <v>0</v>
      </c>
      <c r="F539" t="s">
        <v>10</v>
      </c>
    </row>
    <row r="540" spans="1:6" ht="13.5">
      <c r="A540" s="1">
        <f t="shared" si="8"/>
        <v>530</v>
      </c>
      <c r="B540" s="2">
        <v>40510</v>
      </c>
      <c r="C540" t="s">
        <v>46</v>
      </c>
      <c r="D540" s="1">
        <v>1390</v>
      </c>
      <c r="E540" s="1">
        <v>0</v>
      </c>
      <c r="F540" t="s">
        <v>10</v>
      </c>
    </row>
    <row r="541" spans="1:6" ht="13.5">
      <c r="A541" s="1">
        <f t="shared" si="8"/>
        <v>531</v>
      </c>
      <c r="B541" s="2">
        <v>40556</v>
      </c>
      <c r="C541" t="s">
        <v>38</v>
      </c>
      <c r="D541" s="1">
        <v>160</v>
      </c>
      <c r="E541" s="1">
        <v>280</v>
      </c>
      <c r="F541" t="s">
        <v>10</v>
      </c>
    </row>
    <row r="542" spans="1:6" ht="13.5">
      <c r="A542" s="1">
        <f t="shared" si="8"/>
        <v>532</v>
      </c>
      <c r="B542" s="2">
        <v>40569</v>
      </c>
      <c r="C542" t="s">
        <v>15</v>
      </c>
      <c r="D542" s="1">
        <v>560</v>
      </c>
      <c r="E542" s="1">
        <v>280</v>
      </c>
      <c r="F542" t="s">
        <v>10</v>
      </c>
    </row>
    <row r="543" spans="1:6" ht="13.5">
      <c r="A543" s="1">
        <f t="shared" si="8"/>
        <v>533</v>
      </c>
      <c r="B543" s="2">
        <v>40574</v>
      </c>
      <c r="C543" t="s">
        <v>38</v>
      </c>
      <c r="D543" s="1">
        <v>600</v>
      </c>
      <c r="E543" s="1">
        <v>280</v>
      </c>
      <c r="F543" t="s">
        <v>10</v>
      </c>
    </row>
    <row r="544" spans="1:6" ht="13.5">
      <c r="A544" s="1">
        <f t="shared" si="8"/>
        <v>534</v>
      </c>
      <c r="B544" s="2">
        <v>40580</v>
      </c>
      <c r="C544" t="s">
        <v>38</v>
      </c>
      <c r="D544" s="1">
        <v>600</v>
      </c>
      <c r="E544" s="1">
        <v>280</v>
      </c>
      <c r="F544" t="s">
        <v>10</v>
      </c>
    </row>
    <row r="545" spans="1:6" ht="13.5">
      <c r="A545" s="1">
        <f t="shared" si="8"/>
        <v>535</v>
      </c>
      <c r="B545" s="2">
        <v>40582</v>
      </c>
      <c r="C545" t="s">
        <v>46</v>
      </c>
      <c r="D545" s="1">
        <v>190</v>
      </c>
      <c r="E545" s="1">
        <v>280</v>
      </c>
      <c r="F545" t="s">
        <v>10</v>
      </c>
    </row>
    <row r="546" spans="1:6" ht="13.5">
      <c r="A546" s="1">
        <f t="shared" si="8"/>
        <v>536</v>
      </c>
      <c r="B546" s="2">
        <v>40583</v>
      </c>
      <c r="C546" t="s">
        <v>52</v>
      </c>
      <c r="D546" s="1">
        <v>440</v>
      </c>
      <c r="E546" s="1">
        <v>280</v>
      </c>
      <c r="F546" t="s">
        <v>10</v>
      </c>
    </row>
    <row r="547" spans="1:6" ht="13.5">
      <c r="A547" s="1">
        <f t="shared" si="8"/>
        <v>537</v>
      </c>
      <c r="B547" s="2">
        <v>40583</v>
      </c>
      <c r="C547" t="s">
        <v>73</v>
      </c>
      <c r="D547" s="1">
        <v>1010</v>
      </c>
      <c r="E547" s="1">
        <v>280</v>
      </c>
      <c r="F547" t="s">
        <v>12</v>
      </c>
    </row>
    <row r="548" spans="1:6" ht="13.5">
      <c r="A548" s="1">
        <f t="shared" si="8"/>
        <v>538</v>
      </c>
      <c r="B548" s="2">
        <v>40589</v>
      </c>
      <c r="C548" t="s">
        <v>39</v>
      </c>
      <c r="D548" s="1">
        <v>2540</v>
      </c>
      <c r="E548" s="1">
        <v>280</v>
      </c>
      <c r="F548" t="s">
        <v>12</v>
      </c>
    </row>
    <row r="549" spans="1:6" ht="13.5">
      <c r="A549" s="1">
        <f t="shared" si="8"/>
        <v>539</v>
      </c>
      <c r="B549" s="2">
        <v>40589</v>
      </c>
      <c r="C549" t="s">
        <v>50</v>
      </c>
      <c r="D549" s="1">
        <v>770</v>
      </c>
      <c r="E549" s="1">
        <v>280</v>
      </c>
      <c r="F549" t="s">
        <v>12</v>
      </c>
    </row>
    <row r="550" spans="1:6" ht="13.5">
      <c r="A550" s="1">
        <f t="shared" si="8"/>
        <v>540</v>
      </c>
      <c r="B550" s="2">
        <v>40589</v>
      </c>
      <c r="C550" t="s">
        <v>43</v>
      </c>
      <c r="D550" s="1">
        <v>1500</v>
      </c>
      <c r="E550" s="1">
        <v>280</v>
      </c>
      <c r="F550" t="s">
        <v>10</v>
      </c>
    </row>
    <row r="551" spans="1:6" ht="13.5">
      <c r="A551" s="1">
        <f t="shared" si="8"/>
        <v>541</v>
      </c>
      <c r="B551" s="2">
        <v>40590</v>
      </c>
      <c r="C551" t="s">
        <v>43</v>
      </c>
      <c r="D551" s="1">
        <v>200</v>
      </c>
      <c r="E551" s="1">
        <v>280</v>
      </c>
      <c r="F551" t="s">
        <v>10</v>
      </c>
    </row>
    <row r="552" spans="1:6" ht="13.5">
      <c r="A552" s="1">
        <f t="shared" si="8"/>
        <v>542</v>
      </c>
      <c r="B552" s="2">
        <v>40590</v>
      </c>
      <c r="C552" t="s">
        <v>43</v>
      </c>
      <c r="D552" s="1">
        <v>300</v>
      </c>
      <c r="E552" s="1">
        <v>280</v>
      </c>
      <c r="F552" t="s">
        <v>10</v>
      </c>
    </row>
    <row r="553" spans="1:6" ht="13.5">
      <c r="A553" s="1">
        <f t="shared" si="8"/>
        <v>543</v>
      </c>
      <c r="B553" s="2">
        <v>40597</v>
      </c>
      <c r="C553" t="s">
        <v>43</v>
      </c>
      <c r="D553" s="1">
        <v>300</v>
      </c>
      <c r="E553" s="1">
        <v>280</v>
      </c>
      <c r="F553" t="s">
        <v>10</v>
      </c>
    </row>
    <row r="554" spans="1:6" ht="13.5">
      <c r="A554" s="1">
        <f t="shared" si="8"/>
        <v>544</v>
      </c>
      <c r="B554" s="2">
        <v>40598</v>
      </c>
      <c r="C554" t="s">
        <v>46</v>
      </c>
      <c r="D554" s="1">
        <v>190</v>
      </c>
      <c r="E554" s="1">
        <v>280</v>
      </c>
      <c r="F554" t="s">
        <v>10</v>
      </c>
    </row>
    <row r="555" spans="1:6" ht="13.5">
      <c r="A555" s="1">
        <f t="shared" si="8"/>
        <v>545</v>
      </c>
      <c r="B555" s="2">
        <v>40599</v>
      </c>
      <c r="C555" t="s">
        <v>52</v>
      </c>
      <c r="D555" s="1">
        <v>850</v>
      </c>
      <c r="E555" s="1">
        <v>280</v>
      </c>
      <c r="F555" t="s">
        <v>10</v>
      </c>
    </row>
    <row r="556" spans="1:6" ht="13.5">
      <c r="A556" s="1">
        <f t="shared" si="8"/>
        <v>546</v>
      </c>
      <c r="B556" s="2">
        <v>40604</v>
      </c>
      <c r="C556" t="s">
        <v>15</v>
      </c>
      <c r="D556" s="1">
        <v>9450</v>
      </c>
      <c r="E556" s="1">
        <v>280</v>
      </c>
      <c r="F556" t="s">
        <v>10</v>
      </c>
    </row>
    <row r="557" spans="1:6" ht="13.5">
      <c r="A557" s="1">
        <f t="shared" si="8"/>
        <v>547</v>
      </c>
      <c r="B557" s="2">
        <v>40611</v>
      </c>
      <c r="C557" t="s">
        <v>43</v>
      </c>
      <c r="D557" s="1">
        <v>500</v>
      </c>
      <c r="E557" s="1">
        <v>280</v>
      </c>
      <c r="F557" t="s">
        <v>10</v>
      </c>
    </row>
    <row r="558" spans="1:6" ht="13.5">
      <c r="A558" s="1">
        <f t="shared" si="8"/>
        <v>548</v>
      </c>
      <c r="B558" s="2">
        <v>40625</v>
      </c>
      <c r="C558" t="s">
        <v>43</v>
      </c>
      <c r="D558" s="1">
        <v>500</v>
      </c>
      <c r="E558" s="1">
        <v>280</v>
      </c>
      <c r="F558" t="s">
        <v>10</v>
      </c>
    </row>
    <row r="559" spans="1:6" ht="13.5">
      <c r="A559" s="1">
        <f t="shared" si="8"/>
        <v>549</v>
      </c>
      <c r="B559" s="2">
        <v>40631</v>
      </c>
      <c r="C559" t="s">
        <v>46</v>
      </c>
      <c r="D559" s="1">
        <v>140</v>
      </c>
      <c r="E559" s="1">
        <v>280</v>
      </c>
      <c r="F559" t="s">
        <v>10</v>
      </c>
    </row>
    <row r="560" spans="1:6" ht="13.5">
      <c r="A560" s="1">
        <f t="shared" si="8"/>
        <v>550</v>
      </c>
      <c r="B560" s="2">
        <v>40633</v>
      </c>
      <c r="C560" t="s">
        <v>73</v>
      </c>
      <c r="D560" s="1">
        <v>1080</v>
      </c>
      <c r="E560" s="1">
        <v>280</v>
      </c>
      <c r="F560" t="s">
        <v>10</v>
      </c>
    </row>
    <row r="561" spans="1:6" ht="13.5">
      <c r="A561" s="1">
        <f t="shared" si="8"/>
        <v>551</v>
      </c>
      <c r="B561" s="2">
        <v>40749</v>
      </c>
      <c r="C561" t="s">
        <v>15</v>
      </c>
      <c r="D561" s="1">
        <v>1620</v>
      </c>
      <c r="E561" s="1">
        <v>280</v>
      </c>
      <c r="F561" t="s">
        <v>10</v>
      </c>
    </row>
    <row r="562" spans="1:6" ht="13.5">
      <c r="A562" s="1">
        <f t="shared" si="8"/>
        <v>552</v>
      </c>
      <c r="B562" s="2">
        <v>40830</v>
      </c>
      <c r="C562" t="s">
        <v>73</v>
      </c>
      <c r="D562" s="1">
        <v>830</v>
      </c>
      <c r="E562" s="1">
        <v>280</v>
      </c>
      <c r="F562" t="s">
        <v>10</v>
      </c>
    </row>
    <row r="563" spans="1:6" ht="13.5">
      <c r="A563" s="1">
        <f t="shared" si="8"/>
        <v>553</v>
      </c>
      <c r="B563" s="2">
        <v>40840</v>
      </c>
      <c r="C563" t="s">
        <v>38</v>
      </c>
      <c r="D563" s="1">
        <v>450</v>
      </c>
      <c r="E563" s="1">
        <v>280</v>
      </c>
      <c r="F563" t="s">
        <v>10</v>
      </c>
    </row>
    <row r="564" spans="1:6" ht="13.5">
      <c r="A564" s="1">
        <f t="shared" si="8"/>
        <v>554</v>
      </c>
      <c r="B564" s="2">
        <v>40840</v>
      </c>
      <c r="C564" t="s">
        <v>38</v>
      </c>
      <c r="D564" s="1">
        <v>300</v>
      </c>
      <c r="E564" s="1">
        <v>280</v>
      </c>
      <c r="F564" t="s">
        <v>10</v>
      </c>
    </row>
    <row r="565" spans="1:6" ht="13.5">
      <c r="A565" s="1">
        <f t="shared" si="8"/>
        <v>555</v>
      </c>
      <c r="B565" s="2">
        <v>40844</v>
      </c>
      <c r="C565" t="s">
        <v>38</v>
      </c>
      <c r="D565" s="1">
        <v>950</v>
      </c>
      <c r="E565" s="1">
        <v>280</v>
      </c>
      <c r="F565" t="s">
        <v>10</v>
      </c>
    </row>
    <row r="566" spans="1:6" ht="13.5">
      <c r="A566" s="1">
        <f t="shared" si="8"/>
        <v>556</v>
      </c>
      <c r="B566" s="2">
        <v>40846</v>
      </c>
      <c r="C566" t="s">
        <v>40</v>
      </c>
      <c r="D566" s="1">
        <v>1530</v>
      </c>
      <c r="E566" s="1">
        <v>280</v>
      </c>
      <c r="F566" t="s">
        <v>10</v>
      </c>
    </row>
    <row r="567" spans="1:6" ht="13.5">
      <c r="A567" s="1">
        <f t="shared" si="8"/>
        <v>557</v>
      </c>
      <c r="B567" s="2">
        <v>40848</v>
      </c>
      <c r="C567" t="s">
        <v>46</v>
      </c>
      <c r="D567" s="1">
        <v>1380</v>
      </c>
      <c r="E567" s="1">
        <v>280</v>
      </c>
      <c r="F567" t="s">
        <v>10</v>
      </c>
    </row>
    <row r="568" spans="1:6" ht="13.5">
      <c r="A568" s="1">
        <f t="shared" si="8"/>
        <v>558</v>
      </c>
      <c r="B568" s="2">
        <v>40849</v>
      </c>
      <c r="C568" t="s">
        <v>38</v>
      </c>
      <c r="D568" s="1">
        <v>600</v>
      </c>
      <c r="E568" s="1">
        <v>280</v>
      </c>
      <c r="F568" t="s">
        <v>10</v>
      </c>
    </row>
    <row r="569" spans="1:6" ht="13.5">
      <c r="A569" s="1">
        <f t="shared" si="8"/>
        <v>559</v>
      </c>
      <c r="B569" s="2">
        <v>40850</v>
      </c>
      <c r="C569" t="s">
        <v>38</v>
      </c>
      <c r="D569" s="1">
        <v>160</v>
      </c>
      <c r="E569" s="1">
        <v>280</v>
      </c>
      <c r="F569" t="s">
        <v>10</v>
      </c>
    </row>
    <row r="570" spans="1:6" ht="13.5">
      <c r="A570" s="1">
        <f t="shared" si="8"/>
        <v>560</v>
      </c>
      <c r="B570" s="2">
        <v>40851</v>
      </c>
      <c r="C570" t="s">
        <v>38</v>
      </c>
      <c r="D570" s="1">
        <v>160</v>
      </c>
      <c r="E570" s="1">
        <v>280</v>
      </c>
      <c r="F570" t="s">
        <v>10</v>
      </c>
    </row>
    <row r="571" spans="1:6" ht="13.5">
      <c r="A571" s="1">
        <f t="shared" si="8"/>
        <v>561</v>
      </c>
      <c r="B571" s="2">
        <v>40853</v>
      </c>
      <c r="C571" t="s">
        <v>38</v>
      </c>
      <c r="D571" s="1">
        <v>660</v>
      </c>
      <c r="E571" s="1">
        <v>280</v>
      </c>
      <c r="F571" t="s">
        <v>10</v>
      </c>
    </row>
    <row r="572" spans="1:6" ht="13.5">
      <c r="A572" s="1">
        <f t="shared" si="8"/>
        <v>562</v>
      </c>
      <c r="B572" s="2">
        <v>40854</v>
      </c>
      <c r="C572" t="s">
        <v>38</v>
      </c>
      <c r="D572" s="1">
        <v>160</v>
      </c>
      <c r="E572" s="1">
        <v>280</v>
      </c>
      <c r="F572" t="s">
        <v>10</v>
      </c>
    </row>
    <row r="573" spans="1:6" ht="13.5">
      <c r="A573" s="1">
        <f t="shared" si="8"/>
        <v>563</v>
      </c>
      <c r="B573" s="2">
        <v>40863</v>
      </c>
      <c r="C573" t="s">
        <v>46</v>
      </c>
      <c r="D573" s="1">
        <v>190</v>
      </c>
      <c r="E573" s="1">
        <v>280</v>
      </c>
      <c r="F573" t="s">
        <v>10</v>
      </c>
    </row>
    <row r="574" spans="1:6" ht="13.5">
      <c r="A574" s="1">
        <f t="shared" si="8"/>
        <v>564</v>
      </c>
      <c r="B574" s="2">
        <v>40863</v>
      </c>
      <c r="C574" t="s">
        <v>73</v>
      </c>
      <c r="D574" s="1">
        <v>620</v>
      </c>
      <c r="E574" s="1">
        <v>280</v>
      </c>
      <c r="F574" t="s">
        <v>10</v>
      </c>
    </row>
    <row r="575" spans="1:6" ht="13.5">
      <c r="A575" s="1">
        <f t="shared" si="8"/>
        <v>565</v>
      </c>
      <c r="B575" s="2">
        <v>40878</v>
      </c>
      <c r="C575" t="s">
        <v>46</v>
      </c>
      <c r="D575" s="1">
        <v>1380</v>
      </c>
      <c r="E575" s="1">
        <v>280</v>
      </c>
      <c r="F575" t="s">
        <v>10</v>
      </c>
    </row>
  </sheetData>
  <autoFilter ref="A10:F574"/>
  <mergeCells count="1">
    <mergeCell ref="B7:C8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380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3.5"/>
  <cols>
    <col min="1" max="2" width="11.625" style="0" bestFit="1" customWidth="1"/>
    <col min="6" max="6" width="20.625" style="0" customWidth="1"/>
    <col min="7" max="7" width="24.00390625" style="0" bestFit="1" customWidth="1"/>
  </cols>
  <sheetData>
    <row r="1" spans="1:10" ht="13.5">
      <c r="A1" t="s">
        <v>55</v>
      </c>
      <c r="B1">
        <f>'医療費明細'!$E$2</f>
        <v>2010</v>
      </c>
      <c r="F1">
        <v>2</v>
      </c>
      <c r="G1">
        <v>3</v>
      </c>
      <c r="H1">
        <v>4</v>
      </c>
      <c r="I1">
        <v>5</v>
      </c>
      <c r="J1">
        <v>6</v>
      </c>
    </row>
    <row r="2" spans="1:2" ht="13.5">
      <c r="A2" t="s">
        <v>56</v>
      </c>
      <c r="B2">
        <f>'医療費明細'!$G$2</f>
        <v>1</v>
      </c>
    </row>
    <row r="4" spans="1:5" ht="13.5">
      <c r="A4" t="s">
        <v>57</v>
      </c>
      <c r="B4" s="6">
        <f>DATE(B1,B2,1)</f>
        <v>40179</v>
      </c>
      <c r="D4" t="s">
        <v>60</v>
      </c>
      <c r="E4">
        <f>MIN(B11:B380)</f>
        <v>495</v>
      </c>
    </row>
    <row r="5" spans="1:5" ht="13.5">
      <c r="A5" t="s">
        <v>58</v>
      </c>
      <c r="B5" s="6">
        <f>DATE(B1+1,B2,1)-1</f>
        <v>40543</v>
      </c>
      <c r="D5" t="s">
        <v>61</v>
      </c>
      <c r="E5">
        <f>MAX(B11:B380)</f>
        <v>538</v>
      </c>
    </row>
    <row r="10" spans="1:12" ht="13.5">
      <c r="A10" s="7" t="s">
        <v>63</v>
      </c>
      <c r="B10" s="7" t="s">
        <v>60</v>
      </c>
      <c r="C10" s="7" t="s">
        <v>59</v>
      </c>
      <c r="D10" s="7" t="s">
        <v>61</v>
      </c>
      <c r="E10" s="7" t="s">
        <v>62</v>
      </c>
      <c r="F10" s="7" t="s">
        <v>1</v>
      </c>
      <c r="G10" s="7" t="s">
        <v>2</v>
      </c>
      <c r="H10" s="7" t="s">
        <v>3</v>
      </c>
      <c r="I10" s="7" t="s">
        <v>4</v>
      </c>
      <c r="J10" s="7" t="s">
        <v>6</v>
      </c>
      <c r="K10" s="7" t="s">
        <v>0</v>
      </c>
      <c r="L10" s="7" t="s">
        <v>62</v>
      </c>
    </row>
    <row r="11" spans="1:12" ht="13.5">
      <c r="A11" s="9">
        <f>B4</f>
        <v>40179</v>
      </c>
      <c r="B11" s="7" t="str">
        <f>IF(A11="-","-",IF(ISERROR(MATCH(A11,Data!$B:$B,0)),"-",MATCH(A11,Data!$B:$B,0)))</f>
        <v>-</v>
      </c>
      <c r="C11" s="7">
        <f>IF(A11="-","-",COUNTIF(Data!$B:$B,A11))</f>
        <v>0</v>
      </c>
      <c r="D11" s="7" t="str">
        <f>IF(A11="-","-",IF(B11="-","-",B11+C11-1))</f>
        <v>-</v>
      </c>
      <c r="E11" s="7">
        <f>IF(ROW()=11,IF(E$4=0,"-",E$4),IF(E10="-","-",IF((E10+1)&gt;$E$5,"-",E10+1)))</f>
        <v>495</v>
      </c>
      <c r="F11" s="8">
        <f>IF(E11="-","-",INDEX(Data!$A:$XFD,$E11,F$1))</f>
        <v>40187</v>
      </c>
      <c r="G11" s="7" t="str">
        <f>IF(F11="-","-",INDEX(Data!$A:$XFD,$E11,G$1))</f>
        <v>加賀歯科診療所</v>
      </c>
      <c r="H11" s="7">
        <f>IF(G11="-","-",INDEX(Data!$A:$XFD,$E11,H$1))</f>
        <v>450</v>
      </c>
      <c r="I11" s="7">
        <f>IF(H11="-","-",INDEX(Data!$A:$XFD,$E11,I$1))</f>
        <v>280</v>
      </c>
      <c r="J11" s="7" t="str">
        <f>IF(I11="-","-",INDEX(Data!$A:$XFD,$E11,J$1))</f>
        <v>松</v>
      </c>
      <c r="K11" s="7" t="str">
        <f>IF(F11="-","-",YEAR(F11)&amp;RIGHT("00"&amp;MONTH(F11),2))</f>
        <v>201001</v>
      </c>
      <c r="L11" s="7">
        <f>IF(ROW()=11,IF(E$11="-","-",1),IF(AND(K11="-",K10&lt;&gt;"-"),L10+2,IF(K11&lt;&gt;K10,L10+2,IF(AND(K11="-",K10="-"),"-",L10+1))))</f>
        <v>1</v>
      </c>
    </row>
    <row r="12" spans="1:12" ht="13.5">
      <c r="A12" s="9">
        <f aca="true" t="shared" si="0" ref="A12:A75">IF(A11="-","-",IF((A11+1)&gt;$B$5,"-",A11+1))</f>
        <v>40180</v>
      </c>
      <c r="B12" s="7" t="str">
        <f>IF(A12="-","-",IF(ISERROR(MATCH(A12,Data!$B:$B,0)),"-",MATCH(A12,Data!$B:$B,0)))</f>
        <v>-</v>
      </c>
      <c r="C12" s="7">
        <f>IF(A12="-","-",COUNTIF(Data!$B:$B,A12))</f>
        <v>0</v>
      </c>
      <c r="D12" s="7" t="str">
        <f aca="true" t="shared" si="1" ref="D12:D75">IF(A12="-","-",IF(B12="-","-",B12+C12-1))</f>
        <v>-</v>
      </c>
      <c r="E12" s="7">
        <f aca="true" t="shared" si="2" ref="E12:E75">IF(ROW()=11,IF(E$4=0,"-",E$4),IF(E11="-","-",IF((E11+1)&gt;$E$5,"-",E11+1)))</f>
        <v>496</v>
      </c>
      <c r="F12" s="8">
        <f>IF(E12="-","-",INDEX(Data!$A:$XFD,$E12,F$1))</f>
        <v>40196</v>
      </c>
      <c r="G12" s="7" t="str">
        <f>IF(F12="-","-",INDEX(Data!$A:$XFD,$E12,G$1))</f>
        <v>加賀歯科診療所</v>
      </c>
      <c r="H12" s="7">
        <f>IF(G12="-","-",INDEX(Data!$A:$XFD,$E12,H$1))</f>
        <v>310</v>
      </c>
      <c r="I12" s="7">
        <f>IF(H12="-","-",INDEX(Data!$A:$XFD,$E12,I$1))</f>
        <v>280</v>
      </c>
      <c r="J12" s="7" t="str">
        <f>IF(I12="-","-",INDEX(Data!$A:$XFD,$E12,J$1))</f>
        <v>松</v>
      </c>
      <c r="K12" s="7" t="str">
        <f aca="true" t="shared" si="3" ref="K12:K75">IF(F12="-","-",YEAR(F12)&amp;RIGHT("00"&amp;MONTH(F12),2))</f>
        <v>201001</v>
      </c>
      <c r="L12" s="7">
        <f aca="true" t="shared" si="4" ref="L12:L75">IF(ROW()=11,IF(E$11="-","-",1),IF(AND(K12="-",K11&lt;&gt;"-"),L11+2,IF(K12&lt;&gt;K11,L11+2,IF(AND(K12="-",K11="-"),"-",L11+1))))</f>
        <v>2</v>
      </c>
    </row>
    <row r="13" spans="1:12" ht="13.5">
      <c r="A13" s="9">
        <f t="shared" si="0"/>
        <v>40181</v>
      </c>
      <c r="B13" s="7" t="str">
        <f>IF(A13="-","-",IF(ISERROR(MATCH(A13,Data!$B:$B,0)),"-",MATCH(A13,Data!$B:$B,0)))</f>
        <v>-</v>
      </c>
      <c r="C13" s="7">
        <f>IF(A13="-","-",COUNTIF(Data!$B:$B,A13))</f>
        <v>0</v>
      </c>
      <c r="D13" s="7" t="str">
        <f t="shared" si="1"/>
        <v>-</v>
      </c>
      <c r="E13" s="7">
        <f t="shared" si="2"/>
        <v>497</v>
      </c>
      <c r="F13" s="8">
        <f>IF(E13="-","-",INDEX(Data!$A:$XFD,$E13,F$1))</f>
        <v>40196</v>
      </c>
      <c r="G13" s="7" t="str">
        <f>IF(F13="-","-",INDEX(Data!$A:$XFD,$E13,G$1))</f>
        <v>カガ眼科</v>
      </c>
      <c r="H13" s="7">
        <f>IF(G13="-","-",INDEX(Data!$A:$XFD,$E13,H$1))</f>
        <v>2080</v>
      </c>
      <c r="I13" s="7">
        <f>IF(H13="-","-",INDEX(Data!$A:$XFD,$E13,I$1))</f>
        <v>280</v>
      </c>
      <c r="J13" s="7" t="str">
        <f>IF(I13="-","-",INDEX(Data!$A:$XFD,$E13,J$1))</f>
        <v>松</v>
      </c>
      <c r="K13" s="7" t="str">
        <f t="shared" si="3"/>
        <v>201001</v>
      </c>
      <c r="L13" s="7">
        <f t="shared" si="4"/>
        <v>3</v>
      </c>
    </row>
    <row r="14" spans="1:12" ht="13.5">
      <c r="A14" s="9">
        <f t="shared" si="0"/>
        <v>40182</v>
      </c>
      <c r="B14" s="7" t="str">
        <f>IF(A14="-","-",IF(ISERROR(MATCH(A14,Data!$B:$B,0)),"-",MATCH(A14,Data!$B:$B,0)))</f>
        <v>-</v>
      </c>
      <c r="C14" s="7">
        <f>IF(A14="-","-",COUNTIF(Data!$B:$B,A14))</f>
        <v>0</v>
      </c>
      <c r="D14" s="7" t="str">
        <f t="shared" si="1"/>
        <v>-</v>
      </c>
      <c r="E14" s="7">
        <f t="shared" si="2"/>
        <v>498</v>
      </c>
      <c r="F14" s="8">
        <f>IF(E14="-","-",INDEX(Data!$A:$XFD,$E14,F$1))</f>
        <v>40196</v>
      </c>
      <c r="G14" s="7" t="str">
        <f>IF(F14="-","-",INDEX(Data!$A:$XFD,$E14,G$1))</f>
        <v>加賀調剤石川薬局</v>
      </c>
      <c r="H14" s="7">
        <f>IF(G14="-","-",INDEX(Data!$A:$XFD,$E14,H$1))</f>
        <v>460</v>
      </c>
      <c r="I14" s="7">
        <f>IF(H14="-","-",INDEX(Data!$A:$XFD,$E14,I$1))</f>
        <v>0</v>
      </c>
      <c r="J14" s="7" t="str">
        <f>IF(I14="-","-",INDEX(Data!$A:$XFD,$E14,J$1))</f>
        <v>松</v>
      </c>
      <c r="K14" s="7" t="str">
        <f t="shared" si="3"/>
        <v>201001</v>
      </c>
      <c r="L14" s="7">
        <f t="shared" si="4"/>
        <v>4</v>
      </c>
    </row>
    <row r="15" spans="1:12" ht="13.5">
      <c r="A15" s="9">
        <f t="shared" si="0"/>
        <v>40183</v>
      </c>
      <c r="B15" s="7" t="str">
        <f>IF(A15="-","-",IF(ISERROR(MATCH(A15,Data!$B:$B,0)),"-",MATCH(A15,Data!$B:$B,0)))</f>
        <v>-</v>
      </c>
      <c r="C15" s="7">
        <f>IF(A15="-","-",COUNTIF(Data!$B:$B,A15))</f>
        <v>0</v>
      </c>
      <c r="D15" s="7" t="str">
        <f t="shared" si="1"/>
        <v>-</v>
      </c>
      <c r="E15" s="7">
        <f t="shared" si="2"/>
        <v>499</v>
      </c>
      <c r="F15" s="8">
        <f>IF(E15="-","-",INDEX(Data!$A:$XFD,$E15,F$1))</f>
        <v>40199</v>
      </c>
      <c r="G15" s="7" t="str">
        <f>IF(F15="-","-",INDEX(Data!$A:$XFD,$E15,G$1))</f>
        <v>加賀歯科診療所</v>
      </c>
      <c r="H15" s="7">
        <f>IF(G15="-","-",INDEX(Data!$A:$XFD,$E15,H$1))</f>
        <v>1900</v>
      </c>
      <c r="I15" s="7">
        <f>IF(H15="-","-",INDEX(Data!$A:$XFD,$E15,I$1))</f>
        <v>280</v>
      </c>
      <c r="J15" s="7" t="str">
        <f>IF(I15="-","-",INDEX(Data!$A:$XFD,$E15,J$1))</f>
        <v>松</v>
      </c>
      <c r="K15" s="7" t="str">
        <f t="shared" si="3"/>
        <v>201001</v>
      </c>
      <c r="L15" s="7">
        <f t="shared" si="4"/>
        <v>5</v>
      </c>
    </row>
    <row r="16" spans="1:12" ht="13.5">
      <c r="A16" s="9">
        <f t="shared" si="0"/>
        <v>40184</v>
      </c>
      <c r="B16" s="7" t="str">
        <f>IF(A16="-","-",IF(ISERROR(MATCH(A16,Data!$B:$B,0)),"-",MATCH(A16,Data!$B:$B,0)))</f>
        <v>-</v>
      </c>
      <c r="C16" s="7">
        <f>IF(A16="-","-",COUNTIF(Data!$B:$B,A16))</f>
        <v>0</v>
      </c>
      <c r="D16" s="7" t="str">
        <f t="shared" si="1"/>
        <v>-</v>
      </c>
      <c r="E16" s="7">
        <f t="shared" si="2"/>
        <v>500</v>
      </c>
      <c r="F16" s="8">
        <f>IF(E16="-","-",INDEX(Data!$A:$XFD,$E16,F$1))</f>
        <v>40207</v>
      </c>
      <c r="G16" s="7" t="str">
        <f>IF(F16="-","-",INDEX(Data!$A:$XFD,$E16,G$1))</f>
        <v>加賀整骨院</v>
      </c>
      <c r="H16" s="7">
        <f>IF(G16="-","-",INDEX(Data!$A:$XFD,$E16,H$1))</f>
        <v>350</v>
      </c>
      <c r="I16" s="7">
        <f>IF(H16="-","-",INDEX(Data!$A:$XFD,$E16,I$1))</f>
        <v>280</v>
      </c>
      <c r="J16" s="7" t="str">
        <f>IF(I16="-","-",INDEX(Data!$A:$XFD,$E16,J$1))</f>
        <v>利家</v>
      </c>
      <c r="K16" s="7" t="str">
        <f t="shared" si="3"/>
        <v>201001</v>
      </c>
      <c r="L16" s="7">
        <f t="shared" si="4"/>
        <v>6</v>
      </c>
    </row>
    <row r="17" spans="1:12" ht="13.5">
      <c r="A17" s="9">
        <f t="shared" si="0"/>
        <v>40185</v>
      </c>
      <c r="B17" s="7" t="str">
        <f>IF(A17="-","-",IF(ISERROR(MATCH(A17,Data!$B:$B,0)),"-",MATCH(A17,Data!$B:$B,0)))</f>
        <v>-</v>
      </c>
      <c r="C17" s="7">
        <f>IF(A17="-","-",COUNTIF(Data!$B:$B,A17))</f>
        <v>0</v>
      </c>
      <c r="D17" s="7" t="str">
        <f t="shared" si="1"/>
        <v>-</v>
      </c>
      <c r="E17" s="7">
        <f t="shared" si="2"/>
        <v>501</v>
      </c>
      <c r="F17" s="8">
        <f>IF(E17="-","-",INDEX(Data!$A:$XFD,$E17,F$1))</f>
        <v>40226</v>
      </c>
      <c r="G17" s="7" t="str">
        <f>IF(F17="-","-",INDEX(Data!$A:$XFD,$E17,G$1))</f>
        <v>加賀石川門クリニック</v>
      </c>
      <c r="H17" s="7">
        <f>IF(G17="-","-",INDEX(Data!$A:$XFD,$E17,H$1))</f>
        <v>570</v>
      </c>
      <c r="I17" s="7">
        <f>IF(H17="-","-",INDEX(Data!$A:$XFD,$E17,I$1))</f>
        <v>280</v>
      </c>
      <c r="J17" s="7" t="str">
        <f>IF(I17="-","-",INDEX(Data!$A:$XFD,$E17,J$1))</f>
        <v>利家</v>
      </c>
      <c r="K17" s="7" t="str">
        <f t="shared" si="3"/>
        <v>201002</v>
      </c>
      <c r="L17" s="7">
        <f t="shared" si="4"/>
        <v>8</v>
      </c>
    </row>
    <row r="18" spans="1:12" ht="13.5">
      <c r="A18" s="9">
        <f t="shared" si="0"/>
        <v>40186</v>
      </c>
      <c r="B18" s="7" t="str">
        <f>IF(A18="-","-",IF(ISERROR(MATCH(A18,Data!$B:$B,0)),"-",MATCH(A18,Data!$B:$B,0)))</f>
        <v>-</v>
      </c>
      <c r="C18" s="7">
        <f>IF(A18="-","-",COUNTIF(Data!$B:$B,A18))</f>
        <v>0</v>
      </c>
      <c r="D18" s="7" t="str">
        <f t="shared" si="1"/>
        <v>-</v>
      </c>
      <c r="E18" s="7">
        <f t="shared" si="2"/>
        <v>502</v>
      </c>
      <c r="F18" s="8">
        <f>IF(E18="-","-",INDEX(Data!$A:$XFD,$E18,F$1))</f>
        <v>40226</v>
      </c>
      <c r="G18" s="7" t="str">
        <f>IF(F18="-","-",INDEX(Data!$A:$XFD,$E18,G$1))</f>
        <v>加賀調剤薬局</v>
      </c>
      <c r="H18" s="7">
        <f>IF(G18="-","-",INDEX(Data!$A:$XFD,$E18,H$1))</f>
        <v>3830</v>
      </c>
      <c r="I18" s="7">
        <f>IF(H18="-","-",INDEX(Data!$A:$XFD,$E18,I$1))</f>
        <v>0</v>
      </c>
      <c r="J18" s="7" t="str">
        <f>IF(I18="-","-",INDEX(Data!$A:$XFD,$E18,J$1))</f>
        <v>利家</v>
      </c>
      <c r="K18" s="7" t="str">
        <f t="shared" si="3"/>
        <v>201002</v>
      </c>
      <c r="L18" s="7">
        <f t="shared" si="4"/>
        <v>9</v>
      </c>
    </row>
    <row r="19" spans="1:12" ht="13.5">
      <c r="A19" s="9">
        <f t="shared" si="0"/>
        <v>40187</v>
      </c>
      <c r="B19" s="7">
        <f>IF(A19="-","-",IF(ISERROR(MATCH(A19,Data!$B:$B,0)),"-",MATCH(A19,Data!$B:$B,0)))</f>
        <v>495</v>
      </c>
      <c r="C19" s="7">
        <f>IF(A19="-","-",COUNTIF(Data!$B:$B,A19))</f>
        <v>1</v>
      </c>
      <c r="D19" s="7">
        <f t="shared" si="1"/>
        <v>495</v>
      </c>
      <c r="E19" s="7">
        <f t="shared" si="2"/>
        <v>503</v>
      </c>
      <c r="F19" s="8">
        <f>IF(E19="-","-",INDEX(Data!$A:$XFD,$E19,F$1))</f>
        <v>40241</v>
      </c>
      <c r="G19" s="7" t="str">
        <f>IF(F19="-","-",INDEX(Data!$A:$XFD,$E19,G$1))</f>
        <v>加賀歯科診療所</v>
      </c>
      <c r="H19" s="7">
        <f>IF(G19="-","-",INDEX(Data!$A:$XFD,$E19,H$1))</f>
        <v>3670</v>
      </c>
      <c r="I19" s="7">
        <f>IF(H19="-","-",INDEX(Data!$A:$XFD,$E19,I$1))</f>
        <v>280</v>
      </c>
      <c r="J19" s="7" t="str">
        <f>IF(I19="-","-",INDEX(Data!$A:$XFD,$E19,J$1))</f>
        <v>松</v>
      </c>
      <c r="K19" s="7" t="str">
        <f t="shared" si="3"/>
        <v>201003</v>
      </c>
      <c r="L19" s="7">
        <f t="shared" si="4"/>
        <v>11</v>
      </c>
    </row>
    <row r="20" spans="1:12" ht="13.5">
      <c r="A20" s="9">
        <f t="shared" si="0"/>
        <v>40188</v>
      </c>
      <c r="B20" s="7" t="str">
        <f>IF(A20="-","-",IF(ISERROR(MATCH(A20,Data!$B:$B,0)),"-",MATCH(A20,Data!$B:$B,0)))</f>
        <v>-</v>
      </c>
      <c r="C20" s="7">
        <f>IF(A20="-","-",COUNTIF(Data!$B:$B,A20))</f>
        <v>0</v>
      </c>
      <c r="D20" s="7" t="str">
        <f t="shared" si="1"/>
        <v>-</v>
      </c>
      <c r="E20" s="7">
        <f t="shared" si="2"/>
        <v>504</v>
      </c>
      <c r="F20" s="8">
        <f>IF(E20="-","-",INDEX(Data!$A:$XFD,$E20,F$1))</f>
        <v>40268</v>
      </c>
      <c r="G20" s="7" t="str">
        <f>IF(F20="-","-",INDEX(Data!$A:$XFD,$E20,G$1))</f>
        <v>加賀歯科診療所</v>
      </c>
      <c r="H20" s="7">
        <f>IF(G20="-","-",INDEX(Data!$A:$XFD,$E20,H$1))</f>
        <v>1010</v>
      </c>
      <c r="I20" s="7">
        <f>IF(H20="-","-",INDEX(Data!$A:$XFD,$E20,I$1))</f>
        <v>280</v>
      </c>
      <c r="J20" s="7" t="str">
        <f>IF(I20="-","-",INDEX(Data!$A:$XFD,$E20,J$1))</f>
        <v>松</v>
      </c>
      <c r="K20" s="7" t="str">
        <f t="shared" si="3"/>
        <v>201003</v>
      </c>
      <c r="L20" s="7">
        <f t="shared" si="4"/>
        <v>12</v>
      </c>
    </row>
    <row r="21" spans="1:12" ht="13.5">
      <c r="A21" s="9">
        <f t="shared" si="0"/>
        <v>40189</v>
      </c>
      <c r="B21" s="7" t="str">
        <f>IF(A21="-","-",IF(ISERROR(MATCH(A21,Data!$B:$B,0)),"-",MATCH(A21,Data!$B:$B,0)))</f>
        <v>-</v>
      </c>
      <c r="C21" s="7">
        <f>IF(A21="-","-",COUNTIF(Data!$B:$B,A21))</f>
        <v>0</v>
      </c>
      <c r="D21" s="7" t="str">
        <f t="shared" si="1"/>
        <v>-</v>
      </c>
      <c r="E21" s="7">
        <f t="shared" si="2"/>
        <v>505</v>
      </c>
      <c r="F21" s="8">
        <f>IF(E21="-","-",INDEX(Data!$A:$XFD,$E21,F$1))</f>
        <v>40269</v>
      </c>
      <c r="G21" s="7" t="str">
        <f>IF(F21="-","-",INDEX(Data!$A:$XFD,$E21,G$1))</f>
        <v>加賀石川門クリニック</v>
      </c>
      <c r="H21" s="7">
        <f>IF(G21="-","-",INDEX(Data!$A:$XFD,$E21,H$1))</f>
        <v>410</v>
      </c>
      <c r="I21" s="7">
        <f>IF(H21="-","-",INDEX(Data!$A:$XFD,$E21,I$1))</f>
        <v>280</v>
      </c>
      <c r="J21" s="7" t="str">
        <f>IF(I21="-","-",INDEX(Data!$A:$XFD,$E21,J$1))</f>
        <v>利家</v>
      </c>
      <c r="K21" s="7" t="str">
        <f t="shared" si="3"/>
        <v>201004</v>
      </c>
      <c r="L21" s="7">
        <f t="shared" si="4"/>
        <v>14</v>
      </c>
    </row>
    <row r="22" spans="1:12" ht="13.5">
      <c r="A22" s="9">
        <f t="shared" si="0"/>
        <v>40190</v>
      </c>
      <c r="B22" s="7" t="str">
        <f>IF(A22="-","-",IF(ISERROR(MATCH(A22,Data!$B:$B,0)),"-",MATCH(A22,Data!$B:$B,0)))</f>
        <v>-</v>
      </c>
      <c r="C22" s="7">
        <f>IF(A22="-","-",COUNTIF(Data!$B:$B,A22))</f>
        <v>0</v>
      </c>
      <c r="D22" s="7" t="str">
        <f t="shared" si="1"/>
        <v>-</v>
      </c>
      <c r="E22" s="7">
        <f t="shared" si="2"/>
        <v>506</v>
      </c>
      <c r="F22" s="8">
        <f>IF(E22="-","-",INDEX(Data!$A:$XFD,$E22,F$1))</f>
        <v>40269</v>
      </c>
      <c r="G22" s="7" t="str">
        <f>IF(F22="-","-",INDEX(Data!$A:$XFD,$E22,G$1))</f>
        <v>加賀調剤薬局</v>
      </c>
      <c r="H22" s="7">
        <f>IF(G22="-","-",INDEX(Data!$A:$XFD,$E22,H$1))</f>
        <v>3030</v>
      </c>
      <c r="I22" s="7">
        <f>IF(H22="-","-",INDEX(Data!$A:$XFD,$E22,I$1))</f>
        <v>0</v>
      </c>
      <c r="J22" s="7" t="str">
        <f>IF(I22="-","-",INDEX(Data!$A:$XFD,$E22,J$1))</f>
        <v>利家</v>
      </c>
      <c r="K22" s="7" t="str">
        <f t="shared" si="3"/>
        <v>201004</v>
      </c>
      <c r="L22" s="7">
        <f t="shared" si="4"/>
        <v>15</v>
      </c>
    </row>
    <row r="23" spans="1:12" ht="13.5">
      <c r="A23" s="9">
        <f t="shared" si="0"/>
        <v>40191</v>
      </c>
      <c r="B23" s="7" t="str">
        <f>IF(A23="-","-",IF(ISERROR(MATCH(A23,Data!$B:$B,0)),"-",MATCH(A23,Data!$B:$B,0)))</f>
        <v>-</v>
      </c>
      <c r="C23" s="7">
        <f>IF(A23="-","-",COUNTIF(Data!$B:$B,A23))</f>
        <v>0</v>
      </c>
      <c r="D23" s="7" t="str">
        <f t="shared" si="1"/>
        <v>-</v>
      </c>
      <c r="E23" s="7">
        <f t="shared" si="2"/>
        <v>507</v>
      </c>
      <c r="F23" s="8">
        <f>IF(E23="-","-",INDEX(Data!$A:$XFD,$E23,F$1))</f>
        <v>40275</v>
      </c>
      <c r="G23" s="7" t="str">
        <f>IF(F23="-","-",INDEX(Data!$A:$XFD,$E23,G$1))</f>
        <v>加賀石川門クリニック</v>
      </c>
      <c r="H23" s="7">
        <f>IF(G23="-","-",INDEX(Data!$A:$XFD,$E23,H$1))</f>
        <v>570</v>
      </c>
      <c r="I23" s="7">
        <f>IF(H23="-","-",INDEX(Data!$A:$XFD,$E23,I$1))</f>
        <v>280</v>
      </c>
      <c r="J23" s="7" t="str">
        <f>IF(I23="-","-",INDEX(Data!$A:$XFD,$E23,J$1))</f>
        <v>利家</v>
      </c>
      <c r="K23" s="7" t="str">
        <f t="shared" si="3"/>
        <v>201004</v>
      </c>
      <c r="L23" s="7">
        <f t="shared" si="4"/>
        <v>16</v>
      </c>
    </row>
    <row r="24" spans="1:12" ht="13.5">
      <c r="A24" s="9">
        <f t="shared" si="0"/>
        <v>40192</v>
      </c>
      <c r="B24" s="7" t="str">
        <f>IF(A24="-","-",IF(ISERROR(MATCH(A24,Data!$B:$B,0)),"-",MATCH(A24,Data!$B:$B,0)))</f>
        <v>-</v>
      </c>
      <c r="C24" s="7">
        <f>IF(A24="-","-",COUNTIF(Data!$B:$B,A24))</f>
        <v>0</v>
      </c>
      <c r="D24" s="7" t="str">
        <f t="shared" si="1"/>
        <v>-</v>
      </c>
      <c r="E24" s="7">
        <f t="shared" si="2"/>
        <v>508</v>
      </c>
      <c r="F24" s="8">
        <f>IF(E24="-","-",INDEX(Data!$A:$XFD,$E24,F$1))</f>
        <v>40275</v>
      </c>
      <c r="G24" s="7" t="str">
        <f>IF(F24="-","-",INDEX(Data!$A:$XFD,$E24,G$1))</f>
        <v>加賀調剤薬局</v>
      </c>
      <c r="H24" s="7">
        <f>IF(G24="-","-",INDEX(Data!$A:$XFD,$E24,H$1))</f>
        <v>520</v>
      </c>
      <c r="I24" s="7">
        <f>IF(H24="-","-",INDEX(Data!$A:$XFD,$E24,I$1))</f>
        <v>0</v>
      </c>
      <c r="J24" s="7" t="str">
        <f>IF(I24="-","-",INDEX(Data!$A:$XFD,$E24,J$1))</f>
        <v>利家</v>
      </c>
      <c r="K24" s="7" t="str">
        <f t="shared" si="3"/>
        <v>201004</v>
      </c>
      <c r="L24" s="7">
        <f t="shared" si="4"/>
        <v>17</v>
      </c>
    </row>
    <row r="25" spans="1:12" ht="13.5">
      <c r="A25" s="9">
        <f t="shared" si="0"/>
        <v>40193</v>
      </c>
      <c r="B25" s="7" t="str">
        <f>IF(A25="-","-",IF(ISERROR(MATCH(A25,Data!$B:$B,0)),"-",MATCH(A25,Data!$B:$B,0)))</f>
        <v>-</v>
      </c>
      <c r="C25" s="7">
        <f>IF(A25="-","-",COUNTIF(Data!$B:$B,A25))</f>
        <v>0</v>
      </c>
      <c r="D25" s="7" t="str">
        <f t="shared" si="1"/>
        <v>-</v>
      </c>
      <c r="E25" s="7">
        <f t="shared" si="2"/>
        <v>509</v>
      </c>
      <c r="F25" s="8">
        <f>IF(E25="-","-",INDEX(Data!$A:$XFD,$E25,F$1))</f>
        <v>40278</v>
      </c>
      <c r="G25" s="7" t="str">
        <f>IF(F25="-","-",INDEX(Data!$A:$XFD,$E25,G$1))</f>
        <v>加賀石川門クリニック</v>
      </c>
      <c r="H25" s="7">
        <f>IF(G25="-","-",INDEX(Data!$A:$XFD,$E25,H$1))</f>
        <v>720</v>
      </c>
      <c r="I25" s="7">
        <f>IF(H25="-","-",INDEX(Data!$A:$XFD,$E25,I$1))</f>
        <v>280</v>
      </c>
      <c r="J25" s="7" t="str">
        <f>IF(I25="-","-",INDEX(Data!$A:$XFD,$E25,J$1))</f>
        <v>利家</v>
      </c>
      <c r="K25" s="7" t="str">
        <f t="shared" si="3"/>
        <v>201004</v>
      </c>
      <c r="L25" s="7">
        <f t="shared" si="4"/>
        <v>18</v>
      </c>
    </row>
    <row r="26" spans="1:12" ht="13.5">
      <c r="A26" s="9">
        <f t="shared" si="0"/>
        <v>40194</v>
      </c>
      <c r="B26" s="7" t="str">
        <f>IF(A26="-","-",IF(ISERROR(MATCH(A26,Data!$B:$B,0)),"-",MATCH(A26,Data!$B:$B,0)))</f>
        <v>-</v>
      </c>
      <c r="C26" s="7">
        <f>IF(A26="-","-",COUNTIF(Data!$B:$B,A26))</f>
        <v>0</v>
      </c>
      <c r="D26" s="7" t="str">
        <f t="shared" si="1"/>
        <v>-</v>
      </c>
      <c r="E26" s="7">
        <f t="shared" si="2"/>
        <v>510</v>
      </c>
      <c r="F26" s="8">
        <f>IF(E26="-","-",INDEX(Data!$A:$XFD,$E26,F$1))</f>
        <v>40278</v>
      </c>
      <c r="G26" s="7" t="str">
        <f>IF(F26="-","-",INDEX(Data!$A:$XFD,$E26,G$1))</f>
        <v>加賀調剤薬局</v>
      </c>
      <c r="H26" s="7">
        <f>IF(G26="-","-",INDEX(Data!$A:$XFD,$E26,H$1))</f>
        <v>630</v>
      </c>
      <c r="I26" s="7">
        <f>IF(H26="-","-",INDEX(Data!$A:$XFD,$E26,I$1))</f>
        <v>0</v>
      </c>
      <c r="J26" s="7" t="str">
        <f>IF(I26="-","-",INDEX(Data!$A:$XFD,$E26,J$1))</f>
        <v>利家</v>
      </c>
      <c r="K26" s="7" t="str">
        <f t="shared" si="3"/>
        <v>201004</v>
      </c>
      <c r="L26" s="7">
        <f t="shared" si="4"/>
        <v>19</v>
      </c>
    </row>
    <row r="27" spans="1:12" ht="13.5">
      <c r="A27" s="9">
        <f t="shared" si="0"/>
        <v>40195</v>
      </c>
      <c r="B27" s="7" t="str">
        <f>IF(A27="-","-",IF(ISERROR(MATCH(A27,Data!$B:$B,0)),"-",MATCH(A27,Data!$B:$B,0)))</f>
        <v>-</v>
      </c>
      <c r="C27" s="7">
        <f>IF(A27="-","-",COUNTIF(Data!$B:$B,A27))</f>
        <v>0</v>
      </c>
      <c r="D27" s="7" t="str">
        <f t="shared" si="1"/>
        <v>-</v>
      </c>
      <c r="E27" s="7">
        <f t="shared" si="2"/>
        <v>511</v>
      </c>
      <c r="F27" s="8">
        <f>IF(E27="-","-",INDEX(Data!$A:$XFD,$E27,F$1))</f>
        <v>40294</v>
      </c>
      <c r="G27" s="7" t="str">
        <f>IF(F27="-","-",INDEX(Data!$A:$XFD,$E27,G$1))</f>
        <v>加賀整骨院</v>
      </c>
      <c r="H27" s="7">
        <f>IF(G27="-","-",INDEX(Data!$A:$XFD,$E27,H$1))</f>
        <v>350</v>
      </c>
      <c r="I27" s="7">
        <f>IF(H27="-","-",INDEX(Data!$A:$XFD,$E27,I$1))</f>
        <v>280</v>
      </c>
      <c r="J27" s="7" t="str">
        <f>IF(I27="-","-",INDEX(Data!$A:$XFD,$E27,J$1))</f>
        <v>利家</v>
      </c>
      <c r="K27" s="7" t="str">
        <f t="shared" si="3"/>
        <v>201004</v>
      </c>
      <c r="L27" s="7">
        <f t="shared" si="4"/>
        <v>20</v>
      </c>
    </row>
    <row r="28" spans="1:12" ht="13.5">
      <c r="A28" s="9">
        <f t="shared" si="0"/>
        <v>40196</v>
      </c>
      <c r="B28" s="7">
        <f>IF(A28="-","-",IF(ISERROR(MATCH(A28,Data!$B:$B,0)),"-",MATCH(A28,Data!$B:$B,0)))</f>
        <v>496</v>
      </c>
      <c r="C28" s="7">
        <f>IF(A28="-","-",COUNTIF(Data!$B:$B,A28))</f>
        <v>3</v>
      </c>
      <c r="D28" s="7">
        <f t="shared" si="1"/>
        <v>498</v>
      </c>
      <c r="E28" s="7">
        <f t="shared" si="2"/>
        <v>512</v>
      </c>
      <c r="F28" s="8">
        <f>IF(E28="-","-",INDEX(Data!$A:$XFD,$E28,F$1))</f>
        <v>40329</v>
      </c>
      <c r="G28" s="7" t="str">
        <f>IF(F28="-","-",INDEX(Data!$A:$XFD,$E28,G$1))</f>
        <v>加賀整骨院</v>
      </c>
      <c r="H28" s="7">
        <f>IF(G28="-","-",INDEX(Data!$A:$XFD,$E28,H$1))</f>
        <v>350</v>
      </c>
      <c r="I28" s="7">
        <f>IF(H28="-","-",INDEX(Data!$A:$XFD,$E28,I$1))</f>
        <v>280</v>
      </c>
      <c r="J28" s="7" t="str">
        <f>IF(I28="-","-",INDEX(Data!$A:$XFD,$E28,J$1))</f>
        <v>利家</v>
      </c>
      <c r="K28" s="7" t="str">
        <f t="shared" si="3"/>
        <v>201005</v>
      </c>
      <c r="L28" s="7">
        <f t="shared" si="4"/>
        <v>22</v>
      </c>
    </row>
    <row r="29" spans="1:12" ht="13.5">
      <c r="A29" s="9">
        <f t="shared" si="0"/>
        <v>40197</v>
      </c>
      <c r="B29" s="7" t="str">
        <f>IF(A29="-","-",IF(ISERROR(MATCH(A29,Data!$B:$B,0)),"-",MATCH(A29,Data!$B:$B,0)))</f>
        <v>-</v>
      </c>
      <c r="C29" s="7">
        <f>IF(A29="-","-",COUNTIF(Data!$B:$B,A29))</f>
        <v>0</v>
      </c>
      <c r="D29" s="7" t="str">
        <f t="shared" si="1"/>
        <v>-</v>
      </c>
      <c r="E29" s="7">
        <f t="shared" si="2"/>
        <v>513</v>
      </c>
      <c r="F29" s="8">
        <f>IF(E29="-","-",INDEX(Data!$A:$XFD,$E29,F$1))</f>
        <v>40375</v>
      </c>
      <c r="G29" s="7" t="str">
        <f>IF(F29="-","-",INDEX(Data!$A:$XFD,$E29,G$1))</f>
        <v>加賀歯科診療所</v>
      </c>
      <c r="H29" s="7">
        <f>IF(G29="-","-",INDEX(Data!$A:$XFD,$E29,H$1))</f>
        <v>2090</v>
      </c>
      <c r="I29" s="7">
        <f>IF(H29="-","-",INDEX(Data!$A:$XFD,$E29,I$1))</f>
        <v>280</v>
      </c>
      <c r="J29" s="7" t="str">
        <f>IF(I29="-","-",INDEX(Data!$A:$XFD,$E29,J$1))</f>
        <v>利家</v>
      </c>
      <c r="K29" s="7" t="str">
        <f t="shared" si="3"/>
        <v>201007</v>
      </c>
      <c r="L29" s="7">
        <f t="shared" si="4"/>
        <v>24</v>
      </c>
    </row>
    <row r="30" spans="1:12" ht="13.5">
      <c r="A30" s="9">
        <f t="shared" si="0"/>
        <v>40198</v>
      </c>
      <c r="B30" s="7" t="str">
        <f>IF(A30="-","-",IF(ISERROR(MATCH(A30,Data!$B:$B,0)),"-",MATCH(A30,Data!$B:$B,0)))</f>
        <v>-</v>
      </c>
      <c r="C30" s="7">
        <f>IF(A30="-","-",COUNTIF(Data!$B:$B,A30))</f>
        <v>0</v>
      </c>
      <c r="D30" s="7" t="str">
        <f t="shared" si="1"/>
        <v>-</v>
      </c>
      <c r="E30" s="7">
        <f t="shared" si="2"/>
        <v>514</v>
      </c>
      <c r="F30" s="8">
        <f>IF(E30="-","-",INDEX(Data!$A:$XFD,$E30,F$1))</f>
        <v>40388</v>
      </c>
      <c r="G30" s="7" t="str">
        <f>IF(F30="-","-",INDEX(Data!$A:$XFD,$E30,G$1))</f>
        <v>加賀歯科診療所</v>
      </c>
      <c r="H30" s="7">
        <f>IF(G30="-","-",INDEX(Data!$A:$XFD,$E30,H$1))</f>
        <v>550</v>
      </c>
      <c r="I30" s="7">
        <f>IF(H30="-","-",INDEX(Data!$A:$XFD,$E30,I$1))</f>
        <v>280</v>
      </c>
      <c r="J30" s="7" t="str">
        <f>IF(I30="-","-",INDEX(Data!$A:$XFD,$E30,J$1))</f>
        <v>利家</v>
      </c>
      <c r="K30" s="7" t="str">
        <f t="shared" si="3"/>
        <v>201007</v>
      </c>
      <c r="L30" s="7">
        <f t="shared" si="4"/>
        <v>25</v>
      </c>
    </row>
    <row r="31" spans="1:12" ht="13.5">
      <c r="A31" s="9">
        <f t="shared" si="0"/>
        <v>40199</v>
      </c>
      <c r="B31" s="7">
        <f>IF(A31="-","-",IF(ISERROR(MATCH(A31,Data!$B:$B,0)),"-",MATCH(A31,Data!$B:$B,0)))</f>
        <v>499</v>
      </c>
      <c r="C31" s="7">
        <f>IF(A31="-","-",COUNTIF(Data!$B:$B,A31))</f>
        <v>1</v>
      </c>
      <c r="D31" s="7">
        <f t="shared" si="1"/>
        <v>499</v>
      </c>
      <c r="E31" s="7">
        <f t="shared" si="2"/>
        <v>515</v>
      </c>
      <c r="F31" s="8">
        <f>IF(E31="-","-",INDEX(Data!$A:$XFD,$E31,F$1))</f>
        <v>40394</v>
      </c>
      <c r="G31" s="7" t="str">
        <f>IF(F31="-","-",INDEX(Data!$A:$XFD,$E31,G$1))</f>
        <v>加賀歯科診療所</v>
      </c>
      <c r="H31" s="7">
        <f>IF(G31="-","-",INDEX(Data!$A:$XFD,$E31,H$1))</f>
        <v>1050</v>
      </c>
      <c r="I31" s="7">
        <f>IF(H31="-","-",INDEX(Data!$A:$XFD,$E31,I$1))</f>
        <v>280</v>
      </c>
      <c r="J31" s="7" t="str">
        <f>IF(I31="-","-",INDEX(Data!$A:$XFD,$E31,J$1))</f>
        <v>利家</v>
      </c>
      <c r="K31" s="7" t="str">
        <f t="shared" si="3"/>
        <v>201008</v>
      </c>
      <c r="L31" s="7">
        <f t="shared" si="4"/>
        <v>27</v>
      </c>
    </row>
    <row r="32" spans="1:12" ht="13.5">
      <c r="A32" s="9">
        <f t="shared" si="0"/>
        <v>40200</v>
      </c>
      <c r="B32" s="7" t="str">
        <f>IF(A32="-","-",IF(ISERROR(MATCH(A32,Data!$B:$B,0)),"-",MATCH(A32,Data!$B:$B,0)))</f>
        <v>-</v>
      </c>
      <c r="C32" s="7">
        <f>IF(A32="-","-",COUNTIF(Data!$B:$B,A32))</f>
        <v>0</v>
      </c>
      <c r="D32" s="7" t="str">
        <f t="shared" si="1"/>
        <v>-</v>
      </c>
      <c r="E32" s="7">
        <f t="shared" si="2"/>
        <v>516</v>
      </c>
      <c r="F32" s="8">
        <f>IF(E32="-","-",INDEX(Data!$A:$XFD,$E32,F$1))</f>
        <v>40395</v>
      </c>
      <c r="G32" s="7" t="str">
        <f>IF(F32="-","-",INDEX(Data!$A:$XFD,$E32,G$1))</f>
        <v>加賀歯科診療所</v>
      </c>
      <c r="H32" s="7">
        <f>IF(G32="-","-",INDEX(Data!$A:$XFD,$E32,H$1))</f>
        <v>320</v>
      </c>
      <c r="I32" s="7">
        <f>IF(H32="-","-",INDEX(Data!$A:$XFD,$E32,I$1))</f>
        <v>280</v>
      </c>
      <c r="J32" s="7" t="str">
        <f>IF(I32="-","-",INDEX(Data!$A:$XFD,$E32,J$1))</f>
        <v>利家</v>
      </c>
      <c r="K32" s="7" t="str">
        <f t="shared" si="3"/>
        <v>201008</v>
      </c>
      <c r="L32" s="7">
        <f t="shared" si="4"/>
        <v>28</v>
      </c>
    </row>
    <row r="33" spans="1:12" ht="13.5">
      <c r="A33" s="9">
        <f t="shared" si="0"/>
        <v>40201</v>
      </c>
      <c r="B33" s="7" t="str">
        <f>IF(A33="-","-",IF(ISERROR(MATCH(A33,Data!$B:$B,0)),"-",MATCH(A33,Data!$B:$B,0)))</f>
        <v>-</v>
      </c>
      <c r="C33" s="7">
        <f>IF(A33="-","-",COUNTIF(Data!$B:$B,A33))</f>
        <v>0</v>
      </c>
      <c r="D33" s="7" t="str">
        <f t="shared" si="1"/>
        <v>-</v>
      </c>
      <c r="E33" s="7">
        <f t="shared" si="2"/>
        <v>517</v>
      </c>
      <c r="F33" s="8">
        <f>IF(E33="-","-",INDEX(Data!$A:$XFD,$E33,F$1))</f>
        <v>40399</v>
      </c>
      <c r="G33" s="7" t="str">
        <f>IF(F33="-","-",INDEX(Data!$A:$XFD,$E33,G$1))</f>
        <v>加賀歯科診療所</v>
      </c>
      <c r="H33" s="7">
        <f>IF(G33="-","-",INDEX(Data!$A:$XFD,$E33,H$1))</f>
        <v>340</v>
      </c>
      <c r="I33" s="7">
        <f>IF(H33="-","-",INDEX(Data!$A:$XFD,$E33,I$1))</f>
        <v>280</v>
      </c>
      <c r="J33" s="7" t="str">
        <f>IF(I33="-","-",INDEX(Data!$A:$XFD,$E33,J$1))</f>
        <v>利家</v>
      </c>
      <c r="K33" s="7" t="str">
        <f t="shared" si="3"/>
        <v>201008</v>
      </c>
      <c r="L33" s="7">
        <f t="shared" si="4"/>
        <v>29</v>
      </c>
    </row>
    <row r="34" spans="1:12" ht="13.5">
      <c r="A34" s="9">
        <f t="shared" si="0"/>
        <v>40202</v>
      </c>
      <c r="B34" s="7" t="str">
        <f>IF(A34="-","-",IF(ISERROR(MATCH(A34,Data!$B:$B,0)),"-",MATCH(A34,Data!$B:$B,0)))</f>
        <v>-</v>
      </c>
      <c r="C34" s="7">
        <f>IF(A34="-","-",COUNTIF(Data!$B:$B,A34))</f>
        <v>0</v>
      </c>
      <c r="D34" s="7" t="str">
        <f t="shared" si="1"/>
        <v>-</v>
      </c>
      <c r="E34" s="7">
        <f t="shared" si="2"/>
        <v>518</v>
      </c>
      <c r="F34" s="8">
        <f>IF(E34="-","-",INDEX(Data!$A:$XFD,$E34,F$1))</f>
        <v>40413</v>
      </c>
      <c r="G34" s="7" t="str">
        <f>IF(F34="-","-",INDEX(Data!$A:$XFD,$E34,G$1))</f>
        <v>加賀整骨院</v>
      </c>
      <c r="H34" s="7">
        <f>IF(G34="-","-",INDEX(Data!$A:$XFD,$E34,H$1))</f>
        <v>400</v>
      </c>
      <c r="I34" s="7">
        <f>IF(H34="-","-",INDEX(Data!$A:$XFD,$E34,I$1))</f>
        <v>280</v>
      </c>
      <c r="J34" s="7" t="str">
        <f>IF(I34="-","-",INDEX(Data!$A:$XFD,$E34,J$1))</f>
        <v>利家</v>
      </c>
      <c r="K34" s="7" t="str">
        <f t="shared" si="3"/>
        <v>201008</v>
      </c>
      <c r="L34" s="7">
        <f t="shared" si="4"/>
        <v>30</v>
      </c>
    </row>
    <row r="35" spans="1:12" ht="13.5">
      <c r="A35" s="9">
        <f t="shared" si="0"/>
        <v>40203</v>
      </c>
      <c r="B35" s="7" t="str">
        <f>IF(A35="-","-",IF(ISERROR(MATCH(A35,Data!$B:$B,0)),"-",MATCH(A35,Data!$B:$B,0)))</f>
        <v>-</v>
      </c>
      <c r="C35" s="7">
        <f>IF(A35="-","-",COUNTIF(Data!$B:$B,A35))</f>
        <v>0</v>
      </c>
      <c r="D35" s="7" t="str">
        <f t="shared" si="1"/>
        <v>-</v>
      </c>
      <c r="E35" s="7">
        <f t="shared" si="2"/>
        <v>519</v>
      </c>
      <c r="F35" s="8">
        <f>IF(E35="-","-",INDEX(Data!$A:$XFD,$E35,F$1))</f>
        <v>40413</v>
      </c>
      <c r="G35" s="7" t="str">
        <f>IF(F35="-","-",INDEX(Data!$A:$XFD,$E35,G$1))</f>
        <v>加賀整骨院</v>
      </c>
      <c r="H35" s="7">
        <f>IF(G35="-","-",INDEX(Data!$A:$XFD,$E35,H$1))</f>
        <v>290</v>
      </c>
      <c r="I35" s="7">
        <f>IF(H35="-","-",INDEX(Data!$A:$XFD,$E35,I$1))</f>
        <v>280</v>
      </c>
      <c r="J35" s="7" t="str">
        <f>IF(I35="-","-",INDEX(Data!$A:$XFD,$E35,J$1))</f>
        <v>利家</v>
      </c>
      <c r="K35" s="7" t="str">
        <f t="shared" si="3"/>
        <v>201008</v>
      </c>
      <c r="L35" s="7">
        <f t="shared" si="4"/>
        <v>31</v>
      </c>
    </row>
    <row r="36" spans="1:12" ht="13.5">
      <c r="A36" s="9">
        <f t="shared" si="0"/>
        <v>40204</v>
      </c>
      <c r="B36" s="7" t="str">
        <f>IF(A36="-","-",IF(ISERROR(MATCH(A36,Data!$B:$B,0)),"-",MATCH(A36,Data!$B:$B,0)))</f>
        <v>-</v>
      </c>
      <c r="C36" s="7">
        <f>IF(A36="-","-",COUNTIF(Data!$B:$B,A36))</f>
        <v>0</v>
      </c>
      <c r="D36" s="7" t="str">
        <f t="shared" si="1"/>
        <v>-</v>
      </c>
      <c r="E36" s="7">
        <f t="shared" si="2"/>
        <v>520</v>
      </c>
      <c r="F36" s="8">
        <f>IF(E36="-","-",INDEX(Data!$A:$XFD,$E36,F$1))</f>
        <v>40416</v>
      </c>
      <c r="G36" s="7" t="str">
        <f>IF(F36="-","-",INDEX(Data!$A:$XFD,$E36,G$1))</f>
        <v>加賀整骨院</v>
      </c>
      <c r="H36" s="7">
        <f>IF(G36="-","-",INDEX(Data!$A:$XFD,$E36,H$1))</f>
        <v>210</v>
      </c>
      <c r="I36" s="7">
        <f>IF(H36="-","-",INDEX(Data!$A:$XFD,$E36,I$1))</f>
        <v>280</v>
      </c>
      <c r="J36" s="7" t="str">
        <f>IF(I36="-","-",INDEX(Data!$A:$XFD,$E36,J$1))</f>
        <v>利家</v>
      </c>
      <c r="K36" s="7" t="str">
        <f t="shared" si="3"/>
        <v>201008</v>
      </c>
      <c r="L36" s="7">
        <f t="shared" si="4"/>
        <v>32</v>
      </c>
    </row>
    <row r="37" spans="1:12" ht="13.5">
      <c r="A37" s="9">
        <f t="shared" si="0"/>
        <v>40205</v>
      </c>
      <c r="B37" s="7" t="str">
        <f>IF(A37="-","-",IF(ISERROR(MATCH(A37,Data!$B:$B,0)),"-",MATCH(A37,Data!$B:$B,0)))</f>
        <v>-</v>
      </c>
      <c r="C37" s="7">
        <f>IF(A37="-","-",COUNTIF(Data!$B:$B,A37))</f>
        <v>0</v>
      </c>
      <c r="D37" s="7" t="str">
        <f t="shared" si="1"/>
        <v>-</v>
      </c>
      <c r="E37" s="7">
        <f t="shared" si="2"/>
        <v>521</v>
      </c>
      <c r="F37" s="8">
        <f>IF(E37="-","-",INDEX(Data!$A:$XFD,$E37,F$1))</f>
        <v>40424</v>
      </c>
      <c r="G37" s="7" t="str">
        <f>IF(F37="-","-",INDEX(Data!$A:$XFD,$E37,G$1))</f>
        <v>加賀整骨院</v>
      </c>
      <c r="H37" s="7">
        <f>IF(G37="-","-",INDEX(Data!$A:$XFD,$E37,H$1))</f>
        <v>460</v>
      </c>
      <c r="I37" s="7">
        <f>IF(H37="-","-",INDEX(Data!$A:$XFD,$E37,I$1))</f>
        <v>280</v>
      </c>
      <c r="J37" s="7" t="str">
        <f>IF(I37="-","-",INDEX(Data!$A:$XFD,$E37,J$1))</f>
        <v>利家</v>
      </c>
      <c r="K37" s="7" t="str">
        <f t="shared" si="3"/>
        <v>201009</v>
      </c>
      <c r="L37" s="7">
        <f t="shared" si="4"/>
        <v>34</v>
      </c>
    </row>
    <row r="38" spans="1:12" ht="13.5">
      <c r="A38" s="9">
        <f t="shared" si="0"/>
        <v>40206</v>
      </c>
      <c r="B38" s="7" t="str">
        <f>IF(A38="-","-",IF(ISERROR(MATCH(A38,Data!$B:$B,0)),"-",MATCH(A38,Data!$B:$B,0)))</f>
        <v>-</v>
      </c>
      <c r="C38" s="7">
        <f>IF(A38="-","-",COUNTIF(Data!$B:$B,A38))</f>
        <v>0</v>
      </c>
      <c r="D38" s="7" t="str">
        <f t="shared" si="1"/>
        <v>-</v>
      </c>
      <c r="E38" s="7">
        <f t="shared" si="2"/>
        <v>522</v>
      </c>
      <c r="F38" s="8">
        <f>IF(E38="-","-",INDEX(Data!$A:$XFD,$E38,F$1))</f>
        <v>40448</v>
      </c>
      <c r="G38" s="7" t="str">
        <f>IF(F38="-","-",INDEX(Data!$A:$XFD,$E38,G$1))</f>
        <v>加賀整骨院</v>
      </c>
      <c r="H38" s="7">
        <f>IF(G38="-","-",INDEX(Data!$A:$XFD,$E38,H$1))</f>
        <v>160</v>
      </c>
      <c r="I38" s="7">
        <f>IF(H38="-","-",INDEX(Data!$A:$XFD,$E38,I$1))</f>
        <v>280</v>
      </c>
      <c r="J38" s="7" t="str">
        <f>IF(I38="-","-",INDEX(Data!$A:$XFD,$E38,J$1))</f>
        <v>利家</v>
      </c>
      <c r="K38" s="7" t="str">
        <f t="shared" si="3"/>
        <v>201009</v>
      </c>
      <c r="L38" s="7">
        <f t="shared" si="4"/>
        <v>35</v>
      </c>
    </row>
    <row r="39" spans="1:12" ht="13.5">
      <c r="A39" s="9">
        <f t="shared" si="0"/>
        <v>40207</v>
      </c>
      <c r="B39" s="7">
        <f>IF(A39="-","-",IF(ISERROR(MATCH(A39,Data!$B:$B,0)),"-",MATCH(A39,Data!$B:$B,0)))</f>
        <v>500</v>
      </c>
      <c r="C39" s="7">
        <f>IF(A39="-","-",COUNTIF(Data!$B:$B,A39))</f>
        <v>1</v>
      </c>
      <c r="D39" s="7">
        <f t="shared" si="1"/>
        <v>500</v>
      </c>
      <c r="E39" s="7">
        <f t="shared" si="2"/>
        <v>523</v>
      </c>
      <c r="F39" s="8">
        <f>IF(E39="-","-",INDEX(Data!$A:$XFD,$E39,F$1))</f>
        <v>40454</v>
      </c>
      <c r="G39" s="7" t="str">
        <f>IF(F39="-","-",INDEX(Data!$A:$XFD,$E39,G$1))</f>
        <v>加賀整骨院</v>
      </c>
      <c r="H39" s="7">
        <f>IF(G39="-","-",INDEX(Data!$A:$XFD,$E39,H$1))</f>
        <v>160</v>
      </c>
      <c r="I39" s="7">
        <f>IF(H39="-","-",INDEX(Data!$A:$XFD,$E39,I$1))</f>
        <v>280</v>
      </c>
      <c r="J39" s="7" t="str">
        <f>IF(I39="-","-",INDEX(Data!$A:$XFD,$E39,J$1))</f>
        <v>利家</v>
      </c>
      <c r="K39" s="7" t="str">
        <f t="shared" si="3"/>
        <v>201010</v>
      </c>
      <c r="L39" s="7">
        <f t="shared" si="4"/>
        <v>37</v>
      </c>
    </row>
    <row r="40" spans="1:12" ht="13.5">
      <c r="A40" s="9">
        <f t="shared" si="0"/>
        <v>40208</v>
      </c>
      <c r="B40" s="7" t="str">
        <f>IF(A40="-","-",IF(ISERROR(MATCH(A40,Data!$B:$B,0)),"-",MATCH(A40,Data!$B:$B,0)))</f>
        <v>-</v>
      </c>
      <c r="C40" s="7">
        <f>IF(A40="-","-",COUNTIF(Data!$B:$B,A40))</f>
        <v>0</v>
      </c>
      <c r="D40" s="7" t="str">
        <f t="shared" si="1"/>
        <v>-</v>
      </c>
      <c r="E40" s="7">
        <f t="shared" si="2"/>
        <v>524</v>
      </c>
      <c r="F40" s="8">
        <f>IF(E40="-","-",INDEX(Data!$A:$XFD,$E40,F$1))</f>
        <v>40461</v>
      </c>
      <c r="G40" s="7" t="str">
        <f>IF(F40="-","-",INDEX(Data!$A:$XFD,$E40,G$1))</f>
        <v>加賀整骨院</v>
      </c>
      <c r="H40" s="7">
        <f>IF(G40="-","-",INDEX(Data!$A:$XFD,$E40,H$1))</f>
        <v>100</v>
      </c>
      <c r="I40" s="7">
        <f>IF(H40="-","-",INDEX(Data!$A:$XFD,$E40,I$1))</f>
        <v>280</v>
      </c>
      <c r="J40" s="7" t="str">
        <f>IF(I40="-","-",INDEX(Data!$A:$XFD,$E40,J$1))</f>
        <v>利家</v>
      </c>
      <c r="K40" s="7" t="str">
        <f t="shared" si="3"/>
        <v>201010</v>
      </c>
      <c r="L40" s="7">
        <f t="shared" si="4"/>
        <v>38</v>
      </c>
    </row>
    <row r="41" spans="1:12" ht="13.5">
      <c r="A41" s="9">
        <f t="shared" si="0"/>
        <v>40209</v>
      </c>
      <c r="B41" s="7" t="str">
        <f>IF(A41="-","-",IF(ISERROR(MATCH(A41,Data!$B:$B,0)),"-",MATCH(A41,Data!$B:$B,0)))</f>
        <v>-</v>
      </c>
      <c r="C41" s="7">
        <f>IF(A41="-","-",COUNTIF(Data!$B:$B,A41))</f>
        <v>0</v>
      </c>
      <c r="D41" s="7" t="str">
        <f t="shared" si="1"/>
        <v>-</v>
      </c>
      <c r="E41" s="7">
        <f t="shared" si="2"/>
        <v>525</v>
      </c>
      <c r="F41" s="8">
        <f>IF(E41="-","-",INDEX(Data!$A:$XFD,$E41,F$1))</f>
        <v>40464</v>
      </c>
      <c r="G41" s="7" t="str">
        <f>IF(F41="-","-",INDEX(Data!$A:$XFD,$E41,G$1))</f>
        <v>加賀整骨院</v>
      </c>
      <c r="H41" s="7">
        <f>IF(G41="-","-",INDEX(Data!$A:$XFD,$E41,H$1))</f>
        <v>160</v>
      </c>
      <c r="I41" s="7">
        <f>IF(H41="-","-",INDEX(Data!$A:$XFD,$E41,I$1))</f>
        <v>280</v>
      </c>
      <c r="J41" s="7" t="str">
        <f>IF(I41="-","-",INDEX(Data!$A:$XFD,$E41,J$1))</f>
        <v>利家</v>
      </c>
      <c r="K41" s="7" t="str">
        <f t="shared" si="3"/>
        <v>201010</v>
      </c>
      <c r="L41" s="7">
        <f t="shared" si="4"/>
        <v>39</v>
      </c>
    </row>
    <row r="42" spans="1:12" ht="13.5">
      <c r="A42" s="9">
        <f t="shared" si="0"/>
        <v>40210</v>
      </c>
      <c r="B42" s="7" t="str">
        <f>IF(A42="-","-",IF(ISERROR(MATCH(A42,Data!$B:$B,0)),"-",MATCH(A42,Data!$B:$B,0)))</f>
        <v>-</v>
      </c>
      <c r="C42" s="7">
        <f>IF(A42="-","-",COUNTIF(Data!$B:$B,A42))</f>
        <v>0</v>
      </c>
      <c r="D42" s="7" t="str">
        <f t="shared" si="1"/>
        <v>-</v>
      </c>
      <c r="E42" s="7">
        <f t="shared" si="2"/>
        <v>526</v>
      </c>
      <c r="F42" s="8">
        <f>IF(E42="-","-",INDEX(Data!$A:$XFD,$E42,F$1))</f>
        <v>40465</v>
      </c>
      <c r="G42" s="7" t="str">
        <f>IF(F42="-","-",INDEX(Data!$A:$XFD,$E42,G$1))</f>
        <v>加賀整骨院</v>
      </c>
      <c r="H42" s="7">
        <f>IF(G42="-","-",INDEX(Data!$A:$XFD,$E42,H$1))</f>
        <v>160</v>
      </c>
      <c r="I42" s="7">
        <f>IF(H42="-","-",INDEX(Data!$A:$XFD,$E42,I$1))</f>
        <v>280</v>
      </c>
      <c r="J42" s="7" t="str">
        <f>IF(I42="-","-",INDEX(Data!$A:$XFD,$E42,J$1))</f>
        <v>利家</v>
      </c>
      <c r="K42" s="7" t="str">
        <f t="shared" si="3"/>
        <v>201010</v>
      </c>
      <c r="L42" s="7">
        <f t="shared" si="4"/>
        <v>40</v>
      </c>
    </row>
    <row r="43" spans="1:12" ht="13.5">
      <c r="A43" s="9">
        <f t="shared" si="0"/>
        <v>40211</v>
      </c>
      <c r="B43" s="7" t="str">
        <f>IF(A43="-","-",IF(ISERROR(MATCH(A43,Data!$B:$B,0)),"-",MATCH(A43,Data!$B:$B,0)))</f>
        <v>-</v>
      </c>
      <c r="C43" s="7">
        <f>IF(A43="-","-",COUNTIF(Data!$B:$B,A43))</f>
        <v>0</v>
      </c>
      <c r="D43" s="7" t="str">
        <f t="shared" si="1"/>
        <v>-</v>
      </c>
      <c r="E43" s="7">
        <f t="shared" si="2"/>
        <v>527</v>
      </c>
      <c r="F43" s="8">
        <f>IF(E43="-","-",INDEX(Data!$A:$XFD,$E43,F$1))</f>
        <v>40469</v>
      </c>
      <c r="G43" s="7" t="str">
        <f>IF(F43="-","-",INDEX(Data!$A:$XFD,$E43,G$1))</f>
        <v>加賀整骨院</v>
      </c>
      <c r="H43" s="7">
        <f>IF(G43="-","-",INDEX(Data!$A:$XFD,$E43,H$1))</f>
        <v>160</v>
      </c>
      <c r="I43" s="7">
        <f>IF(H43="-","-",INDEX(Data!$A:$XFD,$E43,I$1))</f>
        <v>280</v>
      </c>
      <c r="J43" s="7" t="str">
        <f>IF(I43="-","-",INDEX(Data!$A:$XFD,$E43,J$1))</f>
        <v>利家</v>
      </c>
      <c r="K43" s="7" t="str">
        <f t="shared" si="3"/>
        <v>201010</v>
      </c>
      <c r="L43" s="7">
        <f t="shared" si="4"/>
        <v>41</v>
      </c>
    </row>
    <row r="44" spans="1:12" ht="13.5">
      <c r="A44" s="9">
        <f t="shared" si="0"/>
        <v>40212</v>
      </c>
      <c r="B44" s="7" t="str">
        <f>IF(A44="-","-",IF(ISERROR(MATCH(A44,Data!$B:$B,0)),"-",MATCH(A44,Data!$B:$B,0)))</f>
        <v>-</v>
      </c>
      <c r="C44" s="7">
        <f>IF(A44="-","-",COUNTIF(Data!$B:$B,A44))</f>
        <v>0</v>
      </c>
      <c r="D44" s="7" t="str">
        <f t="shared" si="1"/>
        <v>-</v>
      </c>
      <c r="E44" s="7">
        <f t="shared" si="2"/>
        <v>528</v>
      </c>
      <c r="F44" s="8">
        <f>IF(E44="-","-",INDEX(Data!$A:$XFD,$E44,F$1))</f>
        <v>40474</v>
      </c>
      <c r="G44" s="7" t="str">
        <f>IF(F44="-","-",INDEX(Data!$A:$XFD,$E44,G$1))</f>
        <v>加賀整骨院</v>
      </c>
      <c r="H44" s="7">
        <f>IF(G44="-","-",INDEX(Data!$A:$XFD,$E44,H$1))</f>
        <v>160</v>
      </c>
      <c r="I44" s="7">
        <f>IF(H44="-","-",INDEX(Data!$A:$XFD,$E44,I$1))</f>
        <v>280</v>
      </c>
      <c r="J44" s="7" t="str">
        <f>IF(I44="-","-",INDEX(Data!$A:$XFD,$E44,J$1))</f>
        <v>利家</v>
      </c>
      <c r="K44" s="7" t="str">
        <f t="shared" si="3"/>
        <v>201010</v>
      </c>
      <c r="L44" s="7">
        <f t="shared" si="4"/>
        <v>42</v>
      </c>
    </row>
    <row r="45" spans="1:12" ht="13.5">
      <c r="A45" s="9">
        <f t="shared" si="0"/>
        <v>40213</v>
      </c>
      <c r="B45" s="7" t="str">
        <f>IF(A45="-","-",IF(ISERROR(MATCH(A45,Data!$B:$B,0)),"-",MATCH(A45,Data!$B:$B,0)))</f>
        <v>-</v>
      </c>
      <c r="C45" s="7">
        <f>IF(A45="-","-",COUNTIF(Data!$B:$B,A45))</f>
        <v>0</v>
      </c>
      <c r="D45" s="7" t="str">
        <f t="shared" si="1"/>
        <v>-</v>
      </c>
      <c r="E45" s="7">
        <f t="shared" si="2"/>
        <v>529</v>
      </c>
      <c r="F45" s="8">
        <f>IF(E45="-","-",INDEX(Data!$A:$XFD,$E45,F$1))</f>
        <v>40478</v>
      </c>
      <c r="G45" s="7" t="str">
        <f>IF(F45="-","-",INDEX(Data!$A:$XFD,$E45,G$1))</f>
        <v>加賀整骨院</v>
      </c>
      <c r="H45" s="7">
        <f>IF(G45="-","-",INDEX(Data!$A:$XFD,$E45,H$1))</f>
        <v>160</v>
      </c>
      <c r="I45" s="7">
        <f>IF(H45="-","-",INDEX(Data!$A:$XFD,$E45,I$1))</f>
        <v>280</v>
      </c>
      <c r="J45" s="7" t="str">
        <f>IF(I45="-","-",INDEX(Data!$A:$XFD,$E45,J$1))</f>
        <v>利家</v>
      </c>
      <c r="K45" s="7" t="str">
        <f t="shared" si="3"/>
        <v>201010</v>
      </c>
      <c r="L45" s="7">
        <f t="shared" si="4"/>
        <v>43</v>
      </c>
    </row>
    <row r="46" spans="1:12" ht="13.5">
      <c r="A46" s="9">
        <f t="shared" si="0"/>
        <v>40214</v>
      </c>
      <c r="B46" s="7" t="str">
        <f>IF(A46="-","-",IF(ISERROR(MATCH(A46,Data!$B:$B,0)),"-",MATCH(A46,Data!$B:$B,0)))</f>
        <v>-</v>
      </c>
      <c r="C46" s="7">
        <f>IF(A46="-","-",COUNTIF(Data!$B:$B,A46))</f>
        <v>0</v>
      </c>
      <c r="D46" s="7" t="str">
        <f t="shared" si="1"/>
        <v>-</v>
      </c>
      <c r="E46" s="7">
        <f t="shared" si="2"/>
        <v>530</v>
      </c>
      <c r="F46" s="8">
        <f>IF(E46="-","-",INDEX(Data!$A:$XFD,$E46,F$1))</f>
        <v>40479</v>
      </c>
      <c r="G46" s="7" t="str">
        <f>IF(F46="-","-",INDEX(Data!$A:$XFD,$E46,G$1))</f>
        <v>加賀整骨院</v>
      </c>
      <c r="H46" s="7">
        <f>IF(G46="-","-",INDEX(Data!$A:$XFD,$E46,H$1))</f>
        <v>160</v>
      </c>
      <c r="I46" s="7">
        <f>IF(H46="-","-",INDEX(Data!$A:$XFD,$E46,I$1))</f>
        <v>280</v>
      </c>
      <c r="J46" s="7" t="str">
        <f>IF(I46="-","-",INDEX(Data!$A:$XFD,$E46,J$1))</f>
        <v>利家</v>
      </c>
      <c r="K46" s="7" t="str">
        <f t="shared" si="3"/>
        <v>201010</v>
      </c>
      <c r="L46" s="7">
        <f t="shared" si="4"/>
        <v>44</v>
      </c>
    </row>
    <row r="47" spans="1:12" ht="13.5">
      <c r="A47" s="9">
        <f t="shared" si="0"/>
        <v>40215</v>
      </c>
      <c r="B47" s="7" t="str">
        <f>IF(A47="-","-",IF(ISERROR(MATCH(A47,Data!$B:$B,0)),"-",MATCH(A47,Data!$B:$B,0)))</f>
        <v>-</v>
      </c>
      <c r="C47" s="7">
        <f>IF(A47="-","-",COUNTIF(Data!$B:$B,A47))</f>
        <v>0</v>
      </c>
      <c r="D47" s="7" t="str">
        <f t="shared" si="1"/>
        <v>-</v>
      </c>
      <c r="E47" s="7">
        <f t="shared" si="2"/>
        <v>531</v>
      </c>
      <c r="F47" s="8">
        <f>IF(E47="-","-",INDEX(Data!$A:$XFD,$E47,F$1))</f>
        <v>40482</v>
      </c>
      <c r="G47" s="7" t="str">
        <f>IF(F47="-","-",INDEX(Data!$A:$XFD,$E47,G$1))</f>
        <v>加賀整骨院</v>
      </c>
      <c r="H47" s="7">
        <f>IF(G47="-","-",INDEX(Data!$A:$XFD,$E47,H$1))</f>
        <v>160</v>
      </c>
      <c r="I47" s="7">
        <f>IF(H47="-","-",INDEX(Data!$A:$XFD,$E47,I$1))</f>
        <v>280</v>
      </c>
      <c r="J47" s="7" t="str">
        <f>IF(I47="-","-",INDEX(Data!$A:$XFD,$E47,J$1))</f>
        <v>利家</v>
      </c>
      <c r="K47" s="7" t="str">
        <f t="shared" si="3"/>
        <v>201010</v>
      </c>
      <c r="L47" s="7">
        <f t="shared" si="4"/>
        <v>45</v>
      </c>
    </row>
    <row r="48" spans="1:12" ht="13.5">
      <c r="A48" s="9">
        <f t="shared" si="0"/>
        <v>40216</v>
      </c>
      <c r="B48" s="7" t="str">
        <f>IF(A48="-","-",IF(ISERROR(MATCH(A48,Data!$B:$B,0)),"-",MATCH(A48,Data!$B:$B,0)))</f>
        <v>-</v>
      </c>
      <c r="C48" s="7">
        <f>IF(A48="-","-",COUNTIF(Data!$B:$B,A48))</f>
        <v>0</v>
      </c>
      <c r="D48" s="7" t="str">
        <f t="shared" si="1"/>
        <v>-</v>
      </c>
      <c r="E48" s="7">
        <f t="shared" si="2"/>
        <v>532</v>
      </c>
      <c r="F48" s="8">
        <f>IF(E48="-","-",INDEX(Data!$A:$XFD,$E48,F$1))</f>
        <v>40483</v>
      </c>
      <c r="G48" s="7" t="str">
        <f>IF(F48="-","-",INDEX(Data!$A:$XFD,$E48,G$1))</f>
        <v>加賀整骨院</v>
      </c>
      <c r="H48" s="7">
        <f>IF(G48="-","-",INDEX(Data!$A:$XFD,$E48,H$1))</f>
        <v>160</v>
      </c>
      <c r="I48" s="7">
        <f>IF(H48="-","-",INDEX(Data!$A:$XFD,$E48,I$1))</f>
        <v>280</v>
      </c>
      <c r="J48" s="7" t="str">
        <f>IF(I48="-","-",INDEX(Data!$A:$XFD,$E48,J$1))</f>
        <v>利家</v>
      </c>
      <c r="K48" s="7" t="str">
        <f t="shared" si="3"/>
        <v>201011</v>
      </c>
      <c r="L48" s="7">
        <f t="shared" si="4"/>
        <v>47</v>
      </c>
    </row>
    <row r="49" spans="1:12" ht="13.5">
      <c r="A49" s="9">
        <f t="shared" si="0"/>
        <v>40217</v>
      </c>
      <c r="B49" s="7" t="str">
        <f>IF(A49="-","-",IF(ISERROR(MATCH(A49,Data!$B:$B,0)),"-",MATCH(A49,Data!$B:$B,0)))</f>
        <v>-</v>
      </c>
      <c r="C49" s="7">
        <f>IF(A49="-","-",COUNTIF(Data!$B:$B,A49))</f>
        <v>0</v>
      </c>
      <c r="D49" s="7" t="str">
        <f t="shared" si="1"/>
        <v>-</v>
      </c>
      <c r="E49" s="7">
        <f t="shared" si="2"/>
        <v>533</v>
      </c>
      <c r="F49" s="8">
        <f>IF(E49="-","-",INDEX(Data!$A:$XFD,$E49,F$1))</f>
        <v>40490</v>
      </c>
      <c r="G49" s="7" t="str">
        <f>IF(F49="-","-",INDEX(Data!$A:$XFD,$E49,G$1))</f>
        <v>加賀整骨院</v>
      </c>
      <c r="H49" s="7">
        <f>IF(G49="-","-",INDEX(Data!$A:$XFD,$E49,H$1))</f>
        <v>160</v>
      </c>
      <c r="I49" s="7">
        <f>IF(H49="-","-",INDEX(Data!$A:$XFD,$E49,I$1))</f>
        <v>280</v>
      </c>
      <c r="J49" s="7" t="str">
        <f>IF(I49="-","-",INDEX(Data!$A:$XFD,$E49,J$1))</f>
        <v>利家</v>
      </c>
      <c r="K49" s="7" t="str">
        <f t="shared" si="3"/>
        <v>201011</v>
      </c>
      <c r="L49" s="7">
        <f t="shared" si="4"/>
        <v>48</v>
      </c>
    </row>
    <row r="50" spans="1:12" ht="13.5">
      <c r="A50" s="9">
        <f t="shared" si="0"/>
        <v>40218</v>
      </c>
      <c r="B50" s="7" t="str">
        <f>IF(A50="-","-",IF(ISERROR(MATCH(A50,Data!$B:$B,0)),"-",MATCH(A50,Data!$B:$B,0)))</f>
        <v>-</v>
      </c>
      <c r="C50" s="7">
        <f>IF(A50="-","-",COUNTIF(Data!$B:$B,A50))</f>
        <v>0</v>
      </c>
      <c r="D50" s="7" t="str">
        <f t="shared" si="1"/>
        <v>-</v>
      </c>
      <c r="E50" s="7">
        <f t="shared" si="2"/>
        <v>534</v>
      </c>
      <c r="F50" s="8">
        <f>IF(E50="-","-",INDEX(Data!$A:$XFD,$E50,F$1))</f>
        <v>40491</v>
      </c>
      <c r="G50" s="7" t="str">
        <f>IF(F50="-","-",INDEX(Data!$A:$XFD,$E50,G$1))</f>
        <v>加賀調剤薬局</v>
      </c>
      <c r="H50" s="7">
        <f>IF(G50="-","-",INDEX(Data!$A:$XFD,$E50,H$1))</f>
        <v>1750</v>
      </c>
      <c r="I50" s="7">
        <f>IF(H50="-","-",INDEX(Data!$A:$XFD,$E50,I$1))</f>
        <v>280</v>
      </c>
      <c r="J50" s="7" t="str">
        <f>IF(I50="-","-",INDEX(Data!$A:$XFD,$E50,J$1))</f>
        <v>利家</v>
      </c>
      <c r="K50" s="7" t="str">
        <f t="shared" si="3"/>
        <v>201011</v>
      </c>
      <c r="L50" s="7">
        <f t="shared" si="4"/>
        <v>49</v>
      </c>
    </row>
    <row r="51" spans="1:12" ht="13.5">
      <c r="A51" s="9">
        <f t="shared" si="0"/>
        <v>40219</v>
      </c>
      <c r="B51" s="7" t="str">
        <f>IF(A51="-","-",IF(ISERROR(MATCH(A51,Data!$B:$B,0)),"-",MATCH(A51,Data!$B:$B,0)))</f>
        <v>-</v>
      </c>
      <c r="C51" s="7">
        <f>IF(A51="-","-",COUNTIF(Data!$B:$B,A51))</f>
        <v>0</v>
      </c>
      <c r="D51" s="7" t="str">
        <f t="shared" si="1"/>
        <v>-</v>
      </c>
      <c r="E51" s="7">
        <f t="shared" si="2"/>
        <v>535</v>
      </c>
      <c r="F51" s="8">
        <f>IF(E51="-","-",INDEX(Data!$A:$XFD,$E51,F$1))</f>
        <v>40492</v>
      </c>
      <c r="G51" s="7" t="str">
        <f>IF(F51="-","-",INDEX(Data!$A:$XFD,$E51,G$1))</f>
        <v>加賀歯科診療所</v>
      </c>
      <c r="H51" s="7">
        <f>IF(G51="-","-",INDEX(Data!$A:$XFD,$E51,H$1))</f>
        <v>850</v>
      </c>
      <c r="I51" s="7">
        <f>IF(H51="-","-",INDEX(Data!$A:$XFD,$E51,I$1))</f>
        <v>280</v>
      </c>
      <c r="J51" s="7" t="str">
        <f>IF(I51="-","-",INDEX(Data!$A:$XFD,$E51,J$1))</f>
        <v>利家</v>
      </c>
      <c r="K51" s="7" t="str">
        <f t="shared" si="3"/>
        <v>201011</v>
      </c>
      <c r="L51" s="7">
        <f t="shared" si="4"/>
        <v>50</v>
      </c>
    </row>
    <row r="52" spans="1:12" ht="13.5">
      <c r="A52" s="9">
        <f t="shared" si="0"/>
        <v>40220</v>
      </c>
      <c r="B52" s="7" t="str">
        <f>IF(A52="-","-",IF(ISERROR(MATCH(A52,Data!$B:$B,0)),"-",MATCH(A52,Data!$B:$B,0)))</f>
        <v>-</v>
      </c>
      <c r="C52" s="7">
        <f>IF(A52="-","-",COUNTIF(Data!$B:$B,A52))</f>
        <v>0</v>
      </c>
      <c r="D52" s="7" t="str">
        <f t="shared" si="1"/>
        <v>-</v>
      </c>
      <c r="E52" s="7">
        <f t="shared" si="2"/>
        <v>536</v>
      </c>
      <c r="F52" s="8">
        <f>IF(E52="-","-",INDEX(Data!$A:$XFD,$E52,F$1))</f>
        <v>40492</v>
      </c>
      <c r="G52" s="7" t="str">
        <f>IF(F52="-","-",INDEX(Data!$A:$XFD,$E52,G$1))</f>
        <v>加賀整骨院</v>
      </c>
      <c r="H52" s="7">
        <f>IF(G52="-","-",INDEX(Data!$A:$XFD,$E52,H$1))</f>
        <v>160</v>
      </c>
      <c r="I52" s="7">
        <f>IF(H52="-","-",INDEX(Data!$A:$XFD,$E52,I$1))</f>
        <v>280</v>
      </c>
      <c r="J52" s="7" t="str">
        <f>IF(I52="-","-",INDEX(Data!$A:$XFD,$E52,J$1))</f>
        <v>利家</v>
      </c>
      <c r="K52" s="7" t="str">
        <f t="shared" si="3"/>
        <v>201011</v>
      </c>
      <c r="L52" s="7">
        <f t="shared" si="4"/>
        <v>51</v>
      </c>
    </row>
    <row r="53" spans="1:12" ht="13.5">
      <c r="A53" s="9">
        <f t="shared" si="0"/>
        <v>40221</v>
      </c>
      <c r="B53" s="7" t="str">
        <f>IF(A53="-","-",IF(ISERROR(MATCH(A53,Data!$B:$B,0)),"-",MATCH(A53,Data!$B:$B,0)))</f>
        <v>-</v>
      </c>
      <c r="C53" s="7">
        <f>IF(A53="-","-",COUNTIF(Data!$B:$B,A53))</f>
        <v>0</v>
      </c>
      <c r="D53" s="7" t="str">
        <f t="shared" si="1"/>
        <v>-</v>
      </c>
      <c r="E53" s="7">
        <f t="shared" si="2"/>
        <v>537</v>
      </c>
      <c r="F53" s="8">
        <f>IF(E53="-","-",INDEX(Data!$A:$XFD,$E53,F$1))</f>
        <v>40500</v>
      </c>
      <c r="G53" s="7" t="str">
        <f>IF(F53="-","-",INDEX(Data!$A:$XFD,$E53,G$1))</f>
        <v>加賀整骨院</v>
      </c>
      <c r="H53" s="7">
        <f>IF(G53="-","-",INDEX(Data!$A:$XFD,$E53,H$1))</f>
        <v>160</v>
      </c>
      <c r="I53" s="7">
        <f>IF(H53="-","-",INDEX(Data!$A:$XFD,$E53,I$1))</f>
        <v>280</v>
      </c>
      <c r="J53" s="7" t="str">
        <f>IF(I53="-","-",INDEX(Data!$A:$XFD,$E53,J$1))</f>
        <v>利家</v>
      </c>
      <c r="K53" s="7" t="str">
        <f t="shared" si="3"/>
        <v>201011</v>
      </c>
      <c r="L53" s="7">
        <f t="shared" si="4"/>
        <v>52</v>
      </c>
    </row>
    <row r="54" spans="1:12" ht="13.5">
      <c r="A54" s="9">
        <f t="shared" si="0"/>
        <v>40222</v>
      </c>
      <c r="B54" s="7" t="str">
        <f>IF(A54="-","-",IF(ISERROR(MATCH(A54,Data!$B:$B,0)),"-",MATCH(A54,Data!$B:$B,0)))</f>
        <v>-</v>
      </c>
      <c r="C54" s="7">
        <f>IF(A54="-","-",COUNTIF(Data!$B:$B,A54))</f>
        <v>0</v>
      </c>
      <c r="D54" s="7" t="str">
        <f t="shared" si="1"/>
        <v>-</v>
      </c>
      <c r="E54" s="7">
        <f t="shared" si="2"/>
        <v>538</v>
      </c>
      <c r="F54" s="8">
        <f>IF(E54="-","-",INDEX(Data!$A:$XFD,$E54,F$1))</f>
        <v>40510</v>
      </c>
      <c r="G54" s="7" t="str">
        <f>IF(F54="-","-",INDEX(Data!$A:$XFD,$E54,G$1))</f>
        <v>加賀石川門クリニック</v>
      </c>
      <c r="H54" s="7">
        <f>IF(G54="-","-",INDEX(Data!$A:$XFD,$E54,H$1))</f>
        <v>2000</v>
      </c>
      <c r="I54" s="7">
        <f>IF(H54="-","-",INDEX(Data!$A:$XFD,$E54,I$1))</f>
        <v>280</v>
      </c>
      <c r="J54" s="7" t="str">
        <f>IF(I54="-","-",INDEX(Data!$A:$XFD,$E54,J$1))</f>
        <v>利家</v>
      </c>
      <c r="K54" s="7" t="str">
        <f t="shared" si="3"/>
        <v>201011</v>
      </c>
      <c r="L54" s="7">
        <f t="shared" si="4"/>
        <v>53</v>
      </c>
    </row>
    <row r="55" spans="1:12" ht="13.5">
      <c r="A55" s="9">
        <f t="shared" si="0"/>
        <v>40223</v>
      </c>
      <c r="B55" s="7" t="str">
        <f>IF(A55="-","-",IF(ISERROR(MATCH(A55,Data!$B:$B,0)),"-",MATCH(A55,Data!$B:$B,0)))</f>
        <v>-</v>
      </c>
      <c r="C55" s="7">
        <f>IF(A55="-","-",COUNTIF(Data!$B:$B,A55))</f>
        <v>0</v>
      </c>
      <c r="D55" s="7" t="str">
        <f t="shared" si="1"/>
        <v>-</v>
      </c>
      <c r="E55" s="7" t="str">
        <f t="shared" si="2"/>
        <v>-</v>
      </c>
      <c r="F55" s="8" t="str">
        <f>IF(E55="-","-",INDEX(Data!$A:$XFD,$E55,F$1))</f>
        <v>-</v>
      </c>
      <c r="G55" s="7" t="str">
        <f>IF(F55="-","-",INDEX(Data!$A:$XFD,$E55,G$1))</f>
        <v>-</v>
      </c>
      <c r="H55" s="7" t="str">
        <f>IF(G55="-","-",INDEX(Data!$A:$XFD,$E55,H$1))</f>
        <v>-</v>
      </c>
      <c r="I55" s="7" t="str">
        <f>IF(H55="-","-",INDEX(Data!$A:$XFD,$E55,I$1))</f>
        <v>-</v>
      </c>
      <c r="J55" s="7" t="str">
        <f>IF(I55="-","-",INDEX(Data!$A:$XFD,$E55,J$1))</f>
        <v>-</v>
      </c>
      <c r="K55" s="7" t="str">
        <f t="shared" si="3"/>
        <v>-</v>
      </c>
      <c r="L55" s="7">
        <f t="shared" si="4"/>
        <v>55</v>
      </c>
    </row>
    <row r="56" spans="1:12" ht="13.5">
      <c r="A56" s="9">
        <f t="shared" si="0"/>
        <v>40224</v>
      </c>
      <c r="B56" s="7" t="str">
        <f>IF(A56="-","-",IF(ISERROR(MATCH(A56,Data!$B:$B,0)),"-",MATCH(A56,Data!$B:$B,0)))</f>
        <v>-</v>
      </c>
      <c r="C56" s="7">
        <f>IF(A56="-","-",COUNTIF(Data!$B:$B,A56))</f>
        <v>0</v>
      </c>
      <c r="D56" s="7" t="str">
        <f t="shared" si="1"/>
        <v>-</v>
      </c>
      <c r="E56" s="7" t="str">
        <f t="shared" si="2"/>
        <v>-</v>
      </c>
      <c r="F56" s="8" t="str">
        <f>IF(E56="-","-",INDEX(Data!$A:$XFD,$E56,F$1))</f>
        <v>-</v>
      </c>
      <c r="G56" s="7" t="str">
        <f>IF(F56="-","-",INDEX(Data!$A:$XFD,$E56,G$1))</f>
        <v>-</v>
      </c>
      <c r="H56" s="7" t="str">
        <f>IF(G56="-","-",INDEX(Data!$A:$XFD,$E56,H$1))</f>
        <v>-</v>
      </c>
      <c r="I56" s="7" t="str">
        <f>IF(H56="-","-",INDEX(Data!$A:$XFD,$E56,I$1))</f>
        <v>-</v>
      </c>
      <c r="J56" s="7" t="str">
        <f>IF(I56="-","-",INDEX(Data!$A:$XFD,$E56,J$1))</f>
        <v>-</v>
      </c>
      <c r="K56" s="7" t="str">
        <f t="shared" si="3"/>
        <v>-</v>
      </c>
      <c r="L56" s="7" t="str">
        <f t="shared" si="4"/>
        <v>-</v>
      </c>
    </row>
    <row r="57" spans="1:12" ht="13.5">
      <c r="A57" s="9">
        <f t="shared" si="0"/>
        <v>40225</v>
      </c>
      <c r="B57" s="7" t="str">
        <f>IF(A57="-","-",IF(ISERROR(MATCH(A57,Data!$B:$B,0)),"-",MATCH(A57,Data!$B:$B,0)))</f>
        <v>-</v>
      </c>
      <c r="C57" s="7">
        <f>IF(A57="-","-",COUNTIF(Data!$B:$B,A57))</f>
        <v>0</v>
      </c>
      <c r="D57" s="7" t="str">
        <f t="shared" si="1"/>
        <v>-</v>
      </c>
      <c r="E57" s="7" t="str">
        <f t="shared" si="2"/>
        <v>-</v>
      </c>
      <c r="F57" s="8" t="str">
        <f>IF(E57="-","-",INDEX(Data!$A:$XFD,$E57,F$1))</f>
        <v>-</v>
      </c>
      <c r="G57" s="7" t="str">
        <f>IF(F57="-","-",INDEX(Data!$A:$XFD,$E57,G$1))</f>
        <v>-</v>
      </c>
      <c r="H57" s="7" t="str">
        <f>IF(G57="-","-",INDEX(Data!$A:$XFD,$E57,H$1))</f>
        <v>-</v>
      </c>
      <c r="I57" s="7" t="str">
        <f>IF(H57="-","-",INDEX(Data!$A:$XFD,$E57,I$1))</f>
        <v>-</v>
      </c>
      <c r="J57" s="7" t="str">
        <f>IF(I57="-","-",INDEX(Data!$A:$XFD,$E57,J$1))</f>
        <v>-</v>
      </c>
      <c r="K57" s="7" t="str">
        <f t="shared" si="3"/>
        <v>-</v>
      </c>
      <c r="L57" s="7" t="str">
        <f t="shared" si="4"/>
        <v>-</v>
      </c>
    </row>
    <row r="58" spans="1:12" ht="13.5">
      <c r="A58" s="9">
        <f t="shared" si="0"/>
        <v>40226</v>
      </c>
      <c r="B58" s="7">
        <f>IF(A58="-","-",IF(ISERROR(MATCH(A58,Data!$B:$B,0)),"-",MATCH(A58,Data!$B:$B,0)))</f>
        <v>501</v>
      </c>
      <c r="C58" s="7">
        <f>IF(A58="-","-",COUNTIF(Data!$B:$B,A58))</f>
        <v>2</v>
      </c>
      <c r="D58" s="7">
        <f t="shared" si="1"/>
        <v>502</v>
      </c>
      <c r="E58" s="7" t="str">
        <f t="shared" si="2"/>
        <v>-</v>
      </c>
      <c r="F58" s="8" t="str">
        <f>IF(E58="-","-",INDEX(Data!$A:$XFD,$E58,F$1))</f>
        <v>-</v>
      </c>
      <c r="G58" s="7" t="str">
        <f>IF(F58="-","-",INDEX(Data!$A:$XFD,$E58,G$1))</f>
        <v>-</v>
      </c>
      <c r="H58" s="7" t="str">
        <f>IF(G58="-","-",INDEX(Data!$A:$XFD,$E58,H$1))</f>
        <v>-</v>
      </c>
      <c r="I58" s="7" t="str">
        <f>IF(H58="-","-",INDEX(Data!$A:$XFD,$E58,I$1))</f>
        <v>-</v>
      </c>
      <c r="J58" s="7" t="str">
        <f>IF(I58="-","-",INDEX(Data!$A:$XFD,$E58,J$1))</f>
        <v>-</v>
      </c>
      <c r="K58" s="7" t="str">
        <f t="shared" si="3"/>
        <v>-</v>
      </c>
      <c r="L58" s="7" t="str">
        <f t="shared" si="4"/>
        <v>-</v>
      </c>
    </row>
    <row r="59" spans="1:12" ht="13.5">
      <c r="A59" s="9">
        <f t="shared" si="0"/>
        <v>40227</v>
      </c>
      <c r="B59" s="7" t="str">
        <f>IF(A59="-","-",IF(ISERROR(MATCH(A59,Data!$B:$B,0)),"-",MATCH(A59,Data!$B:$B,0)))</f>
        <v>-</v>
      </c>
      <c r="C59" s="7">
        <f>IF(A59="-","-",COUNTIF(Data!$B:$B,A59))</f>
        <v>0</v>
      </c>
      <c r="D59" s="7" t="str">
        <f t="shared" si="1"/>
        <v>-</v>
      </c>
      <c r="E59" s="7" t="str">
        <f t="shared" si="2"/>
        <v>-</v>
      </c>
      <c r="F59" s="8" t="str">
        <f>IF(E59="-","-",INDEX(Data!$A:$XFD,$E59,F$1))</f>
        <v>-</v>
      </c>
      <c r="G59" s="7" t="str">
        <f>IF(F59="-","-",INDEX(Data!$A:$XFD,$E59,G$1))</f>
        <v>-</v>
      </c>
      <c r="H59" s="7" t="str">
        <f>IF(G59="-","-",INDEX(Data!$A:$XFD,$E59,H$1))</f>
        <v>-</v>
      </c>
      <c r="I59" s="7" t="str">
        <f>IF(H59="-","-",INDEX(Data!$A:$XFD,$E59,I$1))</f>
        <v>-</v>
      </c>
      <c r="J59" s="7" t="str">
        <f>IF(I59="-","-",INDEX(Data!$A:$XFD,$E59,J$1))</f>
        <v>-</v>
      </c>
      <c r="K59" s="7" t="str">
        <f t="shared" si="3"/>
        <v>-</v>
      </c>
      <c r="L59" s="7" t="str">
        <f t="shared" si="4"/>
        <v>-</v>
      </c>
    </row>
    <row r="60" spans="1:12" ht="13.5">
      <c r="A60" s="9">
        <f t="shared" si="0"/>
        <v>40228</v>
      </c>
      <c r="B60" s="7" t="str">
        <f>IF(A60="-","-",IF(ISERROR(MATCH(A60,Data!$B:$B,0)),"-",MATCH(A60,Data!$B:$B,0)))</f>
        <v>-</v>
      </c>
      <c r="C60" s="7">
        <f>IF(A60="-","-",COUNTIF(Data!$B:$B,A60))</f>
        <v>0</v>
      </c>
      <c r="D60" s="7" t="str">
        <f t="shared" si="1"/>
        <v>-</v>
      </c>
      <c r="E60" s="7" t="str">
        <f t="shared" si="2"/>
        <v>-</v>
      </c>
      <c r="F60" s="8" t="str">
        <f>IF(E60="-","-",INDEX(Data!$A:$XFD,$E60,F$1))</f>
        <v>-</v>
      </c>
      <c r="G60" s="7" t="str">
        <f>IF(F60="-","-",INDEX(Data!$A:$XFD,$E60,G$1))</f>
        <v>-</v>
      </c>
      <c r="H60" s="7" t="str">
        <f>IF(G60="-","-",INDEX(Data!$A:$XFD,$E60,H$1))</f>
        <v>-</v>
      </c>
      <c r="I60" s="7" t="str">
        <f>IF(H60="-","-",INDEX(Data!$A:$XFD,$E60,I$1))</f>
        <v>-</v>
      </c>
      <c r="J60" s="7" t="str">
        <f>IF(I60="-","-",INDEX(Data!$A:$XFD,$E60,J$1))</f>
        <v>-</v>
      </c>
      <c r="K60" s="7" t="str">
        <f t="shared" si="3"/>
        <v>-</v>
      </c>
      <c r="L60" s="7" t="str">
        <f t="shared" si="4"/>
        <v>-</v>
      </c>
    </row>
    <row r="61" spans="1:12" ht="13.5">
      <c r="A61" s="9">
        <f t="shared" si="0"/>
        <v>40229</v>
      </c>
      <c r="B61" s="7" t="str">
        <f>IF(A61="-","-",IF(ISERROR(MATCH(A61,Data!$B:$B,0)),"-",MATCH(A61,Data!$B:$B,0)))</f>
        <v>-</v>
      </c>
      <c r="C61" s="7">
        <f>IF(A61="-","-",COUNTIF(Data!$B:$B,A61))</f>
        <v>0</v>
      </c>
      <c r="D61" s="7" t="str">
        <f t="shared" si="1"/>
        <v>-</v>
      </c>
      <c r="E61" s="7" t="str">
        <f t="shared" si="2"/>
        <v>-</v>
      </c>
      <c r="F61" s="8" t="str">
        <f>IF(E61="-","-",INDEX(Data!$A:$XFD,$E61,F$1))</f>
        <v>-</v>
      </c>
      <c r="G61" s="7" t="str">
        <f>IF(F61="-","-",INDEX(Data!$A:$XFD,$E61,G$1))</f>
        <v>-</v>
      </c>
      <c r="H61" s="7" t="str">
        <f>IF(G61="-","-",INDEX(Data!$A:$XFD,$E61,H$1))</f>
        <v>-</v>
      </c>
      <c r="I61" s="7" t="str">
        <f>IF(H61="-","-",INDEX(Data!$A:$XFD,$E61,I$1))</f>
        <v>-</v>
      </c>
      <c r="J61" s="7" t="str">
        <f>IF(I61="-","-",INDEX(Data!$A:$XFD,$E61,J$1))</f>
        <v>-</v>
      </c>
      <c r="K61" s="7" t="str">
        <f t="shared" si="3"/>
        <v>-</v>
      </c>
      <c r="L61" s="7" t="str">
        <f t="shared" si="4"/>
        <v>-</v>
      </c>
    </row>
    <row r="62" spans="1:12" ht="13.5">
      <c r="A62" s="9">
        <f t="shared" si="0"/>
        <v>40230</v>
      </c>
      <c r="B62" s="7" t="str">
        <f>IF(A62="-","-",IF(ISERROR(MATCH(A62,Data!$B:$B,0)),"-",MATCH(A62,Data!$B:$B,0)))</f>
        <v>-</v>
      </c>
      <c r="C62" s="7">
        <f>IF(A62="-","-",COUNTIF(Data!$B:$B,A62))</f>
        <v>0</v>
      </c>
      <c r="D62" s="7" t="str">
        <f t="shared" si="1"/>
        <v>-</v>
      </c>
      <c r="E62" s="7" t="str">
        <f t="shared" si="2"/>
        <v>-</v>
      </c>
      <c r="F62" s="8" t="str">
        <f>IF(E62="-","-",INDEX(Data!$A:$XFD,$E62,F$1))</f>
        <v>-</v>
      </c>
      <c r="G62" s="7" t="str">
        <f>IF(F62="-","-",INDEX(Data!$A:$XFD,$E62,G$1))</f>
        <v>-</v>
      </c>
      <c r="H62" s="7" t="str">
        <f>IF(G62="-","-",INDEX(Data!$A:$XFD,$E62,H$1))</f>
        <v>-</v>
      </c>
      <c r="I62" s="7" t="str">
        <f>IF(H62="-","-",INDEX(Data!$A:$XFD,$E62,I$1))</f>
        <v>-</v>
      </c>
      <c r="J62" s="7" t="str">
        <f>IF(I62="-","-",INDEX(Data!$A:$XFD,$E62,J$1))</f>
        <v>-</v>
      </c>
      <c r="K62" s="7" t="str">
        <f t="shared" si="3"/>
        <v>-</v>
      </c>
      <c r="L62" s="7" t="str">
        <f t="shared" si="4"/>
        <v>-</v>
      </c>
    </row>
    <row r="63" spans="1:12" ht="13.5">
      <c r="A63" s="9">
        <f t="shared" si="0"/>
        <v>40231</v>
      </c>
      <c r="B63" s="7" t="str">
        <f>IF(A63="-","-",IF(ISERROR(MATCH(A63,Data!$B:$B,0)),"-",MATCH(A63,Data!$B:$B,0)))</f>
        <v>-</v>
      </c>
      <c r="C63" s="7">
        <f>IF(A63="-","-",COUNTIF(Data!$B:$B,A63))</f>
        <v>0</v>
      </c>
      <c r="D63" s="7" t="str">
        <f t="shared" si="1"/>
        <v>-</v>
      </c>
      <c r="E63" s="7" t="str">
        <f t="shared" si="2"/>
        <v>-</v>
      </c>
      <c r="F63" s="8" t="str">
        <f>IF(E63="-","-",INDEX(Data!$A:$XFD,$E63,F$1))</f>
        <v>-</v>
      </c>
      <c r="G63" s="7" t="str">
        <f>IF(F63="-","-",INDEX(Data!$A:$XFD,$E63,G$1))</f>
        <v>-</v>
      </c>
      <c r="H63" s="7" t="str">
        <f>IF(G63="-","-",INDEX(Data!$A:$XFD,$E63,H$1))</f>
        <v>-</v>
      </c>
      <c r="I63" s="7" t="str">
        <f>IF(H63="-","-",INDEX(Data!$A:$XFD,$E63,I$1))</f>
        <v>-</v>
      </c>
      <c r="J63" s="7" t="str">
        <f>IF(I63="-","-",INDEX(Data!$A:$XFD,$E63,J$1))</f>
        <v>-</v>
      </c>
      <c r="K63" s="7" t="str">
        <f t="shared" si="3"/>
        <v>-</v>
      </c>
      <c r="L63" s="7" t="str">
        <f t="shared" si="4"/>
        <v>-</v>
      </c>
    </row>
    <row r="64" spans="1:12" ht="13.5">
      <c r="A64" s="9">
        <f t="shared" si="0"/>
        <v>40232</v>
      </c>
      <c r="B64" s="7" t="str">
        <f>IF(A64="-","-",IF(ISERROR(MATCH(A64,Data!$B:$B,0)),"-",MATCH(A64,Data!$B:$B,0)))</f>
        <v>-</v>
      </c>
      <c r="C64" s="7">
        <f>IF(A64="-","-",COUNTIF(Data!$B:$B,A64))</f>
        <v>0</v>
      </c>
      <c r="D64" s="7" t="str">
        <f t="shared" si="1"/>
        <v>-</v>
      </c>
      <c r="E64" s="7" t="str">
        <f t="shared" si="2"/>
        <v>-</v>
      </c>
      <c r="F64" s="8" t="str">
        <f>IF(E64="-","-",INDEX(Data!$A:$XFD,$E64,F$1))</f>
        <v>-</v>
      </c>
      <c r="G64" s="7" t="str">
        <f>IF(F64="-","-",INDEX(Data!$A:$XFD,$E64,G$1))</f>
        <v>-</v>
      </c>
      <c r="H64" s="7" t="str">
        <f>IF(G64="-","-",INDEX(Data!$A:$XFD,$E64,H$1))</f>
        <v>-</v>
      </c>
      <c r="I64" s="7" t="str">
        <f>IF(H64="-","-",INDEX(Data!$A:$XFD,$E64,I$1))</f>
        <v>-</v>
      </c>
      <c r="J64" s="7" t="str">
        <f>IF(I64="-","-",INDEX(Data!$A:$XFD,$E64,J$1))</f>
        <v>-</v>
      </c>
      <c r="K64" s="7" t="str">
        <f t="shared" si="3"/>
        <v>-</v>
      </c>
      <c r="L64" s="7" t="str">
        <f t="shared" si="4"/>
        <v>-</v>
      </c>
    </row>
    <row r="65" spans="1:12" ht="13.5">
      <c r="A65" s="9">
        <f t="shared" si="0"/>
        <v>40233</v>
      </c>
      <c r="B65" s="7" t="str">
        <f>IF(A65="-","-",IF(ISERROR(MATCH(A65,Data!$B:$B,0)),"-",MATCH(A65,Data!$B:$B,0)))</f>
        <v>-</v>
      </c>
      <c r="C65" s="7">
        <f>IF(A65="-","-",COUNTIF(Data!$B:$B,A65))</f>
        <v>0</v>
      </c>
      <c r="D65" s="7" t="str">
        <f t="shared" si="1"/>
        <v>-</v>
      </c>
      <c r="E65" s="7" t="str">
        <f t="shared" si="2"/>
        <v>-</v>
      </c>
      <c r="F65" s="8" t="str">
        <f>IF(E65="-","-",INDEX(Data!$A:$XFD,$E65,F$1))</f>
        <v>-</v>
      </c>
      <c r="G65" s="7" t="str">
        <f>IF(F65="-","-",INDEX(Data!$A:$XFD,$E65,G$1))</f>
        <v>-</v>
      </c>
      <c r="H65" s="7" t="str">
        <f>IF(G65="-","-",INDEX(Data!$A:$XFD,$E65,H$1))</f>
        <v>-</v>
      </c>
      <c r="I65" s="7" t="str">
        <f>IF(H65="-","-",INDEX(Data!$A:$XFD,$E65,I$1))</f>
        <v>-</v>
      </c>
      <c r="J65" s="7" t="str">
        <f>IF(I65="-","-",INDEX(Data!$A:$XFD,$E65,J$1))</f>
        <v>-</v>
      </c>
      <c r="K65" s="7" t="str">
        <f t="shared" si="3"/>
        <v>-</v>
      </c>
      <c r="L65" s="7" t="str">
        <f t="shared" si="4"/>
        <v>-</v>
      </c>
    </row>
    <row r="66" spans="1:12" ht="13.5">
      <c r="A66" s="9">
        <f t="shared" si="0"/>
        <v>40234</v>
      </c>
      <c r="B66" s="7" t="str">
        <f>IF(A66="-","-",IF(ISERROR(MATCH(A66,Data!$B:$B,0)),"-",MATCH(A66,Data!$B:$B,0)))</f>
        <v>-</v>
      </c>
      <c r="C66" s="7">
        <f>IF(A66="-","-",COUNTIF(Data!$B:$B,A66))</f>
        <v>0</v>
      </c>
      <c r="D66" s="7" t="str">
        <f t="shared" si="1"/>
        <v>-</v>
      </c>
      <c r="E66" s="7" t="str">
        <f t="shared" si="2"/>
        <v>-</v>
      </c>
      <c r="F66" s="8" t="str">
        <f>IF(E66="-","-",INDEX(Data!$A:$XFD,$E66,F$1))</f>
        <v>-</v>
      </c>
      <c r="G66" s="7" t="str">
        <f>IF(F66="-","-",INDEX(Data!$A:$XFD,$E66,G$1))</f>
        <v>-</v>
      </c>
      <c r="H66" s="7" t="str">
        <f>IF(G66="-","-",INDEX(Data!$A:$XFD,$E66,H$1))</f>
        <v>-</v>
      </c>
      <c r="I66" s="7" t="str">
        <f>IF(H66="-","-",INDEX(Data!$A:$XFD,$E66,I$1))</f>
        <v>-</v>
      </c>
      <c r="J66" s="7" t="str">
        <f>IF(I66="-","-",INDEX(Data!$A:$XFD,$E66,J$1))</f>
        <v>-</v>
      </c>
      <c r="K66" s="7" t="str">
        <f t="shared" si="3"/>
        <v>-</v>
      </c>
      <c r="L66" s="7" t="str">
        <f t="shared" si="4"/>
        <v>-</v>
      </c>
    </row>
    <row r="67" spans="1:12" ht="13.5">
      <c r="A67" s="9">
        <f t="shared" si="0"/>
        <v>40235</v>
      </c>
      <c r="B67" s="7" t="str">
        <f>IF(A67="-","-",IF(ISERROR(MATCH(A67,Data!$B:$B,0)),"-",MATCH(A67,Data!$B:$B,0)))</f>
        <v>-</v>
      </c>
      <c r="C67" s="7">
        <f>IF(A67="-","-",COUNTIF(Data!$B:$B,A67))</f>
        <v>0</v>
      </c>
      <c r="D67" s="7" t="str">
        <f t="shared" si="1"/>
        <v>-</v>
      </c>
      <c r="E67" s="7" t="str">
        <f t="shared" si="2"/>
        <v>-</v>
      </c>
      <c r="F67" s="8" t="str">
        <f>IF(E67="-","-",INDEX(Data!$A:$XFD,$E67,F$1))</f>
        <v>-</v>
      </c>
      <c r="G67" s="7" t="str">
        <f>IF(F67="-","-",INDEX(Data!$A:$XFD,$E67,G$1))</f>
        <v>-</v>
      </c>
      <c r="H67" s="7" t="str">
        <f>IF(G67="-","-",INDEX(Data!$A:$XFD,$E67,H$1))</f>
        <v>-</v>
      </c>
      <c r="I67" s="7" t="str">
        <f>IF(H67="-","-",INDEX(Data!$A:$XFD,$E67,I$1))</f>
        <v>-</v>
      </c>
      <c r="J67" s="7" t="str">
        <f>IF(I67="-","-",INDEX(Data!$A:$XFD,$E67,J$1))</f>
        <v>-</v>
      </c>
      <c r="K67" s="7" t="str">
        <f t="shared" si="3"/>
        <v>-</v>
      </c>
      <c r="L67" s="7" t="str">
        <f t="shared" si="4"/>
        <v>-</v>
      </c>
    </row>
    <row r="68" spans="1:12" ht="13.5">
      <c r="A68" s="9">
        <f t="shared" si="0"/>
        <v>40236</v>
      </c>
      <c r="B68" s="7" t="str">
        <f>IF(A68="-","-",IF(ISERROR(MATCH(A68,Data!$B:$B,0)),"-",MATCH(A68,Data!$B:$B,0)))</f>
        <v>-</v>
      </c>
      <c r="C68" s="7">
        <f>IF(A68="-","-",COUNTIF(Data!$B:$B,A68))</f>
        <v>0</v>
      </c>
      <c r="D68" s="7" t="str">
        <f t="shared" si="1"/>
        <v>-</v>
      </c>
      <c r="E68" s="7" t="str">
        <f t="shared" si="2"/>
        <v>-</v>
      </c>
      <c r="F68" s="8" t="str">
        <f>IF(E68="-","-",INDEX(Data!$A:$XFD,$E68,F$1))</f>
        <v>-</v>
      </c>
      <c r="G68" s="7" t="str">
        <f>IF(F68="-","-",INDEX(Data!$A:$XFD,$E68,G$1))</f>
        <v>-</v>
      </c>
      <c r="H68" s="7" t="str">
        <f>IF(G68="-","-",INDEX(Data!$A:$XFD,$E68,H$1))</f>
        <v>-</v>
      </c>
      <c r="I68" s="7" t="str">
        <f>IF(H68="-","-",INDEX(Data!$A:$XFD,$E68,I$1))</f>
        <v>-</v>
      </c>
      <c r="J68" s="7" t="str">
        <f>IF(I68="-","-",INDEX(Data!$A:$XFD,$E68,J$1))</f>
        <v>-</v>
      </c>
      <c r="K68" s="7" t="str">
        <f t="shared" si="3"/>
        <v>-</v>
      </c>
      <c r="L68" s="7" t="str">
        <f t="shared" si="4"/>
        <v>-</v>
      </c>
    </row>
    <row r="69" spans="1:12" ht="13.5">
      <c r="A69" s="9">
        <f t="shared" si="0"/>
        <v>40237</v>
      </c>
      <c r="B69" s="7" t="str">
        <f>IF(A69="-","-",IF(ISERROR(MATCH(A69,Data!$B:$B,0)),"-",MATCH(A69,Data!$B:$B,0)))</f>
        <v>-</v>
      </c>
      <c r="C69" s="7">
        <f>IF(A69="-","-",COUNTIF(Data!$B:$B,A69))</f>
        <v>0</v>
      </c>
      <c r="D69" s="7" t="str">
        <f t="shared" si="1"/>
        <v>-</v>
      </c>
      <c r="E69" s="7" t="str">
        <f t="shared" si="2"/>
        <v>-</v>
      </c>
      <c r="F69" s="8" t="str">
        <f>IF(E69="-","-",INDEX(Data!$A:$XFD,$E69,F$1))</f>
        <v>-</v>
      </c>
      <c r="G69" s="7" t="str">
        <f>IF(F69="-","-",INDEX(Data!$A:$XFD,$E69,G$1))</f>
        <v>-</v>
      </c>
      <c r="H69" s="7" t="str">
        <f>IF(G69="-","-",INDEX(Data!$A:$XFD,$E69,H$1))</f>
        <v>-</v>
      </c>
      <c r="I69" s="7" t="str">
        <f>IF(H69="-","-",INDEX(Data!$A:$XFD,$E69,I$1))</f>
        <v>-</v>
      </c>
      <c r="J69" s="7" t="str">
        <f>IF(I69="-","-",INDEX(Data!$A:$XFD,$E69,J$1))</f>
        <v>-</v>
      </c>
      <c r="K69" s="7" t="str">
        <f t="shared" si="3"/>
        <v>-</v>
      </c>
      <c r="L69" s="7" t="str">
        <f t="shared" si="4"/>
        <v>-</v>
      </c>
    </row>
    <row r="70" spans="1:12" ht="13.5">
      <c r="A70" s="9">
        <f t="shared" si="0"/>
        <v>40238</v>
      </c>
      <c r="B70" s="7" t="str">
        <f>IF(A70="-","-",IF(ISERROR(MATCH(A70,Data!$B:$B,0)),"-",MATCH(A70,Data!$B:$B,0)))</f>
        <v>-</v>
      </c>
      <c r="C70" s="7">
        <f>IF(A70="-","-",COUNTIF(Data!$B:$B,A70))</f>
        <v>0</v>
      </c>
      <c r="D70" s="7" t="str">
        <f t="shared" si="1"/>
        <v>-</v>
      </c>
      <c r="E70" s="7" t="str">
        <f t="shared" si="2"/>
        <v>-</v>
      </c>
      <c r="F70" s="8" t="str">
        <f>IF(E70="-","-",INDEX(Data!$A:$XFD,$E70,F$1))</f>
        <v>-</v>
      </c>
      <c r="G70" s="7" t="str">
        <f>IF(F70="-","-",INDEX(Data!$A:$XFD,$E70,G$1))</f>
        <v>-</v>
      </c>
      <c r="H70" s="7" t="str">
        <f>IF(G70="-","-",INDEX(Data!$A:$XFD,$E70,H$1))</f>
        <v>-</v>
      </c>
      <c r="I70" s="7" t="str">
        <f>IF(H70="-","-",INDEX(Data!$A:$XFD,$E70,I$1))</f>
        <v>-</v>
      </c>
      <c r="J70" s="7" t="str">
        <f>IF(I70="-","-",INDEX(Data!$A:$XFD,$E70,J$1))</f>
        <v>-</v>
      </c>
      <c r="K70" s="7" t="str">
        <f t="shared" si="3"/>
        <v>-</v>
      </c>
      <c r="L70" s="7" t="str">
        <f t="shared" si="4"/>
        <v>-</v>
      </c>
    </row>
    <row r="71" spans="1:12" ht="13.5">
      <c r="A71" s="9">
        <f t="shared" si="0"/>
        <v>40239</v>
      </c>
      <c r="B71" s="7" t="str">
        <f>IF(A71="-","-",IF(ISERROR(MATCH(A71,Data!$B:$B,0)),"-",MATCH(A71,Data!$B:$B,0)))</f>
        <v>-</v>
      </c>
      <c r="C71" s="7">
        <f>IF(A71="-","-",COUNTIF(Data!$B:$B,A71))</f>
        <v>0</v>
      </c>
      <c r="D71" s="7" t="str">
        <f t="shared" si="1"/>
        <v>-</v>
      </c>
      <c r="E71" s="7" t="str">
        <f t="shared" si="2"/>
        <v>-</v>
      </c>
      <c r="F71" s="8" t="str">
        <f>IF(E71="-","-",INDEX(Data!$A:$XFD,$E71,F$1))</f>
        <v>-</v>
      </c>
      <c r="G71" s="7" t="str">
        <f>IF(F71="-","-",INDEX(Data!$A:$XFD,$E71,G$1))</f>
        <v>-</v>
      </c>
      <c r="H71" s="7" t="str">
        <f>IF(G71="-","-",INDEX(Data!$A:$XFD,$E71,H$1))</f>
        <v>-</v>
      </c>
      <c r="I71" s="7" t="str">
        <f>IF(H71="-","-",INDEX(Data!$A:$XFD,$E71,I$1))</f>
        <v>-</v>
      </c>
      <c r="J71" s="7" t="str">
        <f>IF(I71="-","-",INDEX(Data!$A:$XFD,$E71,J$1))</f>
        <v>-</v>
      </c>
      <c r="K71" s="7" t="str">
        <f t="shared" si="3"/>
        <v>-</v>
      </c>
      <c r="L71" s="7" t="str">
        <f t="shared" si="4"/>
        <v>-</v>
      </c>
    </row>
    <row r="72" spans="1:12" ht="13.5">
      <c r="A72" s="9">
        <f t="shared" si="0"/>
        <v>40240</v>
      </c>
      <c r="B72" s="7" t="str">
        <f>IF(A72="-","-",IF(ISERROR(MATCH(A72,Data!$B:$B,0)),"-",MATCH(A72,Data!$B:$B,0)))</f>
        <v>-</v>
      </c>
      <c r="C72" s="7">
        <f>IF(A72="-","-",COUNTIF(Data!$B:$B,A72))</f>
        <v>0</v>
      </c>
      <c r="D72" s="7" t="str">
        <f t="shared" si="1"/>
        <v>-</v>
      </c>
      <c r="E72" s="7" t="str">
        <f t="shared" si="2"/>
        <v>-</v>
      </c>
      <c r="F72" s="8" t="str">
        <f>IF(E72="-","-",INDEX(Data!$A:$XFD,$E72,F$1))</f>
        <v>-</v>
      </c>
      <c r="G72" s="7" t="str">
        <f>IF(F72="-","-",INDEX(Data!$A:$XFD,$E72,G$1))</f>
        <v>-</v>
      </c>
      <c r="H72" s="7" t="str">
        <f>IF(G72="-","-",INDEX(Data!$A:$XFD,$E72,H$1))</f>
        <v>-</v>
      </c>
      <c r="I72" s="7" t="str">
        <f>IF(H72="-","-",INDEX(Data!$A:$XFD,$E72,I$1))</f>
        <v>-</v>
      </c>
      <c r="J72" s="7" t="str">
        <f>IF(I72="-","-",INDEX(Data!$A:$XFD,$E72,J$1))</f>
        <v>-</v>
      </c>
      <c r="K72" s="7" t="str">
        <f t="shared" si="3"/>
        <v>-</v>
      </c>
      <c r="L72" s="7" t="str">
        <f t="shared" si="4"/>
        <v>-</v>
      </c>
    </row>
    <row r="73" spans="1:12" ht="13.5">
      <c r="A73" s="9">
        <f t="shared" si="0"/>
        <v>40241</v>
      </c>
      <c r="B73" s="7">
        <f>IF(A73="-","-",IF(ISERROR(MATCH(A73,Data!$B:$B,0)),"-",MATCH(A73,Data!$B:$B,0)))</f>
        <v>503</v>
      </c>
      <c r="C73" s="7">
        <f>IF(A73="-","-",COUNTIF(Data!$B:$B,A73))</f>
        <v>1</v>
      </c>
      <c r="D73" s="7">
        <f t="shared" si="1"/>
        <v>503</v>
      </c>
      <c r="E73" s="7" t="str">
        <f t="shared" si="2"/>
        <v>-</v>
      </c>
      <c r="F73" s="8" t="str">
        <f>IF(E73="-","-",INDEX(Data!$A:$XFD,$E73,F$1))</f>
        <v>-</v>
      </c>
      <c r="G73" s="7" t="str">
        <f>IF(F73="-","-",INDEX(Data!$A:$XFD,$E73,G$1))</f>
        <v>-</v>
      </c>
      <c r="H73" s="7" t="str">
        <f>IF(G73="-","-",INDEX(Data!$A:$XFD,$E73,H$1))</f>
        <v>-</v>
      </c>
      <c r="I73" s="7" t="str">
        <f>IF(H73="-","-",INDEX(Data!$A:$XFD,$E73,I$1))</f>
        <v>-</v>
      </c>
      <c r="J73" s="7" t="str">
        <f>IF(I73="-","-",INDEX(Data!$A:$XFD,$E73,J$1))</f>
        <v>-</v>
      </c>
      <c r="K73" s="7" t="str">
        <f t="shared" si="3"/>
        <v>-</v>
      </c>
      <c r="L73" s="7" t="str">
        <f t="shared" si="4"/>
        <v>-</v>
      </c>
    </row>
    <row r="74" spans="1:12" ht="13.5">
      <c r="A74" s="9">
        <f t="shared" si="0"/>
        <v>40242</v>
      </c>
      <c r="B74" s="7" t="str">
        <f>IF(A74="-","-",IF(ISERROR(MATCH(A74,Data!$B:$B,0)),"-",MATCH(A74,Data!$B:$B,0)))</f>
        <v>-</v>
      </c>
      <c r="C74" s="7">
        <f>IF(A74="-","-",COUNTIF(Data!$B:$B,A74))</f>
        <v>0</v>
      </c>
      <c r="D74" s="7" t="str">
        <f t="shared" si="1"/>
        <v>-</v>
      </c>
      <c r="E74" s="7" t="str">
        <f t="shared" si="2"/>
        <v>-</v>
      </c>
      <c r="F74" s="8" t="str">
        <f>IF(E74="-","-",INDEX(Data!$A:$XFD,$E74,F$1))</f>
        <v>-</v>
      </c>
      <c r="G74" s="7" t="str">
        <f>IF(F74="-","-",INDEX(Data!$A:$XFD,$E74,G$1))</f>
        <v>-</v>
      </c>
      <c r="H74" s="7" t="str">
        <f>IF(G74="-","-",INDEX(Data!$A:$XFD,$E74,H$1))</f>
        <v>-</v>
      </c>
      <c r="I74" s="7" t="str">
        <f>IF(H74="-","-",INDEX(Data!$A:$XFD,$E74,I$1))</f>
        <v>-</v>
      </c>
      <c r="J74" s="7" t="str">
        <f>IF(I74="-","-",INDEX(Data!$A:$XFD,$E74,J$1))</f>
        <v>-</v>
      </c>
      <c r="K74" s="7" t="str">
        <f t="shared" si="3"/>
        <v>-</v>
      </c>
      <c r="L74" s="7" t="str">
        <f t="shared" si="4"/>
        <v>-</v>
      </c>
    </row>
    <row r="75" spans="1:12" ht="13.5">
      <c r="A75" s="9">
        <f t="shared" si="0"/>
        <v>40243</v>
      </c>
      <c r="B75" s="7" t="str">
        <f>IF(A75="-","-",IF(ISERROR(MATCH(A75,Data!$B:$B,0)),"-",MATCH(A75,Data!$B:$B,0)))</f>
        <v>-</v>
      </c>
      <c r="C75" s="7">
        <f>IF(A75="-","-",COUNTIF(Data!$B:$B,A75))</f>
        <v>0</v>
      </c>
      <c r="D75" s="7" t="str">
        <f t="shared" si="1"/>
        <v>-</v>
      </c>
      <c r="E75" s="7" t="str">
        <f t="shared" si="2"/>
        <v>-</v>
      </c>
      <c r="F75" s="8" t="str">
        <f>IF(E75="-","-",INDEX(Data!$A:$XFD,$E75,F$1))</f>
        <v>-</v>
      </c>
      <c r="G75" s="7" t="str">
        <f>IF(F75="-","-",INDEX(Data!$A:$XFD,$E75,G$1))</f>
        <v>-</v>
      </c>
      <c r="H75" s="7" t="str">
        <f>IF(G75="-","-",INDEX(Data!$A:$XFD,$E75,H$1))</f>
        <v>-</v>
      </c>
      <c r="I75" s="7" t="str">
        <f>IF(H75="-","-",INDEX(Data!$A:$XFD,$E75,I$1))</f>
        <v>-</v>
      </c>
      <c r="J75" s="7" t="str">
        <f>IF(I75="-","-",INDEX(Data!$A:$XFD,$E75,J$1))</f>
        <v>-</v>
      </c>
      <c r="K75" s="7" t="str">
        <f t="shared" si="3"/>
        <v>-</v>
      </c>
      <c r="L75" s="7" t="str">
        <f t="shared" si="4"/>
        <v>-</v>
      </c>
    </row>
    <row r="76" spans="1:12" ht="13.5">
      <c r="A76" s="9">
        <f aca="true" t="shared" si="5" ref="A76:A139">IF(A75="-","-",IF((A75+1)&gt;$B$5,"-",A75+1))</f>
        <v>40244</v>
      </c>
      <c r="B76" s="7" t="str">
        <f>IF(A76="-","-",IF(ISERROR(MATCH(A76,Data!$B:$B,0)),"-",MATCH(A76,Data!$B:$B,0)))</f>
        <v>-</v>
      </c>
      <c r="C76" s="7">
        <f>IF(A76="-","-",COUNTIF(Data!$B:$B,A76))</f>
        <v>0</v>
      </c>
      <c r="D76" s="7" t="str">
        <f aca="true" t="shared" si="6" ref="D76:D139">IF(A76="-","-",IF(B76="-","-",B76+C76-1))</f>
        <v>-</v>
      </c>
      <c r="E76" s="7" t="str">
        <f aca="true" t="shared" si="7" ref="E76:E139">IF(ROW()=11,IF(E$4=0,"-",E$4),IF(E75="-","-",IF((E75+1)&gt;$E$5,"-",E75+1)))</f>
        <v>-</v>
      </c>
      <c r="F76" s="8" t="str">
        <f>IF(E76="-","-",INDEX(Data!$A:$XFD,$E76,F$1))</f>
        <v>-</v>
      </c>
      <c r="G76" s="7" t="str">
        <f>IF(F76="-","-",INDEX(Data!$A:$XFD,$E76,G$1))</f>
        <v>-</v>
      </c>
      <c r="H76" s="7" t="str">
        <f>IF(G76="-","-",INDEX(Data!$A:$XFD,$E76,H$1))</f>
        <v>-</v>
      </c>
      <c r="I76" s="7" t="str">
        <f>IF(H76="-","-",INDEX(Data!$A:$XFD,$E76,I$1))</f>
        <v>-</v>
      </c>
      <c r="J76" s="7" t="str">
        <f>IF(I76="-","-",INDEX(Data!$A:$XFD,$E76,J$1))</f>
        <v>-</v>
      </c>
      <c r="K76" s="7" t="str">
        <f aca="true" t="shared" si="8" ref="K76:K139">IF(F76="-","-",YEAR(F76)&amp;RIGHT("00"&amp;MONTH(F76),2))</f>
        <v>-</v>
      </c>
      <c r="L76" s="7" t="str">
        <f aca="true" t="shared" si="9" ref="L76:L139">IF(ROW()=11,IF(E$11="-","-",1),IF(AND(K76="-",K75&lt;&gt;"-"),L75+2,IF(K76&lt;&gt;K75,L75+2,IF(AND(K76="-",K75="-"),"-",L75+1))))</f>
        <v>-</v>
      </c>
    </row>
    <row r="77" spans="1:12" ht="13.5">
      <c r="A77" s="9">
        <f t="shared" si="5"/>
        <v>40245</v>
      </c>
      <c r="B77" s="7" t="str">
        <f>IF(A77="-","-",IF(ISERROR(MATCH(A77,Data!$B:$B,0)),"-",MATCH(A77,Data!$B:$B,0)))</f>
        <v>-</v>
      </c>
      <c r="C77" s="7">
        <f>IF(A77="-","-",COUNTIF(Data!$B:$B,A77))</f>
        <v>0</v>
      </c>
      <c r="D77" s="7" t="str">
        <f t="shared" si="6"/>
        <v>-</v>
      </c>
      <c r="E77" s="7" t="str">
        <f t="shared" si="7"/>
        <v>-</v>
      </c>
      <c r="F77" s="8" t="str">
        <f>IF(E77="-","-",INDEX(Data!$A:$XFD,$E77,F$1))</f>
        <v>-</v>
      </c>
      <c r="G77" s="7" t="str">
        <f>IF(F77="-","-",INDEX(Data!$A:$XFD,$E77,G$1))</f>
        <v>-</v>
      </c>
      <c r="H77" s="7" t="str">
        <f>IF(G77="-","-",INDEX(Data!$A:$XFD,$E77,H$1))</f>
        <v>-</v>
      </c>
      <c r="I77" s="7" t="str">
        <f>IF(H77="-","-",INDEX(Data!$A:$XFD,$E77,I$1))</f>
        <v>-</v>
      </c>
      <c r="J77" s="7" t="str">
        <f>IF(I77="-","-",INDEX(Data!$A:$XFD,$E77,J$1))</f>
        <v>-</v>
      </c>
      <c r="K77" s="7" t="str">
        <f t="shared" si="8"/>
        <v>-</v>
      </c>
      <c r="L77" s="7" t="str">
        <f t="shared" si="9"/>
        <v>-</v>
      </c>
    </row>
    <row r="78" spans="1:12" ht="13.5">
      <c r="A78" s="9">
        <f t="shared" si="5"/>
        <v>40246</v>
      </c>
      <c r="B78" s="7" t="str">
        <f>IF(A78="-","-",IF(ISERROR(MATCH(A78,Data!$B:$B,0)),"-",MATCH(A78,Data!$B:$B,0)))</f>
        <v>-</v>
      </c>
      <c r="C78" s="7">
        <f>IF(A78="-","-",COUNTIF(Data!$B:$B,A78))</f>
        <v>0</v>
      </c>
      <c r="D78" s="7" t="str">
        <f t="shared" si="6"/>
        <v>-</v>
      </c>
      <c r="E78" s="7" t="str">
        <f t="shared" si="7"/>
        <v>-</v>
      </c>
      <c r="F78" s="8" t="str">
        <f>IF(E78="-","-",INDEX(Data!$A:$XFD,$E78,F$1))</f>
        <v>-</v>
      </c>
      <c r="G78" s="7" t="str">
        <f>IF(F78="-","-",INDEX(Data!$A:$XFD,$E78,G$1))</f>
        <v>-</v>
      </c>
      <c r="H78" s="7" t="str">
        <f>IF(G78="-","-",INDEX(Data!$A:$XFD,$E78,H$1))</f>
        <v>-</v>
      </c>
      <c r="I78" s="7" t="str">
        <f>IF(H78="-","-",INDEX(Data!$A:$XFD,$E78,I$1))</f>
        <v>-</v>
      </c>
      <c r="J78" s="7" t="str">
        <f>IF(I78="-","-",INDEX(Data!$A:$XFD,$E78,J$1))</f>
        <v>-</v>
      </c>
      <c r="K78" s="7" t="str">
        <f t="shared" si="8"/>
        <v>-</v>
      </c>
      <c r="L78" s="7" t="str">
        <f t="shared" si="9"/>
        <v>-</v>
      </c>
    </row>
    <row r="79" spans="1:12" ht="13.5">
      <c r="A79" s="9">
        <f t="shared" si="5"/>
        <v>40247</v>
      </c>
      <c r="B79" s="7" t="str">
        <f>IF(A79="-","-",IF(ISERROR(MATCH(A79,Data!$B:$B,0)),"-",MATCH(A79,Data!$B:$B,0)))</f>
        <v>-</v>
      </c>
      <c r="C79" s="7">
        <f>IF(A79="-","-",COUNTIF(Data!$B:$B,A79))</f>
        <v>0</v>
      </c>
      <c r="D79" s="7" t="str">
        <f t="shared" si="6"/>
        <v>-</v>
      </c>
      <c r="E79" s="7" t="str">
        <f t="shared" si="7"/>
        <v>-</v>
      </c>
      <c r="F79" s="8" t="str">
        <f>IF(E79="-","-",INDEX(Data!$A:$XFD,$E79,F$1))</f>
        <v>-</v>
      </c>
      <c r="G79" s="7" t="str">
        <f>IF(F79="-","-",INDEX(Data!$A:$XFD,$E79,G$1))</f>
        <v>-</v>
      </c>
      <c r="H79" s="7" t="str">
        <f>IF(G79="-","-",INDEX(Data!$A:$XFD,$E79,H$1))</f>
        <v>-</v>
      </c>
      <c r="I79" s="7" t="str">
        <f>IF(H79="-","-",INDEX(Data!$A:$XFD,$E79,I$1))</f>
        <v>-</v>
      </c>
      <c r="J79" s="7" t="str">
        <f>IF(I79="-","-",INDEX(Data!$A:$XFD,$E79,J$1))</f>
        <v>-</v>
      </c>
      <c r="K79" s="7" t="str">
        <f t="shared" si="8"/>
        <v>-</v>
      </c>
      <c r="L79" s="7" t="str">
        <f t="shared" si="9"/>
        <v>-</v>
      </c>
    </row>
    <row r="80" spans="1:12" ht="13.5">
      <c r="A80" s="9">
        <f t="shared" si="5"/>
        <v>40248</v>
      </c>
      <c r="B80" s="7" t="str">
        <f>IF(A80="-","-",IF(ISERROR(MATCH(A80,Data!$B:$B,0)),"-",MATCH(A80,Data!$B:$B,0)))</f>
        <v>-</v>
      </c>
      <c r="C80" s="7">
        <f>IF(A80="-","-",COUNTIF(Data!$B:$B,A80))</f>
        <v>0</v>
      </c>
      <c r="D80" s="7" t="str">
        <f t="shared" si="6"/>
        <v>-</v>
      </c>
      <c r="E80" s="7" t="str">
        <f t="shared" si="7"/>
        <v>-</v>
      </c>
      <c r="F80" s="8" t="str">
        <f>IF(E80="-","-",INDEX(Data!$A:$XFD,$E80,F$1))</f>
        <v>-</v>
      </c>
      <c r="G80" s="7" t="str">
        <f>IF(F80="-","-",INDEX(Data!$A:$XFD,$E80,G$1))</f>
        <v>-</v>
      </c>
      <c r="H80" s="7" t="str">
        <f>IF(G80="-","-",INDEX(Data!$A:$XFD,$E80,H$1))</f>
        <v>-</v>
      </c>
      <c r="I80" s="7" t="str">
        <f>IF(H80="-","-",INDEX(Data!$A:$XFD,$E80,I$1))</f>
        <v>-</v>
      </c>
      <c r="J80" s="7" t="str">
        <f>IF(I80="-","-",INDEX(Data!$A:$XFD,$E80,J$1))</f>
        <v>-</v>
      </c>
      <c r="K80" s="7" t="str">
        <f t="shared" si="8"/>
        <v>-</v>
      </c>
      <c r="L80" s="7" t="str">
        <f t="shared" si="9"/>
        <v>-</v>
      </c>
    </row>
    <row r="81" spans="1:12" ht="13.5">
      <c r="A81" s="9">
        <f t="shared" si="5"/>
        <v>40249</v>
      </c>
      <c r="B81" s="7" t="str">
        <f>IF(A81="-","-",IF(ISERROR(MATCH(A81,Data!$B:$B,0)),"-",MATCH(A81,Data!$B:$B,0)))</f>
        <v>-</v>
      </c>
      <c r="C81" s="7">
        <f>IF(A81="-","-",COUNTIF(Data!$B:$B,A81))</f>
        <v>0</v>
      </c>
      <c r="D81" s="7" t="str">
        <f t="shared" si="6"/>
        <v>-</v>
      </c>
      <c r="E81" s="7" t="str">
        <f t="shared" si="7"/>
        <v>-</v>
      </c>
      <c r="F81" s="8" t="str">
        <f>IF(E81="-","-",INDEX(Data!$A:$XFD,$E81,F$1))</f>
        <v>-</v>
      </c>
      <c r="G81" s="7" t="str">
        <f>IF(F81="-","-",INDEX(Data!$A:$XFD,$E81,G$1))</f>
        <v>-</v>
      </c>
      <c r="H81" s="7" t="str">
        <f>IF(G81="-","-",INDEX(Data!$A:$XFD,$E81,H$1))</f>
        <v>-</v>
      </c>
      <c r="I81" s="7" t="str">
        <f>IF(H81="-","-",INDEX(Data!$A:$XFD,$E81,I$1))</f>
        <v>-</v>
      </c>
      <c r="J81" s="7" t="str">
        <f>IF(I81="-","-",INDEX(Data!$A:$XFD,$E81,J$1))</f>
        <v>-</v>
      </c>
      <c r="K81" s="7" t="str">
        <f t="shared" si="8"/>
        <v>-</v>
      </c>
      <c r="L81" s="7" t="str">
        <f t="shared" si="9"/>
        <v>-</v>
      </c>
    </row>
    <row r="82" spans="1:12" ht="13.5">
      <c r="A82" s="9">
        <f t="shared" si="5"/>
        <v>40250</v>
      </c>
      <c r="B82" s="7" t="str">
        <f>IF(A82="-","-",IF(ISERROR(MATCH(A82,Data!$B:$B,0)),"-",MATCH(A82,Data!$B:$B,0)))</f>
        <v>-</v>
      </c>
      <c r="C82" s="7">
        <f>IF(A82="-","-",COUNTIF(Data!$B:$B,A82))</f>
        <v>0</v>
      </c>
      <c r="D82" s="7" t="str">
        <f t="shared" si="6"/>
        <v>-</v>
      </c>
      <c r="E82" s="7" t="str">
        <f t="shared" si="7"/>
        <v>-</v>
      </c>
      <c r="F82" s="8" t="str">
        <f>IF(E82="-","-",INDEX(Data!$A:$XFD,$E82,F$1))</f>
        <v>-</v>
      </c>
      <c r="G82" s="7" t="str">
        <f>IF(F82="-","-",INDEX(Data!$A:$XFD,$E82,G$1))</f>
        <v>-</v>
      </c>
      <c r="H82" s="7" t="str">
        <f>IF(G82="-","-",INDEX(Data!$A:$XFD,$E82,H$1))</f>
        <v>-</v>
      </c>
      <c r="I82" s="7" t="str">
        <f>IF(H82="-","-",INDEX(Data!$A:$XFD,$E82,I$1))</f>
        <v>-</v>
      </c>
      <c r="J82" s="7" t="str">
        <f>IF(I82="-","-",INDEX(Data!$A:$XFD,$E82,J$1))</f>
        <v>-</v>
      </c>
      <c r="K82" s="7" t="str">
        <f t="shared" si="8"/>
        <v>-</v>
      </c>
      <c r="L82" s="7" t="str">
        <f t="shared" si="9"/>
        <v>-</v>
      </c>
    </row>
    <row r="83" spans="1:12" ht="13.5">
      <c r="A83" s="9">
        <f t="shared" si="5"/>
        <v>40251</v>
      </c>
      <c r="B83" s="7" t="str">
        <f>IF(A83="-","-",IF(ISERROR(MATCH(A83,Data!$B:$B,0)),"-",MATCH(A83,Data!$B:$B,0)))</f>
        <v>-</v>
      </c>
      <c r="C83" s="7">
        <f>IF(A83="-","-",COUNTIF(Data!$B:$B,A83))</f>
        <v>0</v>
      </c>
      <c r="D83" s="7" t="str">
        <f t="shared" si="6"/>
        <v>-</v>
      </c>
      <c r="E83" s="7" t="str">
        <f t="shared" si="7"/>
        <v>-</v>
      </c>
      <c r="F83" s="8" t="str">
        <f>IF(E83="-","-",INDEX(Data!$A:$XFD,$E83,F$1))</f>
        <v>-</v>
      </c>
      <c r="G83" s="7" t="str">
        <f>IF(F83="-","-",INDEX(Data!$A:$XFD,$E83,G$1))</f>
        <v>-</v>
      </c>
      <c r="H83" s="7" t="str">
        <f>IF(G83="-","-",INDEX(Data!$A:$XFD,$E83,H$1))</f>
        <v>-</v>
      </c>
      <c r="I83" s="7" t="str">
        <f>IF(H83="-","-",INDEX(Data!$A:$XFD,$E83,I$1))</f>
        <v>-</v>
      </c>
      <c r="J83" s="7" t="str">
        <f>IF(I83="-","-",INDEX(Data!$A:$XFD,$E83,J$1))</f>
        <v>-</v>
      </c>
      <c r="K83" s="7" t="str">
        <f t="shared" si="8"/>
        <v>-</v>
      </c>
      <c r="L83" s="7" t="str">
        <f t="shared" si="9"/>
        <v>-</v>
      </c>
    </row>
    <row r="84" spans="1:12" ht="13.5">
      <c r="A84" s="9">
        <f t="shared" si="5"/>
        <v>40252</v>
      </c>
      <c r="B84" s="7" t="str">
        <f>IF(A84="-","-",IF(ISERROR(MATCH(A84,Data!$B:$B,0)),"-",MATCH(A84,Data!$B:$B,0)))</f>
        <v>-</v>
      </c>
      <c r="C84" s="7">
        <f>IF(A84="-","-",COUNTIF(Data!$B:$B,A84))</f>
        <v>0</v>
      </c>
      <c r="D84" s="7" t="str">
        <f t="shared" si="6"/>
        <v>-</v>
      </c>
      <c r="E84" s="7" t="str">
        <f t="shared" si="7"/>
        <v>-</v>
      </c>
      <c r="F84" s="8" t="str">
        <f>IF(E84="-","-",INDEX(Data!$A:$XFD,$E84,F$1))</f>
        <v>-</v>
      </c>
      <c r="G84" s="7" t="str">
        <f>IF(F84="-","-",INDEX(Data!$A:$XFD,$E84,G$1))</f>
        <v>-</v>
      </c>
      <c r="H84" s="7" t="str">
        <f>IF(G84="-","-",INDEX(Data!$A:$XFD,$E84,H$1))</f>
        <v>-</v>
      </c>
      <c r="I84" s="7" t="str">
        <f>IF(H84="-","-",INDEX(Data!$A:$XFD,$E84,I$1))</f>
        <v>-</v>
      </c>
      <c r="J84" s="7" t="str">
        <f>IF(I84="-","-",INDEX(Data!$A:$XFD,$E84,J$1))</f>
        <v>-</v>
      </c>
      <c r="K84" s="7" t="str">
        <f t="shared" si="8"/>
        <v>-</v>
      </c>
      <c r="L84" s="7" t="str">
        <f t="shared" si="9"/>
        <v>-</v>
      </c>
    </row>
    <row r="85" spans="1:12" ht="13.5">
      <c r="A85" s="9">
        <f t="shared" si="5"/>
        <v>40253</v>
      </c>
      <c r="B85" s="7" t="str">
        <f>IF(A85="-","-",IF(ISERROR(MATCH(A85,Data!$B:$B,0)),"-",MATCH(A85,Data!$B:$B,0)))</f>
        <v>-</v>
      </c>
      <c r="C85" s="7">
        <f>IF(A85="-","-",COUNTIF(Data!$B:$B,A85))</f>
        <v>0</v>
      </c>
      <c r="D85" s="7" t="str">
        <f t="shared" si="6"/>
        <v>-</v>
      </c>
      <c r="E85" s="7" t="str">
        <f t="shared" si="7"/>
        <v>-</v>
      </c>
      <c r="F85" s="8" t="str">
        <f>IF(E85="-","-",INDEX(Data!$A:$XFD,$E85,F$1))</f>
        <v>-</v>
      </c>
      <c r="G85" s="7" t="str">
        <f>IF(F85="-","-",INDEX(Data!$A:$XFD,$E85,G$1))</f>
        <v>-</v>
      </c>
      <c r="H85" s="7" t="str">
        <f>IF(G85="-","-",INDEX(Data!$A:$XFD,$E85,H$1))</f>
        <v>-</v>
      </c>
      <c r="I85" s="7" t="str">
        <f>IF(H85="-","-",INDEX(Data!$A:$XFD,$E85,I$1))</f>
        <v>-</v>
      </c>
      <c r="J85" s="7" t="str">
        <f>IF(I85="-","-",INDEX(Data!$A:$XFD,$E85,J$1))</f>
        <v>-</v>
      </c>
      <c r="K85" s="7" t="str">
        <f t="shared" si="8"/>
        <v>-</v>
      </c>
      <c r="L85" s="7" t="str">
        <f t="shared" si="9"/>
        <v>-</v>
      </c>
    </row>
    <row r="86" spans="1:12" ht="13.5">
      <c r="A86" s="9">
        <f t="shared" si="5"/>
        <v>40254</v>
      </c>
      <c r="B86" s="7" t="str">
        <f>IF(A86="-","-",IF(ISERROR(MATCH(A86,Data!$B:$B,0)),"-",MATCH(A86,Data!$B:$B,0)))</f>
        <v>-</v>
      </c>
      <c r="C86" s="7">
        <f>IF(A86="-","-",COUNTIF(Data!$B:$B,A86))</f>
        <v>0</v>
      </c>
      <c r="D86" s="7" t="str">
        <f t="shared" si="6"/>
        <v>-</v>
      </c>
      <c r="E86" s="7" t="str">
        <f t="shared" si="7"/>
        <v>-</v>
      </c>
      <c r="F86" s="8" t="str">
        <f>IF(E86="-","-",INDEX(Data!$A:$XFD,$E86,F$1))</f>
        <v>-</v>
      </c>
      <c r="G86" s="7" t="str">
        <f>IF(F86="-","-",INDEX(Data!$A:$XFD,$E86,G$1))</f>
        <v>-</v>
      </c>
      <c r="H86" s="7" t="str">
        <f>IF(G86="-","-",INDEX(Data!$A:$XFD,$E86,H$1))</f>
        <v>-</v>
      </c>
      <c r="I86" s="7" t="str">
        <f>IF(H86="-","-",INDEX(Data!$A:$XFD,$E86,I$1))</f>
        <v>-</v>
      </c>
      <c r="J86" s="7" t="str">
        <f>IF(I86="-","-",INDEX(Data!$A:$XFD,$E86,J$1))</f>
        <v>-</v>
      </c>
      <c r="K86" s="7" t="str">
        <f t="shared" si="8"/>
        <v>-</v>
      </c>
      <c r="L86" s="7" t="str">
        <f t="shared" si="9"/>
        <v>-</v>
      </c>
    </row>
    <row r="87" spans="1:12" ht="13.5">
      <c r="A87" s="9">
        <f t="shared" si="5"/>
        <v>40255</v>
      </c>
      <c r="B87" s="7" t="str">
        <f>IF(A87="-","-",IF(ISERROR(MATCH(A87,Data!$B:$B,0)),"-",MATCH(A87,Data!$B:$B,0)))</f>
        <v>-</v>
      </c>
      <c r="C87" s="7">
        <f>IF(A87="-","-",COUNTIF(Data!$B:$B,A87))</f>
        <v>0</v>
      </c>
      <c r="D87" s="7" t="str">
        <f t="shared" si="6"/>
        <v>-</v>
      </c>
      <c r="E87" s="7" t="str">
        <f t="shared" si="7"/>
        <v>-</v>
      </c>
      <c r="F87" s="8" t="str">
        <f>IF(E87="-","-",INDEX(Data!$A:$XFD,$E87,F$1))</f>
        <v>-</v>
      </c>
      <c r="G87" s="7" t="str">
        <f>IF(F87="-","-",INDEX(Data!$A:$XFD,$E87,G$1))</f>
        <v>-</v>
      </c>
      <c r="H87" s="7" t="str">
        <f>IF(G87="-","-",INDEX(Data!$A:$XFD,$E87,H$1))</f>
        <v>-</v>
      </c>
      <c r="I87" s="7" t="str">
        <f>IF(H87="-","-",INDEX(Data!$A:$XFD,$E87,I$1))</f>
        <v>-</v>
      </c>
      <c r="J87" s="7" t="str">
        <f>IF(I87="-","-",INDEX(Data!$A:$XFD,$E87,J$1))</f>
        <v>-</v>
      </c>
      <c r="K87" s="7" t="str">
        <f t="shared" si="8"/>
        <v>-</v>
      </c>
      <c r="L87" s="7" t="str">
        <f t="shared" si="9"/>
        <v>-</v>
      </c>
    </row>
    <row r="88" spans="1:12" ht="13.5">
      <c r="A88" s="9">
        <f t="shared" si="5"/>
        <v>40256</v>
      </c>
      <c r="B88" s="7" t="str">
        <f>IF(A88="-","-",IF(ISERROR(MATCH(A88,Data!$B:$B,0)),"-",MATCH(A88,Data!$B:$B,0)))</f>
        <v>-</v>
      </c>
      <c r="C88" s="7">
        <f>IF(A88="-","-",COUNTIF(Data!$B:$B,A88))</f>
        <v>0</v>
      </c>
      <c r="D88" s="7" t="str">
        <f t="shared" si="6"/>
        <v>-</v>
      </c>
      <c r="E88" s="7" t="str">
        <f t="shared" si="7"/>
        <v>-</v>
      </c>
      <c r="F88" s="8" t="str">
        <f>IF(E88="-","-",INDEX(Data!$A:$XFD,$E88,F$1))</f>
        <v>-</v>
      </c>
      <c r="G88" s="7" t="str">
        <f>IF(F88="-","-",INDEX(Data!$A:$XFD,$E88,G$1))</f>
        <v>-</v>
      </c>
      <c r="H88" s="7" t="str">
        <f>IF(G88="-","-",INDEX(Data!$A:$XFD,$E88,H$1))</f>
        <v>-</v>
      </c>
      <c r="I88" s="7" t="str">
        <f>IF(H88="-","-",INDEX(Data!$A:$XFD,$E88,I$1))</f>
        <v>-</v>
      </c>
      <c r="J88" s="7" t="str">
        <f>IF(I88="-","-",INDEX(Data!$A:$XFD,$E88,J$1))</f>
        <v>-</v>
      </c>
      <c r="K88" s="7" t="str">
        <f t="shared" si="8"/>
        <v>-</v>
      </c>
      <c r="L88" s="7" t="str">
        <f t="shared" si="9"/>
        <v>-</v>
      </c>
    </row>
    <row r="89" spans="1:12" ht="13.5">
      <c r="A89" s="9">
        <f t="shared" si="5"/>
        <v>40257</v>
      </c>
      <c r="B89" s="7" t="str">
        <f>IF(A89="-","-",IF(ISERROR(MATCH(A89,Data!$B:$B,0)),"-",MATCH(A89,Data!$B:$B,0)))</f>
        <v>-</v>
      </c>
      <c r="C89" s="7">
        <f>IF(A89="-","-",COUNTIF(Data!$B:$B,A89))</f>
        <v>0</v>
      </c>
      <c r="D89" s="7" t="str">
        <f t="shared" si="6"/>
        <v>-</v>
      </c>
      <c r="E89" s="7" t="str">
        <f t="shared" si="7"/>
        <v>-</v>
      </c>
      <c r="F89" s="8" t="str">
        <f>IF(E89="-","-",INDEX(Data!$A:$XFD,$E89,F$1))</f>
        <v>-</v>
      </c>
      <c r="G89" s="7" t="str">
        <f>IF(F89="-","-",INDEX(Data!$A:$XFD,$E89,G$1))</f>
        <v>-</v>
      </c>
      <c r="H89" s="7" t="str">
        <f>IF(G89="-","-",INDEX(Data!$A:$XFD,$E89,H$1))</f>
        <v>-</v>
      </c>
      <c r="I89" s="7" t="str">
        <f>IF(H89="-","-",INDEX(Data!$A:$XFD,$E89,I$1))</f>
        <v>-</v>
      </c>
      <c r="J89" s="7" t="str">
        <f>IF(I89="-","-",INDEX(Data!$A:$XFD,$E89,J$1))</f>
        <v>-</v>
      </c>
      <c r="K89" s="7" t="str">
        <f t="shared" si="8"/>
        <v>-</v>
      </c>
      <c r="L89" s="7" t="str">
        <f t="shared" si="9"/>
        <v>-</v>
      </c>
    </row>
    <row r="90" spans="1:12" ht="13.5">
      <c r="A90" s="9">
        <f t="shared" si="5"/>
        <v>40258</v>
      </c>
      <c r="B90" s="7" t="str">
        <f>IF(A90="-","-",IF(ISERROR(MATCH(A90,Data!$B:$B,0)),"-",MATCH(A90,Data!$B:$B,0)))</f>
        <v>-</v>
      </c>
      <c r="C90" s="7">
        <f>IF(A90="-","-",COUNTIF(Data!$B:$B,A90))</f>
        <v>0</v>
      </c>
      <c r="D90" s="7" t="str">
        <f t="shared" si="6"/>
        <v>-</v>
      </c>
      <c r="E90" s="7" t="str">
        <f t="shared" si="7"/>
        <v>-</v>
      </c>
      <c r="F90" s="8" t="str">
        <f>IF(E90="-","-",INDEX(Data!$A:$XFD,$E90,F$1))</f>
        <v>-</v>
      </c>
      <c r="G90" s="7" t="str">
        <f>IF(F90="-","-",INDEX(Data!$A:$XFD,$E90,G$1))</f>
        <v>-</v>
      </c>
      <c r="H90" s="7" t="str">
        <f>IF(G90="-","-",INDEX(Data!$A:$XFD,$E90,H$1))</f>
        <v>-</v>
      </c>
      <c r="I90" s="7" t="str">
        <f>IF(H90="-","-",INDEX(Data!$A:$XFD,$E90,I$1))</f>
        <v>-</v>
      </c>
      <c r="J90" s="7" t="str">
        <f>IF(I90="-","-",INDEX(Data!$A:$XFD,$E90,J$1))</f>
        <v>-</v>
      </c>
      <c r="K90" s="7" t="str">
        <f t="shared" si="8"/>
        <v>-</v>
      </c>
      <c r="L90" s="7" t="str">
        <f t="shared" si="9"/>
        <v>-</v>
      </c>
    </row>
    <row r="91" spans="1:12" ht="13.5">
      <c r="A91" s="9">
        <f t="shared" si="5"/>
        <v>40259</v>
      </c>
      <c r="B91" s="7" t="str">
        <f>IF(A91="-","-",IF(ISERROR(MATCH(A91,Data!$B:$B,0)),"-",MATCH(A91,Data!$B:$B,0)))</f>
        <v>-</v>
      </c>
      <c r="C91" s="7">
        <f>IF(A91="-","-",COUNTIF(Data!$B:$B,A91))</f>
        <v>0</v>
      </c>
      <c r="D91" s="7" t="str">
        <f t="shared" si="6"/>
        <v>-</v>
      </c>
      <c r="E91" s="7" t="str">
        <f t="shared" si="7"/>
        <v>-</v>
      </c>
      <c r="F91" s="8" t="str">
        <f>IF(E91="-","-",INDEX(Data!$A:$XFD,$E91,F$1))</f>
        <v>-</v>
      </c>
      <c r="G91" s="7" t="str">
        <f>IF(F91="-","-",INDEX(Data!$A:$XFD,$E91,G$1))</f>
        <v>-</v>
      </c>
      <c r="H91" s="7" t="str">
        <f>IF(G91="-","-",INDEX(Data!$A:$XFD,$E91,H$1))</f>
        <v>-</v>
      </c>
      <c r="I91" s="7" t="str">
        <f>IF(H91="-","-",INDEX(Data!$A:$XFD,$E91,I$1))</f>
        <v>-</v>
      </c>
      <c r="J91" s="7" t="str">
        <f>IF(I91="-","-",INDEX(Data!$A:$XFD,$E91,J$1))</f>
        <v>-</v>
      </c>
      <c r="K91" s="7" t="str">
        <f t="shared" si="8"/>
        <v>-</v>
      </c>
      <c r="L91" s="7" t="str">
        <f t="shared" si="9"/>
        <v>-</v>
      </c>
    </row>
    <row r="92" spans="1:12" ht="13.5">
      <c r="A92" s="9">
        <f t="shared" si="5"/>
        <v>40260</v>
      </c>
      <c r="B92" s="7" t="str">
        <f>IF(A92="-","-",IF(ISERROR(MATCH(A92,Data!$B:$B,0)),"-",MATCH(A92,Data!$B:$B,0)))</f>
        <v>-</v>
      </c>
      <c r="C92" s="7">
        <f>IF(A92="-","-",COUNTIF(Data!$B:$B,A92))</f>
        <v>0</v>
      </c>
      <c r="D92" s="7" t="str">
        <f t="shared" si="6"/>
        <v>-</v>
      </c>
      <c r="E92" s="7" t="str">
        <f t="shared" si="7"/>
        <v>-</v>
      </c>
      <c r="F92" s="8" t="str">
        <f>IF(E92="-","-",INDEX(Data!$A:$XFD,$E92,F$1))</f>
        <v>-</v>
      </c>
      <c r="G92" s="7" t="str">
        <f>IF(F92="-","-",INDEX(Data!$A:$XFD,$E92,G$1))</f>
        <v>-</v>
      </c>
      <c r="H92" s="7" t="str">
        <f>IF(G92="-","-",INDEX(Data!$A:$XFD,$E92,H$1))</f>
        <v>-</v>
      </c>
      <c r="I92" s="7" t="str">
        <f>IF(H92="-","-",INDEX(Data!$A:$XFD,$E92,I$1))</f>
        <v>-</v>
      </c>
      <c r="J92" s="7" t="str">
        <f>IF(I92="-","-",INDEX(Data!$A:$XFD,$E92,J$1))</f>
        <v>-</v>
      </c>
      <c r="K92" s="7" t="str">
        <f t="shared" si="8"/>
        <v>-</v>
      </c>
      <c r="L92" s="7" t="str">
        <f t="shared" si="9"/>
        <v>-</v>
      </c>
    </row>
    <row r="93" spans="1:12" ht="13.5">
      <c r="A93" s="9">
        <f t="shared" si="5"/>
        <v>40261</v>
      </c>
      <c r="B93" s="7" t="str">
        <f>IF(A93="-","-",IF(ISERROR(MATCH(A93,Data!$B:$B,0)),"-",MATCH(A93,Data!$B:$B,0)))</f>
        <v>-</v>
      </c>
      <c r="C93" s="7">
        <f>IF(A93="-","-",COUNTIF(Data!$B:$B,A93))</f>
        <v>0</v>
      </c>
      <c r="D93" s="7" t="str">
        <f t="shared" si="6"/>
        <v>-</v>
      </c>
      <c r="E93" s="7" t="str">
        <f t="shared" si="7"/>
        <v>-</v>
      </c>
      <c r="F93" s="8" t="str">
        <f>IF(E93="-","-",INDEX(Data!$A:$XFD,$E93,F$1))</f>
        <v>-</v>
      </c>
      <c r="G93" s="7" t="str">
        <f>IF(F93="-","-",INDEX(Data!$A:$XFD,$E93,G$1))</f>
        <v>-</v>
      </c>
      <c r="H93" s="7" t="str">
        <f>IF(G93="-","-",INDEX(Data!$A:$XFD,$E93,H$1))</f>
        <v>-</v>
      </c>
      <c r="I93" s="7" t="str">
        <f>IF(H93="-","-",INDEX(Data!$A:$XFD,$E93,I$1))</f>
        <v>-</v>
      </c>
      <c r="J93" s="7" t="str">
        <f>IF(I93="-","-",INDEX(Data!$A:$XFD,$E93,J$1))</f>
        <v>-</v>
      </c>
      <c r="K93" s="7" t="str">
        <f t="shared" si="8"/>
        <v>-</v>
      </c>
      <c r="L93" s="7" t="str">
        <f t="shared" si="9"/>
        <v>-</v>
      </c>
    </row>
    <row r="94" spans="1:12" ht="13.5">
      <c r="A94" s="9">
        <f t="shared" si="5"/>
        <v>40262</v>
      </c>
      <c r="B94" s="7" t="str">
        <f>IF(A94="-","-",IF(ISERROR(MATCH(A94,Data!$B:$B,0)),"-",MATCH(A94,Data!$B:$B,0)))</f>
        <v>-</v>
      </c>
      <c r="C94" s="7">
        <f>IF(A94="-","-",COUNTIF(Data!$B:$B,A94))</f>
        <v>0</v>
      </c>
      <c r="D94" s="7" t="str">
        <f t="shared" si="6"/>
        <v>-</v>
      </c>
      <c r="E94" s="7" t="str">
        <f t="shared" si="7"/>
        <v>-</v>
      </c>
      <c r="F94" s="8" t="str">
        <f>IF(E94="-","-",INDEX(Data!$A:$XFD,$E94,F$1))</f>
        <v>-</v>
      </c>
      <c r="G94" s="7" t="str">
        <f>IF(F94="-","-",INDEX(Data!$A:$XFD,$E94,G$1))</f>
        <v>-</v>
      </c>
      <c r="H94" s="7" t="str">
        <f>IF(G94="-","-",INDEX(Data!$A:$XFD,$E94,H$1))</f>
        <v>-</v>
      </c>
      <c r="I94" s="7" t="str">
        <f>IF(H94="-","-",INDEX(Data!$A:$XFD,$E94,I$1))</f>
        <v>-</v>
      </c>
      <c r="J94" s="7" t="str">
        <f>IF(I94="-","-",INDEX(Data!$A:$XFD,$E94,J$1))</f>
        <v>-</v>
      </c>
      <c r="K94" s="7" t="str">
        <f t="shared" si="8"/>
        <v>-</v>
      </c>
      <c r="L94" s="7" t="str">
        <f t="shared" si="9"/>
        <v>-</v>
      </c>
    </row>
    <row r="95" spans="1:12" ht="13.5">
      <c r="A95" s="9">
        <f t="shared" si="5"/>
        <v>40263</v>
      </c>
      <c r="B95" s="7" t="str">
        <f>IF(A95="-","-",IF(ISERROR(MATCH(A95,Data!$B:$B,0)),"-",MATCH(A95,Data!$B:$B,0)))</f>
        <v>-</v>
      </c>
      <c r="C95" s="7">
        <f>IF(A95="-","-",COUNTIF(Data!$B:$B,A95))</f>
        <v>0</v>
      </c>
      <c r="D95" s="7" t="str">
        <f t="shared" si="6"/>
        <v>-</v>
      </c>
      <c r="E95" s="7" t="str">
        <f t="shared" si="7"/>
        <v>-</v>
      </c>
      <c r="F95" s="8" t="str">
        <f>IF(E95="-","-",INDEX(Data!$A:$XFD,$E95,F$1))</f>
        <v>-</v>
      </c>
      <c r="G95" s="7" t="str">
        <f>IF(F95="-","-",INDEX(Data!$A:$XFD,$E95,G$1))</f>
        <v>-</v>
      </c>
      <c r="H95" s="7" t="str">
        <f>IF(G95="-","-",INDEX(Data!$A:$XFD,$E95,H$1))</f>
        <v>-</v>
      </c>
      <c r="I95" s="7" t="str">
        <f>IF(H95="-","-",INDEX(Data!$A:$XFD,$E95,I$1))</f>
        <v>-</v>
      </c>
      <c r="J95" s="7" t="str">
        <f>IF(I95="-","-",INDEX(Data!$A:$XFD,$E95,J$1))</f>
        <v>-</v>
      </c>
      <c r="K95" s="7" t="str">
        <f t="shared" si="8"/>
        <v>-</v>
      </c>
      <c r="L95" s="7" t="str">
        <f t="shared" si="9"/>
        <v>-</v>
      </c>
    </row>
    <row r="96" spans="1:12" ht="13.5">
      <c r="A96" s="9">
        <f t="shared" si="5"/>
        <v>40264</v>
      </c>
      <c r="B96" s="7" t="str">
        <f>IF(A96="-","-",IF(ISERROR(MATCH(A96,Data!$B:$B,0)),"-",MATCH(A96,Data!$B:$B,0)))</f>
        <v>-</v>
      </c>
      <c r="C96" s="7">
        <f>IF(A96="-","-",COUNTIF(Data!$B:$B,A96))</f>
        <v>0</v>
      </c>
      <c r="D96" s="7" t="str">
        <f t="shared" si="6"/>
        <v>-</v>
      </c>
      <c r="E96" s="7" t="str">
        <f t="shared" si="7"/>
        <v>-</v>
      </c>
      <c r="F96" s="8" t="str">
        <f>IF(E96="-","-",INDEX(Data!$A:$XFD,$E96,F$1))</f>
        <v>-</v>
      </c>
      <c r="G96" s="7" t="str">
        <f>IF(F96="-","-",INDEX(Data!$A:$XFD,$E96,G$1))</f>
        <v>-</v>
      </c>
      <c r="H96" s="7" t="str">
        <f>IF(G96="-","-",INDEX(Data!$A:$XFD,$E96,H$1))</f>
        <v>-</v>
      </c>
      <c r="I96" s="7" t="str">
        <f>IF(H96="-","-",INDEX(Data!$A:$XFD,$E96,I$1))</f>
        <v>-</v>
      </c>
      <c r="J96" s="7" t="str">
        <f>IF(I96="-","-",INDEX(Data!$A:$XFD,$E96,J$1))</f>
        <v>-</v>
      </c>
      <c r="K96" s="7" t="str">
        <f t="shared" si="8"/>
        <v>-</v>
      </c>
      <c r="L96" s="7" t="str">
        <f t="shared" si="9"/>
        <v>-</v>
      </c>
    </row>
    <row r="97" spans="1:12" ht="13.5">
      <c r="A97" s="9">
        <f t="shared" si="5"/>
        <v>40265</v>
      </c>
      <c r="B97" s="7" t="str">
        <f>IF(A97="-","-",IF(ISERROR(MATCH(A97,Data!$B:$B,0)),"-",MATCH(A97,Data!$B:$B,0)))</f>
        <v>-</v>
      </c>
      <c r="C97" s="7">
        <f>IF(A97="-","-",COUNTIF(Data!$B:$B,A97))</f>
        <v>0</v>
      </c>
      <c r="D97" s="7" t="str">
        <f t="shared" si="6"/>
        <v>-</v>
      </c>
      <c r="E97" s="7" t="str">
        <f t="shared" si="7"/>
        <v>-</v>
      </c>
      <c r="F97" s="8" t="str">
        <f>IF(E97="-","-",INDEX(Data!$A:$XFD,$E97,F$1))</f>
        <v>-</v>
      </c>
      <c r="G97" s="7" t="str">
        <f>IF(F97="-","-",INDEX(Data!$A:$XFD,$E97,G$1))</f>
        <v>-</v>
      </c>
      <c r="H97" s="7" t="str">
        <f>IF(G97="-","-",INDEX(Data!$A:$XFD,$E97,H$1))</f>
        <v>-</v>
      </c>
      <c r="I97" s="7" t="str">
        <f>IF(H97="-","-",INDEX(Data!$A:$XFD,$E97,I$1))</f>
        <v>-</v>
      </c>
      <c r="J97" s="7" t="str">
        <f>IF(I97="-","-",INDEX(Data!$A:$XFD,$E97,J$1))</f>
        <v>-</v>
      </c>
      <c r="K97" s="7" t="str">
        <f t="shared" si="8"/>
        <v>-</v>
      </c>
      <c r="L97" s="7" t="str">
        <f t="shared" si="9"/>
        <v>-</v>
      </c>
    </row>
    <row r="98" spans="1:12" ht="13.5">
      <c r="A98" s="9">
        <f t="shared" si="5"/>
        <v>40266</v>
      </c>
      <c r="B98" s="7" t="str">
        <f>IF(A98="-","-",IF(ISERROR(MATCH(A98,Data!$B:$B,0)),"-",MATCH(A98,Data!$B:$B,0)))</f>
        <v>-</v>
      </c>
      <c r="C98" s="7">
        <f>IF(A98="-","-",COUNTIF(Data!$B:$B,A98))</f>
        <v>0</v>
      </c>
      <c r="D98" s="7" t="str">
        <f t="shared" si="6"/>
        <v>-</v>
      </c>
      <c r="E98" s="7" t="str">
        <f t="shared" si="7"/>
        <v>-</v>
      </c>
      <c r="F98" s="8" t="str">
        <f>IF(E98="-","-",INDEX(Data!$A:$XFD,$E98,F$1))</f>
        <v>-</v>
      </c>
      <c r="G98" s="7" t="str">
        <f>IF(F98="-","-",INDEX(Data!$A:$XFD,$E98,G$1))</f>
        <v>-</v>
      </c>
      <c r="H98" s="7" t="str">
        <f>IF(G98="-","-",INDEX(Data!$A:$XFD,$E98,H$1))</f>
        <v>-</v>
      </c>
      <c r="I98" s="7" t="str">
        <f>IF(H98="-","-",INDEX(Data!$A:$XFD,$E98,I$1))</f>
        <v>-</v>
      </c>
      <c r="J98" s="7" t="str">
        <f>IF(I98="-","-",INDEX(Data!$A:$XFD,$E98,J$1))</f>
        <v>-</v>
      </c>
      <c r="K98" s="7" t="str">
        <f t="shared" si="8"/>
        <v>-</v>
      </c>
      <c r="L98" s="7" t="str">
        <f t="shared" si="9"/>
        <v>-</v>
      </c>
    </row>
    <row r="99" spans="1:12" ht="13.5">
      <c r="A99" s="9">
        <f t="shared" si="5"/>
        <v>40267</v>
      </c>
      <c r="B99" s="7" t="str">
        <f>IF(A99="-","-",IF(ISERROR(MATCH(A99,Data!$B:$B,0)),"-",MATCH(A99,Data!$B:$B,0)))</f>
        <v>-</v>
      </c>
      <c r="C99" s="7">
        <f>IF(A99="-","-",COUNTIF(Data!$B:$B,A99))</f>
        <v>0</v>
      </c>
      <c r="D99" s="7" t="str">
        <f t="shared" si="6"/>
        <v>-</v>
      </c>
      <c r="E99" s="7" t="str">
        <f t="shared" si="7"/>
        <v>-</v>
      </c>
      <c r="F99" s="8" t="str">
        <f>IF(E99="-","-",INDEX(Data!$A:$XFD,$E99,F$1))</f>
        <v>-</v>
      </c>
      <c r="G99" s="7" t="str">
        <f>IF(F99="-","-",INDEX(Data!$A:$XFD,$E99,G$1))</f>
        <v>-</v>
      </c>
      <c r="H99" s="7" t="str">
        <f>IF(G99="-","-",INDEX(Data!$A:$XFD,$E99,H$1))</f>
        <v>-</v>
      </c>
      <c r="I99" s="7" t="str">
        <f>IF(H99="-","-",INDEX(Data!$A:$XFD,$E99,I$1))</f>
        <v>-</v>
      </c>
      <c r="J99" s="7" t="str">
        <f>IF(I99="-","-",INDEX(Data!$A:$XFD,$E99,J$1))</f>
        <v>-</v>
      </c>
      <c r="K99" s="7" t="str">
        <f t="shared" si="8"/>
        <v>-</v>
      </c>
      <c r="L99" s="7" t="str">
        <f t="shared" si="9"/>
        <v>-</v>
      </c>
    </row>
    <row r="100" spans="1:12" ht="13.5">
      <c r="A100" s="9">
        <f t="shared" si="5"/>
        <v>40268</v>
      </c>
      <c r="B100" s="7">
        <f>IF(A100="-","-",IF(ISERROR(MATCH(A100,Data!$B:$B,0)),"-",MATCH(A100,Data!$B:$B,0)))</f>
        <v>504</v>
      </c>
      <c r="C100" s="7">
        <f>IF(A100="-","-",COUNTIF(Data!$B:$B,A100))</f>
        <v>1</v>
      </c>
      <c r="D100" s="7">
        <f t="shared" si="6"/>
        <v>504</v>
      </c>
      <c r="E100" s="7" t="str">
        <f t="shared" si="7"/>
        <v>-</v>
      </c>
      <c r="F100" s="8" t="str">
        <f>IF(E100="-","-",INDEX(Data!$A:$XFD,$E100,F$1))</f>
        <v>-</v>
      </c>
      <c r="G100" s="7" t="str">
        <f>IF(F100="-","-",INDEX(Data!$A:$XFD,$E100,G$1))</f>
        <v>-</v>
      </c>
      <c r="H100" s="7" t="str">
        <f>IF(G100="-","-",INDEX(Data!$A:$XFD,$E100,H$1))</f>
        <v>-</v>
      </c>
      <c r="I100" s="7" t="str">
        <f>IF(H100="-","-",INDEX(Data!$A:$XFD,$E100,I$1))</f>
        <v>-</v>
      </c>
      <c r="J100" s="7" t="str">
        <f>IF(I100="-","-",INDEX(Data!$A:$XFD,$E100,J$1))</f>
        <v>-</v>
      </c>
      <c r="K100" s="7" t="str">
        <f t="shared" si="8"/>
        <v>-</v>
      </c>
      <c r="L100" s="7" t="str">
        <f t="shared" si="9"/>
        <v>-</v>
      </c>
    </row>
    <row r="101" spans="1:12" ht="13.5">
      <c r="A101" s="9">
        <f t="shared" si="5"/>
        <v>40269</v>
      </c>
      <c r="B101" s="7">
        <f>IF(A101="-","-",IF(ISERROR(MATCH(A101,Data!$B:$B,0)),"-",MATCH(A101,Data!$B:$B,0)))</f>
        <v>505</v>
      </c>
      <c r="C101" s="7">
        <f>IF(A101="-","-",COUNTIF(Data!$B:$B,A101))</f>
        <v>2</v>
      </c>
      <c r="D101" s="7">
        <f t="shared" si="6"/>
        <v>506</v>
      </c>
      <c r="E101" s="7" t="str">
        <f t="shared" si="7"/>
        <v>-</v>
      </c>
      <c r="F101" s="8" t="str">
        <f>IF(E101="-","-",INDEX(Data!$A:$XFD,$E101,F$1))</f>
        <v>-</v>
      </c>
      <c r="G101" s="7" t="str">
        <f>IF(F101="-","-",INDEX(Data!$A:$XFD,$E101,G$1))</f>
        <v>-</v>
      </c>
      <c r="H101" s="7" t="str">
        <f>IF(G101="-","-",INDEX(Data!$A:$XFD,$E101,H$1))</f>
        <v>-</v>
      </c>
      <c r="I101" s="7" t="str">
        <f>IF(H101="-","-",INDEX(Data!$A:$XFD,$E101,I$1))</f>
        <v>-</v>
      </c>
      <c r="J101" s="7" t="str">
        <f>IF(I101="-","-",INDEX(Data!$A:$XFD,$E101,J$1))</f>
        <v>-</v>
      </c>
      <c r="K101" s="7" t="str">
        <f t="shared" si="8"/>
        <v>-</v>
      </c>
      <c r="L101" s="7" t="str">
        <f t="shared" si="9"/>
        <v>-</v>
      </c>
    </row>
    <row r="102" spans="1:12" ht="13.5">
      <c r="A102" s="9">
        <f t="shared" si="5"/>
        <v>40270</v>
      </c>
      <c r="B102" s="7" t="str">
        <f>IF(A102="-","-",IF(ISERROR(MATCH(A102,Data!$B:$B,0)),"-",MATCH(A102,Data!$B:$B,0)))</f>
        <v>-</v>
      </c>
      <c r="C102" s="7">
        <f>IF(A102="-","-",COUNTIF(Data!$B:$B,A102))</f>
        <v>0</v>
      </c>
      <c r="D102" s="7" t="str">
        <f t="shared" si="6"/>
        <v>-</v>
      </c>
      <c r="E102" s="7" t="str">
        <f t="shared" si="7"/>
        <v>-</v>
      </c>
      <c r="F102" s="8" t="str">
        <f>IF(E102="-","-",INDEX(Data!$A:$XFD,$E102,F$1))</f>
        <v>-</v>
      </c>
      <c r="G102" s="7" t="str">
        <f>IF(F102="-","-",INDEX(Data!$A:$XFD,$E102,G$1))</f>
        <v>-</v>
      </c>
      <c r="H102" s="7" t="str">
        <f>IF(G102="-","-",INDEX(Data!$A:$XFD,$E102,H$1))</f>
        <v>-</v>
      </c>
      <c r="I102" s="7" t="str">
        <f>IF(H102="-","-",INDEX(Data!$A:$XFD,$E102,I$1))</f>
        <v>-</v>
      </c>
      <c r="J102" s="7" t="str">
        <f>IF(I102="-","-",INDEX(Data!$A:$XFD,$E102,J$1))</f>
        <v>-</v>
      </c>
      <c r="K102" s="7" t="str">
        <f t="shared" si="8"/>
        <v>-</v>
      </c>
      <c r="L102" s="7" t="str">
        <f t="shared" si="9"/>
        <v>-</v>
      </c>
    </row>
    <row r="103" spans="1:12" ht="13.5">
      <c r="A103" s="9">
        <f t="shared" si="5"/>
        <v>40271</v>
      </c>
      <c r="B103" s="7" t="str">
        <f>IF(A103="-","-",IF(ISERROR(MATCH(A103,Data!$B:$B,0)),"-",MATCH(A103,Data!$B:$B,0)))</f>
        <v>-</v>
      </c>
      <c r="C103" s="7">
        <f>IF(A103="-","-",COUNTIF(Data!$B:$B,A103))</f>
        <v>0</v>
      </c>
      <c r="D103" s="7" t="str">
        <f t="shared" si="6"/>
        <v>-</v>
      </c>
      <c r="E103" s="7" t="str">
        <f t="shared" si="7"/>
        <v>-</v>
      </c>
      <c r="F103" s="8" t="str">
        <f>IF(E103="-","-",INDEX(Data!$A:$XFD,$E103,F$1))</f>
        <v>-</v>
      </c>
      <c r="G103" s="7" t="str">
        <f>IF(F103="-","-",INDEX(Data!$A:$XFD,$E103,G$1))</f>
        <v>-</v>
      </c>
      <c r="H103" s="7" t="str">
        <f>IF(G103="-","-",INDEX(Data!$A:$XFD,$E103,H$1))</f>
        <v>-</v>
      </c>
      <c r="I103" s="7" t="str">
        <f>IF(H103="-","-",INDEX(Data!$A:$XFD,$E103,I$1))</f>
        <v>-</v>
      </c>
      <c r="J103" s="7" t="str">
        <f>IF(I103="-","-",INDEX(Data!$A:$XFD,$E103,J$1))</f>
        <v>-</v>
      </c>
      <c r="K103" s="7" t="str">
        <f t="shared" si="8"/>
        <v>-</v>
      </c>
      <c r="L103" s="7" t="str">
        <f t="shared" si="9"/>
        <v>-</v>
      </c>
    </row>
    <row r="104" spans="1:12" ht="13.5">
      <c r="A104" s="9">
        <f t="shared" si="5"/>
        <v>40272</v>
      </c>
      <c r="B104" s="7" t="str">
        <f>IF(A104="-","-",IF(ISERROR(MATCH(A104,Data!$B:$B,0)),"-",MATCH(A104,Data!$B:$B,0)))</f>
        <v>-</v>
      </c>
      <c r="C104" s="7">
        <f>IF(A104="-","-",COUNTIF(Data!$B:$B,A104))</f>
        <v>0</v>
      </c>
      <c r="D104" s="7" t="str">
        <f t="shared" si="6"/>
        <v>-</v>
      </c>
      <c r="E104" s="7" t="str">
        <f t="shared" si="7"/>
        <v>-</v>
      </c>
      <c r="F104" s="8" t="str">
        <f>IF(E104="-","-",INDEX(Data!$A:$XFD,$E104,F$1))</f>
        <v>-</v>
      </c>
      <c r="G104" s="7" t="str">
        <f>IF(F104="-","-",INDEX(Data!$A:$XFD,$E104,G$1))</f>
        <v>-</v>
      </c>
      <c r="H104" s="7" t="str">
        <f>IF(G104="-","-",INDEX(Data!$A:$XFD,$E104,H$1))</f>
        <v>-</v>
      </c>
      <c r="I104" s="7" t="str">
        <f>IF(H104="-","-",INDEX(Data!$A:$XFD,$E104,I$1))</f>
        <v>-</v>
      </c>
      <c r="J104" s="7" t="str">
        <f>IF(I104="-","-",INDEX(Data!$A:$XFD,$E104,J$1))</f>
        <v>-</v>
      </c>
      <c r="K104" s="7" t="str">
        <f t="shared" si="8"/>
        <v>-</v>
      </c>
      <c r="L104" s="7" t="str">
        <f t="shared" si="9"/>
        <v>-</v>
      </c>
    </row>
    <row r="105" spans="1:12" ht="13.5">
      <c r="A105" s="9">
        <f t="shared" si="5"/>
        <v>40273</v>
      </c>
      <c r="B105" s="7" t="str">
        <f>IF(A105="-","-",IF(ISERROR(MATCH(A105,Data!$B:$B,0)),"-",MATCH(A105,Data!$B:$B,0)))</f>
        <v>-</v>
      </c>
      <c r="C105" s="7">
        <f>IF(A105="-","-",COUNTIF(Data!$B:$B,A105))</f>
        <v>0</v>
      </c>
      <c r="D105" s="7" t="str">
        <f t="shared" si="6"/>
        <v>-</v>
      </c>
      <c r="E105" s="7" t="str">
        <f t="shared" si="7"/>
        <v>-</v>
      </c>
      <c r="F105" s="8" t="str">
        <f>IF(E105="-","-",INDEX(Data!$A:$XFD,$E105,F$1))</f>
        <v>-</v>
      </c>
      <c r="G105" s="7" t="str">
        <f>IF(F105="-","-",INDEX(Data!$A:$XFD,$E105,G$1))</f>
        <v>-</v>
      </c>
      <c r="H105" s="7" t="str">
        <f>IF(G105="-","-",INDEX(Data!$A:$XFD,$E105,H$1))</f>
        <v>-</v>
      </c>
      <c r="I105" s="7" t="str">
        <f>IF(H105="-","-",INDEX(Data!$A:$XFD,$E105,I$1))</f>
        <v>-</v>
      </c>
      <c r="J105" s="7" t="str">
        <f>IF(I105="-","-",INDEX(Data!$A:$XFD,$E105,J$1))</f>
        <v>-</v>
      </c>
      <c r="K105" s="7" t="str">
        <f t="shared" si="8"/>
        <v>-</v>
      </c>
      <c r="L105" s="7" t="str">
        <f t="shared" si="9"/>
        <v>-</v>
      </c>
    </row>
    <row r="106" spans="1:12" ht="13.5">
      <c r="A106" s="9">
        <f t="shared" si="5"/>
        <v>40274</v>
      </c>
      <c r="B106" s="7" t="str">
        <f>IF(A106="-","-",IF(ISERROR(MATCH(A106,Data!$B:$B,0)),"-",MATCH(A106,Data!$B:$B,0)))</f>
        <v>-</v>
      </c>
      <c r="C106" s="7">
        <f>IF(A106="-","-",COUNTIF(Data!$B:$B,A106))</f>
        <v>0</v>
      </c>
      <c r="D106" s="7" t="str">
        <f t="shared" si="6"/>
        <v>-</v>
      </c>
      <c r="E106" s="7" t="str">
        <f t="shared" si="7"/>
        <v>-</v>
      </c>
      <c r="F106" s="8" t="str">
        <f>IF(E106="-","-",INDEX(Data!$A:$XFD,$E106,F$1))</f>
        <v>-</v>
      </c>
      <c r="G106" s="7" t="str">
        <f>IF(F106="-","-",INDEX(Data!$A:$XFD,$E106,G$1))</f>
        <v>-</v>
      </c>
      <c r="H106" s="7" t="str">
        <f>IF(G106="-","-",INDEX(Data!$A:$XFD,$E106,H$1))</f>
        <v>-</v>
      </c>
      <c r="I106" s="7" t="str">
        <f>IF(H106="-","-",INDEX(Data!$A:$XFD,$E106,I$1))</f>
        <v>-</v>
      </c>
      <c r="J106" s="7" t="str">
        <f>IF(I106="-","-",INDEX(Data!$A:$XFD,$E106,J$1))</f>
        <v>-</v>
      </c>
      <c r="K106" s="7" t="str">
        <f t="shared" si="8"/>
        <v>-</v>
      </c>
      <c r="L106" s="7" t="str">
        <f t="shared" si="9"/>
        <v>-</v>
      </c>
    </row>
    <row r="107" spans="1:12" ht="13.5">
      <c r="A107" s="9">
        <f t="shared" si="5"/>
        <v>40275</v>
      </c>
      <c r="B107" s="7">
        <f>IF(A107="-","-",IF(ISERROR(MATCH(A107,Data!$B:$B,0)),"-",MATCH(A107,Data!$B:$B,0)))</f>
        <v>507</v>
      </c>
      <c r="C107" s="7">
        <f>IF(A107="-","-",COUNTIF(Data!$B:$B,A107))</f>
        <v>2</v>
      </c>
      <c r="D107" s="7">
        <f t="shared" si="6"/>
        <v>508</v>
      </c>
      <c r="E107" s="7" t="str">
        <f t="shared" si="7"/>
        <v>-</v>
      </c>
      <c r="F107" s="8" t="str">
        <f>IF(E107="-","-",INDEX(Data!$A:$XFD,$E107,F$1))</f>
        <v>-</v>
      </c>
      <c r="G107" s="7" t="str">
        <f>IF(F107="-","-",INDEX(Data!$A:$XFD,$E107,G$1))</f>
        <v>-</v>
      </c>
      <c r="H107" s="7" t="str">
        <f>IF(G107="-","-",INDEX(Data!$A:$XFD,$E107,H$1))</f>
        <v>-</v>
      </c>
      <c r="I107" s="7" t="str">
        <f>IF(H107="-","-",INDEX(Data!$A:$XFD,$E107,I$1))</f>
        <v>-</v>
      </c>
      <c r="J107" s="7" t="str">
        <f>IF(I107="-","-",INDEX(Data!$A:$XFD,$E107,J$1))</f>
        <v>-</v>
      </c>
      <c r="K107" s="7" t="str">
        <f t="shared" si="8"/>
        <v>-</v>
      </c>
      <c r="L107" s="7" t="str">
        <f t="shared" si="9"/>
        <v>-</v>
      </c>
    </row>
    <row r="108" spans="1:12" ht="13.5">
      <c r="A108" s="9">
        <f t="shared" si="5"/>
        <v>40276</v>
      </c>
      <c r="B108" s="7" t="str">
        <f>IF(A108="-","-",IF(ISERROR(MATCH(A108,Data!$B:$B,0)),"-",MATCH(A108,Data!$B:$B,0)))</f>
        <v>-</v>
      </c>
      <c r="C108" s="7">
        <f>IF(A108="-","-",COUNTIF(Data!$B:$B,A108))</f>
        <v>0</v>
      </c>
      <c r="D108" s="7" t="str">
        <f t="shared" si="6"/>
        <v>-</v>
      </c>
      <c r="E108" s="7" t="str">
        <f t="shared" si="7"/>
        <v>-</v>
      </c>
      <c r="F108" s="8" t="str">
        <f>IF(E108="-","-",INDEX(Data!$A:$XFD,$E108,F$1))</f>
        <v>-</v>
      </c>
      <c r="G108" s="7" t="str">
        <f>IF(F108="-","-",INDEX(Data!$A:$XFD,$E108,G$1))</f>
        <v>-</v>
      </c>
      <c r="H108" s="7" t="str">
        <f>IF(G108="-","-",INDEX(Data!$A:$XFD,$E108,H$1))</f>
        <v>-</v>
      </c>
      <c r="I108" s="7" t="str">
        <f>IF(H108="-","-",INDEX(Data!$A:$XFD,$E108,I$1))</f>
        <v>-</v>
      </c>
      <c r="J108" s="7" t="str">
        <f>IF(I108="-","-",INDEX(Data!$A:$XFD,$E108,J$1))</f>
        <v>-</v>
      </c>
      <c r="K108" s="7" t="str">
        <f t="shared" si="8"/>
        <v>-</v>
      </c>
      <c r="L108" s="7" t="str">
        <f t="shared" si="9"/>
        <v>-</v>
      </c>
    </row>
    <row r="109" spans="1:12" ht="13.5">
      <c r="A109" s="9">
        <f t="shared" si="5"/>
        <v>40277</v>
      </c>
      <c r="B109" s="7" t="str">
        <f>IF(A109="-","-",IF(ISERROR(MATCH(A109,Data!$B:$B,0)),"-",MATCH(A109,Data!$B:$B,0)))</f>
        <v>-</v>
      </c>
      <c r="C109" s="7">
        <f>IF(A109="-","-",COUNTIF(Data!$B:$B,A109))</f>
        <v>0</v>
      </c>
      <c r="D109" s="7" t="str">
        <f t="shared" si="6"/>
        <v>-</v>
      </c>
      <c r="E109" s="7" t="str">
        <f t="shared" si="7"/>
        <v>-</v>
      </c>
      <c r="F109" s="8" t="str">
        <f>IF(E109="-","-",INDEX(Data!$A:$XFD,$E109,F$1))</f>
        <v>-</v>
      </c>
      <c r="G109" s="7" t="str">
        <f>IF(F109="-","-",INDEX(Data!$A:$XFD,$E109,G$1))</f>
        <v>-</v>
      </c>
      <c r="H109" s="7" t="str">
        <f>IF(G109="-","-",INDEX(Data!$A:$XFD,$E109,H$1))</f>
        <v>-</v>
      </c>
      <c r="I109" s="7" t="str">
        <f>IF(H109="-","-",INDEX(Data!$A:$XFD,$E109,I$1))</f>
        <v>-</v>
      </c>
      <c r="J109" s="7" t="str">
        <f>IF(I109="-","-",INDEX(Data!$A:$XFD,$E109,J$1))</f>
        <v>-</v>
      </c>
      <c r="K109" s="7" t="str">
        <f t="shared" si="8"/>
        <v>-</v>
      </c>
      <c r="L109" s="7" t="str">
        <f t="shared" si="9"/>
        <v>-</v>
      </c>
    </row>
    <row r="110" spans="1:12" ht="13.5">
      <c r="A110" s="9">
        <f t="shared" si="5"/>
        <v>40278</v>
      </c>
      <c r="B110" s="7">
        <f>IF(A110="-","-",IF(ISERROR(MATCH(A110,Data!$B:$B,0)),"-",MATCH(A110,Data!$B:$B,0)))</f>
        <v>509</v>
      </c>
      <c r="C110" s="7">
        <f>IF(A110="-","-",COUNTIF(Data!$B:$B,A110))</f>
        <v>2</v>
      </c>
      <c r="D110" s="7">
        <f t="shared" si="6"/>
        <v>510</v>
      </c>
      <c r="E110" s="7" t="str">
        <f t="shared" si="7"/>
        <v>-</v>
      </c>
      <c r="F110" s="8" t="str">
        <f>IF(E110="-","-",INDEX(Data!$A:$XFD,$E110,F$1))</f>
        <v>-</v>
      </c>
      <c r="G110" s="7" t="str">
        <f>IF(F110="-","-",INDEX(Data!$A:$XFD,$E110,G$1))</f>
        <v>-</v>
      </c>
      <c r="H110" s="7" t="str">
        <f>IF(G110="-","-",INDEX(Data!$A:$XFD,$E110,H$1))</f>
        <v>-</v>
      </c>
      <c r="I110" s="7" t="str">
        <f>IF(H110="-","-",INDEX(Data!$A:$XFD,$E110,I$1))</f>
        <v>-</v>
      </c>
      <c r="J110" s="7" t="str">
        <f>IF(I110="-","-",INDEX(Data!$A:$XFD,$E110,J$1))</f>
        <v>-</v>
      </c>
      <c r="K110" s="7" t="str">
        <f t="shared" si="8"/>
        <v>-</v>
      </c>
      <c r="L110" s="7" t="str">
        <f t="shared" si="9"/>
        <v>-</v>
      </c>
    </row>
    <row r="111" spans="1:12" ht="13.5">
      <c r="A111" s="9">
        <f t="shared" si="5"/>
        <v>40279</v>
      </c>
      <c r="B111" s="7" t="str">
        <f>IF(A111="-","-",IF(ISERROR(MATCH(A111,Data!$B:$B,0)),"-",MATCH(A111,Data!$B:$B,0)))</f>
        <v>-</v>
      </c>
      <c r="C111" s="7">
        <f>IF(A111="-","-",COUNTIF(Data!$B:$B,A111))</f>
        <v>0</v>
      </c>
      <c r="D111" s="7" t="str">
        <f t="shared" si="6"/>
        <v>-</v>
      </c>
      <c r="E111" s="7" t="str">
        <f t="shared" si="7"/>
        <v>-</v>
      </c>
      <c r="F111" s="8" t="str">
        <f>IF(E111="-","-",INDEX(Data!$A:$XFD,$E111,F$1))</f>
        <v>-</v>
      </c>
      <c r="G111" s="7" t="str">
        <f>IF(F111="-","-",INDEX(Data!$A:$XFD,$E111,G$1))</f>
        <v>-</v>
      </c>
      <c r="H111" s="7" t="str">
        <f>IF(G111="-","-",INDEX(Data!$A:$XFD,$E111,H$1))</f>
        <v>-</v>
      </c>
      <c r="I111" s="7" t="str">
        <f>IF(H111="-","-",INDEX(Data!$A:$XFD,$E111,I$1))</f>
        <v>-</v>
      </c>
      <c r="J111" s="7" t="str">
        <f>IF(I111="-","-",INDEX(Data!$A:$XFD,$E111,J$1))</f>
        <v>-</v>
      </c>
      <c r="K111" s="7" t="str">
        <f t="shared" si="8"/>
        <v>-</v>
      </c>
      <c r="L111" s="7" t="str">
        <f t="shared" si="9"/>
        <v>-</v>
      </c>
    </row>
    <row r="112" spans="1:12" ht="13.5">
      <c r="A112" s="9">
        <f t="shared" si="5"/>
        <v>40280</v>
      </c>
      <c r="B112" s="7" t="str">
        <f>IF(A112="-","-",IF(ISERROR(MATCH(A112,Data!$B:$B,0)),"-",MATCH(A112,Data!$B:$B,0)))</f>
        <v>-</v>
      </c>
      <c r="C112" s="7">
        <f>IF(A112="-","-",COUNTIF(Data!$B:$B,A112))</f>
        <v>0</v>
      </c>
      <c r="D112" s="7" t="str">
        <f t="shared" si="6"/>
        <v>-</v>
      </c>
      <c r="E112" s="7" t="str">
        <f t="shared" si="7"/>
        <v>-</v>
      </c>
      <c r="F112" s="8" t="str">
        <f>IF(E112="-","-",INDEX(Data!$A:$XFD,$E112,F$1))</f>
        <v>-</v>
      </c>
      <c r="G112" s="7" t="str">
        <f>IF(F112="-","-",INDEX(Data!$A:$XFD,$E112,G$1))</f>
        <v>-</v>
      </c>
      <c r="H112" s="7" t="str">
        <f>IF(G112="-","-",INDEX(Data!$A:$XFD,$E112,H$1))</f>
        <v>-</v>
      </c>
      <c r="I112" s="7" t="str">
        <f>IF(H112="-","-",INDEX(Data!$A:$XFD,$E112,I$1))</f>
        <v>-</v>
      </c>
      <c r="J112" s="7" t="str">
        <f>IF(I112="-","-",INDEX(Data!$A:$XFD,$E112,J$1))</f>
        <v>-</v>
      </c>
      <c r="K112" s="7" t="str">
        <f t="shared" si="8"/>
        <v>-</v>
      </c>
      <c r="L112" s="7" t="str">
        <f t="shared" si="9"/>
        <v>-</v>
      </c>
    </row>
    <row r="113" spans="1:12" ht="13.5">
      <c r="A113" s="9">
        <f t="shared" si="5"/>
        <v>40281</v>
      </c>
      <c r="B113" s="7" t="str">
        <f>IF(A113="-","-",IF(ISERROR(MATCH(A113,Data!$B:$B,0)),"-",MATCH(A113,Data!$B:$B,0)))</f>
        <v>-</v>
      </c>
      <c r="C113" s="7">
        <f>IF(A113="-","-",COUNTIF(Data!$B:$B,A113))</f>
        <v>0</v>
      </c>
      <c r="D113" s="7" t="str">
        <f t="shared" si="6"/>
        <v>-</v>
      </c>
      <c r="E113" s="7" t="str">
        <f t="shared" si="7"/>
        <v>-</v>
      </c>
      <c r="F113" s="8" t="str">
        <f>IF(E113="-","-",INDEX(Data!$A:$XFD,$E113,F$1))</f>
        <v>-</v>
      </c>
      <c r="G113" s="7" t="str">
        <f>IF(F113="-","-",INDEX(Data!$A:$XFD,$E113,G$1))</f>
        <v>-</v>
      </c>
      <c r="H113" s="7" t="str">
        <f>IF(G113="-","-",INDEX(Data!$A:$XFD,$E113,H$1))</f>
        <v>-</v>
      </c>
      <c r="I113" s="7" t="str">
        <f>IF(H113="-","-",INDEX(Data!$A:$XFD,$E113,I$1))</f>
        <v>-</v>
      </c>
      <c r="J113" s="7" t="str">
        <f>IF(I113="-","-",INDEX(Data!$A:$XFD,$E113,J$1))</f>
        <v>-</v>
      </c>
      <c r="K113" s="7" t="str">
        <f t="shared" si="8"/>
        <v>-</v>
      </c>
      <c r="L113" s="7" t="str">
        <f t="shared" si="9"/>
        <v>-</v>
      </c>
    </row>
    <row r="114" spans="1:12" ht="13.5">
      <c r="A114" s="9">
        <f t="shared" si="5"/>
        <v>40282</v>
      </c>
      <c r="B114" s="7" t="str">
        <f>IF(A114="-","-",IF(ISERROR(MATCH(A114,Data!$B:$B,0)),"-",MATCH(A114,Data!$B:$B,0)))</f>
        <v>-</v>
      </c>
      <c r="C114" s="7">
        <f>IF(A114="-","-",COUNTIF(Data!$B:$B,A114))</f>
        <v>0</v>
      </c>
      <c r="D114" s="7" t="str">
        <f t="shared" si="6"/>
        <v>-</v>
      </c>
      <c r="E114" s="7" t="str">
        <f t="shared" si="7"/>
        <v>-</v>
      </c>
      <c r="F114" s="8" t="str">
        <f>IF(E114="-","-",INDEX(Data!$A:$XFD,$E114,F$1))</f>
        <v>-</v>
      </c>
      <c r="G114" s="7" t="str">
        <f>IF(F114="-","-",INDEX(Data!$A:$XFD,$E114,G$1))</f>
        <v>-</v>
      </c>
      <c r="H114" s="7" t="str">
        <f>IF(G114="-","-",INDEX(Data!$A:$XFD,$E114,H$1))</f>
        <v>-</v>
      </c>
      <c r="I114" s="7" t="str">
        <f>IF(H114="-","-",INDEX(Data!$A:$XFD,$E114,I$1))</f>
        <v>-</v>
      </c>
      <c r="J114" s="7" t="str">
        <f>IF(I114="-","-",INDEX(Data!$A:$XFD,$E114,J$1))</f>
        <v>-</v>
      </c>
      <c r="K114" s="7" t="str">
        <f t="shared" si="8"/>
        <v>-</v>
      </c>
      <c r="L114" s="7" t="str">
        <f t="shared" si="9"/>
        <v>-</v>
      </c>
    </row>
    <row r="115" spans="1:12" ht="13.5">
      <c r="A115" s="9">
        <f t="shared" si="5"/>
        <v>40283</v>
      </c>
      <c r="B115" s="7" t="str">
        <f>IF(A115="-","-",IF(ISERROR(MATCH(A115,Data!$B:$B,0)),"-",MATCH(A115,Data!$B:$B,0)))</f>
        <v>-</v>
      </c>
      <c r="C115" s="7">
        <f>IF(A115="-","-",COUNTIF(Data!$B:$B,A115))</f>
        <v>0</v>
      </c>
      <c r="D115" s="7" t="str">
        <f t="shared" si="6"/>
        <v>-</v>
      </c>
      <c r="E115" s="7" t="str">
        <f t="shared" si="7"/>
        <v>-</v>
      </c>
      <c r="F115" s="8" t="str">
        <f>IF(E115="-","-",INDEX(Data!$A:$XFD,$E115,F$1))</f>
        <v>-</v>
      </c>
      <c r="G115" s="7" t="str">
        <f>IF(F115="-","-",INDEX(Data!$A:$XFD,$E115,G$1))</f>
        <v>-</v>
      </c>
      <c r="H115" s="7" t="str">
        <f>IF(G115="-","-",INDEX(Data!$A:$XFD,$E115,H$1))</f>
        <v>-</v>
      </c>
      <c r="I115" s="7" t="str">
        <f>IF(H115="-","-",INDEX(Data!$A:$XFD,$E115,I$1))</f>
        <v>-</v>
      </c>
      <c r="J115" s="7" t="str">
        <f>IF(I115="-","-",INDEX(Data!$A:$XFD,$E115,J$1))</f>
        <v>-</v>
      </c>
      <c r="K115" s="7" t="str">
        <f t="shared" si="8"/>
        <v>-</v>
      </c>
      <c r="L115" s="7" t="str">
        <f t="shared" si="9"/>
        <v>-</v>
      </c>
    </row>
    <row r="116" spans="1:12" ht="13.5">
      <c r="A116" s="9">
        <f t="shared" si="5"/>
        <v>40284</v>
      </c>
      <c r="B116" s="7" t="str">
        <f>IF(A116="-","-",IF(ISERROR(MATCH(A116,Data!$B:$B,0)),"-",MATCH(A116,Data!$B:$B,0)))</f>
        <v>-</v>
      </c>
      <c r="C116" s="7">
        <f>IF(A116="-","-",COUNTIF(Data!$B:$B,A116))</f>
        <v>0</v>
      </c>
      <c r="D116" s="7" t="str">
        <f t="shared" si="6"/>
        <v>-</v>
      </c>
      <c r="E116" s="7" t="str">
        <f t="shared" si="7"/>
        <v>-</v>
      </c>
      <c r="F116" s="8" t="str">
        <f>IF(E116="-","-",INDEX(Data!$A:$XFD,$E116,F$1))</f>
        <v>-</v>
      </c>
      <c r="G116" s="7" t="str">
        <f>IF(F116="-","-",INDEX(Data!$A:$XFD,$E116,G$1))</f>
        <v>-</v>
      </c>
      <c r="H116" s="7" t="str">
        <f>IF(G116="-","-",INDEX(Data!$A:$XFD,$E116,H$1))</f>
        <v>-</v>
      </c>
      <c r="I116" s="7" t="str">
        <f>IF(H116="-","-",INDEX(Data!$A:$XFD,$E116,I$1))</f>
        <v>-</v>
      </c>
      <c r="J116" s="7" t="str">
        <f>IF(I116="-","-",INDEX(Data!$A:$XFD,$E116,J$1))</f>
        <v>-</v>
      </c>
      <c r="K116" s="7" t="str">
        <f t="shared" si="8"/>
        <v>-</v>
      </c>
      <c r="L116" s="7" t="str">
        <f t="shared" si="9"/>
        <v>-</v>
      </c>
    </row>
    <row r="117" spans="1:12" ht="13.5">
      <c r="A117" s="9">
        <f t="shared" si="5"/>
        <v>40285</v>
      </c>
      <c r="B117" s="7" t="str">
        <f>IF(A117="-","-",IF(ISERROR(MATCH(A117,Data!$B:$B,0)),"-",MATCH(A117,Data!$B:$B,0)))</f>
        <v>-</v>
      </c>
      <c r="C117" s="7">
        <f>IF(A117="-","-",COUNTIF(Data!$B:$B,A117))</f>
        <v>0</v>
      </c>
      <c r="D117" s="7" t="str">
        <f t="shared" si="6"/>
        <v>-</v>
      </c>
      <c r="E117" s="7" t="str">
        <f t="shared" si="7"/>
        <v>-</v>
      </c>
      <c r="F117" s="8" t="str">
        <f>IF(E117="-","-",INDEX(Data!$A:$XFD,$E117,F$1))</f>
        <v>-</v>
      </c>
      <c r="G117" s="7" t="str">
        <f>IF(F117="-","-",INDEX(Data!$A:$XFD,$E117,G$1))</f>
        <v>-</v>
      </c>
      <c r="H117" s="7" t="str">
        <f>IF(G117="-","-",INDEX(Data!$A:$XFD,$E117,H$1))</f>
        <v>-</v>
      </c>
      <c r="I117" s="7" t="str">
        <f>IF(H117="-","-",INDEX(Data!$A:$XFD,$E117,I$1))</f>
        <v>-</v>
      </c>
      <c r="J117" s="7" t="str">
        <f>IF(I117="-","-",INDEX(Data!$A:$XFD,$E117,J$1))</f>
        <v>-</v>
      </c>
      <c r="K117" s="7" t="str">
        <f t="shared" si="8"/>
        <v>-</v>
      </c>
      <c r="L117" s="7" t="str">
        <f t="shared" si="9"/>
        <v>-</v>
      </c>
    </row>
    <row r="118" spans="1:12" ht="13.5">
      <c r="A118" s="9">
        <f t="shared" si="5"/>
        <v>40286</v>
      </c>
      <c r="B118" s="7" t="str">
        <f>IF(A118="-","-",IF(ISERROR(MATCH(A118,Data!$B:$B,0)),"-",MATCH(A118,Data!$B:$B,0)))</f>
        <v>-</v>
      </c>
      <c r="C118" s="7">
        <f>IF(A118="-","-",COUNTIF(Data!$B:$B,A118))</f>
        <v>0</v>
      </c>
      <c r="D118" s="7" t="str">
        <f t="shared" si="6"/>
        <v>-</v>
      </c>
      <c r="E118" s="7" t="str">
        <f t="shared" si="7"/>
        <v>-</v>
      </c>
      <c r="F118" s="8" t="str">
        <f>IF(E118="-","-",INDEX(Data!$A:$XFD,$E118,F$1))</f>
        <v>-</v>
      </c>
      <c r="G118" s="7" t="str">
        <f>IF(F118="-","-",INDEX(Data!$A:$XFD,$E118,G$1))</f>
        <v>-</v>
      </c>
      <c r="H118" s="7" t="str">
        <f>IF(G118="-","-",INDEX(Data!$A:$XFD,$E118,H$1))</f>
        <v>-</v>
      </c>
      <c r="I118" s="7" t="str">
        <f>IF(H118="-","-",INDEX(Data!$A:$XFD,$E118,I$1))</f>
        <v>-</v>
      </c>
      <c r="J118" s="7" t="str">
        <f>IF(I118="-","-",INDEX(Data!$A:$XFD,$E118,J$1))</f>
        <v>-</v>
      </c>
      <c r="K118" s="7" t="str">
        <f t="shared" si="8"/>
        <v>-</v>
      </c>
      <c r="L118" s="7" t="str">
        <f t="shared" si="9"/>
        <v>-</v>
      </c>
    </row>
    <row r="119" spans="1:12" ht="13.5">
      <c r="A119" s="9">
        <f t="shared" si="5"/>
        <v>40287</v>
      </c>
      <c r="B119" s="7" t="str">
        <f>IF(A119="-","-",IF(ISERROR(MATCH(A119,Data!$B:$B,0)),"-",MATCH(A119,Data!$B:$B,0)))</f>
        <v>-</v>
      </c>
      <c r="C119" s="7">
        <f>IF(A119="-","-",COUNTIF(Data!$B:$B,A119))</f>
        <v>0</v>
      </c>
      <c r="D119" s="7" t="str">
        <f t="shared" si="6"/>
        <v>-</v>
      </c>
      <c r="E119" s="7" t="str">
        <f t="shared" si="7"/>
        <v>-</v>
      </c>
      <c r="F119" s="8" t="str">
        <f>IF(E119="-","-",INDEX(Data!$A:$XFD,$E119,F$1))</f>
        <v>-</v>
      </c>
      <c r="G119" s="7" t="str">
        <f>IF(F119="-","-",INDEX(Data!$A:$XFD,$E119,G$1))</f>
        <v>-</v>
      </c>
      <c r="H119" s="7" t="str">
        <f>IF(G119="-","-",INDEX(Data!$A:$XFD,$E119,H$1))</f>
        <v>-</v>
      </c>
      <c r="I119" s="7" t="str">
        <f>IF(H119="-","-",INDEX(Data!$A:$XFD,$E119,I$1))</f>
        <v>-</v>
      </c>
      <c r="J119" s="7" t="str">
        <f>IF(I119="-","-",INDEX(Data!$A:$XFD,$E119,J$1))</f>
        <v>-</v>
      </c>
      <c r="K119" s="7" t="str">
        <f t="shared" si="8"/>
        <v>-</v>
      </c>
      <c r="L119" s="7" t="str">
        <f t="shared" si="9"/>
        <v>-</v>
      </c>
    </row>
    <row r="120" spans="1:12" ht="13.5">
      <c r="A120" s="9">
        <f t="shared" si="5"/>
        <v>40288</v>
      </c>
      <c r="B120" s="7" t="str">
        <f>IF(A120="-","-",IF(ISERROR(MATCH(A120,Data!$B:$B,0)),"-",MATCH(A120,Data!$B:$B,0)))</f>
        <v>-</v>
      </c>
      <c r="C120" s="7">
        <f>IF(A120="-","-",COUNTIF(Data!$B:$B,A120))</f>
        <v>0</v>
      </c>
      <c r="D120" s="7" t="str">
        <f t="shared" si="6"/>
        <v>-</v>
      </c>
      <c r="E120" s="7" t="str">
        <f t="shared" si="7"/>
        <v>-</v>
      </c>
      <c r="F120" s="8" t="str">
        <f>IF(E120="-","-",INDEX(Data!$A:$XFD,$E120,F$1))</f>
        <v>-</v>
      </c>
      <c r="G120" s="7" t="str">
        <f>IF(F120="-","-",INDEX(Data!$A:$XFD,$E120,G$1))</f>
        <v>-</v>
      </c>
      <c r="H120" s="7" t="str">
        <f>IF(G120="-","-",INDEX(Data!$A:$XFD,$E120,H$1))</f>
        <v>-</v>
      </c>
      <c r="I120" s="7" t="str">
        <f>IF(H120="-","-",INDEX(Data!$A:$XFD,$E120,I$1))</f>
        <v>-</v>
      </c>
      <c r="J120" s="7" t="str">
        <f>IF(I120="-","-",INDEX(Data!$A:$XFD,$E120,J$1))</f>
        <v>-</v>
      </c>
      <c r="K120" s="7" t="str">
        <f t="shared" si="8"/>
        <v>-</v>
      </c>
      <c r="L120" s="7" t="str">
        <f t="shared" si="9"/>
        <v>-</v>
      </c>
    </row>
    <row r="121" spans="1:12" ht="13.5">
      <c r="A121" s="9">
        <f t="shared" si="5"/>
        <v>40289</v>
      </c>
      <c r="B121" s="7" t="str">
        <f>IF(A121="-","-",IF(ISERROR(MATCH(A121,Data!$B:$B,0)),"-",MATCH(A121,Data!$B:$B,0)))</f>
        <v>-</v>
      </c>
      <c r="C121" s="7">
        <f>IF(A121="-","-",COUNTIF(Data!$B:$B,A121))</f>
        <v>0</v>
      </c>
      <c r="D121" s="7" t="str">
        <f t="shared" si="6"/>
        <v>-</v>
      </c>
      <c r="E121" s="7" t="str">
        <f t="shared" si="7"/>
        <v>-</v>
      </c>
      <c r="F121" s="8" t="str">
        <f>IF(E121="-","-",INDEX(Data!$A:$XFD,$E121,F$1))</f>
        <v>-</v>
      </c>
      <c r="G121" s="7" t="str">
        <f>IF(F121="-","-",INDEX(Data!$A:$XFD,$E121,G$1))</f>
        <v>-</v>
      </c>
      <c r="H121" s="7" t="str">
        <f>IF(G121="-","-",INDEX(Data!$A:$XFD,$E121,H$1))</f>
        <v>-</v>
      </c>
      <c r="I121" s="7" t="str">
        <f>IF(H121="-","-",INDEX(Data!$A:$XFD,$E121,I$1))</f>
        <v>-</v>
      </c>
      <c r="J121" s="7" t="str">
        <f>IF(I121="-","-",INDEX(Data!$A:$XFD,$E121,J$1))</f>
        <v>-</v>
      </c>
      <c r="K121" s="7" t="str">
        <f t="shared" si="8"/>
        <v>-</v>
      </c>
      <c r="L121" s="7" t="str">
        <f t="shared" si="9"/>
        <v>-</v>
      </c>
    </row>
    <row r="122" spans="1:12" ht="13.5">
      <c r="A122" s="9">
        <f t="shared" si="5"/>
        <v>40290</v>
      </c>
      <c r="B122" s="7" t="str">
        <f>IF(A122="-","-",IF(ISERROR(MATCH(A122,Data!$B:$B,0)),"-",MATCH(A122,Data!$B:$B,0)))</f>
        <v>-</v>
      </c>
      <c r="C122" s="7">
        <f>IF(A122="-","-",COUNTIF(Data!$B:$B,A122))</f>
        <v>0</v>
      </c>
      <c r="D122" s="7" t="str">
        <f t="shared" si="6"/>
        <v>-</v>
      </c>
      <c r="E122" s="7" t="str">
        <f t="shared" si="7"/>
        <v>-</v>
      </c>
      <c r="F122" s="8" t="str">
        <f>IF(E122="-","-",INDEX(Data!$A:$XFD,$E122,F$1))</f>
        <v>-</v>
      </c>
      <c r="G122" s="7" t="str">
        <f>IF(F122="-","-",INDEX(Data!$A:$XFD,$E122,G$1))</f>
        <v>-</v>
      </c>
      <c r="H122" s="7" t="str">
        <f>IF(G122="-","-",INDEX(Data!$A:$XFD,$E122,H$1))</f>
        <v>-</v>
      </c>
      <c r="I122" s="7" t="str">
        <f>IF(H122="-","-",INDEX(Data!$A:$XFD,$E122,I$1))</f>
        <v>-</v>
      </c>
      <c r="J122" s="7" t="str">
        <f>IF(I122="-","-",INDEX(Data!$A:$XFD,$E122,J$1))</f>
        <v>-</v>
      </c>
      <c r="K122" s="7" t="str">
        <f t="shared" si="8"/>
        <v>-</v>
      </c>
      <c r="L122" s="7" t="str">
        <f t="shared" si="9"/>
        <v>-</v>
      </c>
    </row>
    <row r="123" spans="1:12" ht="13.5">
      <c r="A123" s="9">
        <f t="shared" si="5"/>
        <v>40291</v>
      </c>
      <c r="B123" s="7" t="str">
        <f>IF(A123="-","-",IF(ISERROR(MATCH(A123,Data!$B:$B,0)),"-",MATCH(A123,Data!$B:$B,0)))</f>
        <v>-</v>
      </c>
      <c r="C123" s="7">
        <f>IF(A123="-","-",COUNTIF(Data!$B:$B,A123))</f>
        <v>0</v>
      </c>
      <c r="D123" s="7" t="str">
        <f t="shared" si="6"/>
        <v>-</v>
      </c>
      <c r="E123" s="7" t="str">
        <f t="shared" si="7"/>
        <v>-</v>
      </c>
      <c r="F123" s="8" t="str">
        <f>IF(E123="-","-",INDEX(Data!$A:$XFD,$E123,F$1))</f>
        <v>-</v>
      </c>
      <c r="G123" s="7" t="str">
        <f>IF(F123="-","-",INDEX(Data!$A:$XFD,$E123,G$1))</f>
        <v>-</v>
      </c>
      <c r="H123" s="7" t="str">
        <f>IF(G123="-","-",INDEX(Data!$A:$XFD,$E123,H$1))</f>
        <v>-</v>
      </c>
      <c r="I123" s="7" t="str">
        <f>IF(H123="-","-",INDEX(Data!$A:$XFD,$E123,I$1))</f>
        <v>-</v>
      </c>
      <c r="J123" s="7" t="str">
        <f>IF(I123="-","-",INDEX(Data!$A:$XFD,$E123,J$1))</f>
        <v>-</v>
      </c>
      <c r="K123" s="7" t="str">
        <f t="shared" si="8"/>
        <v>-</v>
      </c>
      <c r="L123" s="7" t="str">
        <f t="shared" si="9"/>
        <v>-</v>
      </c>
    </row>
    <row r="124" spans="1:12" ht="13.5">
      <c r="A124" s="9">
        <f t="shared" si="5"/>
        <v>40292</v>
      </c>
      <c r="B124" s="7" t="str">
        <f>IF(A124="-","-",IF(ISERROR(MATCH(A124,Data!$B:$B,0)),"-",MATCH(A124,Data!$B:$B,0)))</f>
        <v>-</v>
      </c>
      <c r="C124" s="7">
        <f>IF(A124="-","-",COUNTIF(Data!$B:$B,A124))</f>
        <v>0</v>
      </c>
      <c r="D124" s="7" t="str">
        <f t="shared" si="6"/>
        <v>-</v>
      </c>
      <c r="E124" s="7" t="str">
        <f t="shared" si="7"/>
        <v>-</v>
      </c>
      <c r="F124" s="8" t="str">
        <f>IF(E124="-","-",INDEX(Data!$A:$XFD,$E124,F$1))</f>
        <v>-</v>
      </c>
      <c r="G124" s="7" t="str">
        <f>IF(F124="-","-",INDEX(Data!$A:$XFD,$E124,G$1))</f>
        <v>-</v>
      </c>
      <c r="H124" s="7" t="str">
        <f>IF(G124="-","-",INDEX(Data!$A:$XFD,$E124,H$1))</f>
        <v>-</v>
      </c>
      <c r="I124" s="7" t="str">
        <f>IF(H124="-","-",INDEX(Data!$A:$XFD,$E124,I$1))</f>
        <v>-</v>
      </c>
      <c r="J124" s="7" t="str">
        <f>IF(I124="-","-",INDEX(Data!$A:$XFD,$E124,J$1))</f>
        <v>-</v>
      </c>
      <c r="K124" s="7" t="str">
        <f t="shared" si="8"/>
        <v>-</v>
      </c>
      <c r="L124" s="7" t="str">
        <f t="shared" si="9"/>
        <v>-</v>
      </c>
    </row>
    <row r="125" spans="1:12" ht="13.5">
      <c r="A125" s="9">
        <f t="shared" si="5"/>
        <v>40293</v>
      </c>
      <c r="B125" s="7" t="str">
        <f>IF(A125="-","-",IF(ISERROR(MATCH(A125,Data!$B:$B,0)),"-",MATCH(A125,Data!$B:$B,0)))</f>
        <v>-</v>
      </c>
      <c r="C125" s="7">
        <f>IF(A125="-","-",COUNTIF(Data!$B:$B,A125))</f>
        <v>0</v>
      </c>
      <c r="D125" s="7" t="str">
        <f t="shared" si="6"/>
        <v>-</v>
      </c>
      <c r="E125" s="7" t="str">
        <f t="shared" si="7"/>
        <v>-</v>
      </c>
      <c r="F125" s="8" t="str">
        <f>IF(E125="-","-",INDEX(Data!$A:$XFD,$E125,F$1))</f>
        <v>-</v>
      </c>
      <c r="G125" s="7" t="str">
        <f>IF(F125="-","-",INDEX(Data!$A:$XFD,$E125,G$1))</f>
        <v>-</v>
      </c>
      <c r="H125" s="7" t="str">
        <f>IF(G125="-","-",INDEX(Data!$A:$XFD,$E125,H$1))</f>
        <v>-</v>
      </c>
      <c r="I125" s="7" t="str">
        <f>IF(H125="-","-",INDEX(Data!$A:$XFD,$E125,I$1))</f>
        <v>-</v>
      </c>
      <c r="J125" s="7" t="str">
        <f>IF(I125="-","-",INDEX(Data!$A:$XFD,$E125,J$1))</f>
        <v>-</v>
      </c>
      <c r="K125" s="7" t="str">
        <f t="shared" si="8"/>
        <v>-</v>
      </c>
      <c r="L125" s="7" t="str">
        <f t="shared" si="9"/>
        <v>-</v>
      </c>
    </row>
    <row r="126" spans="1:12" ht="13.5">
      <c r="A126" s="9">
        <f t="shared" si="5"/>
        <v>40294</v>
      </c>
      <c r="B126" s="7">
        <f>IF(A126="-","-",IF(ISERROR(MATCH(A126,Data!$B:$B,0)),"-",MATCH(A126,Data!$B:$B,0)))</f>
        <v>511</v>
      </c>
      <c r="C126" s="7">
        <f>IF(A126="-","-",COUNTIF(Data!$B:$B,A126))</f>
        <v>1</v>
      </c>
      <c r="D126" s="7">
        <f t="shared" si="6"/>
        <v>511</v>
      </c>
      <c r="E126" s="7" t="str">
        <f t="shared" si="7"/>
        <v>-</v>
      </c>
      <c r="F126" s="8" t="str">
        <f>IF(E126="-","-",INDEX(Data!$A:$XFD,$E126,F$1))</f>
        <v>-</v>
      </c>
      <c r="G126" s="7" t="str">
        <f>IF(F126="-","-",INDEX(Data!$A:$XFD,$E126,G$1))</f>
        <v>-</v>
      </c>
      <c r="H126" s="7" t="str">
        <f>IF(G126="-","-",INDEX(Data!$A:$XFD,$E126,H$1))</f>
        <v>-</v>
      </c>
      <c r="I126" s="7" t="str">
        <f>IF(H126="-","-",INDEX(Data!$A:$XFD,$E126,I$1))</f>
        <v>-</v>
      </c>
      <c r="J126" s="7" t="str">
        <f>IF(I126="-","-",INDEX(Data!$A:$XFD,$E126,J$1))</f>
        <v>-</v>
      </c>
      <c r="K126" s="7" t="str">
        <f t="shared" si="8"/>
        <v>-</v>
      </c>
      <c r="L126" s="7" t="str">
        <f t="shared" si="9"/>
        <v>-</v>
      </c>
    </row>
    <row r="127" spans="1:12" ht="13.5">
      <c r="A127" s="9">
        <f t="shared" si="5"/>
        <v>40295</v>
      </c>
      <c r="B127" s="7" t="str">
        <f>IF(A127="-","-",IF(ISERROR(MATCH(A127,Data!$B:$B,0)),"-",MATCH(A127,Data!$B:$B,0)))</f>
        <v>-</v>
      </c>
      <c r="C127" s="7">
        <f>IF(A127="-","-",COUNTIF(Data!$B:$B,A127))</f>
        <v>0</v>
      </c>
      <c r="D127" s="7" t="str">
        <f t="shared" si="6"/>
        <v>-</v>
      </c>
      <c r="E127" s="7" t="str">
        <f t="shared" si="7"/>
        <v>-</v>
      </c>
      <c r="F127" s="8" t="str">
        <f>IF(E127="-","-",INDEX(Data!$A:$XFD,$E127,F$1))</f>
        <v>-</v>
      </c>
      <c r="G127" s="7" t="str">
        <f>IF(F127="-","-",INDEX(Data!$A:$XFD,$E127,G$1))</f>
        <v>-</v>
      </c>
      <c r="H127" s="7" t="str">
        <f>IF(G127="-","-",INDEX(Data!$A:$XFD,$E127,H$1))</f>
        <v>-</v>
      </c>
      <c r="I127" s="7" t="str">
        <f>IF(H127="-","-",INDEX(Data!$A:$XFD,$E127,I$1))</f>
        <v>-</v>
      </c>
      <c r="J127" s="7" t="str">
        <f>IF(I127="-","-",INDEX(Data!$A:$XFD,$E127,J$1))</f>
        <v>-</v>
      </c>
      <c r="K127" s="7" t="str">
        <f t="shared" si="8"/>
        <v>-</v>
      </c>
      <c r="L127" s="7" t="str">
        <f t="shared" si="9"/>
        <v>-</v>
      </c>
    </row>
    <row r="128" spans="1:12" ht="13.5">
      <c r="A128" s="9">
        <f t="shared" si="5"/>
        <v>40296</v>
      </c>
      <c r="B128" s="7" t="str">
        <f>IF(A128="-","-",IF(ISERROR(MATCH(A128,Data!$B:$B,0)),"-",MATCH(A128,Data!$B:$B,0)))</f>
        <v>-</v>
      </c>
      <c r="C128" s="7">
        <f>IF(A128="-","-",COUNTIF(Data!$B:$B,A128))</f>
        <v>0</v>
      </c>
      <c r="D128" s="7" t="str">
        <f t="shared" si="6"/>
        <v>-</v>
      </c>
      <c r="E128" s="7" t="str">
        <f t="shared" si="7"/>
        <v>-</v>
      </c>
      <c r="F128" s="8" t="str">
        <f>IF(E128="-","-",INDEX(Data!$A:$XFD,$E128,F$1))</f>
        <v>-</v>
      </c>
      <c r="G128" s="7" t="str">
        <f>IF(F128="-","-",INDEX(Data!$A:$XFD,$E128,G$1))</f>
        <v>-</v>
      </c>
      <c r="H128" s="7" t="str">
        <f>IF(G128="-","-",INDEX(Data!$A:$XFD,$E128,H$1))</f>
        <v>-</v>
      </c>
      <c r="I128" s="7" t="str">
        <f>IF(H128="-","-",INDEX(Data!$A:$XFD,$E128,I$1))</f>
        <v>-</v>
      </c>
      <c r="J128" s="7" t="str">
        <f>IF(I128="-","-",INDEX(Data!$A:$XFD,$E128,J$1))</f>
        <v>-</v>
      </c>
      <c r="K128" s="7" t="str">
        <f t="shared" si="8"/>
        <v>-</v>
      </c>
      <c r="L128" s="7" t="str">
        <f t="shared" si="9"/>
        <v>-</v>
      </c>
    </row>
    <row r="129" spans="1:12" ht="13.5">
      <c r="A129" s="9">
        <f t="shared" si="5"/>
        <v>40297</v>
      </c>
      <c r="B129" s="7" t="str">
        <f>IF(A129="-","-",IF(ISERROR(MATCH(A129,Data!$B:$B,0)),"-",MATCH(A129,Data!$B:$B,0)))</f>
        <v>-</v>
      </c>
      <c r="C129" s="7">
        <f>IF(A129="-","-",COUNTIF(Data!$B:$B,A129))</f>
        <v>0</v>
      </c>
      <c r="D129" s="7" t="str">
        <f t="shared" si="6"/>
        <v>-</v>
      </c>
      <c r="E129" s="7" t="str">
        <f t="shared" si="7"/>
        <v>-</v>
      </c>
      <c r="F129" s="8" t="str">
        <f>IF(E129="-","-",INDEX(Data!$A:$XFD,$E129,F$1))</f>
        <v>-</v>
      </c>
      <c r="G129" s="7" t="str">
        <f>IF(F129="-","-",INDEX(Data!$A:$XFD,$E129,G$1))</f>
        <v>-</v>
      </c>
      <c r="H129" s="7" t="str">
        <f>IF(G129="-","-",INDEX(Data!$A:$XFD,$E129,H$1))</f>
        <v>-</v>
      </c>
      <c r="I129" s="7" t="str">
        <f>IF(H129="-","-",INDEX(Data!$A:$XFD,$E129,I$1))</f>
        <v>-</v>
      </c>
      <c r="J129" s="7" t="str">
        <f>IF(I129="-","-",INDEX(Data!$A:$XFD,$E129,J$1))</f>
        <v>-</v>
      </c>
      <c r="K129" s="7" t="str">
        <f t="shared" si="8"/>
        <v>-</v>
      </c>
      <c r="L129" s="7" t="str">
        <f t="shared" si="9"/>
        <v>-</v>
      </c>
    </row>
    <row r="130" spans="1:12" ht="13.5">
      <c r="A130" s="9">
        <f t="shared" si="5"/>
        <v>40298</v>
      </c>
      <c r="B130" s="7" t="str">
        <f>IF(A130="-","-",IF(ISERROR(MATCH(A130,Data!$B:$B,0)),"-",MATCH(A130,Data!$B:$B,0)))</f>
        <v>-</v>
      </c>
      <c r="C130" s="7">
        <f>IF(A130="-","-",COUNTIF(Data!$B:$B,A130))</f>
        <v>0</v>
      </c>
      <c r="D130" s="7" t="str">
        <f t="shared" si="6"/>
        <v>-</v>
      </c>
      <c r="E130" s="7" t="str">
        <f t="shared" si="7"/>
        <v>-</v>
      </c>
      <c r="F130" s="8" t="str">
        <f>IF(E130="-","-",INDEX(Data!$A:$XFD,$E130,F$1))</f>
        <v>-</v>
      </c>
      <c r="G130" s="7" t="str">
        <f>IF(F130="-","-",INDEX(Data!$A:$XFD,$E130,G$1))</f>
        <v>-</v>
      </c>
      <c r="H130" s="7" t="str">
        <f>IF(G130="-","-",INDEX(Data!$A:$XFD,$E130,H$1))</f>
        <v>-</v>
      </c>
      <c r="I130" s="7" t="str">
        <f>IF(H130="-","-",INDEX(Data!$A:$XFD,$E130,I$1))</f>
        <v>-</v>
      </c>
      <c r="J130" s="7" t="str">
        <f>IF(I130="-","-",INDEX(Data!$A:$XFD,$E130,J$1))</f>
        <v>-</v>
      </c>
      <c r="K130" s="7" t="str">
        <f t="shared" si="8"/>
        <v>-</v>
      </c>
      <c r="L130" s="7" t="str">
        <f t="shared" si="9"/>
        <v>-</v>
      </c>
    </row>
    <row r="131" spans="1:12" ht="13.5">
      <c r="A131" s="9">
        <f t="shared" si="5"/>
        <v>40299</v>
      </c>
      <c r="B131" s="7" t="str">
        <f>IF(A131="-","-",IF(ISERROR(MATCH(A131,Data!$B:$B,0)),"-",MATCH(A131,Data!$B:$B,0)))</f>
        <v>-</v>
      </c>
      <c r="C131" s="7">
        <f>IF(A131="-","-",COUNTIF(Data!$B:$B,A131))</f>
        <v>0</v>
      </c>
      <c r="D131" s="7" t="str">
        <f t="shared" si="6"/>
        <v>-</v>
      </c>
      <c r="E131" s="7" t="str">
        <f t="shared" si="7"/>
        <v>-</v>
      </c>
      <c r="F131" s="8" t="str">
        <f>IF(E131="-","-",INDEX(Data!$A:$XFD,$E131,F$1))</f>
        <v>-</v>
      </c>
      <c r="G131" s="7" t="str">
        <f>IF(F131="-","-",INDEX(Data!$A:$XFD,$E131,G$1))</f>
        <v>-</v>
      </c>
      <c r="H131" s="7" t="str">
        <f>IF(G131="-","-",INDEX(Data!$A:$XFD,$E131,H$1))</f>
        <v>-</v>
      </c>
      <c r="I131" s="7" t="str">
        <f>IF(H131="-","-",INDEX(Data!$A:$XFD,$E131,I$1))</f>
        <v>-</v>
      </c>
      <c r="J131" s="7" t="str">
        <f>IF(I131="-","-",INDEX(Data!$A:$XFD,$E131,J$1))</f>
        <v>-</v>
      </c>
      <c r="K131" s="7" t="str">
        <f t="shared" si="8"/>
        <v>-</v>
      </c>
      <c r="L131" s="7" t="str">
        <f t="shared" si="9"/>
        <v>-</v>
      </c>
    </row>
    <row r="132" spans="1:12" ht="13.5">
      <c r="A132" s="9">
        <f t="shared" si="5"/>
        <v>40300</v>
      </c>
      <c r="B132" s="7" t="str">
        <f>IF(A132="-","-",IF(ISERROR(MATCH(A132,Data!$B:$B,0)),"-",MATCH(A132,Data!$B:$B,0)))</f>
        <v>-</v>
      </c>
      <c r="C132" s="7">
        <f>IF(A132="-","-",COUNTIF(Data!$B:$B,A132))</f>
        <v>0</v>
      </c>
      <c r="D132" s="7" t="str">
        <f t="shared" si="6"/>
        <v>-</v>
      </c>
      <c r="E132" s="7" t="str">
        <f t="shared" si="7"/>
        <v>-</v>
      </c>
      <c r="F132" s="8" t="str">
        <f>IF(E132="-","-",INDEX(Data!$A:$XFD,$E132,F$1))</f>
        <v>-</v>
      </c>
      <c r="G132" s="7" t="str">
        <f>IF(F132="-","-",INDEX(Data!$A:$XFD,$E132,G$1))</f>
        <v>-</v>
      </c>
      <c r="H132" s="7" t="str">
        <f>IF(G132="-","-",INDEX(Data!$A:$XFD,$E132,H$1))</f>
        <v>-</v>
      </c>
      <c r="I132" s="7" t="str">
        <f>IF(H132="-","-",INDEX(Data!$A:$XFD,$E132,I$1))</f>
        <v>-</v>
      </c>
      <c r="J132" s="7" t="str">
        <f>IF(I132="-","-",INDEX(Data!$A:$XFD,$E132,J$1))</f>
        <v>-</v>
      </c>
      <c r="K132" s="7" t="str">
        <f t="shared" si="8"/>
        <v>-</v>
      </c>
      <c r="L132" s="7" t="str">
        <f t="shared" si="9"/>
        <v>-</v>
      </c>
    </row>
    <row r="133" spans="1:12" ht="13.5">
      <c r="A133" s="9">
        <f t="shared" si="5"/>
        <v>40301</v>
      </c>
      <c r="B133" s="7" t="str">
        <f>IF(A133="-","-",IF(ISERROR(MATCH(A133,Data!$B:$B,0)),"-",MATCH(A133,Data!$B:$B,0)))</f>
        <v>-</v>
      </c>
      <c r="C133" s="7">
        <f>IF(A133="-","-",COUNTIF(Data!$B:$B,A133))</f>
        <v>0</v>
      </c>
      <c r="D133" s="7" t="str">
        <f t="shared" si="6"/>
        <v>-</v>
      </c>
      <c r="E133" s="7" t="str">
        <f t="shared" si="7"/>
        <v>-</v>
      </c>
      <c r="F133" s="8" t="str">
        <f>IF(E133="-","-",INDEX(Data!$A:$XFD,$E133,F$1))</f>
        <v>-</v>
      </c>
      <c r="G133" s="7" t="str">
        <f>IF(F133="-","-",INDEX(Data!$A:$XFD,$E133,G$1))</f>
        <v>-</v>
      </c>
      <c r="H133" s="7" t="str">
        <f>IF(G133="-","-",INDEX(Data!$A:$XFD,$E133,H$1))</f>
        <v>-</v>
      </c>
      <c r="I133" s="7" t="str">
        <f>IF(H133="-","-",INDEX(Data!$A:$XFD,$E133,I$1))</f>
        <v>-</v>
      </c>
      <c r="J133" s="7" t="str">
        <f>IF(I133="-","-",INDEX(Data!$A:$XFD,$E133,J$1))</f>
        <v>-</v>
      </c>
      <c r="K133" s="7" t="str">
        <f t="shared" si="8"/>
        <v>-</v>
      </c>
      <c r="L133" s="7" t="str">
        <f t="shared" si="9"/>
        <v>-</v>
      </c>
    </row>
    <row r="134" spans="1:12" ht="13.5">
      <c r="A134" s="9">
        <f t="shared" si="5"/>
        <v>40302</v>
      </c>
      <c r="B134" s="7" t="str">
        <f>IF(A134="-","-",IF(ISERROR(MATCH(A134,Data!$B:$B,0)),"-",MATCH(A134,Data!$B:$B,0)))</f>
        <v>-</v>
      </c>
      <c r="C134" s="7">
        <f>IF(A134="-","-",COUNTIF(Data!$B:$B,A134))</f>
        <v>0</v>
      </c>
      <c r="D134" s="7" t="str">
        <f t="shared" si="6"/>
        <v>-</v>
      </c>
      <c r="E134" s="7" t="str">
        <f t="shared" si="7"/>
        <v>-</v>
      </c>
      <c r="F134" s="8" t="str">
        <f>IF(E134="-","-",INDEX(Data!$A:$XFD,$E134,F$1))</f>
        <v>-</v>
      </c>
      <c r="G134" s="7" t="str">
        <f>IF(F134="-","-",INDEX(Data!$A:$XFD,$E134,G$1))</f>
        <v>-</v>
      </c>
      <c r="H134" s="7" t="str">
        <f>IF(G134="-","-",INDEX(Data!$A:$XFD,$E134,H$1))</f>
        <v>-</v>
      </c>
      <c r="I134" s="7" t="str">
        <f>IF(H134="-","-",INDEX(Data!$A:$XFD,$E134,I$1))</f>
        <v>-</v>
      </c>
      <c r="J134" s="7" t="str">
        <f>IF(I134="-","-",INDEX(Data!$A:$XFD,$E134,J$1))</f>
        <v>-</v>
      </c>
      <c r="K134" s="7" t="str">
        <f t="shared" si="8"/>
        <v>-</v>
      </c>
      <c r="L134" s="7" t="str">
        <f t="shared" si="9"/>
        <v>-</v>
      </c>
    </row>
    <row r="135" spans="1:12" ht="13.5">
      <c r="A135" s="9">
        <f t="shared" si="5"/>
        <v>40303</v>
      </c>
      <c r="B135" s="7" t="str">
        <f>IF(A135="-","-",IF(ISERROR(MATCH(A135,Data!$B:$B,0)),"-",MATCH(A135,Data!$B:$B,0)))</f>
        <v>-</v>
      </c>
      <c r="C135" s="7">
        <f>IF(A135="-","-",COUNTIF(Data!$B:$B,A135))</f>
        <v>0</v>
      </c>
      <c r="D135" s="7" t="str">
        <f t="shared" si="6"/>
        <v>-</v>
      </c>
      <c r="E135" s="7" t="str">
        <f t="shared" si="7"/>
        <v>-</v>
      </c>
      <c r="F135" s="8" t="str">
        <f>IF(E135="-","-",INDEX(Data!$A:$XFD,$E135,F$1))</f>
        <v>-</v>
      </c>
      <c r="G135" s="7" t="str">
        <f>IF(F135="-","-",INDEX(Data!$A:$XFD,$E135,G$1))</f>
        <v>-</v>
      </c>
      <c r="H135" s="7" t="str">
        <f>IF(G135="-","-",INDEX(Data!$A:$XFD,$E135,H$1))</f>
        <v>-</v>
      </c>
      <c r="I135" s="7" t="str">
        <f>IF(H135="-","-",INDEX(Data!$A:$XFD,$E135,I$1))</f>
        <v>-</v>
      </c>
      <c r="J135" s="7" t="str">
        <f>IF(I135="-","-",INDEX(Data!$A:$XFD,$E135,J$1))</f>
        <v>-</v>
      </c>
      <c r="K135" s="7" t="str">
        <f t="shared" si="8"/>
        <v>-</v>
      </c>
      <c r="L135" s="7" t="str">
        <f t="shared" si="9"/>
        <v>-</v>
      </c>
    </row>
    <row r="136" spans="1:12" ht="13.5">
      <c r="A136" s="9">
        <f t="shared" si="5"/>
        <v>40304</v>
      </c>
      <c r="B136" s="7" t="str">
        <f>IF(A136="-","-",IF(ISERROR(MATCH(A136,Data!$B:$B,0)),"-",MATCH(A136,Data!$B:$B,0)))</f>
        <v>-</v>
      </c>
      <c r="C136" s="7">
        <f>IF(A136="-","-",COUNTIF(Data!$B:$B,A136))</f>
        <v>0</v>
      </c>
      <c r="D136" s="7" t="str">
        <f t="shared" si="6"/>
        <v>-</v>
      </c>
      <c r="E136" s="7" t="str">
        <f t="shared" si="7"/>
        <v>-</v>
      </c>
      <c r="F136" s="8" t="str">
        <f>IF(E136="-","-",INDEX(Data!$A:$XFD,$E136,F$1))</f>
        <v>-</v>
      </c>
      <c r="G136" s="7" t="str">
        <f>IF(F136="-","-",INDEX(Data!$A:$XFD,$E136,G$1))</f>
        <v>-</v>
      </c>
      <c r="H136" s="7" t="str">
        <f>IF(G136="-","-",INDEX(Data!$A:$XFD,$E136,H$1))</f>
        <v>-</v>
      </c>
      <c r="I136" s="7" t="str">
        <f>IF(H136="-","-",INDEX(Data!$A:$XFD,$E136,I$1))</f>
        <v>-</v>
      </c>
      <c r="J136" s="7" t="str">
        <f>IF(I136="-","-",INDEX(Data!$A:$XFD,$E136,J$1))</f>
        <v>-</v>
      </c>
      <c r="K136" s="7" t="str">
        <f t="shared" si="8"/>
        <v>-</v>
      </c>
      <c r="L136" s="7" t="str">
        <f t="shared" si="9"/>
        <v>-</v>
      </c>
    </row>
    <row r="137" spans="1:12" ht="13.5">
      <c r="A137" s="9">
        <f t="shared" si="5"/>
        <v>40305</v>
      </c>
      <c r="B137" s="7" t="str">
        <f>IF(A137="-","-",IF(ISERROR(MATCH(A137,Data!$B:$B,0)),"-",MATCH(A137,Data!$B:$B,0)))</f>
        <v>-</v>
      </c>
      <c r="C137" s="7">
        <f>IF(A137="-","-",COUNTIF(Data!$B:$B,A137))</f>
        <v>0</v>
      </c>
      <c r="D137" s="7" t="str">
        <f t="shared" si="6"/>
        <v>-</v>
      </c>
      <c r="E137" s="7" t="str">
        <f t="shared" si="7"/>
        <v>-</v>
      </c>
      <c r="F137" s="8" t="str">
        <f>IF(E137="-","-",INDEX(Data!$A:$XFD,$E137,F$1))</f>
        <v>-</v>
      </c>
      <c r="G137" s="7" t="str">
        <f>IF(F137="-","-",INDEX(Data!$A:$XFD,$E137,G$1))</f>
        <v>-</v>
      </c>
      <c r="H137" s="7" t="str">
        <f>IF(G137="-","-",INDEX(Data!$A:$XFD,$E137,H$1))</f>
        <v>-</v>
      </c>
      <c r="I137" s="7" t="str">
        <f>IF(H137="-","-",INDEX(Data!$A:$XFD,$E137,I$1))</f>
        <v>-</v>
      </c>
      <c r="J137" s="7" t="str">
        <f>IF(I137="-","-",INDEX(Data!$A:$XFD,$E137,J$1))</f>
        <v>-</v>
      </c>
      <c r="K137" s="7" t="str">
        <f t="shared" si="8"/>
        <v>-</v>
      </c>
      <c r="L137" s="7" t="str">
        <f t="shared" si="9"/>
        <v>-</v>
      </c>
    </row>
    <row r="138" spans="1:12" ht="13.5">
      <c r="A138" s="9">
        <f t="shared" si="5"/>
        <v>40306</v>
      </c>
      <c r="B138" s="7" t="str">
        <f>IF(A138="-","-",IF(ISERROR(MATCH(A138,Data!$B:$B,0)),"-",MATCH(A138,Data!$B:$B,0)))</f>
        <v>-</v>
      </c>
      <c r="C138" s="7">
        <f>IF(A138="-","-",COUNTIF(Data!$B:$B,A138))</f>
        <v>0</v>
      </c>
      <c r="D138" s="7" t="str">
        <f t="shared" si="6"/>
        <v>-</v>
      </c>
      <c r="E138" s="7" t="str">
        <f t="shared" si="7"/>
        <v>-</v>
      </c>
      <c r="F138" s="8" t="str">
        <f>IF(E138="-","-",INDEX(Data!$A:$XFD,$E138,F$1))</f>
        <v>-</v>
      </c>
      <c r="G138" s="7" t="str">
        <f>IF(F138="-","-",INDEX(Data!$A:$XFD,$E138,G$1))</f>
        <v>-</v>
      </c>
      <c r="H138" s="7" t="str">
        <f>IF(G138="-","-",INDEX(Data!$A:$XFD,$E138,H$1))</f>
        <v>-</v>
      </c>
      <c r="I138" s="7" t="str">
        <f>IF(H138="-","-",INDEX(Data!$A:$XFD,$E138,I$1))</f>
        <v>-</v>
      </c>
      <c r="J138" s="7" t="str">
        <f>IF(I138="-","-",INDEX(Data!$A:$XFD,$E138,J$1))</f>
        <v>-</v>
      </c>
      <c r="K138" s="7" t="str">
        <f t="shared" si="8"/>
        <v>-</v>
      </c>
      <c r="L138" s="7" t="str">
        <f t="shared" si="9"/>
        <v>-</v>
      </c>
    </row>
    <row r="139" spans="1:12" ht="13.5">
      <c r="A139" s="9">
        <f t="shared" si="5"/>
        <v>40307</v>
      </c>
      <c r="B139" s="7" t="str">
        <f>IF(A139="-","-",IF(ISERROR(MATCH(A139,Data!$B:$B,0)),"-",MATCH(A139,Data!$B:$B,0)))</f>
        <v>-</v>
      </c>
      <c r="C139" s="7">
        <f>IF(A139="-","-",COUNTIF(Data!$B:$B,A139))</f>
        <v>0</v>
      </c>
      <c r="D139" s="7" t="str">
        <f t="shared" si="6"/>
        <v>-</v>
      </c>
      <c r="E139" s="7" t="str">
        <f t="shared" si="7"/>
        <v>-</v>
      </c>
      <c r="F139" s="8" t="str">
        <f>IF(E139="-","-",INDEX(Data!$A:$XFD,$E139,F$1))</f>
        <v>-</v>
      </c>
      <c r="G139" s="7" t="str">
        <f>IF(F139="-","-",INDEX(Data!$A:$XFD,$E139,G$1))</f>
        <v>-</v>
      </c>
      <c r="H139" s="7" t="str">
        <f>IF(G139="-","-",INDEX(Data!$A:$XFD,$E139,H$1))</f>
        <v>-</v>
      </c>
      <c r="I139" s="7" t="str">
        <f>IF(H139="-","-",INDEX(Data!$A:$XFD,$E139,I$1))</f>
        <v>-</v>
      </c>
      <c r="J139" s="7" t="str">
        <f>IF(I139="-","-",INDEX(Data!$A:$XFD,$E139,J$1))</f>
        <v>-</v>
      </c>
      <c r="K139" s="7" t="str">
        <f t="shared" si="8"/>
        <v>-</v>
      </c>
      <c r="L139" s="7" t="str">
        <f t="shared" si="9"/>
        <v>-</v>
      </c>
    </row>
    <row r="140" spans="1:12" ht="13.5">
      <c r="A140" s="9">
        <f aca="true" t="shared" si="10" ref="A140:A203">IF(A139="-","-",IF((A139+1)&gt;$B$5,"-",A139+1))</f>
        <v>40308</v>
      </c>
      <c r="B140" s="7" t="str">
        <f>IF(A140="-","-",IF(ISERROR(MATCH(A140,Data!$B:$B,0)),"-",MATCH(A140,Data!$B:$B,0)))</f>
        <v>-</v>
      </c>
      <c r="C140" s="7">
        <f>IF(A140="-","-",COUNTIF(Data!$B:$B,A140))</f>
        <v>0</v>
      </c>
      <c r="D140" s="7" t="str">
        <f aca="true" t="shared" si="11" ref="D140:D203">IF(A140="-","-",IF(B140="-","-",B140+C140-1))</f>
        <v>-</v>
      </c>
      <c r="E140" s="7" t="str">
        <f aca="true" t="shared" si="12" ref="E140:E203">IF(ROW()=11,IF(E$4=0,"-",E$4),IF(E139="-","-",IF((E139+1)&gt;$E$5,"-",E139+1)))</f>
        <v>-</v>
      </c>
      <c r="F140" s="8" t="str">
        <f>IF(E140="-","-",INDEX(Data!$A:$XFD,$E140,F$1))</f>
        <v>-</v>
      </c>
      <c r="G140" s="7" t="str">
        <f>IF(F140="-","-",INDEX(Data!$A:$XFD,$E140,G$1))</f>
        <v>-</v>
      </c>
      <c r="H140" s="7" t="str">
        <f>IF(G140="-","-",INDEX(Data!$A:$XFD,$E140,H$1))</f>
        <v>-</v>
      </c>
      <c r="I140" s="7" t="str">
        <f>IF(H140="-","-",INDEX(Data!$A:$XFD,$E140,I$1))</f>
        <v>-</v>
      </c>
      <c r="J140" s="7" t="str">
        <f>IF(I140="-","-",INDEX(Data!$A:$XFD,$E140,J$1))</f>
        <v>-</v>
      </c>
      <c r="K140" s="7" t="str">
        <f aca="true" t="shared" si="13" ref="K140:K203">IF(F140="-","-",YEAR(F140)&amp;RIGHT("00"&amp;MONTH(F140),2))</f>
        <v>-</v>
      </c>
      <c r="L140" s="7" t="str">
        <f aca="true" t="shared" si="14" ref="L140:L203">IF(ROW()=11,IF(E$11="-","-",1),IF(AND(K140="-",K139&lt;&gt;"-"),L139+2,IF(K140&lt;&gt;K139,L139+2,IF(AND(K140="-",K139="-"),"-",L139+1))))</f>
        <v>-</v>
      </c>
    </row>
    <row r="141" spans="1:12" ht="13.5">
      <c r="A141" s="9">
        <f t="shared" si="10"/>
        <v>40309</v>
      </c>
      <c r="B141" s="7" t="str">
        <f>IF(A141="-","-",IF(ISERROR(MATCH(A141,Data!$B:$B,0)),"-",MATCH(A141,Data!$B:$B,0)))</f>
        <v>-</v>
      </c>
      <c r="C141" s="7">
        <f>IF(A141="-","-",COUNTIF(Data!$B:$B,A141))</f>
        <v>0</v>
      </c>
      <c r="D141" s="7" t="str">
        <f t="shared" si="11"/>
        <v>-</v>
      </c>
      <c r="E141" s="7" t="str">
        <f t="shared" si="12"/>
        <v>-</v>
      </c>
      <c r="F141" s="8" t="str">
        <f>IF(E141="-","-",INDEX(Data!$A:$XFD,$E141,F$1))</f>
        <v>-</v>
      </c>
      <c r="G141" s="7" t="str">
        <f>IF(F141="-","-",INDEX(Data!$A:$XFD,$E141,G$1))</f>
        <v>-</v>
      </c>
      <c r="H141" s="7" t="str">
        <f>IF(G141="-","-",INDEX(Data!$A:$XFD,$E141,H$1))</f>
        <v>-</v>
      </c>
      <c r="I141" s="7" t="str">
        <f>IF(H141="-","-",INDEX(Data!$A:$XFD,$E141,I$1))</f>
        <v>-</v>
      </c>
      <c r="J141" s="7" t="str">
        <f>IF(I141="-","-",INDEX(Data!$A:$XFD,$E141,J$1))</f>
        <v>-</v>
      </c>
      <c r="K141" s="7" t="str">
        <f t="shared" si="13"/>
        <v>-</v>
      </c>
      <c r="L141" s="7" t="str">
        <f t="shared" si="14"/>
        <v>-</v>
      </c>
    </row>
    <row r="142" spans="1:12" ht="13.5">
      <c r="A142" s="9">
        <f t="shared" si="10"/>
        <v>40310</v>
      </c>
      <c r="B142" s="7" t="str">
        <f>IF(A142="-","-",IF(ISERROR(MATCH(A142,Data!$B:$B,0)),"-",MATCH(A142,Data!$B:$B,0)))</f>
        <v>-</v>
      </c>
      <c r="C142" s="7">
        <f>IF(A142="-","-",COUNTIF(Data!$B:$B,A142))</f>
        <v>0</v>
      </c>
      <c r="D142" s="7" t="str">
        <f t="shared" si="11"/>
        <v>-</v>
      </c>
      <c r="E142" s="7" t="str">
        <f t="shared" si="12"/>
        <v>-</v>
      </c>
      <c r="F142" s="8" t="str">
        <f>IF(E142="-","-",INDEX(Data!$A:$XFD,$E142,F$1))</f>
        <v>-</v>
      </c>
      <c r="G142" s="7" t="str">
        <f>IF(F142="-","-",INDEX(Data!$A:$XFD,$E142,G$1))</f>
        <v>-</v>
      </c>
      <c r="H142" s="7" t="str">
        <f>IF(G142="-","-",INDEX(Data!$A:$XFD,$E142,H$1))</f>
        <v>-</v>
      </c>
      <c r="I142" s="7" t="str">
        <f>IF(H142="-","-",INDEX(Data!$A:$XFD,$E142,I$1))</f>
        <v>-</v>
      </c>
      <c r="J142" s="7" t="str">
        <f>IF(I142="-","-",INDEX(Data!$A:$XFD,$E142,J$1))</f>
        <v>-</v>
      </c>
      <c r="K142" s="7" t="str">
        <f t="shared" si="13"/>
        <v>-</v>
      </c>
      <c r="L142" s="7" t="str">
        <f t="shared" si="14"/>
        <v>-</v>
      </c>
    </row>
    <row r="143" spans="1:12" ht="13.5">
      <c r="A143" s="9">
        <f t="shared" si="10"/>
        <v>40311</v>
      </c>
      <c r="B143" s="7" t="str">
        <f>IF(A143="-","-",IF(ISERROR(MATCH(A143,Data!$B:$B,0)),"-",MATCH(A143,Data!$B:$B,0)))</f>
        <v>-</v>
      </c>
      <c r="C143" s="7">
        <f>IF(A143="-","-",COUNTIF(Data!$B:$B,A143))</f>
        <v>0</v>
      </c>
      <c r="D143" s="7" t="str">
        <f t="shared" si="11"/>
        <v>-</v>
      </c>
      <c r="E143" s="7" t="str">
        <f t="shared" si="12"/>
        <v>-</v>
      </c>
      <c r="F143" s="8" t="str">
        <f>IF(E143="-","-",INDEX(Data!$A:$XFD,$E143,F$1))</f>
        <v>-</v>
      </c>
      <c r="G143" s="7" t="str">
        <f>IF(F143="-","-",INDEX(Data!$A:$XFD,$E143,G$1))</f>
        <v>-</v>
      </c>
      <c r="H143" s="7" t="str">
        <f>IF(G143="-","-",INDEX(Data!$A:$XFD,$E143,H$1))</f>
        <v>-</v>
      </c>
      <c r="I143" s="7" t="str">
        <f>IF(H143="-","-",INDEX(Data!$A:$XFD,$E143,I$1))</f>
        <v>-</v>
      </c>
      <c r="J143" s="7" t="str">
        <f>IF(I143="-","-",INDEX(Data!$A:$XFD,$E143,J$1))</f>
        <v>-</v>
      </c>
      <c r="K143" s="7" t="str">
        <f t="shared" si="13"/>
        <v>-</v>
      </c>
      <c r="L143" s="7" t="str">
        <f t="shared" si="14"/>
        <v>-</v>
      </c>
    </row>
    <row r="144" spans="1:12" ht="13.5">
      <c r="A144" s="9">
        <f t="shared" si="10"/>
        <v>40312</v>
      </c>
      <c r="B144" s="7" t="str">
        <f>IF(A144="-","-",IF(ISERROR(MATCH(A144,Data!$B:$B,0)),"-",MATCH(A144,Data!$B:$B,0)))</f>
        <v>-</v>
      </c>
      <c r="C144" s="7">
        <f>IF(A144="-","-",COUNTIF(Data!$B:$B,A144))</f>
        <v>0</v>
      </c>
      <c r="D144" s="7" t="str">
        <f t="shared" si="11"/>
        <v>-</v>
      </c>
      <c r="E144" s="7" t="str">
        <f t="shared" si="12"/>
        <v>-</v>
      </c>
      <c r="F144" s="8" t="str">
        <f>IF(E144="-","-",INDEX(Data!$A:$XFD,$E144,F$1))</f>
        <v>-</v>
      </c>
      <c r="G144" s="7" t="str">
        <f>IF(F144="-","-",INDEX(Data!$A:$XFD,$E144,G$1))</f>
        <v>-</v>
      </c>
      <c r="H144" s="7" t="str">
        <f>IF(G144="-","-",INDEX(Data!$A:$XFD,$E144,H$1))</f>
        <v>-</v>
      </c>
      <c r="I144" s="7" t="str">
        <f>IF(H144="-","-",INDEX(Data!$A:$XFD,$E144,I$1))</f>
        <v>-</v>
      </c>
      <c r="J144" s="7" t="str">
        <f>IF(I144="-","-",INDEX(Data!$A:$XFD,$E144,J$1))</f>
        <v>-</v>
      </c>
      <c r="K144" s="7" t="str">
        <f t="shared" si="13"/>
        <v>-</v>
      </c>
      <c r="L144" s="7" t="str">
        <f t="shared" si="14"/>
        <v>-</v>
      </c>
    </row>
    <row r="145" spans="1:12" ht="13.5">
      <c r="A145" s="9">
        <f t="shared" si="10"/>
        <v>40313</v>
      </c>
      <c r="B145" s="7" t="str">
        <f>IF(A145="-","-",IF(ISERROR(MATCH(A145,Data!$B:$B,0)),"-",MATCH(A145,Data!$B:$B,0)))</f>
        <v>-</v>
      </c>
      <c r="C145" s="7">
        <f>IF(A145="-","-",COUNTIF(Data!$B:$B,A145))</f>
        <v>0</v>
      </c>
      <c r="D145" s="7" t="str">
        <f t="shared" si="11"/>
        <v>-</v>
      </c>
      <c r="E145" s="7" t="str">
        <f t="shared" si="12"/>
        <v>-</v>
      </c>
      <c r="F145" s="8" t="str">
        <f>IF(E145="-","-",INDEX(Data!$A:$XFD,$E145,F$1))</f>
        <v>-</v>
      </c>
      <c r="G145" s="7" t="str">
        <f>IF(F145="-","-",INDEX(Data!$A:$XFD,$E145,G$1))</f>
        <v>-</v>
      </c>
      <c r="H145" s="7" t="str">
        <f>IF(G145="-","-",INDEX(Data!$A:$XFD,$E145,H$1))</f>
        <v>-</v>
      </c>
      <c r="I145" s="7" t="str">
        <f>IF(H145="-","-",INDEX(Data!$A:$XFD,$E145,I$1))</f>
        <v>-</v>
      </c>
      <c r="J145" s="7" t="str">
        <f>IF(I145="-","-",INDEX(Data!$A:$XFD,$E145,J$1))</f>
        <v>-</v>
      </c>
      <c r="K145" s="7" t="str">
        <f t="shared" si="13"/>
        <v>-</v>
      </c>
      <c r="L145" s="7" t="str">
        <f t="shared" si="14"/>
        <v>-</v>
      </c>
    </row>
    <row r="146" spans="1:12" ht="13.5">
      <c r="A146" s="9">
        <f t="shared" si="10"/>
        <v>40314</v>
      </c>
      <c r="B146" s="7" t="str">
        <f>IF(A146="-","-",IF(ISERROR(MATCH(A146,Data!$B:$B,0)),"-",MATCH(A146,Data!$B:$B,0)))</f>
        <v>-</v>
      </c>
      <c r="C146" s="7">
        <f>IF(A146="-","-",COUNTIF(Data!$B:$B,A146))</f>
        <v>0</v>
      </c>
      <c r="D146" s="7" t="str">
        <f t="shared" si="11"/>
        <v>-</v>
      </c>
      <c r="E146" s="7" t="str">
        <f t="shared" si="12"/>
        <v>-</v>
      </c>
      <c r="F146" s="8" t="str">
        <f>IF(E146="-","-",INDEX(Data!$A:$XFD,$E146,F$1))</f>
        <v>-</v>
      </c>
      <c r="G146" s="7" t="str">
        <f>IF(F146="-","-",INDEX(Data!$A:$XFD,$E146,G$1))</f>
        <v>-</v>
      </c>
      <c r="H146" s="7" t="str">
        <f>IF(G146="-","-",INDEX(Data!$A:$XFD,$E146,H$1))</f>
        <v>-</v>
      </c>
      <c r="I146" s="7" t="str">
        <f>IF(H146="-","-",INDEX(Data!$A:$XFD,$E146,I$1))</f>
        <v>-</v>
      </c>
      <c r="J146" s="7" t="str">
        <f>IF(I146="-","-",INDEX(Data!$A:$XFD,$E146,J$1))</f>
        <v>-</v>
      </c>
      <c r="K146" s="7" t="str">
        <f t="shared" si="13"/>
        <v>-</v>
      </c>
      <c r="L146" s="7" t="str">
        <f t="shared" si="14"/>
        <v>-</v>
      </c>
    </row>
    <row r="147" spans="1:12" ht="13.5">
      <c r="A147" s="9">
        <f t="shared" si="10"/>
        <v>40315</v>
      </c>
      <c r="B147" s="7" t="str">
        <f>IF(A147="-","-",IF(ISERROR(MATCH(A147,Data!$B:$B,0)),"-",MATCH(A147,Data!$B:$B,0)))</f>
        <v>-</v>
      </c>
      <c r="C147" s="7">
        <f>IF(A147="-","-",COUNTIF(Data!$B:$B,A147))</f>
        <v>0</v>
      </c>
      <c r="D147" s="7" t="str">
        <f t="shared" si="11"/>
        <v>-</v>
      </c>
      <c r="E147" s="7" t="str">
        <f t="shared" si="12"/>
        <v>-</v>
      </c>
      <c r="F147" s="8" t="str">
        <f>IF(E147="-","-",INDEX(Data!$A:$XFD,$E147,F$1))</f>
        <v>-</v>
      </c>
      <c r="G147" s="7" t="str">
        <f>IF(F147="-","-",INDEX(Data!$A:$XFD,$E147,G$1))</f>
        <v>-</v>
      </c>
      <c r="H147" s="7" t="str">
        <f>IF(G147="-","-",INDEX(Data!$A:$XFD,$E147,H$1))</f>
        <v>-</v>
      </c>
      <c r="I147" s="7" t="str">
        <f>IF(H147="-","-",INDEX(Data!$A:$XFD,$E147,I$1))</f>
        <v>-</v>
      </c>
      <c r="J147" s="7" t="str">
        <f>IF(I147="-","-",INDEX(Data!$A:$XFD,$E147,J$1))</f>
        <v>-</v>
      </c>
      <c r="K147" s="7" t="str">
        <f t="shared" si="13"/>
        <v>-</v>
      </c>
      <c r="L147" s="7" t="str">
        <f t="shared" si="14"/>
        <v>-</v>
      </c>
    </row>
    <row r="148" spans="1:12" ht="13.5">
      <c r="A148" s="9">
        <f t="shared" si="10"/>
        <v>40316</v>
      </c>
      <c r="B148" s="7" t="str">
        <f>IF(A148="-","-",IF(ISERROR(MATCH(A148,Data!$B:$B,0)),"-",MATCH(A148,Data!$B:$B,0)))</f>
        <v>-</v>
      </c>
      <c r="C148" s="7">
        <f>IF(A148="-","-",COUNTIF(Data!$B:$B,A148))</f>
        <v>0</v>
      </c>
      <c r="D148" s="7" t="str">
        <f t="shared" si="11"/>
        <v>-</v>
      </c>
      <c r="E148" s="7" t="str">
        <f t="shared" si="12"/>
        <v>-</v>
      </c>
      <c r="F148" s="8" t="str">
        <f>IF(E148="-","-",INDEX(Data!$A:$XFD,$E148,F$1))</f>
        <v>-</v>
      </c>
      <c r="G148" s="7" t="str">
        <f>IF(F148="-","-",INDEX(Data!$A:$XFD,$E148,G$1))</f>
        <v>-</v>
      </c>
      <c r="H148" s="7" t="str">
        <f>IF(G148="-","-",INDEX(Data!$A:$XFD,$E148,H$1))</f>
        <v>-</v>
      </c>
      <c r="I148" s="7" t="str">
        <f>IF(H148="-","-",INDEX(Data!$A:$XFD,$E148,I$1))</f>
        <v>-</v>
      </c>
      <c r="J148" s="7" t="str">
        <f>IF(I148="-","-",INDEX(Data!$A:$XFD,$E148,J$1))</f>
        <v>-</v>
      </c>
      <c r="K148" s="7" t="str">
        <f t="shared" si="13"/>
        <v>-</v>
      </c>
      <c r="L148" s="7" t="str">
        <f t="shared" si="14"/>
        <v>-</v>
      </c>
    </row>
    <row r="149" spans="1:12" ht="13.5">
      <c r="A149" s="9">
        <f t="shared" si="10"/>
        <v>40317</v>
      </c>
      <c r="B149" s="7" t="str">
        <f>IF(A149="-","-",IF(ISERROR(MATCH(A149,Data!$B:$B,0)),"-",MATCH(A149,Data!$B:$B,0)))</f>
        <v>-</v>
      </c>
      <c r="C149" s="7">
        <f>IF(A149="-","-",COUNTIF(Data!$B:$B,A149))</f>
        <v>0</v>
      </c>
      <c r="D149" s="7" t="str">
        <f t="shared" si="11"/>
        <v>-</v>
      </c>
      <c r="E149" s="7" t="str">
        <f t="shared" si="12"/>
        <v>-</v>
      </c>
      <c r="F149" s="8" t="str">
        <f>IF(E149="-","-",INDEX(Data!$A:$XFD,$E149,F$1))</f>
        <v>-</v>
      </c>
      <c r="G149" s="7" t="str">
        <f>IF(F149="-","-",INDEX(Data!$A:$XFD,$E149,G$1))</f>
        <v>-</v>
      </c>
      <c r="H149" s="7" t="str">
        <f>IF(G149="-","-",INDEX(Data!$A:$XFD,$E149,H$1))</f>
        <v>-</v>
      </c>
      <c r="I149" s="7" t="str">
        <f>IF(H149="-","-",INDEX(Data!$A:$XFD,$E149,I$1))</f>
        <v>-</v>
      </c>
      <c r="J149" s="7" t="str">
        <f>IF(I149="-","-",INDEX(Data!$A:$XFD,$E149,J$1))</f>
        <v>-</v>
      </c>
      <c r="K149" s="7" t="str">
        <f t="shared" si="13"/>
        <v>-</v>
      </c>
      <c r="L149" s="7" t="str">
        <f t="shared" si="14"/>
        <v>-</v>
      </c>
    </row>
    <row r="150" spans="1:12" ht="13.5">
      <c r="A150" s="9">
        <f t="shared" si="10"/>
        <v>40318</v>
      </c>
      <c r="B150" s="7" t="str">
        <f>IF(A150="-","-",IF(ISERROR(MATCH(A150,Data!$B:$B,0)),"-",MATCH(A150,Data!$B:$B,0)))</f>
        <v>-</v>
      </c>
      <c r="C150" s="7">
        <f>IF(A150="-","-",COUNTIF(Data!$B:$B,A150))</f>
        <v>0</v>
      </c>
      <c r="D150" s="7" t="str">
        <f t="shared" si="11"/>
        <v>-</v>
      </c>
      <c r="E150" s="7" t="str">
        <f t="shared" si="12"/>
        <v>-</v>
      </c>
      <c r="F150" s="8" t="str">
        <f>IF(E150="-","-",INDEX(Data!$A:$XFD,$E150,F$1))</f>
        <v>-</v>
      </c>
      <c r="G150" s="7" t="str">
        <f>IF(F150="-","-",INDEX(Data!$A:$XFD,$E150,G$1))</f>
        <v>-</v>
      </c>
      <c r="H150" s="7" t="str">
        <f>IF(G150="-","-",INDEX(Data!$A:$XFD,$E150,H$1))</f>
        <v>-</v>
      </c>
      <c r="I150" s="7" t="str">
        <f>IF(H150="-","-",INDEX(Data!$A:$XFD,$E150,I$1))</f>
        <v>-</v>
      </c>
      <c r="J150" s="7" t="str">
        <f>IF(I150="-","-",INDEX(Data!$A:$XFD,$E150,J$1))</f>
        <v>-</v>
      </c>
      <c r="K150" s="7" t="str">
        <f t="shared" si="13"/>
        <v>-</v>
      </c>
      <c r="L150" s="7" t="str">
        <f t="shared" si="14"/>
        <v>-</v>
      </c>
    </row>
    <row r="151" spans="1:12" ht="13.5">
      <c r="A151" s="9">
        <f t="shared" si="10"/>
        <v>40319</v>
      </c>
      <c r="B151" s="7" t="str">
        <f>IF(A151="-","-",IF(ISERROR(MATCH(A151,Data!$B:$B,0)),"-",MATCH(A151,Data!$B:$B,0)))</f>
        <v>-</v>
      </c>
      <c r="C151" s="7">
        <f>IF(A151="-","-",COUNTIF(Data!$B:$B,A151))</f>
        <v>0</v>
      </c>
      <c r="D151" s="7" t="str">
        <f t="shared" si="11"/>
        <v>-</v>
      </c>
      <c r="E151" s="7" t="str">
        <f t="shared" si="12"/>
        <v>-</v>
      </c>
      <c r="F151" s="8" t="str">
        <f>IF(E151="-","-",INDEX(Data!$A:$XFD,$E151,F$1))</f>
        <v>-</v>
      </c>
      <c r="G151" s="7" t="str">
        <f>IF(F151="-","-",INDEX(Data!$A:$XFD,$E151,G$1))</f>
        <v>-</v>
      </c>
      <c r="H151" s="7" t="str">
        <f>IF(G151="-","-",INDEX(Data!$A:$XFD,$E151,H$1))</f>
        <v>-</v>
      </c>
      <c r="I151" s="7" t="str">
        <f>IF(H151="-","-",INDEX(Data!$A:$XFD,$E151,I$1))</f>
        <v>-</v>
      </c>
      <c r="J151" s="7" t="str">
        <f>IF(I151="-","-",INDEX(Data!$A:$XFD,$E151,J$1))</f>
        <v>-</v>
      </c>
      <c r="K151" s="7" t="str">
        <f t="shared" si="13"/>
        <v>-</v>
      </c>
      <c r="L151" s="7" t="str">
        <f t="shared" si="14"/>
        <v>-</v>
      </c>
    </row>
    <row r="152" spans="1:12" ht="13.5">
      <c r="A152" s="9">
        <f t="shared" si="10"/>
        <v>40320</v>
      </c>
      <c r="B152" s="7" t="str">
        <f>IF(A152="-","-",IF(ISERROR(MATCH(A152,Data!$B:$B,0)),"-",MATCH(A152,Data!$B:$B,0)))</f>
        <v>-</v>
      </c>
      <c r="C152" s="7">
        <f>IF(A152="-","-",COUNTIF(Data!$B:$B,A152))</f>
        <v>0</v>
      </c>
      <c r="D152" s="7" t="str">
        <f t="shared" si="11"/>
        <v>-</v>
      </c>
      <c r="E152" s="7" t="str">
        <f t="shared" si="12"/>
        <v>-</v>
      </c>
      <c r="F152" s="8" t="str">
        <f>IF(E152="-","-",INDEX(Data!$A:$XFD,$E152,F$1))</f>
        <v>-</v>
      </c>
      <c r="G152" s="7" t="str">
        <f>IF(F152="-","-",INDEX(Data!$A:$XFD,$E152,G$1))</f>
        <v>-</v>
      </c>
      <c r="H152" s="7" t="str">
        <f>IF(G152="-","-",INDEX(Data!$A:$XFD,$E152,H$1))</f>
        <v>-</v>
      </c>
      <c r="I152" s="7" t="str">
        <f>IF(H152="-","-",INDEX(Data!$A:$XFD,$E152,I$1))</f>
        <v>-</v>
      </c>
      <c r="J152" s="7" t="str">
        <f>IF(I152="-","-",INDEX(Data!$A:$XFD,$E152,J$1))</f>
        <v>-</v>
      </c>
      <c r="K152" s="7" t="str">
        <f t="shared" si="13"/>
        <v>-</v>
      </c>
      <c r="L152" s="7" t="str">
        <f t="shared" si="14"/>
        <v>-</v>
      </c>
    </row>
    <row r="153" spans="1:12" ht="13.5">
      <c r="A153" s="9">
        <f t="shared" si="10"/>
        <v>40321</v>
      </c>
      <c r="B153" s="7" t="str">
        <f>IF(A153="-","-",IF(ISERROR(MATCH(A153,Data!$B:$B,0)),"-",MATCH(A153,Data!$B:$B,0)))</f>
        <v>-</v>
      </c>
      <c r="C153" s="7">
        <f>IF(A153="-","-",COUNTIF(Data!$B:$B,A153))</f>
        <v>0</v>
      </c>
      <c r="D153" s="7" t="str">
        <f t="shared" si="11"/>
        <v>-</v>
      </c>
      <c r="E153" s="7" t="str">
        <f t="shared" si="12"/>
        <v>-</v>
      </c>
      <c r="F153" s="8" t="str">
        <f>IF(E153="-","-",INDEX(Data!$A:$XFD,$E153,F$1))</f>
        <v>-</v>
      </c>
      <c r="G153" s="7" t="str">
        <f>IF(F153="-","-",INDEX(Data!$A:$XFD,$E153,G$1))</f>
        <v>-</v>
      </c>
      <c r="H153" s="7" t="str">
        <f>IF(G153="-","-",INDEX(Data!$A:$XFD,$E153,H$1))</f>
        <v>-</v>
      </c>
      <c r="I153" s="7" t="str">
        <f>IF(H153="-","-",INDEX(Data!$A:$XFD,$E153,I$1))</f>
        <v>-</v>
      </c>
      <c r="J153" s="7" t="str">
        <f>IF(I153="-","-",INDEX(Data!$A:$XFD,$E153,J$1))</f>
        <v>-</v>
      </c>
      <c r="K153" s="7" t="str">
        <f t="shared" si="13"/>
        <v>-</v>
      </c>
      <c r="L153" s="7" t="str">
        <f t="shared" si="14"/>
        <v>-</v>
      </c>
    </row>
    <row r="154" spans="1:12" ht="13.5">
      <c r="A154" s="9">
        <f t="shared" si="10"/>
        <v>40322</v>
      </c>
      <c r="B154" s="7" t="str">
        <f>IF(A154="-","-",IF(ISERROR(MATCH(A154,Data!$B:$B,0)),"-",MATCH(A154,Data!$B:$B,0)))</f>
        <v>-</v>
      </c>
      <c r="C154" s="7">
        <f>IF(A154="-","-",COUNTIF(Data!$B:$B,A154))</f>
        <v>0</v>
      </c>
      <c r="D154" s="7" t="str">
        <f t="shared" si="11"/>
        <v>-</v>
      </c>
      <c r="E154" s="7" t="str">
        <f t="shared" si="12"/>
        <v>-</v>
      </c>
      <c r="F154" s="8" t="str">
        <f>IF(E154="-","-",INDEX(Data!$A:$XFD,$E154,F$1))</f>
        <v>-</v>
      </c>
      <c r="G154" s="7" t="str">
        <f>IF(F154="-","-",INDEX(Data!$A:$XFD,$E154,G$1))</f>
        <v>-</v>
      </c>
      <c r="H154" s="7" t="str">
        <f>IF(G154="-","-",INDEX(Data!$A:$XFD,$E154,H$1))</f>
        <v>-</v>
      </c>
      <c r="I154" s="7" t="str">
        <f>IF(H154="-","-",INDEX(Data!$A:$XFD,$E154,I$1))</f>
        <v>-</v>
      </c>
      <c r="J154" s="7" t="str">
        <f>IF(I154="-","-",INDEX(Data!$A:$XFD,$E154,J$1))</f>
        <v>-</v>
      </c>
      <c r="K154" s="7" t="str">
        <f t="shared" si="13"/>
        <v>-</v>
      </c>
      <c r="L154" s="7" t="str">
        <f t="shared" si="14"/>
        <v>-</v>
      </c>
    </row>
    <row r="155" spans="1:12" ht="13.5">
      <c r="A155" s="9">
        <f t="shared" si="10"/>
        <v>40323</v>
      </c>
      <c r="B155" s="7" t="str">
        <f>IF(A155="-","-",IF(ISERROR(MATCH(A155,Data!$B:$B,0)),"-",MATCH(A155,Data!$B:$B,0)))</f>
        <v>-</v>
      </c>
      <c r="C155" s="7">
        <f>IF(A155="-","-",COUNTIF(Data!$B:$B,A155))</f>
        <v>0</v>
      </c>
      <c r="D155" s="7" t="str">
        <f t="shared" si="11"/>
        <v>-</v>
      </c>
      <c r="E155" s="7" t="str">
        <f t="shared" si="12"/>
        <v>-</v>
      </c>
      <c r="F155" s="8" t="str">
        <f>IF(E155="-","-",INDEX(Data!$A:$XFD,$E155,F$1))</f>
        <v>-</v>
      </c>
      <c r="G155" s="7" t="str">
        <f>IF(F155="-","-",INDEX(Data!$A:$XFD,$E155,G$1))</f>
        <v>-</v>
      </c>
      <c r="H155" s="7" t="str">
        <f>IF(G155="-","-",INDEX(Data!$A:$XFD,$E155,H$1))</f>
        <v>-</v>
      </c>
      <c r="I155" s="7" t="str">
        <f>IF(H155="-","-",INDEX(Data!$A:$XFD,$E155,I$1))</f>
        <v>-</v>
      </c>
      <c r="J155" s="7" t="str">
        <f>IF(I155="-","-",INDEX(Data!$A:$XFD,$E155,J$1))</f>
        <v>-</v>
      </c>
      <c r="K155" s="7" t="str">
        <f t="shared" si="13"/>
        <v>-</v>
      </c>
      <c r="L155" s="7" t="str">
        <f t="shared" si="14"/>
        <v>-</v>
      </c>
    </row>
    <row r="156" spans="1:12" ht="13.5">
      <c r="A156" s="9">
        <f t="shared" si="10"/>
        <v>40324</v>
      </c>
      <c r="B156" s="7" t="str">
        <f>IF(A156="-","-",IF(ISERROR(MATCH(A156,Data!$B:$B,0)),"-",MATCH(A156,Data!$B:$B,0)))</f>
        <v>-</v>
      </c>
      <c r="C156" s="7">
        <f>IF(A156="-","-",COUNTIF(Data!$B:$B,A156))</f>
        <v>0</v>
      </c>
      <c r="D156" s="7" t="str">
        <f t="shared" si="11"/>
        <v>-</v>
      </c>
      <c r="E156" s="7" t="str">
        <f t="shared" si="12"/>
        <v>-</v>
      </c>
      <c r="F156" s="8" t="str">
        <f>IF(E156="-","-",INDEX(Data!$A:$XFD,$E156,F$1))</f>
        <v>-</v>
      </c>
      <c r="G156" s="7" t="str">
        <f>IF(F156="-","-",INDEX(Data!$A:$XFD,$E156,G$1))</f>
        <v>-</v>
      </c>
      <c r="H156" s="7" t="str">
        <f>IF(G156="-","-",INDEX(Data!$A:$XFD,$E156,H$1))</f>
        <v>-</v>
      </c>
      <c r="I156" s="7" t="str">
        <f>IF(H156="-","-",INDEX(Data!$A:$XFD,$E156,I$1))</f>
        <v>-</v>
      </c>
      <c r="J156" s="7" t="str">
        <f>IF(I156="-","-",INDEX(Data!$A:$XFD,$E156,J$1))</f>
        <v>-</v>
      </c>
      <c r="K156" s="7" t="str">
        <f t="shared" si="13"/>
        <v>-</v>
      </c>
      <c r="L156" s="7" t="str">
        <f t="shared" si="14"/>
        <v>-</v>
      </c>
    </row>
    <row r="157" spans="1:12" ht="13.5">
      <c r="A157" s="9">
        <f t="shared" si="10"/>
        <v>40325</v>
      </c>
      <c r="B157" s="7" t="str">
        <f>IF(A157="-","-",IF(ISERROR(MATCH(A157,Data!$B:$B,0)),"-",MATCH(A157,Data!$B:$B,0)))</f>
        <v>-</v>
      </c>
      <c r="C157" s="7">
        <f>IF(A157="-","-",COUNTIF(Data!$B:$B,A157))</f>
        <v>0</v>
      </c>
      <c r="D157" s="7" t="str">
        <f t="shared" si="11"/>
        <v>-</v>
      </c>
      <c r="E157" s="7" t="str">
        <f t="shared" si="12"/>
        <v>-</v>
      </c>
      <c r="F157" s="8" t="str">
        <f>IF(E157="-","-",INDEX(Data!$A:$XFD,$E157,F$1))</f>
        <v>-</v>
      </c>
      <c r="G157" s="7" t="str">
        <f>IF(F157="-","-",INDEX(Data!$A:$XFD,$E157,G$1))</f>
        <v>-</v>
      </c>
      <c r="H157" s="7" t="str">
        <f>IF(G157="-","-",INDEX(Data!$A:$XFD,$E157,H$1))</f>
        <v>-</v>
      </c>
      <c r="I157" s="7" t="str">
        <f>IF(H157="-","-",INDEX(Data!$A:$XFD,$E157,I$1))</f>
        <v>-</v>
      </c>
      <c r="J157" s="7" t="str">
        <f>IF(I157="-","-",INDEX(Data!$A:$XFD,$E157,J$1))</f>
        <v>-</v>
      </c>
      <c r="K157" s="7" t="str">
        <f t="shared" si="13"/>
        <v>-</v>
      </c>
      <c r="L157" s="7" t="str">
        <f t="shared" si="14"/>
        <v>-</v>
      </c>
    </row>
    <row r="158" spans="1:12" ht="13.5">
      <c r="A158" s="9">
        <f t="shared" si="10"/>
        <v>40326</v>
      </c>
      <c r="B158" s="7" t="str">
        <f>IF(A158="-","-",IF(ISERROR(MATCH(A158,Data!$B:$B,0)),"-",MATCH(A158,Data!$B:$B,0)))</f>
        <v>-</v>
      </c>
      <c r="C158" s="7">
        <f>IF(A158="-","-",COUNTIF(Data!$B:$B,A158))</f>
        <v>0</v>
      </c>
      <c r="D158" s="7" t="str">
        <f t="shared" si="11"/>
        <v>-</v>
      </c>
      <c r="E158" s="7" t="str">
        <f t="shared" si="12"/>
        <v>-</v>
      </c>
      <c r="F158" s="8" t="str">
        <f>IF(E158="-","-",INDEX(Data!$A:$XFD,$E158,F$1))</f>
        <v>-</v>
      </c>
      <c r="G158" s="7" t="str">
        <f>IF(F158="-","-",INDEX(Data!$A:$XFD,$E158,G$1))</f>
        <v>-</v>
      </c>
      <c r="H158" s="7" t="str">
        <f>IF(G158="-","-",INDEX(Data!$A:$XFD,$E158,H$1))</f>
        <v>-</v>
      </c>
      <c r="I158" s="7" t="str">
        <f>IF(H158="-","-",INDEX(Data!$A:$XFD,$E158,I$1))</f>
        <v>-</v>
      </c>
      <c r="J158" s="7" t="str">
        <f>IF(I158="-","-",INDEX(Data!$A:$XFD,$E158,J$1))</f>
        <v>-</v>
      </c>
      <c r="K158" s="7" t="str">
        <f t="shared" si="13"/>
        <v>-</v>
      </c>
      <c r="L158" s="7" t="str">
        <f t="shared" si="14"/>
        <v>-</v>
      </c>
    </row>
    <row r="159" spans="1:12" ht="13.5">
      <c r="A159" s="9">
        <f t="shared" si="10"/>
        <v>40327</v>
      </c>
      <c r="B159" s="7" t="str">
        <f>IF(A159="-","-",IF(ISERROR(MATCH(A159,Data!$B:$B,0)),"-",MATCH(A159,Data!$B:$B,0)))</f>
        <v>-</v>
      </c>
      <c r="C159" s="7">
        <f>IF(A159="-","-",COUNTIF(Data!$B:$B,A159))</f>
        <v>0</v>
      </c>
      <c r="D159" s="7" t="str">
        <f t="shared" si="11"/>
        <v>-</v>
      </c>
      <c r="E159" s="7" t="str">
        <f t="shared" si="12"/>
        <v>-</v>
      </c>
      <c r="F159" s="8" t="str">
        <f>IF(E159="-","-",INDEX(Data!$A:$XFD,$E159,F$1))</f>
        <v>-</v>
      </c>
      <c r="G159" s="7" t="str">
        <f>IF(F159="-","-",INDEX(Data!$A:$XFD,$E159,G$1))</f>
        <v>-</v>
      </c>
      <c r="H159" s="7" t="str">
        <f>IF(G159="-","-",INDEX(Data!$A:$XFD,$E159,H$1))</f>
        <v>-</v>
      </c>
      <c r="I159" s="7" t="str">
        <f>IF(H159="-","-",INDEX(Data!$A:$XFD,$E159,I$1))</f>
        <v>-</v>
      </c>
      <c r="J159" s="7" t="str">
        <f>IF(I159="-","-",INDEX(Data!$A:$XFD,$E159,J$1))</f>
        <v>-</v>
      </c>
      <c r="K159" s="7" t="str">
        <f t="shared" si="13"/>
        <v>-</v>
      </c>
      <c r="L159" s="7" t="str">
        <f t="shared" si="14"/>
        <v>-</v>
      </c>
    </row>
    <row r="160" spans="1:12" ht="13.5">
      <c r="A160" s="9">
        <f t="shared" si="10"/>
        <v>40328</v>
      </c>
      <c r="B160" s="7" t="str">
        <f>IF(A160="-","-",IF(ISERROR(MATCH(A160,Data!$B:$B,0)),"-",MATCH(A160,Data!$B:$B,0)))</f>
        <v>-</v>
      </c>
      <c r="C160" s="7">
        <f>IF(A160="-","-",COUNTIF(Data!$B:$B,A160))</f>
        <v>0</v>
      </c>
      <c r="D160" s="7" t="str">
        <f t="shared" si="11"/>
        <v>-</v>
      </c>
      <c r="E160" s="7" t="str">
        <f t="shared" si="12"/>
        <v>-</v>
      </c>
      <c r="F160" s="8" t="str">
        <f>IF(E160="-","-",INDEX(Data!$A:$XFD,$E160,F$1))</f>
        <v>-</v>
      </c>
      <c r="G160" s="7" t="str">
        <f>IF(F160="-","-",INDEX(Data!$A:$XFD,$E160,G$1))</f>
        <v>-</v>
      </c>
      <c r="H160" s="7" t="str">
        <f>IF(G160="-","-",INDEX(Data!$A:$XFD,$E160,H$1))</f>
        <v>-</v>
      </c>
      <c r="I160" s="7" t="str">
        <f>IF(H160="-","-",INDEX(Data!$A:$XFD,$E160,I$1))</f>
        <v>-</v>
      </c>
      <c r="J160" s="7" t="str">
        <f>IF(I160="-","-",INDEX(Data!$A:$XFD,$E160,J$1))</f>
        <v>-</v>
      </c>
      <c r="K160" s="7" t="str">
        <f t="shared" si="13"/>
        <v>-</v>
      </c>
      <c r="L160" s="7" t="str">
        <f t="shared" si="14"/>
        <v>-</v>
      </c>
    </row>
    <row r="161" spans="1:12" ht="13.5">
      <c r="A161" s="9">
        <f t="shared" si="10"/>
        <v>40329</v>
      </c>
      <c r="B161" s="7">
        <f>IF(A161="-","-",IF(ISERROR(MATCH(A161,Data!$B:$B,0)),"-",MATCH(A161,Data!$B:$B,0)))</f>
        <v>512</v>
      </c>
      <c r="C161" s="7">
        <f>IF(A161="-","-",COUNTIF(Data!$B:$B,A161))</f>
        <v>1</v>
      </c>
      <c r="D161" s="7">
        <f t="shared" si="11"/>
        <v>512</v>
      </c>
      <c r="E161" s="7" t="str">
        <f t="shared" si="12"/>
        <v>-</v>
      </c>
      <c r="F161" s="8" t="str">
        <f>IF(E161="-","-",INDEX(Data!$A:$XFD,$E161,F$1))</f>
        <v>-</v>
      </c>
      <c r="G161" s="7" t="str">
        <f>IF(F161="-","-",INDEX(Data!$A:$XFD,$E161,G$1))</f>
        <v>-</v>
      </c>
      <c r="H161" s="7" t="str">
        <f>IF(G161="-","-",INDEX(Data!$A:$XFD,$E161,H$1))</f>
        <v>-</v>
      </c>
      <c r="I161" s="7" t="str">
        <f>IF(H161="-","-",INDEX(Data!$A:$XFD,$E161,I$1))</f>
        <v>-</v>
      </c>
      <c r="J161" s="7" t="str">
        <f>IF(I161="-","-",INDEX(Data!$A:$XFD,$E161,J$1))</f>
        <v>-</v>
      </c>
      <c r="K161" s="7" t="str">
        <f t="shared" si="13"/>
        <v>-</v>
      </c>
      <c r="L161" s="7" t="str">
        <f t="shared" si="14"/>
        <v>-</v>
      </c>
    </row>
    <row r="162" spans="1:12" ht="13.5">
      <c r="A162" s="9">
        <f t="shared" si="10"/>
        <v>40330</v>
      </c>
      <c r="B162" s="7" t="str">
        <f>IF(A162="-","-",IF(ISERROR(MATCH(A162,Data!$B:$B,0)),"-",MATCH(A162,Data!$B:$B,0)))</f>
        <v>-</v>
      </c>
      <c r="C162" s="7">
        <f>IF(A162="-","-",COUNTIF(Data!$B:$B,A162))</f>
        <v>0</v>
      </c>
      <c r="D162" s="7" t="str">
        <f t="shared" si="11"/>
        <v>-</v>
      </c>
      <c r="E162" s="7" t="str">
        <f t="shared" si="12"/>
        <v>-</v>
      </c>
      <c r="F162" s="8" t="str">
        <f>IF(E162="-","-",INDEX(Data!$A:$XFD,$E162,F$1))</f>
        <v>-</v>
      </c>
      <c r="G162" s="7" t="str">
        <f>IF(F162="-","-",INDEX(Data!$A:$XFD,$E162,G$1))</f>
        <v>-</v>
      </c>
      <c r="H162" s="7" t="str">
        <f>IF(G162="-","-",INDEX(Data!$A:$XFD,$E162,H$1))</f>
        <v>-</v>
      </c>
      <c r="I162" s="7" t="str">
        <f>IF(H162="-","-",INDEX(Data!$A:$XFD,$E162,I$1))</f>
        <v>-</v>
      </c>
      <c r="J162" s="7" t="str">
        <f>IF(I162="-","-",INDEX(Data!$A:$XFD,$E162,J$1))</f>
        <v>-</v>
      </c>
      <c r="K162" s="7" t="str">
        <f t="shared" si="13"/>
        <v>-</v>
      </c>
      <c r="L162" s="7" t="str">
        <f t="shared" si="14"/>
        <v>-</v>
      </c>
    </row>
    <row r="163" spans="1:12" ht="13.5">
      <c r="A163" s="9">
        <f t="shared" si="10"/>
        <v>40331</v>
      </c>
      <c r="B163" s="7" t="str">
        <f>IF(A163="-","-",IF(ISERROR(MATCH(A163,Data!$B:$B,0)),"-",MATCH(A163,Data!$B:$B,0)))</f>
        <v>-</v>
      </c>
      <c r="C163" s="7">
        <f>IF(A163="-","-",COUNTIF(Data!$B:$B,A163))</f>
        <v>0</v>
      </c>
      <c r="D163" s="7" t="str">
        <f t="shared" si="11"/>
        <v>-</v>
      </c>
      <c r="E163" s="7" t="str">
        <f t="shared" si="12"/>
        <v>-</v>
      </c>
      <c r="F163" s="8" t="str">
        <f>IF(E163="-","-",INDEX(Data!$A:$XFD,$E163,F$1))</f>
        <v>-</v>
      </c>
      <c r="G163" s="7" t="str">
        <f>IF(F163="-","-",INDEX(Data!$A:$XFD,$E163,G$1))</f>
        <v>-</v>
      </c>
      <c r="H163" s="7" t="str">
        <f>IF(G163="-","-",INDEX(Data!$A:$XFD,$E163,H$1))</f>
        <v>-</v>
      </c>
      <c r="I163" s="7" t="str">
        <f>IF(H163="-","-",INDEX(Data!$A:$XFD,$E163,I$1))</f>
        <v>-</v>
      </c>
      <c r="J163" s="7" t="str">
        <f>IF(I163="-","-",INDEX(Data!$A:$XFD,$E163,J$1))</f>
        <v>-</v>
      </c>
      <c r="K163" s="7" t="str">
        <f t="shared" si="13"/>
        <v>-</v>
      </c>
      <c r="L163" s="7" t="str">
        <f t="shared" si="14"/>
        <v>-</v>
      </c>
    </row>
    <row r="164" spans="1:12" ht="13.5">
      <c r="A164" s="9">
        <f t="shared" si="10"/>
        <v>40332</v>
      </c>
      <c r="B164" s="7" t="str">
        <f>IF(A164="-","-",IF(ISERROR(MATCH(A164,Data!$B:$B,0)),"-",MATCH(A164,Data!$B:$B,0)))</f>
        <v>-</v>
      </c>
      <c r="C164" s="7">
        <f>IF(A164="-","-",COUNTIF(Data!$B:$B,A164))</f>
        <v>0</v>
      </c>
      <c r="D164" s="7" t="str">
        <f t="shared" si="11"/>
        <v>-</v>
      </c>
      <c r="E164" s="7" t="str">
        <f t="shared" si="12"/>
        <v>-</v>
      </c>
      <c r="F164" s="8" t="str">
        <f>IF(E164="-","-",INDEX(Data!$A:$XFD,$E164,F$1))</f>
        <v>-</v>
      </c>
      <c r="G164" s="7" t="str">
        <f>IF(F164="-","-",INDEX(Data!$A:$XFD,$E164,G$1))</f>
        <v>-</v>
      </c>
      <c r="H164" s="7" t="str">
        <f>IF(G164="-","-",INDEX(Data!$A:$XFD,$E164,H$1))</f>
        <v>-</v>
      </c>
      <c r="I164" s="7" t="str">
        <f>IF(H164="-","-",INDEX(Data!$A:$XFD,$E164,I$1))</f>
        <v>-</v>
      </c>
      <c r="J164" s="7" t="str">
        <f>IF(I164="-","-",INDEX(Data!$A:$XFD,$E164,J$1))</f>
        <v>-</v>
      </c>
      <c r="K164" s="7" t="str">
        <f t="shared" si="13"/>
        <v>-</v>
      </c>
      <c r="L164" s="7" t="str">
        <f t="shared" si="14"/>
        <v>-</v>
      </c>
    </row>
    <row r="165" spans="1:12" ht="13.5">
      <c r="A165" s="9">
        <f t="shared" si="10"/>
        <v>40333</v>
      </c>
      <c r="B165" s="7" t="str">
        <f>IF(A165="-","-",IF(ISERROR(MATCH(A165,Data!$B:$B,0)),"-",MATCH(A165,Data!$B:$B,0)))</f>
        <v>-</v>
      </c>
      <c r="C165" s="7">
        <f>IF(A165="-","-",COUNTIF(Data!$B:$B,A165))</f>
        <v>0</v>
      </c>
      <c r="D165" s="7" t="str">
        <f t="shared" si="11"/>
        <v>-</v>
      </c>
      <c r="E165" s="7" t="str">
        <f t="shared" si="12"/>
        <v>-</v>
      </c>
      <c r="F165" s="8" t="str">
        <f>IF(E165="-","-",INDEX(Data!$A:$XFD,$E165,F$1))</f>
        <v>-</v>
      </c>
      <c r="G165" s="7" t="str">
        <f>IF(F165="-","-",INDEX(Data!$A:$XFD,$E165,G$1))</f>
        <v>-</v>
      </c>
      <c r="H165" s="7" t="str">
        <f>IF(G165="-","-",INDEX(Data!$A:$XFD,$E165,H$1))</f>
        <v>-</v>
      </c>
      <c r="I165" s="7" t="str">
        <f>IF(H165="-","-",INDEX(Data!$A:$XFD,$E165,I$1))</f>
        <v>-</v>
      </c>
      <c r="J165" s="7" t="str">
        <f>IF(I165="-","-",INDEX(Data!$A:$XFD,$E165,J$1))</f>
        <v>-</v>
      </c>
      <c r="K165" s="7" t="str">
        <f t="shared" si="13"/>
        <v>-</v>
      </c>
      <c r="L165" s="7" t="str">
        <f t="shared" si="14"/>
        <v>-</v>
      </c>
    </row>
    <row r="166" spans="1:12" ht="13.5">
      <c r="A166" s="9">
        <f t="shared" si="10"/>
        <v>40334</v>
      </c>
      <c r="B166" s="7" t="str">
        <f>IF(A166="-","-",IF(ISERROR(MATCH(A166,Data!$B:$B,0)),"-",MATCH(A166,Data!$B:$B,0)))</f>
        <v>-</v>
      </c>
      <c r="C166" s="7">
        <f>IF(A166="-","-",COUNTIF(Data!$B:$B,A166))</f>
        <v>0</v>
      </c>
      <c r="D166" s="7" t="str">
        <f t="shared" si="11"/>
        <v>-</v>
      </c>
      <c r="E166" s="7" t="str">
        <f t="shared" si="12"/>
        <v>-</v>
      </c>
      <c r="F166" s="8" t="str">
        <f>IF(E166="-","-",INDEX(Data!$A:$XFD,$E166,F$1))</f>
        <v>-</v>
      </c>
      <c r="G166" s="7" t="str">
        <f>IF(F166="-","-",INDEX(Data!$A:$XFD,$E166,G$1))</f>
        <v>-</v>
      </c>
      <c r="H166" s="7" t="str">
        <f>IF(G166="-","-",INDEX(Data!$A:$XFD,$E166,H$1))</f>
        <v>-</v>
      </c>
      <c r="I166" s="7" t="str">
        <f>IF(H166="-","-",INDEX(Data!$A:$XFD,$E166,I$1))</f>
        <v>-</v>
      </c>
      <c r="J166" s="7" t="str">
        <f>IF(I166="-","-",INDEX(Data!$A:$XFD,$E166,J$1))</f>
        <v>-</v>
      </c>
      <c r="K166" s="7" t="str">
        <f t="shared" si="13"/>
        <v>-</v>
      </c>
      <c r="L166" s="7" t="str">
        <f t="shared" si="14"/>
        <v>-</v>
      </c>
    </row>
    <row r="167" spans="1:12" ht="13.5">
      <c r="A167" s="9">
        <f t="shared" si="10"/>
        <v>40335</v>
      </c>
      <c r="B167" s="7" t="str">
        <f>IF(A167="-","-",IF(ISERROR(MATCH(A167,Data!$B:$B,0)),"-",MATCH(A167,Data!$B:$B,0)))</f>
        <v>-</v>
      </c>
      <c r="C167" s="7">
        <f>IF(A167="-","-",COUNTIF(Data!$B:$B,A167))</f>
        <v>0</v>
      </c>
      <c r="D167" s="7" t="str">
        <f t="shared" si="11"/>
        <v>-</v>
      </c>
      <c r="E167" s="7" t="str">
        <f t="shared" si="12"/>
        <v>-</v>
      </c>
      <c r="F167" s="8" t="str">
        <f>IF(E167="-","-",INDEX(Data!$A:$XFD,$E167,F$1))</f>
        <v>-</v>
      </c>
      <c r="G167" s="7" t="str">
        <f>IF(F167="-","-",INDEX(Data!$A:$XFD,$E167,G$1))</f>
        <v>-</v>
      </c>
      <c r="H167" s="7" t="str">
        <f>IF(G167="-","-",INDEX(Data!$A:$XFD,$E167,H$1))</f>
        <v>-</v>
      </c>
      <c r="I167" s="7" t="str">
        <f>IF(H167="-","-",INDEX(Data!$A:$XFD,$E167,I$1))</f>
        <v>-</v>
      </c>
      <c r="J167" s="7" t="str">
        <f>IF(I167="-","-",INDEX(Data!$A:$XFD,$E167,J$1))</f>
        <v>-</v>
      </c>
      <c r="K167" s="7" t="str">
        <f t="shared" si="13"/>
        <v>-</v>
      </c>
      <c r="L167" s="7" t="str">
        <f t="shared" si="14"/>
        <v>-</v>
      </c>
    </row>
    <row r="168" spans="1:12" ht="13.5">
      <c r="A168" s="9">
        <f t="shared" si="10"/>
        <v>40336</v>
      </c>
      <c r="B168" s="7" t="str">
        <f>IF(A168="-","-",IF(ISERROR(MATCH(A168,Data!$B:$B,0)),"-",MATCH(A168,Data!$B:$B,0)))</f>
        <v>-</v>
      </c>
      <c r="C168" s="7">
        <f>IF(A168="-","-",COUNTIF(Data!$B:$B,A168))</f>
        <v>0</v>
      </c>
      <c r="D168" s="7" t="str">
        <f t="shared" si="11"/>
        <v>-</v>
      </c>
      <c r="E168" s="7" t="str">
        <f t="shared" si="12"/>
        <v>-</v>
      </c>
      <c r="F168" s="8" t="str">
        <f>IF(E168="-","-",INDEX(Data!$A:$XFD,$E168,F$1))</f>
        <v>-</v>
      </c>
      <c r="G168" s="7" t="str">
        <f>IF(F168="-","-",INDEX(Data!$A:$XFD,$E168,G$1))</f>
        <v>-</v>
      </c>
      <c r="H168" s="7" t="str">
        <f>IF(G168="-","-",INDEX(Data!$A:$XFD,$E168,H$1))</f>
        <v>-</v>
      </c>
      <c r="I168" s="7" t="str">
        <f>IF(H168="-","-",INDEX(Data!$A:$XFD,$E168,I$1))</f>
        <v>-</v>
      </c>
      <c r="J168" s="7" t="str">
        <f>IF(I168="-","-",INDEX(Data!$A:$XFD,$E168,J$1))</f>
        <v>-</v>
      </c>
      <c r="K168" s="7" t="str">
        <f t="shared" si="13"/>
        <v>-</v>
      </c>
      <c r="L168" s="7" t="str">
        <f t="shared" si="14"/>
        <v>-</v>
      </c>
    </row>
    <row r="169" spans="1:12" ht="13.5">
      <c r="A169" s="9">
        <f t="shared" si="10"/>
        <v>40337</v>
      </c>
      <c r="B169" s="7" t="str">
        <f>IF(A169="-","-",IF(ISERROR(MATCH(A169,Data!$B:$B,0)),"-",MATCH(A169,Data!$B:$B,0)))</f>
        <v>-</v>
      </c>
      <c r="C169" s="7">
        <f>IF(A169="-","-",COUNTIF(Data!$B:$B,A169))</f>
        <v>0</v>
      </c>
      <c r="D169" s="7" t="str">
        <f t="shared" si="11"/>
        <v>-</v>
      </c>
      <c r="E169" s="7" t="str">
        <f t="shared" si="12"/>
        <v>-</v>
      </c>
      <c r="F169" s="8" t="str">
        <f>IF(E169="-","-",INDEX(Data!$A:$XFD,$E169,F$1))</f>
        <v>-</v>
      </c>
      <c r="G169" s="7" t="str">
        <f>IF(F169="-","-",INDEX(Data!$A:$XFD,$E169,G$1))</f>
        <v>-</v>
      </c>
      <c r="H169" s="7" t="str">
        <f>IF(G169="-","-",INDEX(Data!$A:$XFD,$E169,H$1))</f>
        <v>-</v>
      </c>
      <c r="I169" s="7" t="str">
        <f>IF(H169="-","-",INDEX(Data!$A:$XFD,$E169,I$1))</f>
        <v>-</v>
      </c>
      <c r="J169" s="7" t="str">
        <f>IF(I169="-","-",INDEX(Data!$A:$XFD,$E169,J$1))</f>
        <v>-</v>
      </c>
      <c r="K169" s="7" t="str">
        <f t="shared" si="13"/>
        <v>-</v>
      </c>
      <c r="L169" s="7" t="str">
        <f t="shared" si="14"/>
        <v>-</v>
      </c>
    </row>
    <row r="170" spans="1:12" ht="13.5">
      <c r="A170" s="9">
        <f t="shared" si="10"/>
        <v>40338</v>
      </c>
      <c r="B170" s="7" t="str">
        <f>IF(A170="-","-",IF(ISERROR(MATCH(A170,Data!$B:$B,0)),"-",MATCH(A170,Data!$B:$B,0)))</f>
        <v>-</v>
      </c>
      <c r="C170" s="7">
        <f>IF(A170="-","-",COUNTIF(Data!$B:$B,A170))</f>
        <v>0</v>
      </c>
      <c r="D170" s="7" t="str">
        <f t="shared" si="11"/>
        <v>-</v>
      </c>
      <c r="E170" s="7" t="str">
        <f t="shared" si="12"/>
        <v>-</v>
      </c>
      <c r="F170" s="8" t="str">
        <f>IF(E170="-","-",INDEX(Data!$A:$XFD,$E170,F$1))</f>
        <v>-</v>
      </c>
      <c r="G170" s="7" t="str">
        <f>IF(F170="-","-",INDEX(Data!$A:$XFD,$E170,G$1))</f>
        <v>-</v>
      </c>
      <c r="H170" s="7" t="str">
        <f>IF(G170="-","-",INDEX(Data!$A:$XFD,$E170,H$1))</f>
        <v>-</v>
      </c>
      <c r="I170" s="7" t="str">
        <f>IF(H170="-","-",INDEX(Data!$A:$XFD,$E170,I$1))</f>
        <v>-</v>
      </c>
      <c r="J170" s="7" t="str">
        <f>IF(I170="-","-",INDEX(Data!$A:$XFD,$E170,J$1))</f>
        <v>-</v>
      </c>
      <c r="K170" s="7" t="str">
        <f t="shared" si="13"/>
        <v>-</v>
      </c>
      <c r="L170" s="7" t="str">
        <f t="shared" si="14"/>
        <v>-</v>
      </c>
    </row>
    <row r="171" spans="1:12" ht="13.5">
      <c r="A171" s="9">
        <f t="shared" si="10"/>
        <v>40339</v>
      </c>
      <c r="B171" s="7" t="str">
        <f>IF(A171="-","-",IF(ISERROR(MATCH(A171,Data!$B:$B,0)),"-",MATCH(A171,Data!$B:$B,0)))</f>
        <v>-</v>
      </c>
      <c r="C171" s="7">
        <f>IF(A171="-","-",COUNTIF(Data!$B:$B,A171))</f>
        <v>0</v>
      </c>
      <c r="D171" s="7" t="str">
        <f t="shared" si="11"/>
        <v>-</v>
      </c>
      <c r="E171" s="7" t="str">
        <f t="shared" si="12"/>
        <v>-</v>
      </c>
      <c r="F171" s="8" t="str">
        <f>IF(E171="-","-",INDEX(Data!$A:$XFD,$E171,F$1))</f>
        <v>-</v>
      </c>
      <c r="G171" s="7" t="str">
        <f>IF(F171="-","-",INDEX(Data!$A:$XFD,$E171,G$1))</f>
        <v>-</v>
      </c>
      <c r="H171" s="7" t="str">
        <f>IF(G171="-","-",INDEX(Data!$A:$XFD,$E171,H$1))</f>
        <v>-</v>
      </c>
      <c r="I171" s="7" t="str">
        <f>IF(H171="-","-",INDEX(Data!$A:$XFD,$E171,I$1))</f>
        <v>-</v>
      </c>
      <c r="J171" s="7" t="str">
        <f>IF(I171="-","-",INDEX(Data!$A:$XFD,$E171,J$1))</f>
        <v>-</v>
      </c>
      <c r="K171" s="7" t="str">
        <f t="shared" si="13"/>
        <v>-</v>
      </c>
      <c r="L171" s="7" t="str">
        <f t="shared" si="14"/>
        <v>-</v>
      </c>
    </row>
    <row r="172" spans="1:12" ht="13.5">
      <c r="A172" s="9">
        <f t="shared" si="10"/>
        <v>40340</v>
      </c>
      <c r="B172" s="7" t="str">
        <f>IF(A172="-","-",IF(ISERROR(MATCH(A172,Data!$B:$B,0)),"-",MATCH(A172,Data!$B:$B,0)))</f>
        <v>-</v>
      </c>
      <c r="C172" s="7">
        <f>IF(A172="-","-",COUNTIF(Data!$B:$B,A172))</f>
        <v>0</v>
      </c>
      <c r="D172" s="7" t="str">
        <f t="shared" si="11"/>
        <v>-</v>
      </c>
      <c r="E172" s="7" t="str">
        <f t="shared" si="12"/>
        <v>-</v>
      </c>
      <c r="F172" s="8" t="str">
        <f>IF(E172="-","-",INDEX(Data!$A:$XFD,$E172,F$1))</f>
        <v>-</v>
      </c>
      <c r="G172" s="7" t="str">
        <f>IF(F172="-","-",INDEX(Data!$A:$XFD,$E172,G$1))</f>
        <v>-</v>
      </c>
      <c r="H172" s="7" t="str">
        <f>IF(G172="-","-",INDEX(Data!$A:$XFD,$E172,H$1))</f>
        <v>-</v>
      </c>
      <c r="I172" s="7" t="str">
        <f>IF(H172="-","-",INDEX(Data!$A:$XFD,$E172,I$1))</f>
        <v>-</v>
      </c>
      <c r="J172" s="7" t="str">
        <f>IF(I172="-","-",INDEX(Data!$A:$XFD,$E172,J$1))</f>
        <v>-</v>
      </c>
      <c r="K172" s="7" t="str">
        <f t="shared" si="13"/>
        <v>-</v>
      </c>
      <c r="L172" s="7" t="str">
        <f t="shared" si="14"/>
        <v>-</v>
      </c>
    </row>
    <row r="173" spans="1:12" ht="13.5">
      <c r="A173" s="9">
        <f t="shared" si="10"/>
        <v>40341</v>
      </c>
      <c r="B173" s="7" t="str">
        <f>IF(A173="-","-",IF(ISERROR(MATCH(A173,Data!$B:$B,0)),"-",MATCH(A173,Data!$B:$B,0)))</f>
        <v>-</v>
      </c>
      <c r="C173" s="7">
        <f>IF(A173="-","-",COUNTIF(Data!$B:$B,A173))</f>
        <v>0</v>
      </c>
      <c r="D173" s="7" t="str">
        <f t="shared" si="11"/>
        <v>-</v>
      </c>
      <c r="E173" s="7" t="str">
        <f t="shared" si="12"/>
        <v>-</v>
      </c>
      <c r="F173" s="8" t="str">
        <f>IF(E173="-","-",INDEX(Data!$A:$XFD,$E173,F$1))</f>
        <v>-</v>
      </c>
      <c r="G173" s="7" t="str">
        <f>IF(F173="-","-",INDEX(Data!$A:$XFD,$E173,G$1))</f>
        <v>-</v>
      </c>
      <c r="H173" s="7" t="str">
        <f>IF(G173="-","-",INDEX(Data!$A:$XFD,$E173,H$1))</f>
        <v>-</v>
      </c>
      <c r="I173" s="7" t="str">
        <f>IF(H173="-","-",INDEX(Data!$A:$XFD,$E173,I$1))</f>
        <v>-</v>
      </c>
      <c r="J173" s="7" t="str">
        <f>IF(I173="-","-",INDEX(Data!$A:$XFD,$E173,J$1))</f>
        <v>-</v>
      </c>
      <c r="K173" s="7" t="str">
        <f t="shared" si="13"/>
        <v>-</v>
      </c>
      <c r="L173" s="7" t="str">
        <f t="shared" si="14"/>
        <v>-</v>
      </c>
    </row>
    <row r="174" spans="1:12" ht="13.5">
      <c r="A174" s="9">
        <f t="shared" si="10"/>
        <v>40342</v>
      </c>
      <c r="B174" s="7" t="str">
        <f>IF(A174="-","-",IF(ISERROR(MATCH(A174,Data!$B:$B,0)),"-",MATCH(A174,Data!$B:$B,0)))</f>
        <v>-</v>
      </c>
      <c r="C174" s="7">
        <f>IF(A174="-","-",COUNTIF(Data!$B:$B,A174))</f>
        <v>0</v>
      </c>
      <c r="D174" s="7" t="str">
        <f t="shared" si="11"/>
        <v>-</v>
      </c>
      <c r="E174" s="7" t="str">
        <f t="shared" si="12"/>
        <v>-</v>
      </c>
      <c r="F174" s="8" t="str">
        <f>IF(E174="-","-",INDEX(Data!$A:$XFD,$E174,F$1))</f>
        <v>-</v>
      </c>
      <c r="G174" s="7" t="str">
        <f>IF(F174="-","-",INDEX(Data!$A:$XFD,$E174,G$1))</f>
        <v>-</v>
      </c>
      <c r="H174" s="7" t="str">
        <f>IF(G174="-","-",INDEX(Data!$A:$XFD,$E174,H$1))</f>
        <v>-</v>
      </c>
      <c r="I174" s="7" t="str">
        <f>IF(H174="-","-",INDEX(Data!$A:$XFD,$E174,I$1))</f>
        <v>-</v>
      </c>
      <c r="J174" s="7" t="str">
        <f>IF(I174="-","-",INDEX(Data!$A:$XFD,$E174,J$1))</f>
        <v>-</v>
      </c>
      <c r="K174" s="7" t="str">
        <f t="shared" si="13"/>
        <v>-</v>
      </c>
      <c r="L174" s="7" t="str">
        <f t="shared" si="14"/>
        <v>-</v>
      </c>
    </row>
    <row r="175" spans="1:12" ht="13.5">
      <c r="A175" s="9">
        <f t="shared" si="10"/>
        <v>40343</v>
      </c>
      <c r="B175" s="7" t="str">
        <f>IF(A175="-","-",IF(ISERROR(MATCH(A175,Data!$B:$B,0)),"-",MATCH(A175,Data!$B:$B,0)))</f>
        <v>-</v>
      </c>
      <c r="C175" s="7">
        <f>IF(A175="-","-",COUNTIF(Data!$B:$B,A175))</f>
        <v>0</v>
      </c>
      <c r="D175" s="7" t="str">
        <f t="shared" si="11"/>
        <v>-</v>
      </c>
      <c r="E175" s="7" t="str">
        <f t="shared" si="12"/>
        <v>-</v>
      </c>
      <c r="F175" s="8" t="str">
        <f>IF(E175="-","-",INDEX(Data!$A:$XFD,$E175,F$1))</f>
        <v>-</v>
      </c>
      <c r="G175" s="7" t="str">
        <f>IF(F175="-","-",INDEX(Data!$A:$XFD,$E175,G$1))</f>
        <v>-</v>
      </c>
      <c r="H175" s="7" t="str">
        <f>IF(G175="-","-",INDEX(Data!$A:$XFD,$E175,H$1))</f>
        <v>-</v>
      </c>
      <c r="I175" s="7" t="str">
        <f>IF(H175="-","-",INDEX(Data!$A:$XFD,$E175,I$1))</f>
        <v>-</v>
      </c>
      <c r="J175" s="7" t="str">
        <f>IF(I175="-","-",INDEX(Data!$A:$XFD,$E175,J$1))</f>
        <v>-</v>
      </c>
      <c r="K175" s="7" t="str">
        <f t="shared" si="13"/>
        <v>-</v>
      </c>
      <c r="L175" s="7" t="str">
        <f t="shared" si="14"/>
        <v>-</v>
      </c>
    </row>
    <row r="176" spans="1:12" ht="13.5">
      <c r="A176" s="9">
        <f t="shared" si="10"/>
        <v>40344</v>
      </c>
      <c r="B176" s="7" t="str">
        <f>IF(A176="-","-",IF(ISERROR(MATCH(A176,Data!$B:$B,0)),"-",MATCH(A176,Data!$B:$B,0)))</f>
        <v>-</v>
      </c>
      <c r="C176" s="7">
        <f>IF(A176="-","-",COUNTIF(Data!$B:$B,A176))</f>
        <v>0</v>
      </c>
      <c r="D176" s="7" t="str">
        <f t="shared" si="11"/>
        <v>-</v>
      </c>
      <c r="E176" s="7" t="str">
        <f t="shared" si="12"/>
        <v>-</v>
      </c>
      <c r="F176" s="8" t="str">
        <f>IF(E176="-","-",INDEX(Data!$A:$XFD,$E176,F$1))</f>
        <v>-</v>
      </c>
      <c r="G176" s="7" t="str">
        <f>IF(F176="-","-",INDEX(Data!$A:$XFD,$E176,G$1))</f>
        <v>-</v>
      </c>
      <c r="H176" s="7" t="str">
        <f>IF(G176="-","-",INDEX(Data!$A:$XFD,$E176,H$1))</f>
        <v>-</v>
      </c>
      <c r="I176" s="7" t="str">
        <f>IF(H176="-","-",INDEX(Data!$A:$XFD,$E176,I$1))</f>
        <v>-</v>
      </c>
      <c r="J176" s="7" t="str">
        <f>IF(I176="-","-",INDEX(Data!$A:$XFD,$E176,J$1))</f>
        <v>-</v>
      </c>
      <c r="K176" s="7" t="str">
        <f t="shared" si="13"/>
        <v>-</v>
      </c>
      <c r="L176" s="7" t="str">
        <f t="shared" si="14"/>
        <v>-</v>
      </c>
    </row>
    <row r="177" spans="1:12" ht="13.5">
      <c r="A177" s="9">
        <f t="shared" si="10"/>
        <v>40345</v>
      </c>
      <c r="B177" s="7" t="str">
        <f>IF(A177="-","-",IF(ISERROR(MATCH(A177,Data!$B:$B,0)),"-",MATCH(A177,Data!$B:$B,0)))</f>
        <v>-</v>
      </c>
      <c r="C177" s="7">
        <f>IF(A177="-","-",COUNTIF(Data!$B:$B,A177))</f>
        <v>0</v>
      </c>
      <c r="D177" s="7" t="str">
        <f t="shared" si="11"/>
        <v>-</v>
      </c>
      <c r="E177" s="7" t="str">
        <f t="shared" si="12"/>
        <v>-</v>
      </c>
      <c r="F177" s="8" t="str">
        <f>IF(E177="-","-",INDEX(Data!$A:$XFD,$E177,F$1))</f>
        <v>-</v>
      </c>
      <c r="G177" s="7" t="str">
        <f>IF(F177="-","-",INDEX(Data!$A:$XFD,$E177,G$1))</f>
        <v>-</v>
      </c>
      <c r="H177" s="7" t="str">
        <f>IF(G177="-","-",INDEX(Data!$A:$XFD,$E177,H$1))</f>
        <v>-</v>
      </c>
      <c r="I177" s="7" t="str">
        <f>IF(H177="-","-",INDEX(Data!$A:$XFD,$E177,I$1))</f>
        <v>-</v>
      </c>
      <c r="J177" s="7" t="str">
        <f>IF(I177="-","-",INDEX(Data!$A:$XFD,$E177,J$1))</f>
        <v>-</v>
      </c>
      <c r="K177" s="7" t="str">
        <f t="shared" si="13"/>
        <v>-</v>
      </c>
      <c r="L177" s="7" t="str">
        <f t="shared" si="14"/>
        <v>-</v>
      </c>
    </row>
    <row r="178" spans="1:12" ht="13.5">
      <c r="A178" s="9">
        <f t="shared" si="10"/>
        <v>40346</v>
      </c>
      <c r="B178" s="7" t="str">
        <f>IF(A178="-","-",IF(ISERROR(MATCH(A178,Data!$B:$B,0)),"-",MATCH(A178,Data!$B:$B,0)))</f>
        <v>-</v>
      </c>
      <c r="C178" s="7">
        <f>IF(A178="-","-",COUNTIF(Data!$B:$B,A178))</f>
        <v>0</v>
      </c>
      <c r="D178" s="7" t="str">
        <f t="shared" si="11"/>
        <v>-</v>
      </c>
      <c r="E178" s="7" t="str">
        <f t="shared" si="12"/>
        <v>-</v>
      </c>
      <c r="F178" s="8" t="str">
        <f>IF(E178="-","-",INDEX(Data!$A:$XFD,$E178,F$1))</f>
        <v>-</v>
      </c>
      <c r="G178" s="7" t="str">
        <f>IF(F178="-","-",INDEX(Data!$A:$XFD,$E178,G$1))</f>
        <v>-</v>
      </c>
      <c r="H178" s="7" t="str">
        <f>IF(G178="-","-",INDEX(Data!$A:$XFD,$E178,H$1))</f>
        <v>-</v>
      </c>
      <c r="I178" s="7" t="str">
        <f>IF(H178="-","-",INDEX(Data!$A:$XFD,$E178,I$1))</f>
        <v>-</v>
      </c>
      <c r="J178" s="7" t="str">
        <f>IF(I178="-","-",INDEX(Data!$A:$XFD,$E178,J$1))</f>
        <v>-</v>
      </c>
      <c r="K178" s="7" t="str">
        <f t="shared" si="13"/>
        <v>-</v>
      </c>
      <c r="L178" s="7" t="str">
        <f t="shared" si="14"/>
        <v>-</v>
      </c>
    </row>
    <row r="179" spans="1:12" ht="13.5">
      <c r="A179" s="9">
        <f t="shared" si="10"/>
        <v>40347</v>
      </c>
      <c r="B179" s="7" t="str">
        <f>IF(A179="-","-",IF(ISERROR(MATCH(A179,Data!$B:$B,0)),"-",MATCH(A179,Data!$B:$B,0)))</f>
        <v>-</v>
      </c>
      <c r="C179" s="7">
        <f>IF(A179="-","-",COUNTIF(Data!$B:$B,A179))</f>
        <v>0</v>
      </c>
      <c r="D179" s="7" t="str">
        <f t="shared" si="11"/>
        <v>-</v>
      </c>
      <c r="E179" s="7" t="str">
        <f t="shared" si="12"/>
        <v>-</v>
      </c>
      <c r="F179" s="8" t="str">
        <f>IF(E179="-","-",INDEX(Data!$A:$XFD,$E179,F$1))</f>
        <v>-</v>
      </c>
      <c r="G179" s="7" t="str">
        <f>IF(F179="-","-",INDEX(Data!$A:$XFD,$E179,G$1))</f>
        <v>-</v>
      </c>
      <c r="H179" s="7" t="str">
        <f>IF(G179="-","-",INDEX(Data!$A:$XFD,$E179,H$1))</f>
        <v>-</v>
      </c>
      <c r="I179" s="7" t="str">
        <f>IF(H179="-","-",INDEX(Data!$A:$XFD,$E179,I$1))</f>
        <v>-</v>
      </c>
      <c r="J179" s="7" t="str">
        <f>IF(I179="-","-",INDEX(Data!$A:$XFD,$E179,J$1))</f>
        <v>-</v>
      </c>
      <c r="K179" s="7" t="str">
        <f t="shared" si="13"/>
        <v>-</v>
      </c>
      <c r="L179" s="7" t="str">
        <f t="shared" si="14"/>
        <v>-</v>
      </c>
    </row>
    <row r="180" spans="1:12" ht="13.5">
      <c r="A180" s="9">
        <f t="shared" si="10"/>
        <v>40348</v>
      </c>
      <c r="B180" s="7" t="str">
        <f>IF(A180="-","-",IF(ISERROR(MATCH(A180,Data!$B:$B,0)),"-",MATCH(A180,Data!$B:$B,0)))</f>
        <v>-</v>
      </c>
      <c r="C180" s="7">
        <f>IF(A180="-","-",COUNTIF(Data!$B:$B,A180))</f>
        <v>0</v>
      </c>
      <c r="D180" s="7" t="str">
        <f t="shared" si="11"/>
        <v>-</v>
      </c>
      <c r="E180" s="7" t="str">
        <f t="shared" si="12"/>
        <v>-</v>
      </c>
      <c r="F180" s="8" t="str">
        <f>IF(E180="-","-",INDEX(Data!$A:$XFD,$E180,F$1))</f>
        <v>-</v>
      </c>
      <c r="G180" s="7" t="str">
        <f>IF(F180="-","-",INDEX(Data!$A:$XFD,$E180,G$1))</f>
        <v>-</v>
      </c>
      <c r="H180" s="7" t="str">
        <f>IF(G180="-","-",INDEX(Data!$A:$XFD,$E180,H$1))</f>
        <v>-</v>
      </c>
      <c r="I180" s="7" t="str">
        <f>IF(H180="-","-",INDEX(Data!$A:$XFD,$E180,I$1))</f>
        <v>-</v>
      </c>
      <c r="J180" s="7" t="str">
        <f>IF(I180="-","-",INDEX(Data!$A:$XFD,$E180,J$1))</f>
        <v>-</v>
      </c>
      <c r="K180" s="7" t="str">
        <f t="shared" si="13"/>
        <v>-</v>
      </c>
      <c r="L180" s="7" t="str">
        <f t="shared" si="14"/>
        <v>-</v>
      </c>
    </row>
    <row r="181" spans="1:12" ht="13.5">
      <c r="A181" s="9">
        <f t="shared" si="10"/>
        <v>40349</v>
      </c>
      <c r="B181" s="7" t="str">
        <f>IF(A181="-","-",IF(ISERROR(MATCH(A181,Data!$B:$B,0)),"-",MATCH(A181,Data!$B:$B,0)))</f>
        <v>-</v>
      </c>
      <c r="C181" s="7">
        <f>IF(A181="-","-",COUNTIF(Data!$B:$B,A181))</f>
        <v>0</v>
      </c>
      <c r="D181" s="7" t="str">
        <f t="shared" si="11"/>
        <v>-</v>
      </c>
      <c r="E181" s="7" t="str">
        <f t="shared" si="12"/>
        <v>-</v>
      </c>
      <c r="F181" s="8" t="str">
        <f>IF(E181="-","-",INDEX(Data!$A:$XFD,$E181,F$1))</f>
        <v>-</v>
      </c>
      <c r="G181" s="7" t="str">
        <f>IF(F181="-","-",INDEX(Data!$A:$XFD,$E181,G$1))</f>
        <v>-</v>
      </c>
      <c r="H181" s="7" t="str">
        <f>IF(G181="-","-",INDEX(Data!$A:$XFD,$E181,H$1))</f>
        <v>-</v>
      </c>
      <c r="I181" s="7" t="str">
        <f>IF(H181="-","-",INDEX(Data!$A:$XFD,$E181,I$1))</f>
        <v>-</v>
      </c>
      <c r="J181" s="7" t="str">
        <f>IF(I181="-","-",INDEX(Data!$A:$XFD,$E181,J$1))</f>
        <v>-</v>
      </c>
      <c r="K181" s="7" t="str">
        <f t="shared" si="13"/>
        <v>-</v>
      </c>
      <c r="L181" s="7" t="str">
        <f t="shared" si="14"/>
        <v>-</v>
      </c>
    </row>
    <row r="182" spans="1:12" ht="13.5">
      <c r="A182" s="9">
        <f t="shared" si="10"/>
        <v>40350</v>
      </c>
      <c r="B182" s="7" t="str">
        <f>IF(A182="-","-",IF(ISERROR(MATCH(A182,Data!$B:$B,0)),"-",MATCH(A182,Data!$B:$B,0)))</f>
        <v>-</v>
      </c>
      <c r="C182" s="7">
        <f>IF(A182="-","-",COUNTIF(Data!$B:$B,A182))</f>
        <v>0</v>
      </c>
      <c r="D182" s="7" t="str">
        <f t="shared" si="11"/>
        <v>-</v>
      </c>
      <c r="E182" s="7" t="str">
        <f t="shared" si="12"/>
        <v>-</v>
      </c>
      <c r="F182" s="8" t="str">
        <f>IF(E182="-","-",INDEX(Data!$A:$XFD,$E182,F$1))</f>
        <v>-</v>
      </c>
      <c r="G182" s="7" t="str">
        <f>IF(F182="-","-",INDEX(Data!$A:$XFD,$E182,G$1))</f>
        <v>-</v>
      </c>
      <c r="H182" s="7" t="str">
        <f>IF(G182="-","-",INDEX(Data!$A:$XFD,$E182,H$1))</f>
        <v>-</v>
      </c>
      <c r="I182" s="7" t="str">
        <f>IF(H182="-","-",INDEX(Data!$A:$XFD,$E182,I$1))</f>
        <v>-</v>
      </c>
      <c r="J182" s="7" t="str">
        <f>IF(I182="-","-",INDEX(Data!$A:$XFD,$E182,J$1))</f>
        <v>-</v>
      </c>
      <c r="K182" s="7" t="str">
        <f t="shared" si="13"/>
        <v>-</v>
      </c>
      <c r="L182" s="7" t="str">
        <f t="shared" si="14"/>
        <v>-</v>
      </c>
    </row>
    <row r="183" spans="1:12" ht="13.5">
      <c r="A183" s="9">
        <f t="shared" si="10"/>
        <v>40351</v>
      </c>
      <c r="B183" s="7" t="str">
        <f>IF(A183="-","-",IF(ISERROR(MATCH(A183,Data!$B:$B,0)),"-",MATCH(A183,Data!$B:$B,0)))</f>
        <v>-</v>
      </c>
      <c r="C183" s="7">
        <f>IF(A183="-","-",COUNTIF(Data!$B:$B,A183))</f>
        <v>0</v>
      </c>
      <c r="D183" s="7" t="str">
        <f t="shared" si="11"/>
        <v>-</v>
      </c>
      <c r="E183" s="7" t="str">
        <f t="shared" si="12"/>
        <v>-</v>
      </c>
      <c r="F183" s="8" t="str">
        <f>IF(E183="-","-",INDEX(Data!$A:$XFD,$E183,F$1))</f>
        <v>-</v>
      </c>
      <c r="G183" s="7" t="str">
        <f>IF(F183="-","-",INDEX(Data!$A:$XFD,$E183,G$1))</f>
        <v>-</v>
      </c>
      <c r="H183" s="7" t="str">
        <f>IF(G183="-","-",INDEX(Data!$A:$XFD,$E183,H$1))</f>
        <v>-</v>
      </c>
      <c r="I183" s="7" t="str">
        <f>IF(H183="-","-",INDEX(Data!$A:$XFD,$E183,I$1))</f>
        <v>-</v>
      </c>
      <c r="J183" s="7" t="str">
        <f>IF(I183="-","-",INDEX(Data!$A:$XFD,$E183,J$1))</f>
        <v>-</v>
      </c>
      <c r="K183" s="7" t="str">
        <f t="shared" si="13"/>
        <v>-</v>
      </c>
      <c r="L183" s="7" t="str">
        <f t="shared" si="14"/>
        <v>-</v>
      </c>
    </row>
    <row r="184" spans="1:12" ht="13.5">
      <c r="A184" s="9">
        <f t="shared" si="10"/>
        <v>40352</v>
      </c>
      <c r="B184" s="7" t="str">
        <f>IF(A184="-","-",IF(ISERROR(MATCH(A184,Data!$B:$B,0)),"-",MATCH(A184,Data!$B:$B,0)))</f>
        <v>-</v>
      </c>
      <c r="C184" s="7">
        <f>IF(A184="-","-",COUNTIF(Data!$B:$B,A184))</f>
        <v>0</v>
      </c>
      <c r="D184" s="7" t="str">
        <f t="shared" si="11"/>
        <v>-</v>
      </c>
      <c r="E184" s="7" t="str">
        <f t="shared" si="12"/>
        <v>-</v>
      </c>
      <c r="F184" s="8" t="str">
        <f>IF(E184="-","-",INDEX(Data!$A:$XFD,$E184,F$1))</f>
        <v>-</v>
      </c>
      <c r="G184" s="7" t="str">
        <f>IF(F184="-","-",INDEX(Data!$A:$XFD,$E184,G$1))</f>
        <v>-</v>
      </c>
      <c r="H184" s="7" t="str">
        <f>IF(G184="-","-",INDEX(Data!$A:$XFD,$E184,H$1))</f>
        <v>-</v>
      </c>
      <c r="I184" s="7" t="str">
        <f>IF(H184="-","-",INDEX(Data!$A:$XFD,$E184,I$1))</f>
        <v>-</v>
      </c>
      <c r="J184" s="7" t="str">
        <f>IF(I184="-","-",INDEX(Data!$A:$XFD,$E184,J$1))</f>
        <v>-</v>
      </c>
      <c r="K184" s="7" t="str">
        <f t="shared" si="13"/>
        <v>-</v>
      </c>
      <c r="L184" s="7" t="str">
        <f t="shared" si="14"/>
        <v>-</v>
      </c>
    </row>
    <row r="185" spans="1:12" ht="13.5">
      <c r="A185" s="9">
        <f t="shared" si="10"/>
        <v>40353</v>
      </c>
      <c r="B185" s="7" t="str">
        <f>IF(A185="-","-",IF(ISERROR(MATCH(A185,Data!$B:$B,0)),"-",MATCH(A185,Data!$B:$B,0)))</f>
        <v>-</v>
      </c>
      <c r="C185" s="7">
        <f>IF(A185="-","-",COUNTIF(Data!$B:$B,A185))</f>
        <v>0</v>
      </c>
      <c r="D185" s="7" t="str">
        <f t="shared" si="11"/>
        <v>-</v>
      </c>
      <c r="E185" s="7" t="str">
        <f t="shared" si="12"/>
        <v>-</v>
      </c>
      <c r="F185" s="8" t="str">
        <f>IF(E185="-","-",INDEX(Data!$A:$XFD,$E185,F$1))</f>
        <v>-</v>
      </c>
      <c r="G185" s="7" t="str">
        <f>IF(F185="-","-",INDEX(Data!$A:$XFD,$E185,G$1))</f>
        <v>-</v>
      </c>
      <c r="H185" s="7" t="str">
        <f>IF(G185="-","-",INDEX(Data!$A:$XFD,$E185,H$1))</f>
        <v>-</v>
      </c>
      <c r="I185" s="7" t="str">
        <f>IF(H185="-","-",INDEX(Data!$A:$XFD,$E185,I$1))</f>
        <v>-</v>
      </c>
      <c r="J185" s="7" t="str">
        <f>IF(I185="-","-",INDEX(Data!$A:$XFD,$E185,J$1))</f>
        <v>-</v>
      </c>
      <c r="K185" s="7" t="str">
        <f t="shared" si="13"/>
        <v>-</v>
      </c>
      <c r="L185" s="7" t="str">
        <f t="shared" si="14"/>
        <v>-</v>
      </c>
    </row>
    <row r="186" spans="1:12" ht="13.5">
      <c r="A186" s="9">
        <f t="shared" si="10"/>
        <v>40354</v>
      </c>
      <c r="B186" s="7" t="str">
        <f>IF(A186="-","-",IF(ISERROR(MATCH(A186,Data!$B:$B,0)),"-",MATCH(A186,Data!$B:$B,0)))</f>
        <v>-</v>
      </c>
      <c r="C186" s="7">
        <f>IF(A186="-","-",COUNTIF(Data!$B:$B,A186))</f>
        <v>0</v>
      </c>
      <c r="D186" s="7" t="str">
        <f t="shared" si="11"/>
        <v>-</v>
      </c>
      <c r="E186" s="7" t="str">
        <f t="shared" si="12"/>
        <v>-</v>
      </c>
      <c r="F186" s="8" t="str">
        <f>IF(E186="-","-",INDEX(Data!$A:$XFD,$E186,F$1))</f>
        <v>-</v>
      </c>
      <c r="G186" s="7" t="str">
        <f>IF(F186="-","-",INDEX(Data!$A:$XFD,$E186,G$1))</f>
        <v>-</v>
      </c>
      <c r="H186" s="7" t="str">
        <f>IF(G186="-","-",INDEX(Data!$A:$XFD,$E186,H$1))</f>
        <v>-</v>
      </c>
      <c r="I186" s="7" t="str">
        <f>IF(H186="-","-",INDEX(Data!$A:$XFD,$E186,I$1))</f>
        <v>-</v>
      </c>
      <c r="J186" s="7" t="str">
        <f>IF(I186="-","-",INDEX(Data!$A:$XFD,$E186,J$1))</f>
        <v>-</v>
      </c>
      <c r="K186" s="7" t="str">
        <f t="shared" si="13"/>
        <v>-</v>
      </c>
      <c r="L186" s="7" t="str">
        <f t="shared" si="14"/>
        <v>-</v>
      </c>
    </row>
    <row r="187" spans="1:12" ht="13.5">
      <c r="A187" s="9">
        <f t="shared" si="10"/>
        <v>40355</v>
      </c>
      <c r="B187" s="7" t="str">
        <f>IF(A187="-","-",IF(ISERROR(MATCH(A187,Data!$B:$B,0)),"-",MATCH(A187,Data!$B:$B,0)))</f>
        <v>-</v>
      </c>
      <c r="C187" s="7">
        <f>IF(A187="-","-",COUNTIF(Data!$B:$B,A187))</f>
        <v>0</v>
      </c>
      <c r="D187" s="7" t="str">
        <f t="shared" si="11"/>
        <v>-</v>
      </c>
      <c r="E187" s="7" t="str">
        <f t="shared" si="12"/>
        <v>-</v>
      </c>
      <c r="F187" s="8" t="str">
        <f>IF(E187="-","-",INDEX(Data!$A:$XFD,$E187,F$1))</f>
        <v>-</v>
      </c>
      <c r="G187" s="7" t="str">
        <f>IF(F187="-","-",INDEX(Data!$A:$XFD,$E187,G$1))</f>
        <v>-</v>
      </c>
      <c r="H187" s="7" t="str">
        <f>IF(G187="-","-",INDEX(Data!$A:$XFD,$E187,H$1))</f>
        <v>-</v>
      </c>
      <c r="I187" s="7" t="str">
        <f>IF(H187="-","-",INDEX(Data!$A:$XFD,$E187,I$1))</f>
        <v>-</v>
      </c>
      <c r="J187" s="7" t="str">
        <f>IF(I187="-","-",INDEX(Data!$A:$XFD,$E187,J$1))</f>
        <v>-</v>
      </c>
      <c r="K187" s="7" t="str">
        <f t="shared" si="13"/>
        <v>-</v>
      </c>
      <c r="L187" s="7" t="str">
        <f t="shared" si="14"/>
        <v>-</v>
      </c>
    </row>
    <row r="188" spans="1:12" ht="13.5">
      <c r="A188" s="9">
        <f t="shared" si="10"/>
        <v>40356</v>
      </c>
      <c r="B188" s="7" t="str">
        <f>IF(A188="-","-",IF(ISERROR(MATCH(A188,Data!$B:$B,0)),"-",MATCH(A188,Data!$B:$B,0)))</f>
        <v>-</v>
      </c>
      <c r="C188" s="7">
        <f>IF(A188="-","-",COUNTIF(Data!$B:$B,A188))</f>
        <v>0</v>
      </c>
      <c r="D188" s="7" t="str">
        <f t="shared" si="11"/>
        <v>-</v>
      </c>
      <c r="E188" s="7" t="str">
        <f t="shared" si="12"/>
        <v>-</v>
      </c>
      <c r="F188" s="8" t="str">
        <f>IF(E188="-","-",INDEX(Data!$A:$XFD,$E188,F$1))</f>
        <v>-</v>
      </c>
      <c r="G188" s="7" t="str">
        <f>IF(F188="-","-",INDEX(Data!$A:$XFD,$E188,G$1))</f>
        <v>-</v>
      </c>
      <c r="H188" s="7" t="str">
        <f>IF(G188="-","-",INDEX(Data!$A:$XFD,$E188,H$1))</f>
        <v>-</v>
      </c>
      <c r="I188" s="7" t="str">
        <f>IF(H188="-","-",INDEX(Data!$A:$XFD,$E188,I$1))</f>
        <v>-</v>
      </c>
      <c r="J188" s="7" t="str">
        <f>IF(I188="-","-",INDEX(Data!$A:$XFD,$E188,J$1))</f>
        <v>-</v>
      </c>
      <c r="K188" s="7" t="str">
        <f t="shared" si="13"/>
        <v>-</v>
      </c>
      <c r="L188" s="7" t="str">
        <f t="shared" si="14"/>
        <v>-</v>
      </c>
    </row>
    <row r="189" spans="1:12" ht="13.5">
      <c r="A189" s="9">
        <f t="shared" si="10"/>
        <v>40357</v>
      </c>
      <c r="B189" s="7" t="str">
        <f>IF(A189="-","-",IF(ISERROR(MATCH(A189,Data!$B:$B,0)),"-",MATCH(A189,Data!$B:$B,0)))</f>
        <v>-</v>
      </c>
      <c r="C189" s="7">
        <f>IF(A189="-","-",COUNTIF(Data!$B:$B,A189))</f>
        <v>0</v>
      </c>
      <c r="D189" s="7" t="str">
        <f t="shared" si="11"/>
        <v>-</v>
      </c>
      <c r="E189" s="7" t="str">
        <f t="shared" si="12"/>
        <v>-</v>
      </c>
      <c r="F189" s="8" t="str">
        <f>IF(E189="-","-",INDEX(Data!$A:$XFD,$E189,F$1))</f>
        <v>-</v>
      </c>
      <c r="G189" s="7" t="str">
        <f>IF(F189="-","-",INDEX(Data!$A:$XFD,$E189,G$1))</f>
        <v>-</v>
      </c>
      <c r="H189" s="7" t="str">
        <f>IF(G189="-","-",INDEX(Data!$A:$XFD,$E189,H$1))</f>
        <v>-</v>
      </c>
      <c r="I189" s="7" t="str">
        <f>IF(H189="-","-",INDEX(Data!$A:$XFD,$E189,I$1))</f>
        <v>-</v>
      </c>
      <c r="J189" s="7" t="str">
        <f>IF(I189="-","-",INDEX(Data!$A:$XFD,$E189,J$1))</f>
        <v>-</v>
      </c>
      <c r="K189" s="7" t="str">
        <f t="shared" si="13"/>
        <v>-</v>
      </c>
      <c r="L189" s="7" t="str">
        <f t="shared" si="14"/>
        <v>-</v>
      </c>
    </row>
    <row r="190" spans="1:12" ht="13.5">
      <c r="A190" s="9">
        <f t="shared" si="10"/>
        <v>40358</v>
      </c>
      <c r="B190" s="7" t="str">
        <f>IF(A190="-","-",IF(ISERROR(MATCH(A190,Data!$B:$B,0)),"-",MATCH(A190,Data!$B:$B,0)))</f>
        <v>-</v>
      </c>
      <c r="C190" s="7">
        <f>IF(A190="-","-",COUNTIF(Data!$B:$B,A190))</f>
        <v>0</v>
      </c>
      <c r="D190" s="7" t="str">
        <f t="shared" si="11"/>
        <v>-</v>
      </c>
      <c r="E190" s="7" t="str">
        <f t="shared" si="12"/>
        <v>-</v>
      </c>
      <c r="F190" s="8" t="str">
        <f>IF(E190="-","-",INDEX(Data!$A:$XFD,$E190,F$1))</f>
        <v>-</v>
      </c>
      <c r="G190" s="7" t="str">
        <f>IF(F190="-","-",INDEX(Data!$A:$XFD,$E190,G$1))</f>
        <v>-</v>
      </c>
      <c r="H190" s="7" t="str">
        <f>IF(G190="-","-",INDEX(Data!$A:$XFD,$E190,H$1))</f>
        <v>-</v>
      </c>
      <c r="I190" s="7" t="str">
        <f>IF(H190="-","-",INDEX(Data!$A:$XFD,$E190,I$1))</f>
        <v>-</v>
      </c>
      <c r="J190" s="7" t="str">
        <f>IF(I190="-","-",INDEX(Data!$A:$XFD,$E190,J$1))</f>
        <v>-</v>
      </c>
      <c r="K190" s="7" t="str">
        <f t="shared" si="13"/>
        <v>-</v>
      </c>
      <c r="L190" s="7" t="str">
        <f t="shared" si="14"/>
        <v>-</v>
      </c>
    </row>
    <row r="191" spans="1:12" ht="13.5">
      <c r="A191" s="9">
        <f t="shared" si="10"/>
        <v>40359</v>
      </c>
      <c r="B191" s="7" t="str">
        <f>IF(A191="-","-",IF(ISERROR(MATCH(A191,Data!$B:$B,0)),"-",MATCH(A191,Data!$B:$B,0)))</f>
        <v>-</v>
      </c>
      <c r="C191" s="7">
        <f>IF(A191="-","-",COUNTIF(Data!$B:$B,A191))</f>
        <v>0</v>
      </c>
      <c r="D191" s="7" t="str">
        <f t="shared" si="11"/>
        <v>-</v>
      </c>
      <c r="E191" s="7" t="str">
        <f t="shared" si="12"/>
        <v>-</v>
      </c>
      <c r="F191" s="8" t="str">
        <f>IF(E191="-","-",INDEX(Data!$A:$XFD,$E191,F$1))</f>
        <v>-</v>
      </c>
      <c r="G191" s="7" t="str">
        <f>IF(F191="-","-",INDEX(Data!$A:$XFD,$E191,G$1))</f>
        <v>-</v>
      </c>
      <c r="H191" s="7" t="str">
        <f>IF(G191="-","-",INDEX(Data!$A:$XFD,$E191,H$1))</f>
        <v>-</v>
      </c>
      <c r="I191" s="7" t="str">
        <f>IF(H191="-","-",INDEX(Data!$A:$XFD,$E191,I$1))</f>
        <v>-</v>
      </c>
      <c r="J191" s="7" t="str">
        <f>IF(I191="-","-",INDEX(Data!$A:$XFD,$E191,J$1))</f>
        <v>-</v>
      </c>
      <c r="K191" s="7" t="str">
        <f t="shared" si="13"/>
        <v>-</v>
      </c>
      <c r="L191" s="7" t="str">
        <f t="shared" si="14"/>
        <v>-</v>
      </c>
    </row>
    <row r="192" spans="1:12" ht="13.5">
      <c r="A192" s="9">
        <f t="shared" si="10"/>
        <v>40360</v>
      </c>
      <c r="B192" s="7" t="str">
        <f>IF(A192="-","-",IF(ISERROR(MATCH(A192,Data!$B:$B,0)),"-",MATCH(A192,Data!$B:$B,0)))</f>
        <v>-</v>
      </c>
      <c r="C192" s="7">
        <f>IF(A192="-","-",COUNTIF(Data!$B:$B,A192))</f>
        <v>0</v>
      </c>
      <c r="D192" s="7" t="str">
        <f t="shared" si="11"/>
        <v>-</v>
      </c>
      <c r="E192" s="7" t="str">
        <f t="shared" si="12"/>
        <v>-</v>
      </c>
      <c r="F192" s="8" t="str">
        <f>IF(E192="-","-",INDEX(Data!$A:$XFD,$E192,F$1))</f>
        <v>-</v>
      </c>
      <c r="G192" s="7" t="str">
        <f>IF(F192="-","-",INDEX(Data!$A:$XFD,$E192,G$1))</f>
        <v>-</v>
      </c>
      <c r="H192" s="7" t="str">
        <f>IF(G192="-","-",INDEX(Data!$A:$XFD,$E192,H$1))</f>
        <v>-</v>
      </c>
      <c r="I192" s="7" t="str">
        <f>IF(H192="-","-",INDEX(Data!$A:$XFD,$E192,I$1))</f>
        <v>-</v>
      </c>
      <c r="J192" s="7" t="str">
        <f>IF(I192="-","-",INDEX(Data!$A:$XFD,$E192,J$1))</f>
        <v>-</v>
      </c>
      <c r="K192" s="7" t="str">
        <f t="shared" si="13"/>
        <v>-</v>
      </c>
      <c r="L192" s="7" t="str">
        <f t="shared" si="14"/>
        <v>-</v>
      </c>
    </row>
    <row r="193" spans="1:12" ht="13.5">
      <c r="A193" s="9">
        <f t="shared" si="10"/>
        <v>40361</v>
      </c>
      <c r="B193" s="7" t="str">
        <f>IF(A193="-","-",IF(ISERROR(MATCH(A193,Data!$B:$B,0)),"-",MATCH(A193,Data!$B:$B,0)))</f>
        <v>-</v>
      </c>
      <c r="C193" s="7">
        <f>IF(A193="-","-",COUNTIF(Data!$B:$B,A193))</f>
        <v>0</v>
      </c>
      <c r="D193" s="7" t="str">
        <f t="shared" si="11"/>
        <v>-</v>
      </c>
      <c r="E193" s="7" t="str">
        <f t="shared" si="12"/>
        <v>-</v>
      </c>
      <c r="F193" s="8" t="str">
        <f>IF(E193="-","-",INDEX(Data!$A:$XFD,$E193,F$1))</f>
        <v>-</v>
      </c>
      <c r="G193" s="7" t="str">
        <f>IF(F193="-","-",INDEX(Data!$A:$XFD,$E193,G$1))</f>
        <v>-</v>
      </c>
      <c r="H193" s="7" t="str">
        <f>IF(G193="-","-",INDEX(Data!$A:$XFD,$E193,H$1))</f>
        <v>-</v>
      </c>
      <c r="I193" s="7" t="str">
        <f>IF(H193="-","-",INDEX(Data!$A:$XFD,$E193,I$1))</f>
        <v>-</v>
      </c>
      <c r="J193" s="7" t="str">
        <f>IF(I193="-","-",INDEX(Data!$A:$XFD,$E193,J$1))</f>
        <v>-</v>
      </c>
      <c r="K193" s="7" t="str">
        <f t="shared" si="13"/>
        <v>-</v>
      </c>
      <c r="L193" s="7" t="str">
        <f t="shared" si="14"/>
        <v>-</v>
      </c>
    </row>
    <row r="194" spans="1:12" ht="13.5">
      <c r="A194" s="9">
        <f t="shared" si="10"/>
        <v>40362</v>
      </c>
      <c r="B194" s="7" t="str">
        <f>IF(A194="-","-",IF(ISERROR(MATCH(A194,Data!$B:$B,0)),"-",MATCH(A194,Data!$B:$B,0)))</f>
        <v>-</v>
      </c>
      <c r="C194" s="7">
        <f>IF(A194="-","-",COUNTIF(Data!$B:$B,A194))</f>
        <v>0</v>
      </c>
      <c r="D194" s="7" t="str">
        <f t="shared" si="11"/>
        <v>-</v>
      </c>
      <c r="E194" s="7" t="str">
        <f t="shared" si="12"/>
        <v>-</v>
      </c>
      <c r="F194" s="8" t="str">
        <f>IF(E194="-","-",INDEX(Data!$A:$XFD,$E194,F$1))</f>
        <v>-</v>
      </c>
      <c r="G194" s="7" t="str">
        <f>IF(F194="-","-",INDEX(Data!$A:$XFD,$E194,G$1))</f>
        <v>-</v>
      </c>
      <c r="H194" s="7" t="str">
        <f>IF(G194="-","-",INDEX(Data!$A:$XFD,$E194,H$1))</f>
        <v>-</v>
      </c>
      <c r="I194" s="7" t="str">
        <f>IF(H194="-","-",INDEX(Data!$A:$XFD,$E194,I$1))</f>
        <v>-</v>
      </c>
      <c r="J194" s="7" t="str">
        <f>IF(I194="-","-",INDEX(Data!$A:$XFD,$E194,J$1))</f>
        <v>-</v>
      </c>
      <c r="K194" s="7" t="str">
        <f t="shared" si="13"/>
        <v>-</v>
      </c>
      <c r="L194" s="7" t="str">
        <f t="shared" si="14"/>
        <v>-</v>
      </c>
    </row>
    <row r="195" spans="1:12" ht="13.5">
      <c r="A195" s="9">
        <f t="shared" si="10"/>
        <v>40363</v>
      </c>
      <c r="B195" s="7" t="str">
        <f>IF(A195="-","-",IF(ISERROR(MATCH(A195,Data!$B:$B,0)),"-",MATCH(A195,Data!$B:$B,0)))</f>
        <v>-</v>
      </c>
      <c r="C195" s="7">
        <f>IF(A195="-","-",COUNTIF(Data!$B:$B,A195))</f>
        <v>0</v>
      </c>
      <c r="D195" s="7" t="str">
        <f t="shared" si="11"/>
        <v>-</v>
      </c>
      <c r="E195" s="7" t="str">
        <f t="shared" si="12"/>
        <v>-</v>
      </c>
      <c r="F195" s="8" t="str">
        <f>IF(E195="-","-",INDEX(Data!$A:$XFD,$E195,F$1))</f>
        <v>-</v>
      </c>
      <c r="G195" s="7" t="str">
        <f>IF(F195="-","-",INDEX(Data!$A:$XFD,$E195,G$1))</f>
        <v>-</v>
      </c>
      <c r="H195" s="7" t="str">
        <f>IF(G195="-","-",INDEX(Data!$A:$XFD,$E195,H$1))</f>
        <v>-</v>
      </c>
      <c r="I195" s="7" t="str">
        <f>IF(H195="-","-",INDEX(Data!$A:$XFD,$E195,I$1))</f>
        <v>-</v>
      </c>
      <c r="J195" s="7" t="str">
        <f>IF(I195="-","-",INDEX(Data!$A:$XFD,$E195,J$1))</f>
        <v>-</v>
      </c>
      <c r="K195" s="7" t="str">
        <f t="shared" si="13"/>
        <v>-</v>
      </c>
      <c r="L195" s="7" t="str">
        <f t="shared" si="14"/>
        <v>-</v>
      </c>
    </row>
    <row r="196" spans="1:12" ht="13.5">
      <c r="A196" s="9">
        <f t="shared" si="10"/>
        <v>40364</v>
      </c>
      <c r="B196" s="7" t="str">
        <f>IF(A196="-","-",IF(ISERROR(MATCH(A196,Data!$B:$B,0)),"-",MATCH(A196,Data!$B:$B,0)))</f>
        <v>-</v>
      </c>
      <c r="C196" s="7">
        <f>IF(A196="-","-",COUNTIF(Data!$B:$B,A196))</f>
        <v>0</v>
      </c>
      <c r="D196" s="7" t="str">
        <f t="shared" si="11"/>
        <v>-</v>
      </c>
      <c r="E196" s="7" t="str">
        <f t="shared" si="12"/>
        <v>-</v>
      </c>
      <c r="F196" s="8" t="str">
        <f>IF(E196="-","-",INDEX(Data!$A:$XFD,$E196,F$1))</f>
        <v>-</v>
      </c>
      <c r="G196" s="7" t="str">
        <f>IF(F196="-","-",INDEX(Data!$A:$XFD,$E196,G$1))</f>
        <v>-</v>
      </c>
      <c r="H196" s="7" t="str">
        <f>IF(G196="-","-",INDEX(Data!$A:$XFD,$E196,H$1))</f>
        <v>-</v>
      </c>
      <c r="I196" s="7" t="str">
        <f>IF(H196="-","-",INDEX(Data!$A:$XFD,$E196,I$1))</f>
        <v>-</v>
      </c>
      <c r="J196" s="7" t="str">
        <f>IF(I196="-","-",INDEX(Data!$A:$XFD,$E196,J$1))</f>
        <v>-</v>
      </c>
      <c r="K196" s="7" t="str">
        <f t="shared" si="13"/>
        <v>-</v>
      </c>
      <c r="L196" s="7" t="str">
        <f t="shared" si="14"/>
        <v>-</v>
      </c>
    </row>
    <row r="197" spans="1:12" ht="13.5">
      <c r="A197" s="9">
        <f t="shared" si="10"/>
        <v>40365</v>
      </c>
      <c r="B197" s="7" t="str">
        <f>IF(A197="-","-",IF(ISERROR(MATCH(A197,Data!$B:$B,0)),"-",MATCH(A197,Data!$B:$B,0)))</f>
        <v>-</v>
      </c>
      <c r="C197" s="7">
        <f>IF(A197="-","-",COUNTIF(Data!$B:$B,A197))</f>
        <v>0</v>
      </c>
      <c r="D197" s="7" t="str">
        <f t="shared" si="11"/>
        <v>-</v>
      </c>
      <c r="E197" s="7" t="str">
        <f t="shared" si="12"/>
        <v>-</v>
      </c>
      <c r="F197" s="8" t="str">
        <f>IF(E197="-","-",INDEX(Data!$A:$XFD,$E197,F$1))</f>
        <v>-</v>
      </c>
      <c r="G197" s="7" t="str">
        <f>IF(F197="-","-",INDEX(Data!$A:$XFD,$E197,G$1))</f>
        <v>-</v>
      </c>
      <c r="H197" s="7" t="str">
        <f>IF(G197="-","-",INDEX(Data!$A:$XFD,$E197,H$1))</f>
        <v>-</v>
      </c>
      <c r="I197" s="7" t="str">
        <f>IF(H197="-","-",INDEX(Data!$A:$XFD,$E197,I$1))</f>
        <v>-</v>
      </c>
      <c r="J197" s="7" t="str">
        <f>IF(I197="-","-",INDEX(Data!$A:$XFD,$E197,J$1))</f>
        <v>-</v>
      </c>
      <c r="K197" s="7" t="str">
        <f t="shared" si="13"/>
        <v>-</v>
      </c>
      <c r="L197" s="7" t="str">
        <f t="shared" si="14"/>
        <v>-</v>
      </c>
    </row>
    <row r="198" spans="1:12" ht="13.5">
      <c r="A198" s="9">
        <f t="shared" si="10"/>
        <v>40366</v>
      </c>
      <c r="B198" s="7" t="str">
        <f>IF(A198="-","-",IF(ISERROR(MATCH(A198,Data!$B:$B,0)),"-",MATCH(A198,Data!$B:$B,0)))</f>
        <v>-</v>
      </c>
      <c r="C198" s="7">
        <f>IF(A198="-","-",COUNTIF(Data!$B:$B,A198))</f>
        <v>0</v>
      </c>
      <c r="D198" s="7" t="str">
        <f t="shared" si="11"/>
        <v>-</v>
      </c>
      <c r="E198" s="7" t="str">
        <f t="shared" si="12"/>
        <v>-</v>
      </c>
      <c r="F198" s="8" t="str">
        <f>IF(E198="-","-",INDEX(Data!$A:$XFD,$E198,F$1))</f>
        <v>-</v>
      </c>
      <c r="G198" s="7" t="str">
        <f>IF(F198="-","-",INDEX(Data!$A:$XFD,$E198,G$1))</f>
        <v>-</v>
      </c>
      <c r="H198" s="7" t="str">
        <f>IF(G198="-","-",INDEX(Data!$A:$XFD,$E198,H$1))</f>
        <v>-</v>
      </c>
      <c r="I198" s="7" t="str">
        <f>IF(H198="-","-",INDEX(Data!$A:$XFD,$E198,I$1))</f>
        <v>-</v>
      </c>
      <c r="J198" s="7" t="str">
        <f>IF(I198="-","-",INDEX(Data!$A:$XFD,$E198,J$1))</f>
        <v>-</v>
      </c>
      <c r="K198" s="7" t="str">
        <f t="shared" si="13"/>
        <v>-</v>
      </c>
      <c r="L198" s="7" t="str">
        <f t="shared" si="14"/>
        <v>-</v>
      </c>
    </row>
    <row r="199" spans="1:12" ht="13.5">
      <c r="A199" s="9">
        <f t="shared" si="10"/>
        <v>40367</v>
      </c>
      <c r="B199" s="7" t="str">
        <f>IF(A199="-","-",IF(ISERROR(MATCH(A199,Data!$B:$B,0)),"-",MATCH(A199,Data!$B:$B,0)))</f>
        <v>-</v>
      </c>
      <c r="C199" s="7">
        <f>IF(A199="-","-",COUNTIF(Data!$B:$B,A199))</f>
        <v>0</v>
      </c>
      <c r="D199" s="7" t="str">
        <f t="shared" si="11"/>
        <v>-</v>
      </c>
      <c r="E199" s="7" t="str">
        <f t="shared" si="12"/>
        <v>-</v>
      </c>
      <c r="F199" s="8" t="str">
        <f>IF(E199="-","-",INDEX(Data!$A:$XFD,$E199,F$1))</f>
        <v>-</v>
      </c>
      <c r="G199" s="7" t="str">
        <f>IF(F199="-","-",INDEX(Data!$A:$XFD,$E199,G$1))</f>
        <v>-</v>
      </c>
      <c r="H199" s="7" t="str">
        <f>IF(G199="-","-",INDEX(Data!$A:$XFD,$E199,H$1))</f>
        <v>-</v>
      </c>
      <c r="I199" s="7" t="str">
        <f>IF(H199="-","-",INDEX(Data!$A:$XFD,$E199,I$1))</f>
        <v>-</v>
      </c>
      <c r="J199" s="7" t="str">
        <f>IF(I199="-","-",INDEX(Data!$A:$XFD,$E199,J$1))</f>
        <v>-</v>
      </c>
      <c r="K199" s="7" t="str">
        <f t="shared" si="13"/>
        <v>-</v>
      </c>
      <c r="L199" s="7" t="str">
        <f t="shared" si="14"/>
        <v>-</v>
      </c>
    </row>
    <row r="200" spans="1:12" ht="13.5">
      <c r="A200" s="9">
        <f t="shared" si="10"/>
        <v>40368</v>
      </c>
      <c r="B200" s="7" t="str">
        <f>IF(A200="-","-",IF(ISERROR(MATCH(A200,Data!$B:$B,0)),"-",MATCH(A200,Data!$B:$B,0)))</f>
        <v>-</v>
      </c>
      <c r="C200" s="7">
        <f>IF(A200="-","-",COUNTIF(Data!$B:$B,A200))</f>
        <v>0</v>
      </c>
      <c r="D200" s="7" t="str">
        <f t="shared" si="11"/>
        <v>-</v>
      </c>
      <c r="E200" s="7" t="str">
        <f t="shared" si="12"/>
        <v>-</v>
      </c>
      <c r="F200" s="8" t="str">
        <f>IF(E200="-","-",INDEX(Data!$A:$XFD,$E200,F$1))</f>
        <v>-</v>
      </c>
      <c r="G200" s="7" t="str">
        <f>IF(F200="-","-",INDEX(Data!$A:$XFD,$E200,G$1))</f>
        <v>-</v>
      </c>
      <c r="H200" s="7" t="str">
        <f>IF(G200="-","-",INDEX(Data!$A:$XFD,$E200,H$1))</f>
        <v>-</v>
      </c>
      <c r="I200" s="7" t="str">
        <f>IF(H200="-","-",INDEX(Data!$A:$XFD,$E200,I$1))</f>
        <v>-</v>
      </c>
      <c r="J200" s="7" t="str">
        <f>IF(I200="-","-",INDEX(Data!$A:$XFD,$E200,J$1))</f>
        <v>-</v>
      </c>
      <c r="K200" s="7" t="str">
        <f t="shared" si="13"/>
        <v>-</v>
      </c>
      <c r="L200" s="7" t="str">
        <f t="shared" si="14"/>
        <v>-</v>
      </c>
    </row>
    <row r="201" spans="1:12" ht="13.5">
      <c r="A201" s="9">
        <f t="shared" si="10"/>
        <v>40369</v>
      </c>
      <c r="B201" s="7" t="str">
        <f>IF(A201="-","-",IF(ISERROR(MATCH(A201,Data!$B:$B,0)),"-",MATCH(A201,Data!$B:$B,0)))</f>
        <v>-</v>
      </c>
      <c r="C201" s="7">
        <f>IF(A201="-","-",COUNTIF(Data!$B:$B,A201))</f>
        <v>0</v>
      </c>
      <c r="D201" s="7" t="str">
        <f t="shared" si="11"/>
        <v>-</v>
      </c>
      <c r="E201" s="7" t="str">
        <f t="shared" si="12"/>
        <v>-</v>
      </c>
      <c r="F201" s="8" t="str">
        <f>IF(E201="-","-",INDEX(Data!$A:$XFD,$E201,F$1))</f>
        <v>-</v>
      </c>
      <c r="G201" s="7" t="str">
        <f>IF(F201="-","-",INDEX(Data!$A:$XFD,$E201,G$1))</f>
        <v>-</v>
      </c>
      <c r="H201" s="7" t="str">
        <f>IF(G201="-","-",INDEX(Data!$A:$XFD,$E201,H$1))</f>
        <v>-</v>
      </c>
      <c r="I201" s="7" t="str">
        <f>IF(H201="-","-",INDEX(Data!$A:$XFD,$E201,I$1))</f>
        <v>-</v>
      </c>
      <c r="J201" s="7" t="str">
        <f>IF(I201="-","-",INDEX(Data!$A:$XFD,$E201,J$1))</f>
        <v>-</v>
      </c>
      <c r="K201" s="7" t="str">
        <f t="shared" si="13"/>
        <v>-</v>
      </c>
      <c r="L201" s="7" t="str">
        <f t="shared" si="14"/>
        <v>-</v>
      </c>
    </row>
    <row r="202" spans="1:12" ht="13.5">
      <c r="A202" s="9">
        <f t="shared" si="10"/>
        <v>40370</v>
      </c>
      <c r="B202" s="7" t="str">
        <f>IF(A202="-","-",IF(ISERROR(MATCH(A202,Data!$B:$B,0)),"-",MATCH(A202,Data!$B:$B,0)))</f>
        <v>-</v>
      </c>
      <c r="C202" s="7">
        <f>IF(A202="-","-",COUNTIF(Data!$B:$B,A202))</f>
        <v>0</v>
      </c>
      <c r="D202" s="7" t="str">
        <f t="shared" si="11"/>
        <v>-</v>
      </c>
      <c r="E202" s="7" t="str">
        <f t="shared" si="12"/>
        <v>-</v>
      </c>
      <c r="F202" s="8" t="str">
        <f>IF(E202="-","-",INDEX(Data!$A:$XFD,$E202,F$1))</f>
        <v>-</v>
      </c>
      <c r="G202" s="7" t="str">
        <f>IF(F202="-","-",INDEX(Data!$A:$XFD,$E202,G$1))</f>
        <v>-</v>
      </c>
      <c r="H202" s="7" t="str">
        <f>IF(G202="-","-",INDEX(Data!$A:$XFD,$E202,H$1))</f>
        <v>-</v>
      </c>
      <c r="I202" s="7" t="str">
        <f>IF(H202="-","-",INDEX(Data!$A:$XFD,$E202,I$1))</f>
        <v>-</v>
      </c>
      <c r="J202" s="7" t="str">
        <f>IF(I202="-","-",INDEX(Data!$A:$XFD,$E202,J$1))</f>
        <v>-</v>
      </c>
      <c r="K202" s="7" t="str">
        <f t="shared" si="13"/>
        <v>-</v>
      </c>
      <c r="L202" s="7" t="str">
        <f t="shared" si="14"/>
        <v>-</v>
      </c>
    </row>
    <row r="203" spans="1:12" ht="13.5">
      <c r="A203" s="9">
        <f t="shared" si="10"/>
        <v>40371</v>
      </c>
      <c r="B203" s="7" t="str">
        <f>IF(A203="-","-",IF(ISERROR(MATCH(A203,Data!$B:$B,0)),"-",MATCH(A203,Data!$B:$B,0)))</f>
        <v>-</v>
      </c>
      <c r="C203" s="7">
        <f>IF(A203="-","-",COUNTIF(Data!$B:$B,A203))</f>
        <v>0</v>
      </c>
      <c r="D203" s="7" t="str">
        <f t="shared" si="11"/>
        <v>-</v>
      </c>
      <c r="E203" s="7" t="str">
        <f t="shared" si="12"/>
        <v>-</v>
      </c>
      <c r="F203" s="8" t="str">
        <f>IF(E203="-","-",INDEX(Data!$A:$XFD,$E203,F$1))</f>
        <v>-</v>
      </c>
      <c r="G203" s="7" t="str">
        <f>IF(F203="-","-",INDEX(Data!$A:$XFD,$E203,G$1))</f>
        <v>-</v>
      </c>
      <c r="H203" s="7" t="str">
        <f>IF(G203="-","-",INDEX(Data!$A:$XFD,$E203,H$1))</f>
        <v>-</v>
      </c>
      <c r="I203" s="7" t="str">
        <f>IF(H203="-","-",INDEX(Data!$A:$XFD,$E203,I$1))</f>
        <v>-</v>
      </c>
      <c r="J203" s="7" t="str">
        <f>IF(I203="-","-",INDEX(Data!$A:$XFD,$E203,J$1))</f>
        <v>-</v>
      </c>
      <c r="K203" s="7" t="str">
        <f t="shared" si="13"/>
        <v>-</v>
      </c>
      <c r="L203" s="7" t="str">
        <f t="shared" si="14"/>
        <v>-</v>
      </c>
    </row>
    <row r="204" spans="1:12" ht="13.5">
      <c r="A204" s="9">
        <f aca="true" t="shared" si="15" ref="A204:A267">IF(A203="-","-",IF((A203+1)&gt;$B$5,"-",A203+1))</f>
        <v>40372</v>
      </c>
      <c r="B204" s="7" t="str">
        <f>IF(A204="-","-",IF(ISERROR(MATCH(A204,Data!$B:$B,0)),"-",MATCH(A204,Data!$B:$B,0)))</f>
        <v>-</v>
      </c>
      <c r="C204" s="7">
        <f>IF(A204="-","-",COUNTIF(Data!$B:$B,A204))</f>
        <v>0</v>
      </c>
      <c r="D204" s="7" t="str">
        <f aca="true" t="shared" si="16" ref="D204:D267">IF(A204="-","-",IF(B204="-","-",B204+C204-1))</f>
        <v>-</v>
      </c>
      <c r="E204" s="7" t="str">
        <f aca="true" t="shared" si="17" ref="E204:E267">IF(ROW()=11,IF(E$4=0,"-",E$4),IF(E203="-","-",IF((E203+1)&gt;$E$5,"-",E203+1)))</f>
        <v>-</v>
      </c>
      <c r="F204" s="8" t="str">
        <f>IF(E204="-","-",INDEX(Data!$A:$XFD,$E204,F$1))</f>
        <v>-</v>
      </c>
      <c r="G204" s="7" t="str">
        <f>IF(F204="-","-",INDEX(Data!$A:$XFD,$E204,G$1))</f>
        <v>-</v>
      </c>
      <c r="H204" s="7" t="str">
        <f>IF(G204="-","-",INDEX(Data!$A:$XFD,$E204,H$1))</f>
        <v>-</v>
      </c>
      <c r="I204" s="7" t="str">
        <f>IF(H204="-","-",INDEX(Data!$A:$XFD,$E204,I$1))</f>
        <v>-</v>
      </c>
      <c r="J204" s="7" t="str">
        <f>IF(I204="-","-",INDEX(Data!$A:$XFD,$E204,J$1))</f>
        <v>-</v>
      </c>
      <c r="K204" s="7" t="str">
        <f aca="true" t="shared" si="18" ref="K204:K267">IF(F204="-","-",YEAR(F204)&amp;RIGHT("00"&amp;MONTH(F204),2))</f>
        <v>-</v>
      </c>
      <c r="L204" s="7" t="str">
        <f aca="true" t="shared" si="19" ref="L204:L267">IF(ROW()=11,IF(E$11="-","-",1),IF(AND(K204="-",K203&lt;&gt;"-"),L203+2,IF(K204&lt;&gt;K203,L203+2,IF(AND(K204="-",K203="-"),"-",L203+1))))</f>
        <v>-</v>
      </c>
    </row>
    <row r="205" spans="1:12" ht="13.5">
      <c r="A205" s="9">
        <f t="shared" si="15"/>
        <v>40373</v>
      </c>
      <c r="B205" s="7" t="str">
        <f>IF(A205="-","-",IF(ISERROR(MATCH(A205,Data!$B:$B,0)),"-",MATCH(A205,Data!$B:$B,0)))</f>
        <v>-</v>
      </c>
      <c r="C205" s="7">
        <f>IF(A205="-","-",COUNTIF(Data!$B:$B,A205))</f>
        <v>0</v>
      </c>
      <c r="D205" s="7" t="str">
        <f t="shared" si="16"/>
        <v>-</v>
      </c>
      <c r="E205" s="7" t="str">
        <f t="shared" si="17"/>
        <v>-</v>
      </c>
      <c r="F205" s="8" t="str">
        <f>IF(E205="-","-",INDEX(Data!$A:$XFD,$E205,F$1))</f>
        <v>-</v>
      </c>
      <c r="G205" s="7" t="str">
        <f>IF(F205="-","-",INDEX(Data!$A:$XFD,$E205,G$1))</f>
        <v>-</v>
      </c>
      <c r="H205" s="7" t="str">
        <f>IF(G205="-","-",INDEX(Data!$A:$XFD,$E205,H$1))</f>
        <v>-</v>
      </c>
      <c r="I205" s="7" t="str">
        <f>IF(H205="-","-",INDEX(Data!$A:$XFD,$E205,I$1))</f>
        <v>-</v>
      </c>
      <c r="J205" s="7" t="str">
        <f>IF(I205="-","-",INDEX(Data!$A:$XFD,$E205,J$1))</f>
        <v>-</v>
      </c>
      <c r="K205" s="7" t="str">
        <f t="shared" si="18"/>
        <v>-</v>
      </c>
      <c r="L205" s="7" t="str">
        <f t="shared" si="19"/>
        <v>-</v>
      </c>
    </row>
    <row r="206" spans="1:12" ht="13.5">
      <c r="A206" s="9">
        <f t="shared" si="15"/>
        <v>40374</v>
      </c>
      <c r="B206" s="7" t="str">
        <f>IF(A206="-","-",IF(ISERROR(MATCH(A206,Data!$B:$B,0)),"-",MATCH(A206,Data!$B:$B,0)))</f>
        <v>-</v>
      </c>
      <c r="C206" s="7">
        <f>IF(A206="-","-",COUNTIF(Data!$B:$B,A206))</f>
        <v>0</v>
      </c>
      <c r="D206" s="7" t="str">
        <f t="shared" si="16"/>
        <v>-</v>
      </c>
      <c r="E206" s="7" t="str">
        <f t="shared" si="17"/>
        <v>-</v>
      </c>
      <c r="F206" s="8" t="str">
        <f>IF(E206="-","-",INDEX(Data!$A:$XFD,$E206,F$1))</f>
        <v>-</v>
      </c>
      <c r="G206" s="7" t="str">
        <f>IF(F206="-","-",INDEX(Data!$A:$XFD,$E206,G$1))</f>
        <v>-</v>
      </c>
      <c r="H206" s="7" t="str">
        <f>IF(G206="-","-",INDEX(Data!$A:$XFD,$E206,H$1))</f>
        <v>-</v>
      </c>
      <c r="I206" s="7" t="str">
        <f>IF(H206="-","-",INDEX(Data!$A:$XFD,$E206,I$1))</f>
        <v>-</v>
      </c>
      <c r="J206" s="7" t="str">
        <f>IF(I206="-","-",INDEX(Data!$A:$XFD,$E206,J$1))</f>
        <v>-</v>
      </c>
      <c r="K206" s="7" t="str">
        <f t="shared" si="18"/>
        <v>-</v>
      </c>
      <c r="L206" s="7" t="str">
        <f t="shared" si="19"/>
        <v>-</v>
      </c>
    </row>
    <row r="207" spans="1:12" ht="13.5">
      <c r="A207" s="9">
        <f t="shared" si="15"/>
        <v>40375</v>
      </c>
      <c r="B207" s="7">
        <f>IF(A207="-","-",IF(ISERROR(MATCH(A207,Data!$B:$B,0)),"-",MATCH(A207,Data!$B:$B,0)))</f>
        <v>513</v>
      </c>
      <c r="C207" s="7">
        <f>IF(A207="-","-",COUNTIF(Data!$B:$B,A207))</f>
        <v>1</v>
      </c>
      <c r="D207" s="7">
        <f t="shared" si="16"/>
        <v>513</v>
      </c>
      <c r="E207" s="7" t="str">
        <f t="shared" si="17"/>
        <v>-</v>
      </c>
      <c r="F207" s="8" t="str">
        <f>IF(E207="-","-",INDEX(Data!$A:$XFD,$E207,F$1))</f>
        <v>-</v>
      </c>
      <c r="G207" s="7" t="str">
        <f>IF(F207="-","-",INDEX(Data!$A:$XFD,$E207,G$1))</f>
        <v>-</v>
      </c>
      <c r="H207" s="7" t="str">
        <f>IF(G207="-","-",INDEX(Data!$A:$XFD,$E207,H$1))</f>
        <v>-</v>
      </c>
      <c r="I207" s="7" t="str">
        <f>IF(H207="-","-",INDEX(Data!$A:$XFD,$E207,I$1))</f>
        <v>-</v>
      </c>
      <c r="J207" s="7" t="str">
        <f>IF(I207="-","-",INDEX(Data!$A:$XFD,$E207,J$1))</f>
        <v>-</v>
      </c>
      <c r="K207" s="7" t="str">
        <f t="shared" si="18"/>
        <v>-</v>
      </c>
      <c r="L207" s="7" t="str">
        <f t="shared" si="19"/>
        <v>-</v>
      </c>
    </row>
    <row r="208" spans="1:12" ht="13.5">
      <c r="A208" s="9">
        <f t="shared" si="15"/>
        <v>40376</v>
      </c>
      <c r="B208" s="7" t="str">
        <f>IF(A208="-","-",IF(ISERROR(MATCH(A208,Data!$B:$B,0)),"-",MATCH(A208,Data!$B:$B,0)))</f>
        <v>-</v>
      </c>
      <c r="C208" s="7">
        <f>IF(A208="-","-",COUNTIF(Data!$B:$B,A208))</f>
        <v>0</v>
      </c>
      <c r="D208" s="7" t="str">
        <f t="shared" si="16"/>
        <v>-</v>
      </c>
      <c r="E208" s="7" t="str">
        <f t="shared" si="17"/>
        <v>-</v>
      </c>
      <c r="F208" s="8" t="str">
        <f>IF(E208="-","-",INDEX(Data!$A:$XFD,$E208,F$1))</f>
        <v>-</v>
      </c>
      <c r="G208" s="7" t="str">
        <f>IF(F208="-","-",INDEX(Data!$A:$XFD,$E208,G$1))</f>
        <v>-</v>
      </c>
      <c r="H208" s="7" t="str">
        <f>IF(G208="-","-",INDEX(Data!$A:$XFD,$E208,H$1))</f>
        <v>-</v>
      </c>
      <c r="I208" s="7" t="str">
        <f>IF(H208="-","-",INDEX(Data!$A:$XFD,$E208,I$1))</f>
        <v>-</v>
      </c>
      <c r="J208" s="7" t="str">
        <f>IF(I208="-","-",INDEX(Data!$A:$XFD,$E208,J$1))</f>
        <v>-</v>
      </c>
      <c r="K208" s="7" t="str">
        <f t="shared" si="18"/>
        <v>-</v>
      </c>
      <c r="L208" s="7" t="str">
        <f t="shared" si="19"/>
        <v>-</v>
      </c>
    </row>
    <row r="209" spans="1:12" ht="13.5">
      <c r="A209" s="9">
        <f t="shared" si="15"/>
        <v>40377</v>
      </c>
      <c r="B209" s="7" t="str">
        <f>IF(A209="-","-",IF(ISERROR(MATCH(A209,Data!$B:$B,0)),"-",MATCH(A209,Data!$B:$B,0)))</f>
        <v>-</v>
      </c>
      <c r="C209" s="7">
        <f>IF(A209="-","-",COUNTIF(Data!$B:$B,A209))</f>
        <v>0</v>
      </c>
      <c r="D209" s="7" t="str">
        <f t="shared" si="16"/>
        <v>-</v>
      </c>
      <c r="E209" s="7" t="str">
        <f t="shared" si="17"/>
        <v>-</v>
      </c>
      <c r="F209" s="8" t="str">
        <f>IF(E209="-","-",INDEX(Data!$A:$XFD,$E209,F$1))</f>
        <v>-</v>
      </c>
      <c r="G209" s="7" t="str">
        <f>IF(F209="-","-",INDEX(Data!$A:$XFD,$E209,G$1))</f>
        <v>-</v>
      </c>
      <c r="H209" s="7" t="str">
        <f>IF(G209="-","-",INDEX(Data!$A:$XFD,$E209,H$1))</f>
        <v>-</v>
      </c>
      <c r="I209" s="7" t="str">
        <f>IF(H209="-","-",INDEX(Data!$A:$XFD,$E209,I$1))</f>
        <v>-</v>
      </c>
      <c r="J209" s="7" t="str">
        <f>IF(I209="-","-",INDEX(Data!$A:$XFD,$E209,J$1))</f>
        <v>-</v>
      </c>
      <c r="K209" s="7" t="str">
        <f t="shared" si="18"/>
        <v>-</v>
      </c>
      <c r="L209" s="7" t="str">
        <f t="shared" si="19"/>
        <v>-</v>
      </c>
    </row>
    <row r="210" spans="1:12" ht="13.5">
      <c r="A210" s="9">
        <f t="shared" si="15"/>
        <v>40378</v>
      </c>
      <c r="B210" s="7" t="str">
        <f>IF(A210="-","-",IF(ISERROR(MATCH(A210,Data!$B:$B,0)),"-",MATCH(A210,Data!$B:$B,0)))</f>
        <v>-</v>
      </c>
      <c r="C210" s="7">
        <f>IF(A210="-","-",COUNTIF(Data!$B:$B,A210))</f>
        <v>0</v>
      </c>
      <c r="D210" s="7" t="str">
        <f t="shared" si="16"/>
        <v>-</v>
      </c>
      <c r="E210" s="7" t="str">
        <f t="shared" si="17"/>
        <v>-</v>
      </c>
      <c r="F210" s="8" t="str">
        <f>IF(E210="-","-",INDEX(Data!$A:$XFD,$E210,F$1))</f>
        <v>-</v>
      </c>
      <c r="G210" s="7" t="str">
        <f>IF(F210="-","-",INDEX(Data!$A:$XFD,$E210,G$1))</f>
        <v>-</v>
      </c>
      <c r="H210" s="7" t="str">
        <f>IF(G210="-","-",INDEX(Data!$A:$XFD,$E210,H$1))</f>
        <v>-</v>
      </c>
      <c r="I210" s="7" t="str">
        <f>IF(H210="-","-",INDEX(Data!$A:$XFD,$E210,I$1))</f>
        <v>-</v>
      </c>
      <c r="J210" s="7" t="str">
        <f>IF(I210="-","-",INDEX(Data!$A:$XFD,$E210,J$1))</f>
        <v>-</v>
      </c>
      <c r="K210" s="7" t="str">
        <f t="shared" si="18"/>
        <v>-</v>
      </c>
      <c r="L210" s="7" t="str">
        <f t="shared" si="19"/>
        <v>-</v>
      </c>
    </row>
    <row r="211" spans="1:12" ht="13.5">
      <c r="A211" s="9">
        <f t="shared" si="15"/>
        <v>40379</v>
      </c>
      <c r="B211" s="7" t="str">
        <f>IF(A211="-","-",IF(ISERROR(MATCH(A211,Data!$B:$B,0)),"-",MATCH(A211,Data!$B:$B,0)))</f>
        <v>-</v>
      </c>
      <c r="C211" s="7">
        <f>IF(A211="-","-",COUNTIF(Data!$B:$B,A211))</f>
        <v>0</v>
      </c>
      <c r="D211" s="7" t="str">
        <f t="shared" si="16"/>
        <v>-</v>
      </c>
      <c r="E211" s="7" t="str">
        <f t="shared" si="17"/>
        <v>-</v>
      </c>
      <c r="F211" s="8" t="str">
        <f>IF(E211="-","-",INDEX(Data!$A:$XFD,$E211,F$1))</f>
        <v>-</v>
      </c>
      <c r="G211" s="7" t="str">
        <f>IF(F211="-","-",INDEX(Data!$A:$XFD,$E211,G$1))</f>
        <v>-</v>
      </c>
      <c r="H211" s="7" t="str">
        <f>IF(G211="-","-",INDEX(Data!$A:$XFD,$E211,H$1))</f>
        <v>-</v>
      </c>
      <c r="I211" s="7" t="str">
        <f>IF(H211="-","-",INDEX(Data!$A:$XFD,$E211,I$1))</f>
        <v>-</v>
      </c>
      <c r="J211" s="7" t="str">
        <f>IF(I211="-","-",INDEX(Data!$A:$XFD,$E211,J$1))</f>
        <v>-</v>
      </c>
      <c r="K211" s="7" t="str">
        <f t="shared" si="18"/>
        <v>-</v>
      </c>
      <c r="L211" s="7" t="str">
        <f t="shared" si="19"/>
        <v>-</v>
      </c>
    </row>
    <row r="212" spans="1:12" ht="13.5">
      <c r="A212" s="9">
        <f t="shared" si="15"/>
        <v>40380</v>
      </c>
      <c r="B212" s="7" t="str">
        <f>IF(A212="-","-",IF(ISERROR(MATCH(A212,Data!$B:$B,0)),"-",MATCH(A212,Data!$B:$B,0)))</f>
        <v>-</v>
      </c>
      <c r="C212" s="7">
        <f>IF(A212="-","-",COUNTIF(Data!$B:$B,A212))</f>
        <v>0</v>
      </c>
      <c r="D212" s="7" t="str">
        <f t="shared" si="16"/>
        <v>-</v>
      </c>
      <c r="E212" s="7" t="str">
        <f t="shared" si="17"/>
        <v>-</v>
      </c>
      <c r="F212" s="8" t="str">
        <f>IF(E212="-","-",INDEX(Data!$A:$XFD,$E212,F$1))</f>
        <v>-</v>
      </c>
      <c r="G212" s="7" t="str">
        <f>IF(F212="-","-",INDEX(Data!$A:$XFD,$E212,G$1))</f>
        <v>-</v>
      </c>
      <c r="H212" s="7" t="str">
        <f>IF(G212="-","-",INDEX(Data!$A:$XFD,$E212,H$1))</f>
        <v>-</v>
      </c>
      <c r="I212" s="7" t="str">
        <f>IF(H212="-","-",INDEX(Data!$A:$XFD,$E212,I$1))</f>
        <v>-</v>
      </c>
      <c r="J212" s="7" t="str">
        <f>IF(I212="-","-",INDEX(Data!$A:$XFD,$E212,J$1))</f>
        <v>-</v>
      </c>
      <c r="K212" s="7" t="str">
        <f t="shared" si="18"/>
        <v>-</v>
      </c>
      <c r="L212" s="7" t="str">
        <f t="shared" si="19"/>
        <v>-</v>
      </c>
    </row>
    <row r="213" spans="1:12" ht="13.5">
      <c r="A213" s="9">
        <f t="shared" si="15"/>
        <v>40381</v>
      </c>
      <c r="B213" s="7" t="str">
        <f>IF(A213="-","-",IF(ISERROR(MATCH(A213,Data!$B:$B,0)),"-",MATCH(A213,Data!$B:$B,0)))</f>
        <v>-</v>
      </c>
      <c r="C213" s="7">
        <f>IF(A213="-","-",COUNTIF(Data!$B:$B,A213))</f>
        <v>0</v>
      </c>
      <c r="D213" s="7" t="str">
        <f t="shared" si="16"/>
        <v>-</v>
      </c>
      <c r="E213" s="7" t="str">
        <f t="shared" si="17"/>
        <v>-</v>
      </c>
      <c r="F213" s="8" t="str">
        <f>IF(E213="-","-",INDEX(Data!$A:$XFD,$E213,F$1))</f>
        <v>-</v>
      </c>
      <c r="G213" s="7" t="str">
        <f>IF(F213="-","-",INDEX(Data!$A:$XFD,$E213,G$1))</f>
        <v>-</v>
      </c>
      <c r="H213" s="7" t="str">
        <f>IF(G213="-","-",INDEX(Data!$A:$XFD,$E213,H$1))</f>
        <v>-</v>
      </c>
      <c r="I213" s="7" t="str">
        <f>IF(H213="-","-",INDEX(Data!$A:$XFD,$E213,I$1))</f>
        <v>-</v>
      </c>
      <c r="J213" s="7" t="str">
        <f>IF(I213="-","-",INDEX(Data!$A:$XFD,$E213,J$1))</f>
        <v>-</v>
      </c>
      <c r="K213" s="7" t="str">
        <f t="shared" si="18"/>
        <v>-</v>
      </c>
      <c r="L213" s="7" t="str">
        <f t="shared" si="19"/>
        <v>-</v>
      </c>
    </row>
    <row r="214" spans="1:12" ht="13.5">
      <c r="A214" s="9">
        <f t="shared" si="15"/>
        <v>40382</v>
      </c>
      <c r="B214" s="7" t="str">
        <f>IF(A214="-","-",IF(ISERROR(MATCH(A214,Data!$B:$B,0)),"-",MATCH(A214,Data!$B:$B,0)))</f>
        <v>-</v>
      </c>
      <c r="C214" s="7">
        <f>IF(A214="-","-",COUNTIF(Data!$B:$B,A214))</f>
        <v>0</v>
      </c>
      <c r="D214" s="7" t="str">
        <f t="shared" si="16"/>
        <v>-</v>
      </c>
      <c r="E214" s="7" t="str">
        <f t="shared" si="17"/>
        <v>-</v>
      </c>
      <c r="F214" s="8" t="str">
        <f>IF(E214="-","-",INDEX(Data!$A:$XFD,$E214,F$1))</f>
        <v>-</v>
      </c>
      <c r="G214" s="7" t="str">
        <f>IF(F214="-","-",INDEX(Data!$A:$XFD,$E214,G$1))</f>
        <v>-</v>
      </c>
      <c r="H214" s="7" t="str">
        <f>IF(G214="-","-",INDEX(Data!$A:$XFD,$E214,H$1))</f>
        <v>-</v>
      </c>
      <c r="I214" s="7" t="str">
        <f>IF(H214="-","-",INDEX(Data!$A:$XFD,$E214,I$1))</f>
        <v>-</v>
      </c>
      <c r="J214" s="7" t="str">
        <f>IF(I214="-","-",INDEX(Data!$A:$XFD,$E214,J$1))</f>
        <v>-</v>
      </c>
      <c r="K214" s="7" t="str">
        <f t="shared" si="18"/>
        <v>-</v>
      </c>
      <c r="L214" s="7" t="str">
        <f t="shared" si="19"/>
        <v>-</v>
      </c>
    </row>
    <row r="215" spans="1:12" ht="13.5">
      <c r="A215" s="9">
        <f t="shared" si="15"/>
        <v>40383</v>
      </c>
      <c r="B215" s="7" t="str">
        <f>IF(A215="-","-",IF(ISERROR(MATCH(A215,Data!$B:$B,0)),"-",MATCH(A215,Data!$B:$B,0)))</f>
        <v>-</v>
      </c>
      <c r="C215" s="7">
        <f>IF(A215="-","-",COUNTIF(Data!$B:$B,A215))</f>
        <v>0</v>
      </c>
      <c r="D215" s="7" t="str">
        <f t="shared" si="16"/>
        <v>-</v>
      </c>
      <c r="E215" s="7" t="str">
        <f t="shared" si="17"/>
        <v>-</v>
      </c>
      <c r="F215" s="8" t="str">
        <f>IF(E215="-","-",INDEX(Data!$A:$XFD,$E215,F$1))</f>
        <v>-</v>
      </c>
      <c r="G215" s="7" t="str">
        <f>IF(F215="-","-",INDEX(Data!$A:$XFD,$E215,G$1))</f>
        <v>-</v>
      </c>
      <c r="H215" s="7" t="str">
        <f>IF(G215="-","-",INDEX(Data!$A:$XFD,$E215,H$1))</f>
        <v>-</v>
      </c>
      <c r="I215" s="7" t="str">
        <f>IF(H215="-","-",INDEX(Data!$A:$XFD,$E215,I$1))</f>
        <v>-</v>
      </c>
      <c r="J215" s="7" t="str">
        <f>IF(I215="-","-",INDEX(Data!$A:$XFD,$E215,J$1))</f>
        <v>-</v>
      </c>
      <c r="K215" s="7" t="str">
        <f t="shared" si="18"/>
        <v>-</v>
      </c>
      <c r="L215" s="7" t="str">
        <f t="shared" si="19"/>
        <v>-</v>
      </c>
    </row>
    <row r="216" spans="1:12" ht="13.5">
      <c r="A216" s="9">
        <f t="shared" si="15"/>
        <v>40384</v>
      </c>
      <c r="B216" s="7" t="str">
        <f>IF(A216="-","-",IF(ISERROR(MATCH(A216,Data!$B:$B,0)),"-",MATCH(A216,Data!$B:$B,0)))</f>
        <v>-</v>
      </c>
      <c r="C216" s="7">
        <f>IF(A216="-","-",COUNTIF(Data!$B:$B,A216))</f>
        <v>0</v>
      </c>
      <c r="D216" s="7" t="str">
        <f t="shared" si="16"/>
        <v>-</v>
      </c>
      <c r="E216" s="7" t="str">
        <f t="shared" si="17"/>
        <v>-</v>
      </c>
      <c r="F216" s="8" t="str">
        <f>IF(E216="-","-",INDEX(Data!$A:$XFD,$E216,F$1))</f>
        <v>-</v>
      </c>
      <c r="G216" s="7" t="str">
        <f>IF(F216="-","-",INDEX(Data!$A:$XFD,$E216,G$1))</f>
        <v>-</v>
      </c>
      <c r="H216" s="7" t="str">
        <f>IF(G216="-","-",INDEX(Data!$A:$XFD,$E216,H$1))</f>
        <v>-</v>
      </c>
      <c r="I216" s="7" t="str">
        <f>IF(H216="-","-",INDEX(Data!$A:$XFD,$E216,I$1))</f>
        <v>-</v>
      </c>
      <c r="J216" s="7" t="str">
        <f>IF(I216="-","-",INDEX(Data!$A:$XFD,$E216,J$1))</f>
        <v>-</v>
      </c>
      <c r="K216" s="7" t="str">
        <f t="shared" si="18"/>
        <v>-</v>
      </c>
      <c r="L216" s="7" t="str">
        <f t="shared" si="19"/>
        <v>-</v>
      </c>
    </row>
    <row r="217" spans="1:12" ht="13.5">
      <c r="A217" s="9">
        <f t="shared" si="15"/>
        <v>40385</v>
      </c>
      <c r="B217" s="7" t="str">
        <f>IF(A217="-","-",IF(ISERROR(MATCH(A217,Data!$B:$B,0)),"-",MATCH(A217,Data!$B:$B,0)))</f>
        <v>-</v>
      </c>
      <c r="C217" s="7">
        <f>IF(A217="-","-",COUNTIF(Data!$B:$B,A217))</f>
        <v>0</v>
      </c>
      <c r="D217" s="7" t="str">
        <f t="shared" si="16"/>
        <v>-</v>
      </c>
      <c r="E217" s="7" t="str">
        <f t="shared" si="17"/>
        <v>-</v>
      </c>
      <c r="F217" s="8" t="str">
        <f>IF(E217="-","-",INDEX(Data!$A:$XFD,$E217,F$1))</f>
        <v>-</v>
      </c>
      <c r="G217" s="7" t="str">
        <f>IF(F217="-","-",INDEX(Data!$A:$XFD,$E217,G$1))</f>
        <v>-</v>
      </c>
      <c r="H217" s="7" t="str">
        <f>IF(G217="-","-",INDEX(Data!$A:$XFD,$E217,H$1))</f>
        <v>-</v>
      </c>
      <c r="I217" s="7" t="str">
        <f>IF(H217="-","-",INDEX(Data!$A:$XFD,$E217,I$1))</f>
        <v>-</v>
      </c>
      <c r="J217" s="7" t="str">
        <f>IF(I217="-","-",INDEX(Data!$A:$XFD,$E217,J$1))</f>
        <v>-</v>
      </c>
      <c r="K217" s="7" t="str">
        <f t="shared" si="18"/>
        <v>-</v>
      </c>
      <c r="L217" s="7" t="str">
        <f t="shared" si="19"/>
        <v>-</v>
      </c>
    </row>
    <row r="218" spans="1:12" ht="13.5">
      <c r="A218" s="9">
        <f t="shared" si="15"/>
        <v>40386</v>
      </c>
      <c r="B218" s="7" t="str">
        <f>IF(A218="-","-",IF(ISERROR(MATCH(A218,Data!$B:$B,0)),"-",MATCH(A218,Data!$B:$B,0)))</f>
        <v>-</v>
      </c>
      <c r="C218" s="7">
        <f>IF(A218="-","-",COUNTIF(Data!$B:$B,A218))</f>
        <v>0</v>
      </c>
      <c r="D218" s="7" t="str">
        <f t="shared" si="16"/>
        <v>-</v>
      </c>
      <c r="E218" s="7" t="str">
        <f t="shared" si="17"/>
        <v>-</v>
      </c>
      <c r="F218" s="8" t="str">
        <f>IF(E218="-","-",INDEX(Data!$A:$XFD,$E218,F$1))</f>
        <v>-</v>
      </c>
      <c r="G218" s="7" t="str">
        <f>IF(F218="-","-",INDEX(Data!$A:$XFD,$E218,G$1))</f>
        <v>-</v>
      </c>
      <c r="H218" s="7" t="str">
        <f>IF(G218="-","-",INDEX(Data!$A:$XFD,$E218,H$1))</f>
        <v>-</v>
      </c>
      <c r="I218" s="7" t="str">
        <f>IF(H218="-","-",INDEX(Data!$A:$XFD,$E218,I$1))</f>
        <v>-</v>
      </c>
      <c r="J218" s="7" t="str">
        <f>IF(I218="-","-",INDEX(Data!$A:$XFD,$E218,J$1))</f>
        <v>-</v>
      </c>
      <c r="K218" s="7" t="str">
        <f t="shared" si="18"/>
        <v>-</v>
      </c>
      <c r="L218" s="7" t="str">
        <f t="shared" si="19"/>
        <v>-</v>
      </c>
    </row>
    <row r="219" spans="1:12" ht="13.5">
      <c r="A219" s="9">
        <f t="shared" si="15"/>
        <v>40387</v>
      </c>
      <c r="B219" s="7" t="str">
        <f>IF(A219="-","-",IF(ISERROR(MATCH(A219,Data!$B:$B,0)),"-",MATCH(A219,Data!$B:$B,0)))</f>
        <v>-</v>
      </c>
      <c r="C219" s="7">
        <f>IF(A219="-","-",COUNTIF(Data!$B:$B,A219))</f>
        <v>0</v>
      </c>
      <c r="D219" s="7" t="str">
        <f t="shared" si="16"/>
        <v>-</v>
      </c>
      <c r="E219" s="7" t="str">
        <f t="shared" si="17"/>
        <v>-</v>
      </c>
      <c r="F219" s="8" t="str">
        <f>IF(E219="-","-",INDEX(Data!$A:$XFD,$E219,F$1))</f>
        <v>-</v>
      </c>
      <c r="G219" s="7" t="str">
        <f>IF(F219="-","-",INDEX(Data!$A:$XFD,$E219,G$1))</f>
        <v>-</v>
      </c>
      <c r="H219" s="7" t="str">
        <f>IF(G219="-","-",INDEX(Data!$A:$XFD,$E219,H$1))</f>
        <v>-</v>
      </c>
      <c r="I219" s="7" t="str">
        <f>IF(H219="-","-",INDEX(Data!$A:$XFD,$E219,I$1))</f>
        <v>-</v>
      </c>
      <c r="J219" s="7" t="str">
        <f>IF(I219="-","-",INDEX(Data!$A:$XFD,$E219,J$1))</f>
        <v>-</v>
      </c>
      <c r="K219" s="7" t="str">
        <f t="shared" si="18"/>
        <v>-</v>
      </c>
      <c r="L219" s="7" t="str">
        <f t="shared" si="19"/>
        <v>-</v>
      </c>
    </row>
    <row r="220" spans="1:12" ht="13.5">
      <c r="A220" s="9">
        <f t="shared" si="15"/>
        <v>40388</v>
      </c>
      <c r="B220" s="7">
        <f>IF(A220="-","-",IF(ISERROR(MATCH(A220,Data!$B:$B,0)),"-",MATCH(A220,Data!$B:$B,0)))</f>
        <v>514</v>
      </c>
      <c r="C220" s="7">
        <f>IF(A220="-","-",COUNTIF(Data!$B:$B,A220))</f>
        <v>1</v>
      </c>
      <c r="D220" s="7">
        <f t="shared" si="16"/>
        <v>514</v>
      </c>
      <c r="E220" s="7" t="str">
        <f t="shared" si="17"/>
        <v>-</v>
      </c>
      <c r="F220" s="8" t="str">
        <f>IF(E220="-","-",INDEX(Data!$A:$XFD,$E220,F$1))</f>
        <v>-</v>
      </c>
      <c r="G220" s="7" t="str">
        <f>IF(F220="-","-",INDEX(Data!$A:$XFD,$E220,G$1))</f>
        <v>-</v>
      </c>
      <c r="H220" s="7" t="str">
        <f>IF(G220="-","-",INDEX(Data!$A:$XFD,$E220,H$1))</f>
        <v>-</v>
      </c>
      <c r="I220" s="7" t="str">
        <f>IF(H220="-","-",INDEX(Data!$A:$XFD,$E220,I$1))</f>
        <v>-</v>
      </c>
      <c r="J220" s="7" t="str">
        <f>IF(I220="-","-",INDEX(Data!$A:$XFD,$E220,J$1))</f>
        <v>-</v>
      </c>
      <c r="K220" s="7" t="str">
        <f t="shared" si="18"/>
        <v>-</v>
      </c>
      <c r="L220" s="7" t="str">
        <f t="shared" si="19"/>
        <v>-</v>
      </c>
    </row>
    <row r="221" spans="1:12" ht="13.5">
      <c r="A221" s="9">
        <f t="shared" si="15"/>
        <v>40389</v>
      </c>
      <c r="B221" s="7" t="str">
        <f>IF(A221="-","-",IF(ISERROR(MATCH(A221,Data!$B:$B,0)),"-",MATCH(A221,Data!$B:$B,0)))</f>
        <v>-</v>
      </c>
      <c r="C221" s="7">
        <f>IF(A221="-","-",COUNTIF(Data!$B:$B,A221))</f>
        <v>0</v>
      </c>
      <c r="D221" s="7" t="str">
        <f t="shared" si="16"/>
        <v>-</v>
      </c>
      <c r="E221" s="7" t="str">
        <f t="shared" si="17"/>
        <v>-</v>
      </c>
      <c r="F221" s="8" t="str">
        <f>IF(E221="-","-",INDEX(Data!$A:$XFD,$E221,F$1))</f>
        <v>-</v>
      </c>
      <c r="G221" s="7" t="str">
        <f>IF(F221="-","-",INDEX(Data!$A:$XFD,$E221,G$1))</f>
        <v>-</v>
      </c>
      <c r="H221" s="7" t="str">
        <f>IF(G221="-","-",INDEX(Data!$A:$XFD,$E221,H$1))</f>
        <v>-</v>
      </c>
      <c r="I221" s="7" t="str">
        <f>IF(H221="-","-",INDEX(Data!$A:$XFD,$E221,I$1))</f>
        <v>-</v>
      </c>
      <c r="J221" s="7" t="str">
        <f>IF(I221="-","-",INDEX(Data!$A:$XFD,$E221,J$1))</f>
        <v>-</v>
      </c>
      <c r="K221" s="7" t="str">
        <f t="shared" si="18"/>
        <v>-</v>
      </c>
      <c r="L221" s="7" t="str">
        <f t="shared" si="19"/>
        <v>-</v>
      </c>
    </row>
    <row r="222" spans="1:12" ht="13.5">
      <c r="A222" s="9">
        <f t="shared" si="15"/>
        <v>40390</v>
      </c>
      <c r="B222" s="7" t="str">
        <f>IF(A222="-","-",IF(ISERROR(MATCH(A222,Data!$B:$B,0)),"-",MATCH(A222,Data!$B:$B,0)))</f>
        <v>-</v>
      </c>
      <c r="C222" s="7">
        <f>IF(A222="-","-",COUNTIF(Data!$B:$B,A222))</f>
        <v>0</v>
      </c>
      <c r="D222" s="7" t="str">
        <f t="shared" si="16"/>
        <v>-</v>
      </c>
      <c r="E222" s="7" t="str">
        <f t="shared" si="17"/>
        <v>-</v>
      </c>
      <c r="F222" s="8" t="str">
        <f>IF(E222="-","-",INDEX(Data!$A:$XFD,$E222,F$1))</f>
        <v>-</v>
      </c>
      <c r="G222" s="7" t="str">
        <f>IF(F222="-","-",INDEX(Data!$A:$XFD,$E222,G$1))</f>
        <v>-</v>
      </c>
      <c r="H222" s="7" t="str">
        <f>IF(G222="-","-",INDEX(Data!$A:$XFD,$E222,H$1))</f>
        <v>-</v>
      </c>
      <c r="I222" s="7" t="str">
        <f>IF(H222="-","-",INDEX(Data!$A:$XFD,$E222,I$1))</f>
        <v>-</v>
      </c>
      <c r="J222" s="7" t="str">
        <f>IF(I222="-","-",INDEX(Data!$A:$XFD,$E222,J$1))</f>
        <v>-</v>
      </c>
      <c r="K222" s="7" t="str">
        <f t="shared" si="18"/>
        <v>-</v>
      </c>
      <c r="L222" s="7" t="str">
        <f t="shared" si="19"/>
        <v>-</v>
      </c>
    </row>
    <row r="223" spans="1:12" ht="13.5">
      <c r="A223" s="9">
        <f t="shared" si="15"/>
        <v>40391</v>
      </c>
      <c r="B223" s="7" t="str">
        <f>IF(A223="-","-",IF(ISERROR(MATCH(A223,Data!$B:$B,0)),"-",MATCH(A223,Data!$B:$B,0)))</f>
        <v>-</v>
      </c>
      <c r="C223" s="7">
        <f>IF(A223="-","-",COUNTIF(Data!$B:$B,A223))</f>
        <v>0</v>
      </c>
      <c r="D223" s="7" t="str">
        <f t="shared" si="16"/>
        <v>-</v>
      </c>
      <c r="E223" s="7" t="str">
        <f t="shared" si="17"/>
        <v>-</v>
      </c>
      <c r="F223" s="8" t="str">
        <f>IF(E223="-","-",INDEX(Data!$A:$XFD,$E223,F$1))</f>
        <v>-</v>
      </c>
      <c r="G223" s="7" t="str">
        <f>IF(F223="-","-",INDEX(Data!$A:$XFD,$E223,G$1))</f>
        <v>-</v>
      </c>
      <c r="H223" s="7" t="str">
        <f>IF(G223="-","-",INDEX(Data!$A:$XFD,$E223,H$1))</f>
        <v>-</v>
      </c>
      <c r="I223" s="7" t="str">
        <f>IF(H223="-","-",INDEX(Data!$A:$XFD,$E223,I$1))</f>
        <v>-</v>
      </c>
      <c r="J223" s="7" t="str">
        <f>IF(I223="-","-",INDEX(Data!$A:$XFD,$E223,J$1))</f>
        <v>-</v>
      </c>
      <c r="K223" s="7" t="str">
        <f t="shared" si="18"/>
        <v>-</v>
      </c>
      <c r="L223" s="7" t="str">
        <f t="shared" si="19"/>
        <v>-</v>
      </c>
    </row>
    <row r="224" spans="1:12" ht="13.5">
      <c r="A224" s="9">
        <f t="shared" si="15"/>
        <v>40392</v>
      </c>
      <c r="B224" s="7" t="str">
        <f>IF(A224="-","-",IF(ISERROR(MATCH(A224,Data!$B:$B,0)),"-",MATCH(A224,Data!$B:$B,0)))</f>
        <v>-</v>
      </c>
      <c r="C224" s="7">
        <f>IF(A224="-","-",COUNTIF(Data!$B:$B,A224))</f>
        <v>0</v>
      </c>
      <c r="D224" s="7" t="str">
        <f t="shared" si="16"/>
        <v>-</v>
      </c>
      <c r="E224" s="7" t="str">
        <f t="shared" si="17"/>
        <v>-</v>
      </c>
      <c r="F224" s="8" t="str">
        <f>IF(E224="-","-",INDEX(Data!$A:$XFD,$E224,F$1))</f>
        <v>-</v>
      </c>
      <c r="G224" s="7" t="str">
        <f>IF(F224="-","-",INDEX(Data!$A:$XFD,$E224,G$1))</f>
        <v>-</v>
      </c>
      <c r="H224" s="7" t="str">
        <f>IF(G224="-","-",INDEX(Data!$A:$XFD,$E224,H$1))</f>
        <v>-</v>
      </c>
      <c r="I224" s="7" t="str">
        <f>IF(H224="-","-",INDEX(Data!$A:$XFD,$E224,I$1))</f>
        <v>-</v>
      </c>
      <c r="J224" s="7" t="str">
        <f>IF(I224="-","-",INDEX(Data!$A:$XFD,$E224,J$1))</f>
        <v>-</v>
      </c>
      <c r="K224" s="7" t="str">
        <f t="shared" si="18"/>
        <v>-</v>
      </c>
      <c r="L224" s="7" t="str">
        <f t="shared" si="19"/>
        <v>-</v>
      </c>
    </row>
    <row r="225" spans="1:12" ht="13.5">
      <c r="A225" s="9">
        <f t="shared" si="15"/>
        <v>40393</v>
      </c>
      <c r="B225" s="7" t="str">
        <f>IF(A225="-","-",IF(ISERROR(MATCH(A225,Data!$B:$B,0)),"-",MATCH(A225,Data!$B:$B,0)))</f>
        <v>-</v>
      </c>
      <c r="C225" s="7">
        <f>IF(A225="-","-",COUNTIF(Data!$B:$B,A225))</f>
        <v>0</v>
      </c>
      <c r="D225" s="7" t="str">
        <f t="shared" si="16"/>
        <v>-</v>
      </c>
      <c r="E225" s="7" t="str">
        <f t="shared" si="17"/>
        <v>-</v>
      </c>
      <c r="F225" s="8" t="str">
        <f>IF(E225="-","-",INDEX(Data!$A:$XFD,$E225,F$1))</f>
        <v>-</v>
      </c>
      <c r="G225" s="7" t="str">
        <f>IF(F225="-","-",INDEX(Data!$A:$XFD,$E225,G$1))</f>
        <v>-</v>
      </c>
      <c r="H225" s="7" t="str">
        <f>IF(G225="-","-",INDEX(Data!$A:$XFD,$E225,H$1))</f>
        <v>-</v>
      </c>
      <c r="I225" s="7" t="str">
        <f>IF(H225="-","-",INDEX(Data!$A:$XFD,$E225,I$1))</f>
        <v>-</v>
      </c>
      <c r="J225" s="7" t="str">
        <f>IF(I225="-","-",INDEX(Data!$A:$XFD,$E225,J$1))</f>
        <v>-</v>
      </c>
      <c r="K225" s="7" t="str">
        <f t="shared" si="18"/>
        <v>-</v>
      </c>
      <c r="L225" s="7" t="str">
        <f t="shared" si="19"/>
        <v>-</v>
      </c>
    </row>
    <row r="226" spans="1:12" ht="13.5">
      <c r="A226" s="9">
        <f t="shared" si="15"/>
        <v>40394</v>
      </c>
      <c r="B226" s="7">
        <f>IF(A226="-","-",IF(ISERROR(MATCH(A226,Data!$B:$B,0)),"-",MATCH(A226,Data!$B:$B,0)))</f>
        <v>515</v>
      </c>
      <c r="C226" s="7">
        <f>IF(A226="-","-",COUNTIF(Data!$B:$B,A226))</f>
        <v>1</v>
      </c>
      <c r="D226" s="7">
        <f t="shared" si="16"/>
        <v>515</v>
      </c>
      <c r="E226" s="7" t="str">
        <f t="shared" si="17"/>
        <v>-</v>
      </c>
      <c r="F226" s="8" t="str">
        <f>IF(E226="-","-",INDEX(Data!$A:$XFD,$E226,F$1))</f>
        <v>-</v>
      </c>
      <c r="G226" s="7" t="str">
        <f>IF(F226="-","-",INDEX(Data!$A:$XFD,$E226,G$1))</f>
        <v>-</v>
      </c>
      <c r="H226" s="7" t="str">
        <f>IF(G226="-","-",INDEX(Data!$A:$XFD,$E226,H$1))</f>
        <v>-</v>
      </c>
      <c r="I226" s="7" t="str">
        <f>IF(H226="-","-",INDEX(Data!$A:$XFD,$E226,I$1))</f>
        <v>-</v>
      </c>
      <c r="J226" s="7" t="str">
        <f>IF(I226="-","-",INDEX(Data!$A:$XFD,$E226,J$1))</f>
        <v>-</v>
      </c>
      <c r="K226" s="7" t="str">
        <f t="shared" si="18"/>
        <v>-</v>
      </c>
      <c r="L226" s="7" t="str">
        <f t="shared" si="19"/>
        <v>-</v>
      </c>
    </row>
    <row r="227" spans="1:12" ht="13.5">
      <c r="A227" s="9">
        <f t="shared" si="15"/>
        <v>40395</v>
      </c>
      <c r="B227" s="7">
        <f>IF(A227="-","-",IF(ISERROR(MATCH(A227,Data!$B:$B,0)),"-",MATCH(A227,Data!$B:$B,0)))</f>
        <v>516</v>
      </c>
      <c r="C227" s="7">
        <f>IF(A227="-","-",COUNTIF(Data!$B:$B,A227))</f>
        <v>1</v>
      </c>
      <c r="D227" s="7">
        <f t="shared" si="16"/>
        <v>516</v>
      </c>
      <c r="E227" s="7" t="str">
        <f t="shared" si="17"/>
        <v>-</v>
      </c>
      <c r="F227" s="8" t="str">
        <f>IF(E227="-","-",INDEX(Data!$A:$XFD,$E227,F$1))</f>
        <v>-</v>
      </c>
      <c r="G227" s="7" t="str">
        <f>IF(F227="-","-",INDEX(Data!$A:$XFD,$E227,G$1))</f>
        <v>-</v>
      </c>
      <c r="H227" s="7" t="str">
        <f>IF(G227="-","-",INDEX(Data!$A:$XFD,$E227,H$1))</f>
        <v>-</v>
      </c>
      <c r="I227" s="7" t="str">
        <f>IF(H227="-","-",INDEX(Data!$A:$XFD,$E227,I$1))</f>
        <v>-</v>
      </c>
      <c r="J227" s="7" t="str">
        <f>IF(I227="-","-",INDEX(Data!$A:$XFD,$E227,J$1))</f>
        <v>-</v>
      </c>
      <c r="K227" s="7" t="str">
        <f t="shared" si="18"/>
        <v>-</v>
      </c>
      <c r="L227" s="7" t="str">
        <f t="shared" si="19"/>
        <v>-</v>
      </c>
    </row>
    <row r="228" spans="1:12" ht="13.5">
      <c r="A228" s="9">
        <f t="shared" si="15"/>
        <v>40396</v>
      </c>
      <c r="B228" s="7" t="str">
        <f>IF(A228="-","-",IF(ISERROR(MATCH(A228,Data!$B:$B,0)),"-",MATCH(A228,Data!$B:$B,0)))</f>
        <v>-</v>
      </c>
      <c r="C228" s="7">
        <f>IF(A228="-","-",COUNTIF(Data!$B:$B,A228))</f>
        <v>0</v>
      </c>
      <c r="D228" s="7" t="str">
        <f t="shared" si="16"/>
        <v>-</v>
      </c>
      <c r="E228" s="7" t="str">
        <f t="shared" si="17"/>
        <v>-</v>
      </c>
      <c r="F228" s="8" t="str">
        <f>IF(E228="-","-",INDEX(Data!$A:$XFD,$E228,F$1))</f>
        <v>-</v>
      </c>
      <c r="G228" s="7" t="str">
        <f>IF(F228="-","-",INDEX(Data!$A:$XFD,$E228,G$1))</f>
        <v>-</v>
      </c>
      <c r="H228" s="7" t="str">
        <f>IF(G228="-","-",INDEX(Data!$A:$XFD,$E228,H$1))</f>
        <v>-</v>
      </c>
      <c r="I228" s="7" t="str">
        <f>IF(H228="-","-",INDEX(Data!$A:$XFD,$E228,I$1))</f>
        <v>-</v>
      </c>
      <c r="J228" s="7" t="str">
        <f>IF(I228="-","-",INDEX(Data!$A:$XFD,$E228,J$1))</f>
        <v>-</v>
      </c>
      <c r="K228" s="7" t="str">
        <f t="shared" si="18"/>
        <v>-</v>
      </c>
      <c r="L228" s="7" t="str">
        <f t="shared" si="19"/>
        <v>-</v>
      </c>
    </row>
    <row r="229" spans="1:12" ht="13.5">
      <c r="A229" s="9">
        <f t="shared" si="15"/>
        <v>40397</v>
      </c>
      <c r="B229" s="7" t="str">
        <f>IF(A229="-","-",IF(ISERROR(MATCH(A229,Data!$B:$B,0)),"-",MATCH(A229,Data!$B:$B,0)))</f>
        <v>-</v>
      </c>
      <c r="C229" s="7">
        <f>IF(A229="-","-",COUNTIF(Data!$B:$B,A229))</f>
        <v>0</v>
      </c>
      <c r="D229" s="7" t="str">
        <f t="shared" si="16"/>
        <v>-</v>
      </c>
      <c r="E229" s="7" t="str">
        <f t="shared" si="17"/>
        <v>-</v>
      </c>
      <c r="F229" s="8" t="str">
        <f>IF(E229="-","-",INDEX(Data!$A:$XFD,$E229,F$1))</f>
        <v>-</v>
      </c>
      <c r="G229" s="7" t="str">
        <f>IF(F229="-","-",INDEX(Data!$A:$XFD,$E229,G$1))</f>
        <v>-</v>
      </c>
      <c r="H229" s="7" t="str">
        <f>IF(G229="-","-",INDEX(Data!$A:$XFD,$E229,H$1))</f>
        <v>-</v>
      </c>
      <c r="I229" s="7" t="str">
        <f>IF(H229="-","-",INDEX(Data!$A:$XFD,$E229,I$1))</f>
        <v>-</v>
      </c>
      <c r="J229" s="7" t="str">
        <f>IF(I229="-","-",INDEX(Data!$A:$XFD,$E229,J$1))</f>
        <v>-</v>
      </c>
      <c r="K229" s="7" t="str">
        <f t="shared" si="18"/>
        <v>-</v>
      </c>
      <c r="L229" s="7" t="str">
        <f t="shared" si="19"/>
        <v>-</v>
      </c>
    </row>
    <row r="230" spans="1:12" ht="13.5">
      <c r="A230" s="9">
        <f t="shared" si="15"/>
        <v>40398</v>
      </c>
      <c r="B230" s="7" t="str">
        <f>IF(A230="-","-",IF(ISERROR(MATCH(A230,Data!$B:$B,0)),"-",MATCH(A230,Data!$B:$B,0)))</f>
        <v>-</v>
      </c>
      <c r="C230" s="7">
        <f>IF(A230="-","-",COUNTIF(Data!$B:$B,A230))</f>
        <v>0</v>
      </c>
      <c r="D230" s="7" t="str">
        <f t="shared" si="16"/>
        <v>-</v>
      </c>
      <c r="E230" s="7" t="str">
        <f t="shared" si="17"/>
        <v>-</v>
      </c>
      <c r="F230" s="8" t="str">
        <f>IF(E230="-","-",INDEX(Data!$A:$XFD,$E230,F$1))</f>
        <v>-</v>
      </c>
      <c r="G230" s="7" t="str">
        <f>IF(F230="-","-",INDEX(Data!$A:$XFD,$E230,G$1))</f>
        <v>-</v>
      </c>
      <c r="H230" s="7" t="str">
        <f>IF(G230="-","-",INDEX(Data!$A:$XFD,$E230,H$1))</f>
        <v>-</v>
      </c>
      <c r="I230" s="7" t="str">
        <f>IF(H230="-","-",INDEX(Data!$A:$XFD,$E230,I$1))</f>
        <v>-</v>
      </c>
      <c r="J230" s="7" t="str">
        <f>IF(I230="-","-",INDEX(Data!$A:$XFD,$E230,J$1))</f>
        <v>-</v>
      </c>
      <c r="K230" s="7" t="str">
        <f t="shared" si="18"/>
        <v>-</v>
      </c>
      <c r="L230" s="7" t="str">
        <f t="shared" si="19"/>
        <v>-</v>
      </c>
    </row>
    <row r="231" spans="1:12" ht="13.5">
      <c r="A231" s="9">
        <f t="shared" si="15"/>
        <v>40399</v>
      </c>
      <c r="B231" s="7">
        <f>IF(A231="-","-",IF(ISERROR(MATCH(A231,Data!$B:$B,0)),"-",MATCH(A231,Data!$B:$B,0)))</f>
        <v>517</v>
      </c>
      <c r="C231" s="7">
        <f>IF(A231="-","-",COUNTIF(Data!$B:$B,A231))</f>
        <v>1</v>
      </c>
      <c r="D231" s="7">
        <f t="shared" si="16"/>
        <v>517</v>
      </c>
      <c r="E231" s="7" t="str">
        <f t="shared" si="17"/>
        <v>-</v>
      </c>
      <c r="F231" s="8" t="str">
        <f>IF(E231="-","-",INDEX(Data!$A:$XFD,$E231,F$1))</f>
        <v>-</v>
      </c>
      <c r="G231" s="7" t="str">
        <f>IF(F231="-","-",INDEX(Data!$A:$XFD,$E231,G$1))</f>
        <v>-</v>
      </c>
      <c r="H231" s="7" t="str">
        <f>IF(G231="-","-",INDEX(Data!$A:$XFD,$E231,H$1))</f>
        <v>-</v>
      </c>
      <c r="I231" s="7" t="str">
        <f>IF(H231="-","-",INDEX(Data!$A:$XFD,$E231,I$1))</f>
        <v>-</v>
      </c>
      <c r="J231" s="7" t="str">
        <f>IF(I231="-","-",INDEX(Data!$A:$XFD,$E231,J$1))</f>
        <v>-</v>
      </c>
      <c r="K231" s="7" t="str">
        <f t="shared" si="18"/>
        <v>-</v>
      </c>
      <c r="L231" s="7" t="str">
        <f t="shared" si="19"/>
        <v>-</v>
      </c>
    </row>
    <row r="232" spans="1:12" ht="13.5">
      <c r="A232" s="9">
        <f t="shared" si="15"/>
        <v>40400</v>
      </c>
      <c r="B232" s="7" t="str">
        <f>IF(A232="-","-",IF(ISERROR(MATCH(A232,Data!$B:$B,0)),"-",MATCH(A232,Data!$B:$B,0)))</f>
        <v>-</v>
      </c>
      <c r="C232" s="7">
        <f>IF(A232="-","-",COUNTIF(Data!$B:$B,A232))</f>
        <v>0</v>
      </c>
      <c r="D232" s="7" t="str">
        <f t="shared" si="16"/>
        <v>-</v>
      </c>
      <c r="E232" s="7" t="str">
        <f t="shared" si="17"/>
        <v>-</v>
      </c>
      <c r="F232" s="8" t="str">
        <f>IF(E232="-","-",INDEX(Data!$A:$XFD,$E232,F$1))</f>
        <v>-</v>
      </c>
      <c r="G232" s="7" t="str">
        <f>IF(F232="-","-",INDEX(Data!$A:$XFD,$E232,G$1))</f>
        <v>-</v>
      </c>
      <c r="H232" s="7" t="str">
        <f>IF(G232="-","-",INDEX(Data!$A:$XFD,$E232,H$1))</f>
        <v>-</v>
      </c>
      <c r="I232" s="7" t="str">
        <f>IF(H232="-","-",INDEX(Data!$A:$XFD,$E232,I$1))</f>
        <v>-</v>
      </c>
      <c r="J232" s="7" t="str">
        <f>IF(I232="-","-",INDEX(Data!$A:$XFD,$E232,J$1))</f>
        <v>-</v>
      </c>
      <c r="K232" s="7" t="str">
        <f t="shared" si="18"/>
        <v>-</v>
      </c>
      <c r="L232" s="7" t="str">
        <f t="shared" si="19"/>
        <v>-</v>
      </c>
    </row>
    <row r="233" spans="1:12" ht="13.5">
      <c r="A233" s="9">
        <f t="shared" si="15"/>
        <v>40401</v>
      </c>
      <c r="B233" s="7" t="str">
        <f>IF(A233="-","-",IF(ISERROR(MATCH(A233,Data!$B:$B,0)),"-",MATCH(A233,Data!$B:$B,0)))</f>
        <v>-</v>
      </c>
      <c r="C233" s="7">
        <f>IF(A233="-","-",COUNTIF(Data!$B:$B,A233))</f>
        <v>0</v>
      </c>
      <c r="D233" s="7" t="str">
        <f t="shared" si="16"/>
        <v>-</v>
      </c>
      <c r="E233" s="7" t="str">
        <f t="shared" si="17"/>
        <v>-</v>
      </c>
      <c r="F233" s="8" t="str">
        <f>IF(E233="-","-",INDEX(Data!$A:$XFD,$E233,F$1))</f>
        <v>-</v>
      </c>
      <c r="G233" s="7" t="str">
        <f>IF(F233="-","-",INDEX(Data!$A:$XFD,$E233,G$1))</f>
        <v>-</v>
      </c>
      <c r="H233" s="7" t="str">
        <f>IF(G233="-","-",INDEX(Data!$A:$XFD,$E233,H$1))</f>
        <v>-</v>
      </c>
      <c r="I233" s="7" t="str">
        <f>IF(H233="-","-",INDEX(Data!$A:$XFD,$E233,I$1))</f>
        <v>-</v>
      </c>
      <c r="J233" s="7" t="str">
        <f>IF(I233="-","-",INDEX(Data!$A:$XFD,$E233,J$1))</f>
        <v>-</v>
      </c>
      <c r="K233" s="7" t="str">
        <f t="shared" si="18"/>
        <v>-</v>
      </c>
      <c r="L233" s="7" t="str">
        <f t="shared" si="19"/>
        <v>-</v>
      </c>
    </row>
    <row r="234" spans="1:12" ht="13.5">
      <c r="A234" s="9">
        <f t="shared" si="15"/>
        <v>40402</v>
      </c>
      <c r="B234" s="7" t="str">
        <f>IF(A234="-","-",IF(ISERROR(MATCH(A234,Data!$B:$B,0)),"-",MATCH(A234,Data!$B:$B,0)))</f>
        <v>-</v>
      </c>
      <c r="C234" s="7">
        <f>IF(A234="-","-",COUNTIF(Data!$B:$B,A234))</f>
        <v>0</v>
      </c>
      <c r="D234" s="7" t="str">
        <f t="shared" si="16"/>
        <v>-</v>
      </c>
      <c r="E234" s="7" t="str">
        <f t="shared" si="17"/>
        <v>-</v>
      </c>
      <c r="F234" s="8" t="str">
        <f>IF(E234="-","-",INDEX(Data!$A:$XFD,$E234,F$1))</f>
        <v>-</v>
      </c>
      <c r="G234" s="7" t="str">
        <f>IF(F234="-","-",INDEX(Data!$A:$XFD,$E234,G$1))</f>
        <v>-</v>
      </c>
      <c r="H234" s="7" t="str">
        <f>IF(G234="-","-",INDEX(Data!$A:$XFD,$E234,H$1))</f>
        <v>-</v>
      </c>
      <c r="I234" s="7" t="str">
        <f>IF(H234="-","-",INDEX(Data!$A:$XFD,$E234,I$1))</f>
        <v>-</v>
      </c>
      <c r="J234" s="7" t="str">
        <f>IF(I234="-","-",INDEX(Data!$A:$XFD,$E234,J$1))</f>
        <v>-</v>
      </c>
      <c r="K234" s="7" t="str">
        <f t="shared" si="18"/>
        <v>-</v>
      </c>
      <c r="L234" s="7" t="str">
        <f t="shared" si="19"/>
        <v>-</v>
      </c>
    </row>
    <row r="235" spans="1:12" ht="13.5">
      <c r="A235" s="9">
        <f t="shared" si="15"/>
        <v>40403</v>
      </c>
      <c r="B235" s="7" t="str">
        <f>IF(A235="-","-",IF(ISERROR(MATCH(A235,Data!$B:$B,0)),"-",MATCH(A235,Data!$B:$B,0)))</f>
        <v>-</v>
      </c>
      <c r="C235" s="7">
        <f>IF(A235="-","-",COUNTIF(Data!$B:$B,A235))</f>
        <v>0</v>
      </c>
      <c r="D235" s="7" t="str">
        <f t="shared" si="16"/>
        <v>-</v>
      </c>
      <c r="E235" s="7" t="str">
        <f t="shared" si="17"/>
        <v>-</v>
      </c>
      <c r="F235" s="8" t="str">
        <f>IF(E235="-","-",INDEX(Data!$A:$XFD,$E235,F$1))</f>
        <v>-</v>
      </c>
      <c r="G235" s="7" t="str">
        <f>IF(F235="-","-",INDEX(Data!$A:$XFD,$E235,G$1))</f>
        <v>-</v>
      </c>
      <c r="H235" s="7" t="str">
        <f>IF(G235="-","-",INDEX(Data!$A:$XFD,$E235,H$1))</f>
        <v>-</v>
      </c>
      <c r="I235" s="7" t="str">
        <f>IF(H235="-","-",INDEX(Data!$A:$XFD,$E235,I$1))</f>
        <v>-</v>
      </c>
      <c r="J235" s="7" t="str">
        <f>IF(I235="-","-",INDEX(Data!$A:$XFD,$E235,J$1))</f>
        <v>-</v>
      </c>
      <c r="K235" s="7" t="str">
        <f t="shared" si="18"/>
        <v>-</v>
      </c>
      <c r="L235" s="7" t="str">
        <f t="shared" si="19"/>
        <v>-</v>
      </c>
    </row>
    <row r="236" spans="1:12" ht="13.5">
      <c r="A236" s="9">
        <f t="shared" si="15"/>
        <v>40404</v>
      </c>
      <c r="B236" s="7" t="str">
        <f>IF(A236="-","-",IF(ISERROR(MATCH(A236,Data!$B:$B,0)),"-",MATCH(A236,Data!$B:$B,0)))</f>
        <v>-</v>
      </c>
      <c r="C236" s="7">
        <f>IF(A236="-","-",COUNTIF(Data!$B:$B,A236))</f>
        <v>0</v>
      </c>
      <c r="D236" s="7" t="str">
        <f t="shared" si="16"/>
        <v>-</v>
      </c>
      <c r="E236" s="7" t="str">
        <f t="shared" si="17"/>
        <v>-</v>
      </c>
      <c r="F236" s="8" t="str">
        <f>IF(E236="-","-",INDEX(Data!$A:$XFD,$E236,F$1))</f>
        <v>-</v>
      </c>
      <c r="G236" s="7" t="str">
        <f>IF(F236="-","-",INDEX(Data!$A:$XFD,$E236,G$1))</f>
        <v>-</v>
      </c>
      <c r="H236" s="7" t="str">
        <f>IF(G236="-","-",INDEX(Data!$A:$XFD,$E236,H$1))</f>
        <v>-</v>
      </c>
      <c r="I236" s="7" t="str">
        <f>IF(H236="-","-",INDEX(Data!$A:$XFD,$E236,I$1))</f>
        <v>-</v>
      </c>
      <c r="J236" s="7" t="str">
        <f>IF(I236="-","-",INDEX(Data!$A:$XFD,$E236,J$1))</f>
        <v>-</v>
      </c>
      <c r="K236" s="7" t="str">
        <f t="shared" si="18"/>
        <v>-</v>
      </c>
      <c r="L236" s="7" t="str">
        <f t="shared" si="19"/>
        <v>-</v>
      </c>
    </row>
    <row r="237" spans="1:12" ht="13.5">
      <c r="A237" s="9">
        <f t="shared" si="15"/>
        <v>40405</v>
      </c>
      <c r="B237" s="7" t="str">
        <f>IF(A237="-","-",IF(ISERROR(MATCH(A237,Data!$B:$B,0)),"-",MATCH(A237,Data!$B:$B,0)))</f>
        <v>-</v>
      </c>
      <c r="C237" s="7">
        <f>IF(A237="-","-",COUNTIF(Data!$B:$B,A237))</f>
        <v>0</v>
      </c>
      <c r="D237" s="7" t="str">
        <f t="shared" si="16"/>
        <v>-</v>
      </c>
      <c r="E237" s="7" t="str">
        <f t="shared" si="17"/>
        <v>-</v>
      </c>
      <c r="F237" s="8" t="str">
        <f>IF(E237="-","-",INDEX(Data!$A:$XFD,$E237,F$1))</f>
        <v>-</v>
      </c>
      <c r="G237" s="7" t="str">
        <f>IF(F237="-","-",INDEX(Data!$A:$XFD,$E237,G$1))</f>
        <v>-</v>
      </c>
      <c r="H237" s="7" t="str">
        <f>IF(G237="-","-",INDEX(Data!$A:$XFD,$E237,H$1))</f>
        <v>-</v>
      </c>
      <c r="I237" s="7" t="str">
        <f>IF(H237="-","-",INDEX(Data!$A:$XFD,$E237,I$1))</f>
        <v>-</v>
      </c>
      <c r="J237" s="7" t="str">
        <f>IF(I237="-","-",INDEX(Data!$A:$XFD,$E237,J$1))</f>
        <v>-</v>
      </c>
      <c r="K237" s="7" t="str">
        <f t="shared" si="18"/>
        <v>-</v>
      </c>
      <c r="L237" s="7" t="str">
        <f t="shared" si="19"/>
        <v>-</v>
      </c>
    </row>
    <row r="238" spans="1:12" ht="13.5">
      <c r="A238" s="9">
        <f t="shared" si="15"/>
        <v>40406</v>
      </c>
      <c r="B238" s="7" t="str">
        <f>IF(A238="-","-",IF(ISERROR(MATCH(A238,Data!$B:$B,0)),"-",MATCH(A238,Data!$B:$B,0)))</f>
        <v>-</v>
      </c>
      <c r="C238" s="7">
        <f>IF(A238="-","-",COUNTIF(Data!$B:$B,A238))</f>
        <v>0</v>
      </c>
      <c r="D238" s="7" t="str">
        <f t="shared" si="16"/>
        <v>-</v>
      </c>
      <c r="E238" s="7" t="str">
        <f t="shared" si="17"/>
        <v>-</v>
      </c>
      <c r="F238" s="8" t="str">
        <f>IF(E238="-","-",INDEX(Data!$A:$XFD,$E238,F$1))</f>
        <v>-</v>
      </c>
      <c r="G238" s="7" t="str">
        <f>IF(F238="-","-",INDEX(Data!$A:$XFD,$E238,G$1))</f>
        <v>-</v>
      </c>
      <c r="H238" s="7" t="str">
        <f>IF(G238="-","-",INDEX(Data!$A:$XFD,$E238,H$1))</f>
        <v>-</v>
      </c>
      <c r="I238" s="7" t="str">
        <f>IF(H238="-","-",INDEX(Data!$A:$XFD,$E238,I$1))</f>
        <v>-</v>
      </c>
      <c r="J238" s="7" t="str">
        <f>IF(I238="-","-",INDEX(Data!$A:$XFD,$E238,J$1))</f>
        <v>-</v>
      </c>
      <c r="K238" s="7" t="str">
        <f t="shared" si="18"/>
        <v>-</v>
      </c>
      <c r="L238" s="7" t="str">
        <f t="shared" si="19"/>
        <v>-</v>
      </c>
    </row>
    <row r="239" spans="1:12" ht="13.5">
      <c r="A239" s="9">
        <f t="shared" si="15"/>
        <v>40407</v>
      </c>
      <c r="B239" s="7" t="str">
        <f>IF(A239="-","-",IF(ISERROR(MATCH(A239,Data!$B:$B,0)),"-",MATCH(A239,Data!$B:$B,0)))</f>
        <v>-</v>
      </c>
      <c r="C239" s="7">
        <f>IF(A239="-","-",COUNTIF(Data!$B:$B,A239))</f>
        <v>0</v>
      </c>
      <c r="D239" s="7" t="str">
        <f t="shared" si="16"/>
        <v>-</v>
      </c>
      <c r="E239" s="7" t="str">
        <f t="shared" si="17"/>
        <v>-</v>
      </c>
      <c r="F239" s="8" t="str">
        <f>IF(E239="-","-",INDEX(Data!$A:$XFD,$E239,F$1))</f>
        <v>-</v>
      </c>
      <c r="G239" s="7" t="str">
        <f>IF(F239="-","-",INDEX(Data!$A:$XFD,$E239,G$1))</f>
        <v>-</v>
      </c>
      <c r="H239" s="7" t="str">
        <f>IF(G239="-","-",INDEX(Data!$A:$XFD,$E239,H$1))</f>
        <v>-</v>
      </c>
      <c r="I239" s="7" t="str">
        <f>IF(H239="-","-",INDEX(Data!$A:$XFD,$E239,I$1))</f>
        <v>-</v>
      </c>
      <c r="J239" s="7" t="str">
        <f>IF(I239="-","-",INDEX(Data!$A:$XFD,$E239,J$1))</f>
        <v>-</v>
      </c>
      <c r="K239" s="7" t="str">
        <f t="shared" si="18"/>
        <v>-</v>
      </c>
      <c r="L239" s="7" t="str">
        <f t="shared" si="19"/>
        <v>-</v>
      </c>
    </row>
    <row r="240" spans="1:12" ht="13.5">
      <c r="A240" s="9">
        <f t="shared" si="15"/>
        <v>40408</v>
      </c>
      <c r="B240" s="7" t="str">
        <f>IF(A240="-","-",IF(ISERROR(MATCH(A240,Data!$B:$B,0)),"-",MATCH(A240,Data!$B:$B,0)))</f>
        <v>-</v>
      </c>
      <c r="C240" s="7">
        <f>IF(A240="-","-",COUNTIF(Data!$B:$B,A240))</f>
        <v>0</v>
      </c>
      <c r="D240" s="7" t="str">
        <f t="shared" si="16"/>
        <v>-</v>
      </c>
      <c r="E240" s="7" t="str">
        <f t="shared" si="17"/>
        <v>-</v>
      </c>
      <c r="F240" s="8" t="str">
        <f>IF(E240="-","-",INDEX(Data!$A:$XFD,$E240,F$1))</f>
        <v>-</v>
      </c>
      <c r="G240" s="7" t="str">
        <f>IF(F240="-","-",INDEX(Data!$A:$XFD,$E240,G$1))</f>
        <v>-</v>
      </c>
      <c r="H240" s="7" t="str">
        <f>IF(G240="-","-",INDEX(Data!$A:$XFD,$E240,H$1))</f>
        <v>-</v>
      </c>
      <c r="I240" s="7" t="str">
        <f>IF(H240="-","-",INDEX(Data!$A:$XFD,$E240,I$1))</f>
        <v>-</v>
      </c>
      <c r="J240" s="7" t="str">
        <f>IF(I240="-","-",INDEX(Data!$A:$XFD,$E240,J$1))</f>
        <v>-</v>
      </c>
      <c r="K240" s="7" t="str">
        <f t="shared" si="18"/>
        <v>-</v>
      </c>
      <c r="L240" s="7" t="str">
        <f t="shared" si="19"/>
        <v>-</v>
      </c>
    </row>
    <row r="241" spans="1:12" ht="13.5">
      <c r="A241" s="9">
        <f t="shared" si="15"/>
        <v>40409</v>
      </c>
      <c r="B241" s="7" t="str">
        <f>IF(A241="-","-",IF(ISERROR(MATCH(A241,Data!$B:$B,0)),"-",MATCH(A241,Data!$B:$B,0)))</f>
        <v>-</v>
      </c>
      <c r="C241" s="7">
        <f>IF(A241="-","-",COUNTIF(Data!$B:$B,A241))</f>
        <v>0</v>
      </c>
      <c r="D241" s="7" t="str">
        <f t="shared" si="16"/>
        <v>-</v>
      </c>
      <c r="E241" s="7" t="str">
        <f t="shared" si="17"/>
        <v>-</v>
      </c>
      <c r="F241" s="8" t="str">
        <f>IF(E241="-","-",INDEX(Data!$A:$XFD,$E241,F$1))</f>
        <v>-</v>
      </c>
      <c r="G241" s="7" t="str">
        <f>IF(F241="-","-",INDEX(Data!$A:$XFD,$E241,G$1))</f>
        <v>-</v>
      </c>
      <c r="H241" s="7" t="str">
        <f>IF(G241="-","-",INDEX(Data!$A:$XFD,$E241,H$1))</f>
        <v>-</v>
      </c>
      <c r="I241" s="7" t="str">
        <f>IF(H241="-","-",INDEX(Data!$A:$XFD,$E241,I$1))</f>
        <v>-</v>
      </c>
      <c r="J241" s="7" t="str">
        <f>IF(I241="-","-",INDEX(Data!$A:$XFD,$E241,J$1))</f>
        <v>-</v>
      </c>
      <c r="K241" s="7" t="str">
        <f t="shared" si="18"/>
        <v>-</v>
      </c>
      <c r="L241" s="7" t="str">
        <f t="shared" si="19"/>
        <v>-</v>
      </c>
    </row>
    <row r="242" spans="1:12" ht="13.5">
      <c r="A242" s="9">
        <f t="shared" si="15"/>
        <v>40410</v>
      </c>
      <c r="B242" s="7" t="str">
        <f>IF(A242="-","-",IF(ISERROR(MATCH(A242,Data!$B:$B,0)),"-",MATCH(A242,Data!$B:$B,0)))</f>
        <v>-</v>
      </c>
      <c r="C242" s="7">
        <f>IF(A242="-","-",COUNTIF(Data!$B:$B,A242))</f>
        <v>0</v>
      </c>
      <c r="D242" s="7" t="str">
        <f t="shared" si="16"/>
        <v>-</v>
      </c>
      <c r="E242" s="7" t="str">
        <f t="shared" si="17"/>
        <v>-</v>
      </c>
      <c r="F242" s="8" t="str">
        <f>IF(E242="-","-",INDEX(Data!$A:$XFD,$E242,F$1))</f>
        <v>-</v>
      </c>
      <c r="G242" s="7" t="str">
        <f>IF(F242="-","-",INDEX(Data!$A:$XFD,$E242,G$1))</f>
        <v>-</v>
      </c>
      <c r="H242" s="7" t="str">
        <f>IF(G242="-","-",INDEX(Data!$A:$XFD,$E242,H$1))</f>
        <v>-</v>
      </c>
      <c r="I242" s="7" t="str">
        <f>IF(H242="-","-",INDEX(Data!$A:$XFD,$E242,I$1))</f>
        <v>-</v>
      </c>
      <c r="J242" s="7" t="str">
        <f>IF(I242="-","-",INDEX(Data!$A:$XFD,$E242,J$1))</f>
        <v>-</v>
      </c>
      <c r="K242" s="7" t="str">
        <f t="shared" si="18"/>
        <v>-</v>
      </c>
      <c r="L242" s="7" t="str">
        <f t="shared" si="19"/>
        <v>-</v>
      </c>
    </row>
    <row r="243" spans="1:12" ht="13.5">
      <c r="A243" s="9">
        <f t="shared" si="15"/>
        <v>40411</v>
      </c>
      <c r="B243" s="7" t="str">
        <f>IF(A243="-","-",IF(ISERROR(MATCH(A243,Data!$B:$B,0)),"-",MATCH(A243,Data!$B:$B,0)))</f>
        <v>-</v>
      </c>
      <c r="C243" s="7">
        <f>IF(A243="-","-",COUNTIF(Data!$B:$B,A243))</f>
        <v>0</v>
      </c>
      <c r="D243" s="7" t="str">
        <f t="shared" si="16"/>
        <v>-</v>
      </c>
      <c r="E243" s="7" t="str">
        <f t="shared" si="17"/>
        <v>-</v>
      </c>
      <c r="F243" s="8" t="str">
        <f>IF(E243="-","-",INDEX(Data!$A:$XFD,$E243,F$1))</f>
        <v>-</v>
      </c>
      <c r="G243" s="7" t="str">
        <f>IF(F243="-","-",INDEX(Data!$A:$XFD,$E243,G$1))</f>
        <v>-</v>
      </c>
      <c r="H243" s="7" t="str">
        <f>IF(G243="-","-",INDEX(Data!$A:$XFD,$E243,H$1))</f>
        <v>-</v>
      </c>
      <c r="I243" s="7" t="str">
        <f>IF(H243="-","-",INDEX(Data!$A:$XFD,$E243,I$1))</f>
        <v>-</v>
      </c>
      <c r="J243" s="7" t="str">
        <f>IF(I243="-","-",INDEX(Data!$A:$XFD,$E243,J$1))</f>
        <v>-</v>
      </c>
      <c r="K243" s="7" t="str">
        <f t="shared" si="18"/>
        <v>-</v>
      </c>
      <c r="L243" s="7" t="str">
        <f t="shared" si="19"/>
        <v>-</v>
      </c>
    </row>
    <row r="244" spans="1:12" ht="13.5">
      <c r="A244" s="9">
        <f t="shared" si="15"/>
        <v>40412</v>
      </c>
      <c r="B244" s="7" t="str">
        <f>IF(A244="-","-",IF(ISERROR(MATCH(A244,Data!$B:$B,0)),"-",MATCH(A244,Data!$B:$B,0)))</f>
        <v>-</v>
      </c>
      <c r="C244" s="7">
        <f>IF(A244="-","-",COUNTIF(Data!$B:$B,A244))</f>
        <v>0</v>
      </c>
      <c r="D244" s="7" t="str">
        <f t="shared" si="16"/>
        <v>-</v>
      </c>
      <c r="E244" s="7" t="str">
        <f t="shared" si="17"/>
        <v>-</v>
      </c>
      <c r="F244" s="8" t="str">
        <f>IF(E244="-","-",INDEX(Data!$A:$XFD,$E244,F$1))</f>
        <v>-</v>
      </c>
      <c r="G244" s="7" t="str">
        <f>IF(F244="-","-",INDEX(Data!$A:$XFD,$E244,G$1))</f>
        <v>-</v>
      </c>
      <c r="H244" s="7" t="str">
        <f>IF(G244="-","-",INDEX(Data!$A:$XFD,$E244,H$1))</f>
        <v>-</v>
      </c>
      <c r="I244" s="7" t="str">
        <f>IF(H244="-","-",INDEX(Data!$A:$XFD,$E244,I$1))</f>
        <v>-</v>
      </c>
      <c r="J244" s="7" t="str">
        <f>IF(I244="-","-",INDEX(Data!$A:$XFD,$E244,J$1))</f>
        <v>-</v>
      </c>
      <c r="K244" s="7" t="str">
        <f t="shared" si="18"/>
        <v>-</v>
      </c>
      <c r="L244" s="7" t="str">
        <f t="shared" si="19"/>
        <v>-</v>
      </c>
    </row>
    <row r="245" spans="1:12" ht="13.5">
      <c r="A245" s="9">
        <f t="shared" si="15"/>
        <v>40413</v>
      </c>
      <c r="B245" s="7">
        <f>IF(A245="-","-",IF(ISERROR(MATCH(A245,Data!$B:$B,0)),"-",MATCH(A245,Data!$B:$B,0)))</f>
        <v>518</v>
      </c>
      <c r="C245" s="7">
        <f>IF(A245="-","-",COUNTIF(Data!$B:$B,A245))</f>
        <v>2</v>
      </c>
      <c r="D245" s="7">
        <f t="shared" si="16"/>
        <v>519</v>
      </c>
      <c r="E245" s="7" t="str">
        <f t="shared" si="17"/>
        <v>-</v>
      </c>
      <c r="F245" s="8" t="str">
        <f>IF(E245="-","-",INDEX(Data!$A:$XFD,$E245,F$1))</f>
        <v>-</v>
      </c>
      <c r="G245" s="7" t="str">
        <f>IF(F245="-","-",INDEX(Data!$A:$XFD,$E245,G$1))</f>
        <v>-</v>
      </c>
      <c r="H245" s="7" t="str">
        <f>IF(G245="-","-",INDEX(Data!$A:$XFD,$E245,H$1))</f>
        <v>-</v>
      </c>
      <c r="I245" s="7" t="str">
        <f>IF(H245="-","-",INDEX(Data!$A:$XFD,$E245,I$1))</f>
        <v>-</v>
      </c>
      <c r="J245" s="7" t="str">
        <f>IF(I245="-","-",INDEX(Data!$A:$XFD,$E245,J$1))</f>
        <v>-</v>
      </c>
      <c r="K245" s="7" t="str">
        <f t="shared" si="18"/>
        <v>-</v>
      </c>
      <c r="L245" s="7" t="str">
        <f t="shared" si="19"/>
        <v>-</v>
      </c>
    </row>
    <row r="246" spans="1:12" ht="13.5">
      <c r="A246" s="9">
        <f t="shared" si="15"/>
        <v>40414</v>
      </c>
      <c r="B246" s="7" t="str">
        <f>IF(A246="-","-",IF(ISERROR(MATCH(A246,Data!$B:$B,0)),"-",MATCH(A246,Data!$B:$B,0)))</f>
        <v>-</v>
      </c>
      <c r="C246" s="7">
        <f>IF(A246="-","-",COUNTIF(Data!$B:$B,A246))</f>
        <v>0</v>
      </c>
      <c r="D246" s="7" t="str">
        <f t="shared" si="16"/>
        <v>-</v>
      </c>
      <c r="E246" s="7" t="str">
        <f t="shared" si="17"/>
        <v>-</v>
      </c>
      <c r="F246" s="8" t="str">
        <f>IF(E246="-","-",INDEX(Data!$A:$XFD,$E246,F$1))</f>
        <v>-</v>
      </c>
      <c r="G246" s="7" t="str">
        <f>IF(F246="-","-",INDEX(Data!$A:$XFD,$E246,G$1))</f>
        <v>-</v>
      </c>
      <c r="H246" s="7" t="str">
        <f>IF(G246="-","-",INDEX(Data!$A:$XFD,$E246,H$1))</f>
        <v>-</v>
      </c>
      <c r="I246" s="7" t="str">
        <f>IF(H246="-","-",INDEX(Data!$A:$XFD,$E246,I$1))</f>
        <v>-</v>
      </c>
      <c r="J246" s="7" t="str">
        <f>IF(I246="-","-",INDEX(Data!$A:$XFD,$E246,J$1))</f>
        <v>-</v>
      </c>
      <c r="K246" s="7" t="str">
        <f t="shared" si="18"/>
        <v>-</v>
      </c>
      <c r="L246" s="7" t="str">
        <f t="shared" si="19"/>
        <v>-</v>
      </c>
    </row>
    <row r="247" spans="1:12" ht="13.5">
      <c r="A247" s="9">
        <f t="shared" si="15"/>
        <v>40415</v>
      </c>
      <c r="B247" s="7" t="str">
        <f>IF(A247="-","-",IF(ISERROR(MATCH(A247,Data!$B:$B,0)),"-",MATCH(A247,Data!$B:$B,0)))</f>
        <v>-</v>
      </c>
      <c r="C247" s="7">
        <f>IF(A247="-","-",COUNTIF(Data!$B:$B,A247))</f>
        <v>0</v>
      </c>
      <c r="D247" s="7" t="str">
        <f t="shared" si="16"/>
        <v>-</v>
      </c>
      <c r="E247" s="7" t="str">
        <f t="shared" si="17"/>
        <v>-</v>
      </c>
      <c r="F247" s="8" t="str">
        <f>IF(E247="-","-",INDEX(Data!$A:$XFD,$E247,F$1))</f>
        <v>-</v>
      </c>
      <c r="G247" s="7" t="str">
        <f>IF(F247="-","-",INDEX(Data!$A:$XFD,$E247,G$1))</f>
        <v>-</v>
      </c>
      <c r="H247" s="7" t="str">
        <f>IF(G247="-","-",INDEX(Data!$A:$XFD,$E247,H$1))</f>
        <v>-</v>
      </c>
      <c r="I247" s="7" t="str">
        <f>IF(H247="-","-",INDEX(Data!$A:$XFD,$E247,I$1))</f>
        <v>-</v>
      </c>
      <c r="J247" s="7" t="str">
        <f>IF(I247="-","-",INDEX(Data!$A:$XFD,$E247,J$1))</f>
        <v>-</v>
      </c>
      <c r="K247" s="7" t="str">
        <f t="shared" si="18"/>
        <v>-</v>
      </c>
      <c r="L247" s="7" t="str">
        <f t="shared" si="19"/>
        <v>-</v>
      </c>
    </row>
    <row r="248" spans="1:12" ht="13.5">
      <c r="A248" s="9">
        <f t="shared" si="15"/>
        <v>40416</v>
      </c>
      <c r="B248" s="7">
        <f>IF(A248="-","-",IF(ISERROR(MATCH(A248,Data!$B:$B,0)),"-",MATCH(A248,Data!$B:$B,0)))</f>
        <v>520</v>
      </c>
      <c r="C248" s="7">
        <f>IF(A248="-","-",COUNTIF(Data!$B:$B,A248))</f>
        <v>1</v>
      </c>
      <c r="D248" s="7">
        <f t="shared" si="16"/>
        <v>520</v>
      </c>
      <c r="E248" s="7" t="str">
        <f t="shared" si="17"/>
        <v>-</v>
      </c>
      <c r="F248" s="8" t="str">
        <f>IF(E248="-","-",INDEX(Data!$A:$XFD,$E248,F$1))</f>
        <v>-</v>
      </c>
      <c r="G248" s="7" t="str">
        <f>IF(F248="-","-",INDEX(Data!$A:$XFD,$E248,G$1))</f>
        <v>-</v>
      </c>
      <c r="H248" s="7" t="str">
        <f>IF(G248="-","-",INDEX(Data!$A:$XFD,$E248,H$1))</f>
        <v>-</v>
      </c>
      <c r="I248" s="7" t="str">
        <f>IF(H248="-","-",INDEX(Data!$A:$XFD,$E248,I$1))</f>
        <v>-</v>
      </c>
      <c r="J248" s="7" t="str">
        <f>IF(I248="-","-",INDEX(Data!$A:$XFD,$E248,J$1))</f>
        <v>-</v>
      </c>
      <c r="K248" s="7" t="str">
        <f t="shared" si="18"/>
        <v>-</v>
      </c>
      <c r="L248" s="7" t="str">
        <f t="shared" si="19"/>
        <v>-</v>
      </c>
    </row>
    <row r="249" spans="1:12" ht="13.5">
      <c r="A249" s="9">
        <f t="shared" si="15"/>
        <v>40417</v>
      </c>
      <c r="B249" s="7" t="str">
        <f>IF(A249="-","-",IF(ISERROR(MATCH(A249,Data!$B:$B,0)),"-",MATCH(A249,Data!$B:$B,0)))</f>
        <v>-</v>
      </c>
      <c r="C249" s="7">
        <f>IF(A249="-","-",COUNTIF(Data!$B:$B,A249))</f>
        <v>0</v>
      </c>
      <c r="D249" s="7" t="str">
        <f t="shared" si="16"/>
        <v>-</v>
      </c>
      <c r="E249" s="7" t="str">
        <f t="shared" si="17"/>
        <v>-</v>
      </c>
      <c r="F249" s="8" t="str">
        <f>IF(E249="-","-",INDEX(Data!$A:$XFD,$E249,F$1))</f>
        <v>-</v>
      </c>
      <c r="G249" s="7" t="str">
        <f>IF(F249="-","-",INDEX(Data!$A:$XFD,$E249,G$1))</f>
        <v>-</v>
      </c>
      <c r="H249" s="7" t="str">
        <f>IF(G249="-","-",INDEX(Data!$A:$XFD,$E249,H$1))</f>
        <v>-</v>
      </c>
      <c r="I249" s="7" t="str">
        <f>IF(H249="-","-",INDEX(Data!$A:$XFD,$E249,I$1))</f>
        <v>-</v>
      </c>
      <c r="J249" s="7" t="str">
        <f>IF(I249="-","-",INDEX(Data!$A:$XFD,$E249,J$1))</f>
        <v>-</v>
      </c>
      <c r="K249" s="7" t="str">
        <f t="shared" si="18"/>
        <v>-</v>
      </c>
      <c r="L249" s="7" t="str">
        <f t="shared" si="19"/>
        <v>-</v>
      </c>
    </row>
    <row r="250" spans="1:12" ht="13.5">
      <c r="A250" s="9">
        <f t="shared" si="15"/>
        <v>40418</v>
      </c>
      <c r="B250" s="7" t="str">
        <f>IF(A250="-","-",IF(ISERROR(MATCH(A250,Data!$B:$B,0)),"-",MATCH(A250,Data!$B:$B,0)))</f>
        <v>-</v>
      </c>
      <c r="C250" s="7">
        <f>IF(A250="-","-",COUNTIF(Data!$B:$B,A250))</f>
        <v>0</v>
      </c>
      <c r="D250" s="7" t="str">
        <f t="shared" si="16"/>
        <v>-</v>
      </c>
      <c r="E250" s="7" t="str">
        <f t="shared" si="17"/>
        <v>-</v>
      </c>
      <c r="F250" s="8" t="str">
        <f>IF(E250="-","-",INDEX(Data!$A:$XFD,$E250,F$1))</f>
        <v>-</v>
      </c>
      <c r="G250" s="7" t="str">
        <f>IF(F250="-","-",INDEX(Data!$A:$XFD,$E250,G$1))</f>
        <v>-</v>
      </c>
      <c r="H250" s="7" t="str">
        <f>IF(G250="-","-",INDEX(Data!$A:$XFD,$E250,H$1))</f>
        <v>-</v>
      </c>
      <c r="I250" s="7" t="str">
        <f>IF(H250="-","-",INDEX(Data!$A:$XFD,$E250,I$1))</f>
        <v>-</v>
      </c>
      <c r="J250" s="7" t="str">
        <f>IF(I250="-","-",INDEX(Data!$A:$XFD,$E250,J$1))</f>
        <v>-</v>
      </c>
      <c r="K250" s="7" t="str">
        <f t="shared" si="18"/>
        <v>-</v>
      </c>
      <c r="L250" s="7" t="str">
        <f t="shared" si="19"/>
        <v>-</v>
      </c>
    </row>
    <row r="251" spans="1:12" ht="13.5">
      <c r="A251" s="9">
        <f t="shared" si="15"/>
        <v>40419</v>
      </c>
      <c r="B251" s="7" t="str">
        <f>IF(A251="-","-",IF(ISERROR(MATCH(A251,Data!$B:$B,0)),"-",MATCH(A251,Data!$B:$B,0)))</f>
        <v>-</v>
      </c>
      <c r="C251" s="7">
        <f>IF(A251="-","-",COUNTIF(Data!$B:$B,A251))</f>
        <v>0</v>
      </c>
      <c r="D251" s="7" t="str">
        <f t="shared" si="16"/>
        <v>-</v>
      </c>
      <c r="E251" s="7" t="str">
        <f t="shared" si="17"/>
        <v>-</v>
      </c>
      <c r="F251" s="8" t="str">
        <f>IF(E251="-","-",INDEX(Data!$A:$XFD,$E251,F$1))</f>
        <v>-</v>
      </c>
      <c r="G251" s="7" t="str">
        <f>IF(F251="-","-",INDEX(Data!$A:$XFD,$E251,G$1))</f>
        <v>-</v>
      </c>
      <c r="H251" s="7" t="str">
        <f>IF(G251="-","-",INDEX(Data!$A:$XFD,$E251,H$1))</f>
        <v>-</v>
      </c>
      <c r="I251" s="7" t="str">
        <f>IF(H251="-","-",INDEX(Data!$A:$XFD,$E251,I$1))</f>
        <v>-</v>
      </c>
      <c r="J251" s="7" t="str">
        <f>IF(I251="-","-",INDEX(Data!$A:$XFD,$E251,J$1))</f>
        <v>-</v>
      </c>
      <c r="K251" s="7" t="str">
        <f t="shared" si="18"/>
        <v>-</v>
      </c>
      <c r="L251" s="7" t="str">
        <f t="shared" si="19"/>
        <v>-</v>
      </c>
    </row>
    <row r="252" spans="1:12" ht="13.5">
      <c r="A252" s="9">
        <f t="shared" si="15"/>
        <v>40420</v>
      </c>
      <c r="B252" s="7" t="str">
        <f>IF(A252="-","-",IF(ISERROR(MATCH(A252,Data!$B:$B,0)),"-",MATCH(A252,Data!$B:$B,0)))</f>
        <v>-</v>
      </c>
      <c r="C252" s="7">
        <f>IF(A252="-","-",COUNTIF(Data!$B:$B,A252))</f>
        <v>0</v>
      </c>
      <c r="D252" s="7" t="str">
        <f t="shared" si="16"/>
        <v>-</v>
      </c>
      <c r="E252" s="7" t="str">
        <f t="shared" si="17"/>
        <v>-</v>
      </c>
      <c r="F252" s="8" t="str">
        <f>IF(E252="-","-",INDEX(Data!$A:$XFD,$E252,F$1))</f>
        <v>-</v>
      </c>
      <c r="G252" s="7" t="str">
        <f>IF(F252="-","-",INDEX(Data!$A:$XFD,$E252,G$1))</f>
        <v>-</v>
      </c>
      <c r="H252" s="7" t="str">
        <f>IF(G252="-","-",INDEX(Data!$A:$XFD,$E252,H$1))</f>
        <v>-</v>
      </c>
      <c r="I252" s="7" t="str">
        <f>IF(H252="-","-",INDEX(Data!$A:$XFD,$E252,I$1))</f>
        <v>-</v>
      </c>
      <c r="J252" s="7" t="str">
        <f>IF(I252="-","-",INDEX(Data!$A:$XFD,$E252,J$1))</f>
        <v>-</v>
      </c>
      <c r="K252" s="7" t="str">
        <f t="shared" si="18"/>
        <v>-</v>
      </c>
      <c r="L252" s="7" t="str">
        <f t="shared" si="19"/>
        <v>-</v>
      </c>
    </row>
    <row r="253" spans="1:12" ht="13.5">
      <c r="A253" s="9">
        <f t="shared" si="15"/>
        <v>40421</v>
      </c>
      <c r="B253" s="7" t="str">
        <f>IF(A253="-","-",IF(ISERROR(MATCH(A253,Data!$B:$B,0)),"-",MATCH(A253,Data!$B:$B,0)))</f>
        <v>-</v>
      </c>
      <c r="C253" s="7">
        <f>IF(A253="-","-",COUNTIF(Data!$B:$B,A253))</f>
        <v>0</v>
      </c>
      <c r="D253" s="7" t="str">
        <f t="shared" si="16"/>
        <v>-</v>
      </c>
      <c r="E253" s="7" t="str">
        <f t="shared" si="17"/>
        <v>-</v>
      </c>
      <c r="F253" s="8" t="str">
        <f>IF(E253="-","-",INDEX(Data!$A:$XFD,$E253,F$1))</f>
        <v>-</v>
      </c>
      <c r="G253" s="7" t="str">
        <f>IF(F253="-","-",INDEX(Data!$A:$XFD,$E253,G$1))</f>
        <v>-</v>
      </c>
      <c r="H253" s="7" t="str">
        <f>IF(G253="-","-",INDEX(Data!$A:$XFD,$E253,H$1))</f>
        <v>-</v>
      </c>
      <c r="I253" s="7" t="str">
        <f>IF(H253="-","-",INDEX(Data!$A:$XFD,$E253,I$1))</f>
        <v>-</v>
      </c>
      <c r="J253" s="7" t="str">
        <f>IF(I253="-","-",INDEX(Data!$A:$XFD,$E253,J$1))</f>
        <v>-</v>
      </c>
      <c r="K253" s="7" t="str">
        <f t="shared" si="18"/>
        <v>-</v>
      </c>
      <c r="L253" s="7" t="str">
        <f t="shared" si="19"/>
        <v>-</v>
      </c>
    </row>
    <row r="254" spans="1:12" ht="13.5">
      <c r="A254" s="9">
        <f t="shared" si="15"/>
        <v>40422</v>
      </c>
      <c r="B254" s="7" t="str">
        <f>IF(A254="-","-",IF(ISERROR(MATCH(A254,Data!$B:$B,0)),"-",MATCH(A254,Data!$B:$B,0)))</f>
        <v>-</v>
      </c>
      <c r="C254" s="7">
        <f>IF(A254="-","-",COUNTIF(Data!$B:$B,A254))</f>
        <v>0</v>
      </c>
      <c r="D254" s="7" t="str">
        <f t="shared" si="16"/>
        <v>-</v>
      </c>
      <c r="E254" s="7" t="str">
        <f t="shared" si="17"/>
        <v>-</v>
      </c>
      <c r="F254" s="8" t="str">
        <f>IF(E254="-","-",INDEX(Data!$A:$XFD,$E254,F$1))</f>
        <v>-</v>
      </c>
      <c r="G254" s="7" t="str">
        <f>IF(F254="-","-",INDEX(Data!$A:$XFD,$E254,G$1))</f>
        <v>-</v>
      </c>
      <c r="H254" s="7" t="str">
        <f>IF(G254="-","-",INDEX(Data!$A:$XFD,$E254,H$1))</f>
        <v>-</v>
      </c>
      <c r="I254" s="7" t="str">
        <f>IF(H254="-","-",INDEX(Data!$A:$XFD,$E254,I$1))</f>
        <v>-</v>
      </c>
      <c r="J254" s="7" t="str">
        <f>IF(I254="-","-",INDEX(Data!$A:$XFD,$E254,J$1))</f>
        <v>-</v>
      </c>
      <c r="K254" s="7" t="str">
        <f t="shared" si="18"/>
        <v>-</v>
      </c>
      <c r="L254" s="7" t="str">
        <f t="shared" si="19"/>
        <v>-</v>
      </c>
    </row>
    <row r="255" spans="1:12" ht="13.5">
      <c r="A255" s="9">
        <f t="shared" si="15"/>
        <v>40423</v>
      </c>
      <c r="B255" s="7" t="str">
        <f>IF(A255="-","-",IF(ISERROR(MATCH(A255,Data!$B:$B,0)),"-",MATCH(A255,Data!$B:$B,0)))</f>
        <v>-</v>
      </c>
      <c r="C255" s="7">
        <f>IF(A255="-","-",COUNTIF(Data!$B:$B,A255))</f>
        <v>0</v>
      </c>
      <c r="D255" s="7" t="str">
        <f t="shared" si="16"/>
        <v>-</v>
      </c>
      <c r="E255" s="7" t="str">
        <f t="shared" si="17"/>
        <v>-</v>
      </c>
      <c r="F255" s="8" t="str">
        <f>IF(E255="-","-",INDEX(Data!$A:$XFD,$E255,F$1))</f>
        <v>-</v>
      </c>
      <c r="G255" s="7" t="str">
        <f>IF(F255="-","-",INDEX(Data!$A:$XFD,$E255,G$1))</f>
        <v>-</v>
      </c>
      <c r="H255" s="7" t="str">
        <f>IF(G255="-","-",INDEX(Data!$A:$XFD,$E255,H$1))</f>
        <v>-</v>
      </c>
      <c r="I255" s="7" t="str">
        <f>IF(H255="-","-",INDEX(Data!$A:$XFD,$E255,I$1))</f>
        <v>-</v>
      </c>
      <c r="J255" s="7" t="str">
        <f>IF(I255="-","-",INDEX(Data!$A:$XFD,$E255,J$1))</f>
        <v>-</v>
      </c>
      <c r="K255" s="7" t="str">
        <f t="shared" si="18"/>
        <v>-</v>
      </c>
      <c r="L255" s="7" t="str">
        <f t="shared" si="19"/>
        <v>-</v>
      </c>
    </row>
    <row r="256" spans="1:12" ht="13.5">
      <c r="A256" s="9">
        <f t="shared" si="15"/>
        <v>40424</v>
      </c>
      <c r="B256" s="7">
        <f>IF(A256="-","-",IF(ISERROR(MATCH(A256,Data!$B:$B,0)),"-",MATCH(A256,Data!$B:$B,0)))</f>
        <v>521</v>
      </c>
      <c r="C256" s="7">
        <f>IF(A256="-","-",COUNTIF(Data!$B:$B,A256))</f>
        <v>1</v>
      </c>
      <c r="D256" s="7">
        <f t="shared" si="16"/>
        <v>521</v>
      </c>
      <c r="E256" s="7" t="str">
        <f t="shared" si="17"/>
        <v>-</v>
      </c>
      <c r="F256" s="8" t="str">
        <f>IF(E256="-","-",INDEX(Data!$A:$XFD,$E256,F$1))</f>
        <v>-</v>
      </c>
      <c r="G256" s="7" t="str">
        <f>IF(F256="-","-",INDEX(Data!$A:$XFD,$E256,G$1))</f>
        <v>-</v>
      </c>
      <c r="H256" s="7" t="str">
        <f>IF(G256="-","-",INDEX(Data!$A:$XFD,$E256,H$1))</f>
        <v>-</v>
      </c>
      <c r="I256" s="7" t="str">
        <f>IF(H256="-","-",INDEX(Data!$A:$XFD,$E256,I$1))</f>
        <v>-</v>
      </c>
      <c r="J256" s="7" t="str">
        <f>IF(I256="-","-",INDEX(Data!$A:$XFD,$E256,J$1))</f>
        <v>-</v>
      </c>
      <c r="K256" s="7" t="str">
        <f t="shared" si="18"/>
        <v>-</v>
      </c>
      <c r="L256" s="7" t="str">
        <f t="shared" si="19"/>
        <v>-</v>
      </c>
    </row>
    <row r="257" spans="1:12" ht="13.5">
      <c r="A257" s="9">
        <f t="shared" si="15"/>
        <v>40425</v>
      </c>
      <c r="B257" s="7" t="str">
        <f>IF(A257="-","-",IF(ISERROR(MATCH(A257,Data!$B:$B,0)),"-",MATCH(A257,Data!$B:$B,0)))</f>
        <v>-</v>
      </c>
      <c r="C257" s="7">
        <f>IF(A257="-","-",COUNTIF(Data!$B:$B,A257))</f>
        <v>0</v>
      </c>
      <c r="D257" s="7" t="str">
        <f t="shared" si="16"/>
        <v>-</v>
      </c>
      <c r="E257" s="7" t="str">
        <f t="shared" si="17"/>
        <v>-</v>
      </c>
      <c r="F257" s="8" t="str">
        <f>IF(E257="-","-",INDEX(Data!$A:$XFD,$E257,F$1))</f>
        <v>-</v>
      </c>
      <c r="G257" s="7" t="str">
        <f>IF(F257="-","-",INDEX(Data!$A:$XFD,$E257,G$1))</f>
        <v>-</v>
      </c>
      <c r="H257" s="7" t="str">
        <f>IF(G257="-","-",INDEX(Data!$A:$XFD,$E257,H$1))</f>
        <v>-</v>
      </c>
      <c r="I257" s="7" t="str">
        <f>IF(H257="-","-",INDEX(Data!$A:$XFD,$E257,I$1))</f>
        <v>-</v>
      </c>
      <c r="J257" s="7" t="str">
        <f>IF(I257="-","-",INDEX(Data!$A:$XFD,$E257,J$1))</f>
        <v>-</v>
      </c>
      <c r="K257" s="7" t="str">
        <f t="shared" si="18"/>
        <v>-</v>
      </c>
      <c r="L257" s="7" t="str">
        <f t="shared" si="19"/>
        <v>-</v>
      </c>
    </row>
    <row r="258" spans="1:12" ht="13.5">
      <c r="A258" s="9">
        <f t="shared" si="15"/>
        <v>40426</v>
      </c>
      <c r="B258" s="7" t="str">
        <f>IF(A258="-","-",IF(ISERROR(MATCH(A258,Data!$B:$B,0)),"-",MATCH(A258,Data!$B:$B,0)))</f>
        <v>-</v>
      </c>
      <c r="C258" s="7">
        <f>IF(A258="-","-",COUNTIF(Data!$B:$B,A258))</f>
        <v>0</v>
      </c>
      <c r="D258" s="7" t="str">
        <f t="shared" si="16"/>
        <v>-</v>
      </c>
      <c r="E258" s="7" t="str">
        <f t="shared" si="17"/>
        <v>-</v>
      </c>
      <c r="F258" s="8" t="str">
        <f>IF(E258="-","-",INDEX(Data!$A:$XFD,$E258,F$1))</f>
        <v>-</v>
      </c>
      <c r="G258" s="7" t="str">
        <f>IF(F258="-","-",INDEX(Data!$A:$XFD,$E258,G$1))</f>
        <v>-</v>
      </c>
      <c r="H258" s="7" t="str">
        <f>IF(G258="-","-",INDEX(Data!$A:$XFD,$E258,H$1))</f>
        <v>-</v>
      </c>
      <c r="I258" s="7" t="str">
        <f>IF(H258="-","-",INDEX(Data!$A:$XFD,$E258,I$1))</f>
        <v>-</v>
      </c>
      <c r="J258" s="7" t="str">
        <f>IF(I258="-","-",INDEX(Data!$A:$XFD,$E258,J$1))</f>
        <v>-</v>
      </c>
      <c r="K258" s="7" t="str">
        <f t="shared" si="18"/>
        <v>-</v>
      </c>
      <c r="L258" s="7" t="str">
        <f t="shared" si="19"/>
        <v>-</v>
      </c>
    </row>
    <row r="259" spans="1:12" ht="13.5">
      <c r="A259" s="9">
        <f t="shared" si="15"/>
        <v>40427</v>
      </c>
      <c r="B259" s="7" t="str">
        <f>IF(A259="-","-",IF(ISERROR(MATCH(A259,Data!$B:$B,0)),"-",MATCH(A259,Data!$B:$B,0)))</f>
        <v>-</v>
      </c>
      <c r="C259" s="7">
        <f>IF(A259="-","-",COUNTIF(Data!$B:$B,A259))</f>
        <v>0</v>
      </c>
      <c r="D259" s="7" t="str">
        <f t="shared" si="16"/>
        <v>-</v>
      </c>
      <c r="E259" s="7" t="str">
        <f t="shared" si="17"/>
        <v>-</v>
      </c>
      <c r="F259" s="8" t="str">
        <f>IF(E259="-","-",INDEX(Data!$A:$XFD,$E259,F$1))</f>
        <v>-</v>
      </c>
      <c r="G259" s="7" t="str">
        <f>IF(F259="-","-",INDEX(Data!$A:$XFD,$E259,G$1))</f>
        <v>-</v>
      </c>
      <c r="H259" s="7" t="str">
        <f>IF(G259="-","-",INDEX(Data!$A:$XFD,$E259,H$1))</f>
        <v>-</v>
      </c>
      <c r="I259" s="7" t="str">
        <f>IF(H259="-","-",INDEX(Data!$A:$XFD,$E259,I$1))</f>
        <v>-</v>
      </c>
      <c r="J259" s="7" t="str">
        <f>IF(I259="-","-",INDEX(Data!$A:$XFD,$E259,J$1))</f>
        <v>-</v>
      </c>
      <c r="K259" s="7" t="str">
        <f t="shared" si="18"/>
        <v>-</v>
      </c>
      <c r="L259" s="7" t="str">
        <f t="shared" si="19"/>
        <v>-</v>
      </c>
    </row>
    <row r="260" spans="1:12" ht="13.5">
      <c r="A260" s="9">
        <f t="shared" si="15"/>
        <v>40428</v>
      </c>
      <c r="B260" s="7" t="str">
        <f>IF(A260="-","-",IF(ISERROR(MATCH(A260,Data!$B:$B,0)),"-",MATCH(A260,Data!$B:$B,0)))</f>
        <v>-</v>
      </c>
      <c r="C260" s="7">
        <f>IF(A260="-","-",COUNTIF(Data!$B:$B,A260))</f>
        <v>0</v>
      </c>
      <c r="D260" s="7" t="str">
        <f t="shared" si="16"/>
        <v>-</v>
      </c>
      <c r="E260" s="7" t="str">
        <f t="shared" si="17"/>
        <v>-</v>
      </c>
      <c r="F260" s="8" t="str">
        <f>IF(E260="-","-",INDEX(Data!$A:$XFD,$E260,F$1))</f>
        <v>-</v>
      </c>
      <c r="G260" s="7" t="str">
        <f>IF(F260="-","-",INDEX(Data!$A:$XFD,$E260,G$1))</f>
        <v>-</v>
      </c>
      <c r="H260" s="7" t="str">
        <f>IF(G260="-","-",INDEX(Data!$A:$XFD,$E260,H$1))</f>
        <v>-</v>
      </c>
      <c r="I260" s="7" t="str">
        <f>IF(H260="-","-",INDEX(Data!$A:$XFD,$E260,I$1))</f>
        <v>-</v>
      </c>
      <c r="J260" s="7" t="str">
        <f>IF(I260="-","-",INDEX(Data!$A:$XFD,$E260,J$1))</f>
        <v>-</v>
      </c>
      <c r="K260" s="7" t="str">
        <f t="shared" si="18"/>
        <v>-</v>
      </c>
      <c r="L260" s="7" t="str">
        <f t="shared" si="19"/>
        <v>-</v>
      </c>
    </row>
    <row r="261" spans="1:12" ht="13.5">
      <c r="A261" s="9">
        <f t="shared" si="15"/>
        <v>40429</v>
      </c>
      <c r="B261" s="7" t="str">
        <f>IF(A261="-","-",IF(ISERROR(MATCH(A261,Data!$B:$B,0)),"-",MATCH(A261,Data!$B:$B,0)))</f>
        <v>-</v>
      </c>
      <c r="C261" s="7">
        <f>IF(A261="-","-",COUNTIF(Data!$B:$B,A261))</f>
        <v>0</v>
      </c>
      <c r="D261" s="7" t="str">
        <f t="shared" si="16"/>
        <v>-</v>
      </c>
      <c r="E261" s="7" t="str">
        <f t="shared" si="17"/>
        <v>-</v>
      </c>
      <c r="F261" s="8" t="str">
        <f>IF(E261="-","-",INDEX(Data!$A:$XFD,$E261,F$1))</f>
        <v>-</v>
      </c>
      <c r="G261" s="7" t="str">
        <f>IF(F261="-","-",INDEX(Data!$A:$XFD,$E261,G$1))</f>
        <v>-</v>
      </c>
      <c r="H261" s="7" t="str">
        <f>IF(G261="-","-",INDEX(Data!$A:$XFD,$E261,H$1))</f>
        <v>-</v>
      </c>
      <c r="I261" s="7" t="str">
        <f>IF(H261="-","-",INDEX(Data!$A:$XFD,$E261,I$1))</f>
        <v>-</v>
      </c>
      <c r="J261" s="7" t="str">
        <f>IF(I261="-","-",INDEX(Data!$A:$XFD,$E261,J$1))</f>
        <v>-</v>
      </c>
      <c r="K261" s="7" t="str">
        <f t="shared" si="18"/>
        <v>-</v>
      </c>
      <c r="L261" s="7" t="str">
        <f t="shared" si="19"/>
        <v>-</v>
      </c>
    </row>
    <row r="262" spans="1:12" ht="13.5">
      <c r="A262" s="9">
        <f t="shared" si="15"/>
        <v>40430</v>
      </c>
      <c r="B262" s="7" t="str">
        <f>IF(A262="-","-",IF(ISERROR(MATCH(A262,Data!$B:$B,0)),"-",MATCH(A262,Data!$B:$B,0)))</f>
        <v>-</v>
      </c>
      <c r="C262" s="7">
        <f>IF(A262="-","-",COUNTIF(Data!$B:$B,A262))</f>
        <v>0</v>
      </c>
      <c r="D262" s="7" t="str">
        <f t="shared" si="16"/>
        <v>-</v>
      </c>
      <c r="E262" s="7" t="str">
        <f t="shared" si="17"/>
        <v>-</v>
      </c>
      <c r="F262" s="8" t="str">
        <f>IF(E262="-","-",INDEX(Data!$A:$XFD,$E262,F$1))</f>
        <v>-</v>
      </c>
      <c r="G262" s="7" t="str">
        <f>IF(F262="-","-",INDEX(Data!$A:$XFD,$E262,G$1))</f>
        <v>-</v>
      </c>
      <c r="H262" s="7" t="str">
        <f>IF(G262="-","-",INDEX(Data!$A:$XFD,$E262,H$1))</f>
        <v>-</v>
      </c>
      <c r="I262" s="7" t="str">
        <f>IF(H262="-","-",INDEX(Data!$A:$XFD,$E262,I$1))</f>
        <v>-</v>
      </c>
      <c r="J262" s="7" t="str">
        <f>IF(I262="-","-",INDEX(Data!$A:$XFD,$E262,J$1))</f>
        <v>-</v>
      </c>
      <c r="K262" s="7" t="str">
        <f t="shared" si="18"/>
        <v>-</v>
      </c>
      <c r="L262" s="7" t="str">
        <f t="shared" si="19"/>
        <v>-</v>
      </c>
    </row>
    <row r="263" spans="1:12" ht="13.5">
      <c r="A263" s="9">
        <f t="shared" si="15"/>
        <v>40431</v>
      </c>
      <c r="B263" s="7" t="str">
        <f>IF(A263="-","-",IF(ISERROR(MATCH(A263,Data!$B:$B,0)),"-",MATCH(A263,Data!$B:$B,0)))</f>
        <v>-</v>
      </c>
      <c r="C263" s="7">
        <f>IF(A263="-","-",COUNTIF(Data!$B:$B,A263))</f>
        <v>0</v>
      </c>
      <c r="D263" s="7" t="str">
        <f t="shared" si="16"/>
        <v>-</v>
      </c>
      <c r="E263" s="7" t="str">
        <f t="shared" si="17"/>
        <v>-</v>
      </c>
      <c r="F263" s="8" t="str">
        <f>IF(E263="-","-",INDEX(Data!$A:$XFD,$E263,F$1))</f>
        <v>-</v>
      </c>
      <c r="G263" s="7" t="str">
        <f>IF(F263="-","-",INDEX(Data!$A:$XFD,$E263,G$1))</f>
        <v>-</v>
      </c>
      <c r="H263" s="7" t="str">
        <f>IF(G263="-","-",INDEX(Data!$A:$XFD,$E263,H$1))</f>
        <v>-</v>
      </c>
      <c r="I263" s="7" t="str">
        <f>IF(H263="-","-",INDEX(Data!$A:$XFD,$E263,I$1))</f>
        <v>-</v>
      </c>
      <c r="J263" s="7" t="str">
        <f>IF(I263="-","-",INDEX(Data!$A:$XFD,$E263,J$1))</f>
        <v>-</v>
      </c>
      <c r="K263" s="7" t="str">
        <f t="shared" si="18"/>
        <v>-</v>
      </c>
      <c r="L263" s="7" t="str">
        <f t="shared" si="19"/>
        <v>-</v>
      </c>
    </row>
    <row r="264" spans="1:12" ht="13.5">
      <c r="A264" s="9">
        <f t="shared" si="15"/>
        <v>40432</v>
      </c>
      <c r="B264" s="7" t="str">
        <f>IF(A264="-","-",IF(ISERROR(MATCH(A264,Data!$B:$B,0)),"-",MATCH(A264,Data!$B:$B,0)))</f>
        <v>-</v>
      </c>
      <c r="C264" s="7">
        <f>IF(A264="-","-",COUNTIF(Data!$B:$B,A264))</f>
        <v>0</v>
      </c>
      <c r="D264" s="7" t="str">
        <f t="shared" si="16"/>
        <v>-</v>
      </c>
      <c r="E264" s="7" t="str">
        <f t="shared" si="17"/>
        <v>-</v>
      </c>
      <c r="F264" s="8" t="str">
        <f>IF(E264="-","-",INDEX(Data!$A:$XFD,$E264,F$1))</f>
        <v>-</v>
      </c>
      <c r="G264" s="7" t="str">
        <f>IF(F264="-","-",INDEX(Data!$A:$XFD,$E264,G$1))</f>
        <v>-</v>
      </c>
      <c r="H264" s="7" t="str">
        <f>IF(G264="-","-",INDEX(Data!$A:$XFD,$E264,H$1))</f>
        <v>-</v>
      </c>
      <c r="I264" s="7" t="str">
        <f>IF(H264="-","-",INDEX(Data!$A:$XFD,$E264,I$1))</f>
        <v>-</v>
      </c>
      <c r="J264" s="7" t="str">
        <f>IF(I264="-","-",INDEX(Data!$A:$XFD,$E264,J$1))</f>
        <v>-</v>
      </c>
      <c r="K264" s="7" t="str">
        <f t="shared" si="18"/>
        <v>-</v>
      </c>
      <c r="L264" s="7" t="str">
        <f t="shared" si="19"/>
        <v>-</v>
      </c>
    </row>
    <row r="265" spans="1:12" ht="13.5">
      <c r="A265" s="9">
        <f t="shared" si="15"/>
        <v>40433</v>
      </c>
      <c r="B265" s="7" t="str">
        <f>IF(A265="-","-",IF(ISERROR(MATCH(A265,Data!$B:$B,0)),"-",MATCH(A265,Data!$B:$B,0)))</f>
        <v>-</v>
      </c>
      <c r="C265" s="7">
        <f>IF(A265="-","-",COUNTIF(Data!$B:$B,A265))</f>
        <v>0</v>
      </c>
      <c r="D265" s="7" t="str">
        <f t="shared" si="16"/>
        <v>-</v>
      </c>
      <c r="E265" s="7" t="str">
        <f t="shared" si="17"/>
        <v>-</v>
      </c>
      <c r="F265" s="8" t="str">
        <f>IF(E265="-","-",INDEX(Data!$A:$XFD,$E265,F$1))</f>
        <v>-</v>
      </c>
      <c r="G265" s="7" t="str">
        <f>IF(F265="-","-",INDEX(Data!$A:$XFD,$E265,G$1))</f>
        <v>-</v>
      </c>
      <c r="H265" s="7" t="str">
        <f>IF(G265="-","-",INDEX(Data!$A:$XFD,$E265,H$1))</f>
        <v>-</v>
      </c>
      <c r="I265" s="7" t="str">
        <f>IF(H265="-","-",INDEX(Data!$A:$XFD,$E265,I$1))</f>
        <v>-</v>
      </c>
      <c r="J265" s="7" t="str">
        <f>IF(I265="-","-",INDEX(Data!$A:$XFD,$E265,J$1))</f>
        <v>-</v>
      </c>
      <c r="K265" s="7" t="str">
        <f t="shared" si="18"/>
        <v>-</v>
      </c>
      <c r="L265" s="7" t="str">
        <f t="shared" si="19"/>
        <v>-</v>
      </c>
    </row>
    <row r="266" spans="1:12" ht="13.5">
      <c r="A266" s="9">
        <f t="shared" si="15"/>
        <v>40434</v>
      </c>
      <c r="B266" s="7" t="str">
        <f>IF(A266="-","-",IF(ISERROR(MATCH(A266,Data!$B:$B,0)),"-",MATCH(A266,Data!$B:$B,0)))</f>
        <v>-</v>
      </c>
      <c r="C266" s="7">
        <f>IF(A266="-","-",COUNTIF(Data!$B:$B,A266))</f>
        <v>0</v>
      </c>
      <c r="D266" s="7" t="str">
        <f t="shared" si="16"/>
        <v>-</v>
      </c>
      <c r="E266" s="7" t="str">
        <f t="shared" si="17"/>
        <v>-</v>
      </c>
      <c r="F266" s="8" t="str">
        <f>IF(E266="-","-",INDEX(Data!$A:$XFD,$E266,F$1))</f>
        <v>-</v>
      </c>
      <c r="G266" s="7" t="str">
        <f>IF(F266="-","-",INDEX(Data!$A:$XFD,$E266,G$1))</f>
        <v>-</v>
      </c>
      <c r="H266" s="7" t="str">
        <f>IF(G266="-","-",INDEX(Data!$A:$XFD,$E266,H$1))</f>
        <v>-</v>
      </c>
      <c r="I266" s="7" t="str">
        <f>IF(H266="-","-",INDEX(Data!$A:$XFD,$E266,I$1))</f>
        <v>-</v>
      </c>
      <c r="J266" s="7" t="str">
        <f>IF(I266="-","-",INDEX(Data!$A:$XFD,$E266,J$1))</f>
        <v>-</v>
      </c>
      <c r="K266" s="7" t="str">
        <f t="shared" si="18"/>
        <v>-</v>
      </c>
      <c r="L266" s="7" t="str">
        <f t="shared" si="19"/>
        <v>-</v>
      </c>
    </row>
    <row r="267" spans="1:12" ht="13.5">
      <c r="A267" s="9">
        <f t="shared" si="15"/>
        <v>40435</v>
      </c>
      <c r="B267" s="7" t="str">
        <f>IF(A267="-","-",IF(ISERROR(MATCH(A267,Data!$B:$B,0)),"-",MATCH(A267,Data!$B:$B,0)))</f>
        <v>-</v>
      </c>
      <c r="C267" s="7">
        <f>IF(A267="-","-",COUNTIF(Data!$B:$B,A267))</f>
        <v>0</v>
      </c>
      <c r="D267" s="7" t="str">
        <f t="shared" si="16"/>
        <v>-</v>
      </c>
      <c r="E267" s="7" t="str">
        <f t="shared" si="17"/>
        <v>-</v>
      </c>
      <c r="F267" s="8" t="str">
        <f>IF(E267="-","-",INDEX(Data!$A:$XFD,$E267,F$1))</f>
        <v>-</v>
      </c>
      <c r="G267" s="7" t="str">
        <f>IF(F267="-","-",INDEX(Data!$A:$XFD,$E267,G$1))</f>
        <v>-</v>
      </c>
      <c r="H267" s="7" t="str">
        <f>IF(G267="-","-",INDEX(Data!$A:$XFD,$E267,H$1))</f>
        <v>-</v>
      </c>
      <c r="I267" s="7" t="str">
        <f>IF(H267="-","-",INDEX(Data!$A:$XFD,$E267,I$1))</f>
        <v>-</v>
      </c>
      <c r="J267" s="7" t="str">
        <f>IF(I267="-","-",INDEX(Data!$A:$XFD,$E267,J$1))</f>
        <v>-</v>
      </c>
      <c r="K267" s="7" t="str">
        <f t="shared" si="18"/>
        <v>-</v>
      </c>
      <c r="L267" s="7" t="str">
        <f t="shared" si="19"/>
        <v>-</v>
      </c>
    </row>
    <row r="268" spans="1:12" ht="13.5">
      <c r="A268" s="9">
        <f aca="true" t="shared" si="20" ref="A268:A331">IF(A267="-","-",IF((A267+1)&gt;$B$5,"-",A267+1))</f>
        <v>40436</v>
      </c>
      <c r="B268" s="7" t="str">
        <f>IF(A268="-","-",IF(ISERROR(MATCH(A268,Data!$B:$B,0)),"-",MATCH(A268,Data!$B:$B,0)))</f>
        <v>-</v>
      </c>
      <c r="C268" s="7">
        <f>IF(A268="-","-",COUNTIF(Data!$B:$B,A268))</f>
        <v>0</v>
      </c>
      <c r="D268" s="7" t="str">
        <f aca="true" t="shared" si="21" ref="D268:D331">IF(A268="-","-",IF(B268="-","-",B268+C268-1))</f>
        <v>-</v>
      </c>
      <c r="E268" s="7" t="str">
        <f aca="true" t="shared" si="22" ref="E268:E331">IF(ROW()=11,IF(E$4=0,"-",E$4),IF(E267="-","-",IF((E267+1)&gt;$E$5,"-",E267+1)))</f>
        <v>-</v>
      </c>
      <c r="F268" s="8" t="str">
        <f>IF(E268="-","-",INDEX(Data!$A:$XFD,$E268,F$1))</f>
        <v>-</v>
      </c>
      <c r="G268" s="7" t="str">
        <f>IF(F268="-","-",INDEX(Data!$A:$XFD,$E268,G$1))</f>
        <v>-</v>
      </c>
      <c r="H268" s="7" t="str">
        <f>IF(G268="-","-",INDEX(Data!$A:$XFD,$E268,H$1))</f>
        <v>-</v>
      </c>
      <c r="I268" s="7" t="str">
        <f>IF(H268="-","-",INDEX(Data!$A:$XFD,$E268,I$1))</f>
        <v>-</v>
      </c>
      <c r="J268" s="7" t="str">
        <f>IF(I268="-","-",INDEX(Data!$A:$XFD,$E268,J$1))</f>
        <v>-</v>
      </c>
      <c r="K268" s="7" t="str">
        <f aca="true" t="shared" si="23" ref="K268:K331">IF(F268="-","-",YEAR(F268)&amp;RIGHT("00"&amp;MONTH(F268),2))</f>
        <v>-</v>
      </c>
      <c r="L268" s="7" t="str">
        <f aca="true" t="shared" si="24" ref="L268:L331">IF(ROW()=11,IF(E$11="-","-",1),IF(AND(K268="-",K267&lt;&gt;"-"),L267+2,IF(K268&lt;&gt;K267,L267+2,IF(AND(K268="-",K267="-"),"-",L267+1))))</f>
        <v>-</v>
      </c>
    </row>
    <row r="269" spans="1:12" ht="13.5">
      <c r="A269" s="9">
        <f t="shared" si="20"/>
        <v>40437</v>
      </c>
      <c r="B269" s="7" t="str">
        <f>IF(A269="-","-",IF(ISERROR(MATCH(A269,Data!$B:$B,0)),"-",MATCH(A269,Data!$B:$B,0)))</f>
        <v>-</v>
      </c>
      <c r="C269" s="7">
        <f>IF(A269="-","-",COUNTIF(Data!$B:$B,A269))</f>
        <v>0</v>
      </c>
      <c r="D269" s="7" t="str">
        <f t="shared" si="21"/>
        <v>-</v>
      </c>
      <c r="E269" s="7" t="str">
        <f t="shared" si="22"/>
        <v>-</v>
      </c>
      <c r="F269" s="8" t="str">
        <f>IF(E269="-","-",INDEX(Data!$A:$XFD,$E269,F$1))</f>
        <v>-</v>
      </c>
      <c r="G269" s="7" t="str">
        <f>IF(F269="-","-",INDEX(Data!$A:$XFD,$E269,G$1))</f>
        <v>-</v>
      </c>
      <c r="H269" s="7" t="str">
        <f>IF(G269="-","-",INDEX(Data!$A:$XFD,$E269,H$1))</f>
        <v>-</v>
      </c>
      <c r="I269" s="7" t="str">
        <f>IF(H269="-","-",INDEX(Data!$A:$XFD,$E269,I$1))</f>
        <v>-</v>
      </c>
      <c r="J269" s="7" t="str">
        <f>IF(I269="-","-",INDEX(Data!$A:$XFD,$E269,J$1))</f>
        <v>-</v>
      </c>
      <c r="K269" s="7" t="str">
        <f t="shared" si="23"/>
        <v>-</v>
      </c>
      <c r="L269" s="7" t="str">
        <f t="shared" si="24"/>
        <v>-</v>
      </c>
    </row>
    <row r="270" spans="1:12" ht="13.5">
      <c r="A270" s="9">
        <f t="shared" si="20"/>
        <v>40438</v>
      </c>
      <c r="B270" s="7" t="str">
        <f>IF(A270="-","-",IF(ISERROR(MATCH(A270,Data!$B:$B,0)),"-",MATCH(A270,Data!$B:$B,0)))</f>
        <v>-</v>
      </c>
      <c r="C270" s="7">
        <f>IF(A270="-","-",COUNTIF(Data!$B:$B,A270))</f>
        <v>0</v>
      </c>
      <c r="D270" s="7" t="str">
        <f t="shared" si="21"/>
        <v>-</v>
      </c>
      <c r="E270" s="7" t="str">
        <f t="shared" si="22"/>
        <v>-</v>
      </c>
      <c r="F270" s="8" t="str">
        <f>IF(E270="-","-",INDEX(Data!$A:$XFD,$E270,F$1))</f>
        <v>-</v>
      </c>
      <c r="G270" s="7" t="str">
        <f>IF(F270="-","-",INDEX(Data!$A:$XFD,$E270,G$1))</f>
        <v>-</v>
      </c>
      <c r="H270" s="7" t="str">
        <f>IF(G270="-","-",INDEX(Data!$A:$XFD,$E270,H$1))</f>
        <v>-</v>
      </c>
      <c r="I270" s="7" t="str">
        <f>IF(H270="-","-",INDEX(Data!$A:$XFD,$E270,I$1))</f>
        <v>-</v>
      </c>
      <c r="J270" s="7" t="str">
        <f>IF(I270="-","-",INDEX(Data!$A:$XFD,$E270,J$1))</f>
        <v>-</v>
      </c>
      <c r="K270" s="7" t="str">
        <f t="shared" si="23"/>
        <v>-</v>
      </c>
      <c r="L270" s="7" t="str">
        <f t="shared" si="24"/>
        <v>-</v>
      </c>
    </row>
    <row r="271" spans="1:12" ht="13.5">
      <c r="A271" s="9">
        <f t="shared" si="20"/>
        <v>40439</v>
      </c>
      <c r="B271" s="7" t="str">
        <f>IF(A271="-","-",IF(ISERROR(MATCH(A271,Data!$B:$B,0)),"-",MATCH(A271,Data!$B:$B,0)))</f>
        <v>-</v>
      </c>
      <c r="C271" s="7">
        <f>IF(A271="-","-",COUNTIF(Data!$B:$B,A271))</f>
        <v>0</v>
      </c>
      <c r="D271" s="7" t="str">
        <f t="shared" si="21"/>
        <v>-</v>
      </c>
      <c r="E271" s="7" t="str">
        <f t="shared" si="22"/>
        <v>-</v>
      </c>
      <c r="F271" s="8" t="str">
        <f>IF(E271="-","-",INDEX(Data!$A:$XFD,$E271,F$1))</f>
        <v>-</v>
      </c>
      <c r="G271" s="7" t="str">
        <f>IF(F271="-","-",INDEX(Data!$A:$XFD,$E271,G$1))</f>
        <v>-</v>
      </c>
      <c r="H271" s="7" t="str">
        <f>IF(G271="-","-",INDEX(Data!$A:$XFD,$E271,H$1))</f>
        <v>-</v>
      </c>
      <c r="I271" s="7" t="str">
        <f>IF(H271="-","-",INDEX(Data!$A:$XFD,$E271,I$1))</f>
        <v>-</v>
      </c>
      <c r="J271" s="7" t="str">
        <f>IF(I271="-","-",INDEX(Data!$A:$XFD,$E271,J$1))</f>
        <v>-</v>
      </c>
      <c r="K271" s="7" t="str">
        <f t="shared" si="23"/>
        <v>-</v>
      </c>
      <c r="L271" s="7" t="str">
        <f t="shared" si="24"/>
        <v>-</v>
      </c>
    </row>
    <row r="272" spans="1:12" ht="13.5">
      <c r="A272" s="9">
        <f t="shared" si="20"/>
        <v>40440</v>
      </c>
      <c r="B272" s="7" t="str">
        <f>IF(A272="-","-",IF(ISERROR(MATCH(A272,Data!$B:$B,0)),"-",MATCH(A272,Data!$B:$B,0)))</f>
        <v>-</v>
      </c>
      <c r="C272" s="7">
        <f>IF(A272="-","-",COUNTIF(Data!$B:$B,A272))</f>
        <v>0</v>
      </c>
      <c r="D272" s="7" t="str">
        <f t="shared" si="21"/>
        <v>-</v>
      </c>
      <c r="E272" s="7" t="str">
        <f t="shared" si="22"/>
        <v>-</v>
      </c>
      <c r="F272" s="8" t="str">
        <f>IF(E272="-","-",INDEX(Data!$A:$XFD,$E272,F$1))</f>
        <v>-</v>
      </c>
      <c r="G272" s="7" t="str">
        <f>IF(F272="-","-",INDEX(Data!$A:$XFD,$E272,G$1))</f>
        <v>-</v>
      </c>
      <c r="H272" s="7" t="str">
        <f>IF(G272="-","-",INDEX(Data!$A:$XFD,$E272,H$1))</f>
        <v>-</v>
      </c>
      <c r="I272" s="7" t="str">
        <f>IF(H272="-","-",INDEX(Data!$A:$XFD,$E272,I$1))</f>
        <v>-</v>
      </c>
      <c r="J272" s="7" t="str">
        <f>IF(I272="-","-",INDEX(Data!$A:$XFD,$E272,J$1))</f>
        <v>-</v>
      </c>
      <c r="K272" s="7" t="str">
        <f t="shared" si="23"/>
        <v>-</v>
      </c>
      <c r="L272" s="7" t="str">
        <f t="shared" si="24"/>
        <v>-</v>
      </c>
    </row>
    <row r="273" spans="1:12" ht="13.5">
      <c r="A273" s="9">
        <f t="shared" si="20"/>
        <v>40441</v>
      </c>
      <c r="B273" s="7" t="str">
        <f>IF(A273="-","-",IF(ISERROR(MATCH(A273,Data!$B:$B,0)),"-",MATCH(A273,Data!$B:$B,0)))</f>
        <v>-</v>
      </c>
      <c r="C273" s="7">
        <f>IF(A273="-","-",COUNTIF(Data!$B:$B,A273))</f>
        <v>0</v>
      </c>
      <c r="D273" s="7" t="str">
        <f t="shared" si="21"/>
        <v>-</v>
      </c>
      <c r="E273" s="7" t="str">
        <f t="shared" si="22"/>
        <v>-</v>
      </c>
      <c r="F273" s="8" t="str">
        <f>IF(E273="-","-",INDEX(Data!$A:$XFD,$E273,F$1))</f>
        <v>-</v>
      </c>
      <c r="G273" s="7" t="str">
        <f>IF(F273="-","-",INDEX(Data!$A:$XFD,$E273,G$1))</f>
        <v>-</v>
      </c>
      <c r="H273" s="7" t="str">
        <f>IF(G273="-","-",INDEX(Data!$A:$XFD,$E273,H$1))</f>
        <v>-</v>
      </c>
      <c r="I273" s="7" t="str">
        <f>IF(H273="-","-",INDEX(Data!$A:$XFD,$E273,I$1))</f>
        <v>-</v>
      </c>
      <c r="J273" s="7" t="str">
        <f>IF(I273="-","-",INDEX(Data!$A:$XFD,$E273,J$1))</f>
        <v>-</v>
      </c>
      <c r="K273" s="7" t="str">
        <f t="shared" si="23"/>
        <v>-</v>
      </c>
      <c r="L273" s="7" t="str">
        <f t="shared" si="24"/>
        <v>-</v>
      </c>
    </row>
    <row r="274" spans="1:12" ht="13.5">
      <c r="A274" s="9">
        <f t="shared" si="20"/>
        <v>40442</v>
      </c>
      <c r="B274" s="7" t="str">
        <f>IF(A274="-","-",IF(ISERROR(MATCH(A274,Data!$B:$B,0)),"-",MATCH(A274,Data!$B:$B,0)))</f>
        <v>-</v>
      </c>
      <c r="C274" s="7">
        <f>IF(A274="-","-",COUNTIF(Data!$B:$B,A274))</f>
        <v>0</v>
      </c>
      <c r="D274" s="7" t="str">
        <f t="shared" si="21"/>
        <v>-</v>
      </c>
      <c r="E274" s="7" t="str">
        <f t="shared" si="22"/>
        <v>-</v>
      </c>
      <c r="F274" s="8" t="str">
        <f>IF(E274="-","-",INDEX(Data!$A:$XFD,$E274,F$1))</f>
        <v>-</v>
      </c>
      <c r="G274" s="7" t="str">
        <f>IF(F274="-","-",INDEX(Data!$A:$XFD,$E274,G$1))</f>
        <v>-</v>
      </c>
      <c r="H274" s="7" t="str">
        <f>IF(G274="-","-",INDEX(Data!$A:$XFD,$E274,H$1))</f>
        <v>-</v>
      </c>
      <c r="I274" s="7" t="str">
        <f>IF(H274="-","-",INDEX(Data!$A:$XFD,$E274,I$1))</f>
        <v>-</v>
      </c>
      <c r="J274" s="7" t="str">
        <f>IF(I274="-","-",INDEX(Data!$A:$XFD,$E274,J$1))</f>
        <v>-</v>
      </c>
      <c r="K274" s="7" t="str">
        <f t="shared" si="23"/>
        <v>-</v>
      </c>
      <c r="L274" s="7" t="str">
        <f t="shared" si="24"/>
        <v>-</v>
      </c>
    </row>
    <row r="275" spans="1:12" ht="13.5">
      <c r="A275" s="9">
        <f t="shared" si="20"/>
        <v>40443</v>
      </c>
      <c r="B275" s="7" t="str">
        <f>IF(A275="-","-",IF(ISERROR(MATCH(A275,Data!$B:$B,0)),"-",MATCH(A275,Data!$B:$B,0)))</f>
        <v>-</v>
      </c>
      <c r="C275" s="7">
        <f>IF(A275="-","-",COUNTIF(Data!$B:$B,A275))</f>
        <v>0</v>
      </c>
      <c r="D275" s="7" t="str">
        <f t="shared" si="21"/>
        <v>-</v>
      </c>
      <c r="E275" s="7" t="str">
        <f t="shared" si="22"/>
        <v>-</v>
      </c>
      <c r="F275" s="8" t="str">
        <f>IF(E275="-","-",INDEX(Data!$A:$XFD,$E275,F$1))</f>
        <v>-</v>
      </c>
      <c r="G275" s="7" t="str">
        <f>IF(F275="-","-",INDEX(Data!$A:$XFD,$E275,G$1))</f>
        <v>-</v>
      </c>
      <c r="H275" s="7" t="str">
        <f>IF(G275="-","-",INDEX(Data!$A:$XFD,$E275,H$1))</f>
        <v>-</v>
      </c>
      <c r="I275" s="7" t="str">
        <f>IF(H275="-","-",INDEX(Data!$A:$XFD,$E275,I$1))</f>
        <v>-</v>
      </c>
      <c r="J275" s="7" t="str">
        <f>IF(I275="-","-",INDEX(Data!$A:$XFD,$E275,J$1))</f>
        <v>-</v>
      </c>
      <c r="K275" s="7" t="str">
        <f t="shared" si="23"/>
        <v>-</v>
      </c>
      <c r="L275" s="7" t="str">
        <f t="shared" si="24"/>
        <v>-</v>
      </c>
    </row>
    <row r="276" spans="1:12" ht="13.5">
      <c r="A276" s="9">
        <f t="shared" si="20"/>
        <v>40444</v>
      </c>
      <c r="B276" s="7" t="str">
        <f>IF(A276="-","-",IF(ISERROR(MATCH(A276,Data!$B:$B,0)),"-",MATCH(A276,Data!$B:$B,0)))</f>
        <v>-</v>
      </c>
      <c r="C276" s="7">
        <f>IF(A276="-","-",COUNTIF(Data!$B:$B,A276))</f>
        <v>0</v>
      </c>
      <c r="D276" s="7" t="str">
        <f t="shared" si="21"/>
        <v>-</v>
      </c>
      <c r="E276" s="7" t="str">
        <f t="shared" si="22"/>
        <v>-</v>
      </c>
      <c r="F276" s="8" t="str">
        <f>IF(E276="-","-",INDEX(Data!$A:$XFD,$E276,F$1))</f>
        <v>-</v>
      </c>
      <c r="G276" s="7" t="str">
        <f>IF(F276="-","-",INDEX(Data!$A:$XFD,$E276,G$1))</f>
        <v>-</v>
      </c>
      <c r="H276" s="7" t="str">
        <f>IF(G276="-","-",INDEX(Data!$A:$XFD,$E276,H$1))</f>
        <v>-</v>
      </c>
      <c r="I276" s="7" t="str">
        <f>IF(H276="-","-",INDEX(Data!$A:$XFD,$E276,I$1))</f>
        <v>-</v>
      </c>
      <c r="J276" s="7" t="str">
        <f>IF(I276="-","-",INDEX(Data!$A:$XFD,$E276,J$1))</f>
        <v>-</v>
      </c>
      <c r="K276" s="7" t="str">
        <f t="shared" si="23"/>
        <v>-</v>
      </c>
      <c r="L276" s="7" t="str">
        <f t="shared" si="24"/>
        <v>-</v>
      </c>
    </row>
    <row r="277" spans="1:12" ht="13.5">
      <c r="A277" s="9">
        <f t="shared" si="20"/>
        <v>40445</v>
      </c>
      <c r="B277" s="7" t="str">
        <f>IF(A277="-","-",IF(ISERROR(MATCH(A277,Data!$B:$B,0)),"-",MATCH(A277,Data!$B:$B,0)))</f>
        <v>-</v>
      </c>
      <c r="C277" s="7">
        <f>IF(A277="-","-",COUNTIF(Data!$B:$B,A277))</f>
        <v>0</v>
      </c>
      <c r="D277" s="7" t="str">
        <f t="shared" si="21"/>
        <v>-</v>
      </c>
      <c r="E277" s="7" t="str">
        <f t="shared" si="22"/>
        <v>-</v>
      </c>
      <c r="F277" s="8" t="str">
        <f>IF(E277="-","-",INDEX(Data!$A:$XFD,$E277,F$1))</f>
        <v>-</v>
      </c>
      <c r="G277" s="7" t="str">
        <f>IF(F277="-","-",INDEX(Data!$A:$XFD,$E277,G$1))</f>
        <v>-</v>
      </c>
      <c r="H277" s="7" t="str">
        <f>IF(G277="-","-",INDEX(Data!$A:$XFD,$E277,H$1))</f>
        <v>-</v>
      </c>
      <c r="I277" s="7" t="str">
        <f>IF(H277="-","-",INDEX(Data!$A:$XFD,$E277,I$1))</f>
        <v>-</v>
      </c>
      <c r="J277" s="7" t="str">
        <f>IF(I277="-","-",INDEX(Data!$A:$XFD,$E277,J$1))</f>
        <v>-</v>
      </c>
      <c r="K277" s="7" t="str">
        <f t="shared" si="23"/>
        <v>-</v>
      </c>
      <c r="L277" s="7" t="str">
        <f t="shared" si="24"/>
        <v>-</v>
      </c>
    </row>
    <row r="278" spans="1:12" ht="13.5">
      <c r="A278" s="9">
        <f t="shared" si="20"/>
        <v>40446</v>
      </c>
      <c r="B278" s="7" t="str">
        <f>IF(A278="-","-",IF(ISERROR(MATCH(A278,Data!$B:$B,0)),"-",MATCH(A278,Data!$B:$B,0)))</f>
        <v>-</v>
      </c>
      <c r="C278" s="7">
        <f>IF(A278="-","-",COUNTIF(Data!$B:$B,A278))</f>
        <v>0</v>
      </c>
      <c r="D278" s="7" t="str">
        <f t="shared" si="21"/>
        <v>-</v>
      </c>
      <c r="E278" s="7" t="str">
        <f t="shared" si="22"/>
        <v>-</v>
      </c>
      <c r="F278" s="8" t="str">
        <f>IF(E278="-","-",INDEX(Data!$A:$XFD,$E278,F$1))</f>
        <v>-</v>
      </c>
      <c r="G278" s="7" t="str">
        <f>IF(F278="-","-",INDEX(Data!$A:$XFD,$E278,G$1))</f>
        <v>-</v>
      </c>
      <c r="H278" s="7" t="str">
        <f>IF(G278="-","-",INDEX(Data!$A:$XFD,$E278,H$1))</f>
        <v>-</v>
      </c>
      <c r="I278" s="7" t="str">
        <f>IF(H278="-","-",INDEX(Data!$A:$XFD,$E278,I$1))</f>
        <v>-</v>
      </c>
      <c r="J278" s="7" t="str">
        <f>IF(I278="-","-",INDEX(Data!$A:$XFD,$E278,J$1))</f>
        <v>-</v>
      </c>
      <c r="K278" s="7" t="str">
        <f t="shared" si="23"/>
        <v>-</v>
      </c>
      <c r="L278" s="7" t="str">
        <f t="shared" si="24"/>
        <v>-</v>
      </c>
    </row>
    <row r="279" spans="1:12" ht="13.5">
      <c r="A279" s="9">
        <f t="shared" si="20"/>
        <v>40447</v>
      </c>
      <c r="B279" s="7" t="str">
        <f>IF(A279="-","-",IF(ISERROR(MATCH(A279,Data!$B:$B,0)),"-",MATCH(A279,Data!$B:$B,0)))</f>
        <v>-</v>
      </c>
      <c r="C279" s="7">
        <f>IF(A279="-","-",COUNTIF(Data!$B:$B,A279))</f>
        <v>0</v>
      </c>
      <c r="D279" s="7" t="str">
        <f t="shared" si="21"/>
        <v>-</v>
      </c>
      <c r="E279" s="7" t="str">
        <f t="shared" si="22"/>
        <v>-</v>
      </c>
      <c r="F279" s="8" t="str">
        <f>IF(E279="-","-",INDEX(Data!$A:$XFD,$E279,F$1))</f>
        <v>-</v>
      </c>
      <c r="G279" s="7" t="str">
        <f>IF(F279="-","-",INDEX(Data!$A:$XFD,$E279,G$1))</f>
        <v>-</v>
      </c>
      <c r="H279" s="7" t="str">
        <f>IF(G279="-","-",INDEX(Data!$A:$XFD,$E279,H$1))</f>
        <v>-</v>
      </c>
      <c r="I279" s="7" t="str">
        <f>IF(H279="-","-",INDEX(Data!$A:$XFD,$E279,I$1))</f>
        <v>-</v>
      </c>
      <c r="J279" s="7" t="str">
        <f>IF(I279="-","-",INDEX(Data!$A:$XFD,$E279,J$1))</f>
        <v>-</v>
      </c>
      <c r="K279" s="7" t="str">
        <f t="shared" si="23"/>
        <v>-</v>
      </c>
      <c r="L279" s="7" t="str">
        <f t="shared" si="24"/>
        <v>-</v>
      </c>
    </row>
    <row r="280" spans="1:12" ht="13.5">
      <c r="A280" s="9">
        <f t="shared" si="20"/>
        <v>40448</v>
      </c>
      <c r="B280" s="7">
        <f>IF(A280="-","-",IF(ISERROR(MATCH(A280,Data!$B:$B,0)),"-",MATCH(A280,Data!$B:$B,0)))</f>
        <v>522</v>
      </c>
      <c r="C280" s="7">
        <f>IF(A280="-","-",COUNTIF(Data!$B:$B,A280))</f>
        <v>1</v>
      </c>
      <c r="D280" s="7">
        <f t="shared" si="21"/>
        <v>522</v>
      </c>
      <c r="E280" s="7" t="str">
        <f t="shared" si="22"/>
        <v>-</v>
      </c>
      <c r="F280" s="8" t="str">
        <f>IF(E280="-","-",INDEX(Data!$A:$XFD,$E280,F$1))</f>
        <v>-</v>
      </c>
      <c r="G280" s="7" t="str">
        <f>IF(F280="-","-",INDEX(Data!$A:$XFD,$E280,G$1))</f>
        <v>-</v>
      </c>
      <c r="H280" s="7" t="str">
        <f>IF(G280="-","-",INDEX(Data!$A:$XFD,$E280,H$1))</f>
        <v>-</v>
      </c>
      <c r="I280" s="7" t="str">
        <f>IF(H280="-","-",INDEX(Data!$A:$XFD,$E280,I$1))</f>
        <v>-</v>
      </c>
      <c r="J280" s="7" t="str">
        <f>IF(I280="-","-",INDEX(Data!$A:$XFD,$E280,J$1))</f>
        <v>-</v>
      </c>
      <c r="K280" s="7" t="str">
        <f t="shared" si="23"/>
        <v>-</v>
      </c>
      <c r="L280" s="7" t="str">
        <f t="shared" si="24"/>
        <v>-</v>
      </c>
    </row>
    <row r="281" spans="1:12" ht="13.5">
      <c r="A281" s="9">
        <f t="shared" si="20"/>
        <v>40449</v>
      </c>
      <c r="B281" s="7" t="str">
        <f>IF(A281="-","-",IF(ISERROR(MATCH(A281,Data!$B:$B,0)),"-",MATCH(A281,Data!$B:$B,0)))</f>
        <v>-</v>
      </c>
      <c r="C281" s="7">
        <f>IF(A281="-","-",COUNTIF(Data!$B:$B,A281))</f>
        <v>0</v>
      </c>
      <c r="D281" s="7" t="str">
        <f t="shared" si="21"/>
        <v>-</v>
      </c>
      <c r="E281" s="7" t="str">
        <f t="shared" si="22"/>
        <v>-</v>
      </c>
      <c r="F281" s="8" t="str">
        <f>IF(E281="-","-",INDEX(Data!$A:$XFD,$E281,F$1))</f>
        <v>-</v>
      </c>
      <c r="G281" s="7" t="str">
        <f>IF(F281="-","-",INDEX(Data!$A:$XFD,$E281,G$1))</f>
        <v>-</v>
      </c>
      <c r="H281" s="7" t="str">
        <f>IF(G281="-","-",INDEX(Data!$A:$XFD,$E281,H$1))</f>
        <v>-</v>
      </c>
      <c r="I281" s="7" t="str">
        <f>IF(H281="-","-",INDEX(Data!$A:$XFD,$E281,I$1))</f>
        <v>-</v>
      </c>
      <c r="J281" s="7" t="str">
        <f>IF(I281="-","-",INDEX(Data!$A:$XFD,$E281,J$1))</f>
        <v>-</v>
      </c>
      <c r="K281" s="7" t="str">
        <f t="shared" si="23"/>
        <v>-</v>
      </c>
      <c r="L281" s="7" t="str">
        <f t="shared" si="24"/>
        <v>-</v>
      </c>
    </row>
    <row r="282" spans="1:12" ht="13.5">
      <c r="A282" s="9">
        <f t="shared" si="20"/>
        <v>40450</v>
      </c>
      <c r="B282" s="7" t="str">
        <f>IF(A282="-","-",IF(ISERROR(MATCH(A282,Data!$B:$B,0)),"-",MATCH(A282,Data!$B:$B,0)))</f>
        <v>-</v>
      </c>
      <c r="C282" s="7">
        <f>IF(A282="-","-",COUNTIF(Data!$B:$B,A282))</f>
        <v>0</v>
      </c>
      <c r="D282" s="7" t="str">
        <f t="shared" si="21"/>
        <v>-</v>
      </c>
      <c r="E282" s="7" t="str">
        <f t="shared" si="22"/>
        <v>-</v>
      </c>
      <c r="F282" s="8" t="str">
        <f>IF(E282="-","-",INDEX(Data!$A:$XFD,$E282,F$1))</f>
        <v>-</v>
      </c>
      <c r="G282" s="7" t="str">
        <f>IF(F282="-","-",INDEX(Data!$A:$XFD,$E282,G$1))</f>
        <v>-</v>
      </c>
      <c r="H282" s="7" t="str">
        <f>IF(G282="-","-",INDEX(Data!$A:$XFD,$E282,H$1))</f>
        <v>-</v>
      </c>
      <c r="I282" s="7" t="str">
        <f>IF(H282="-","-",INDEX(Data!$A:$XFD,$E282,I$1))</f>
        <v>-</v>
      </c>
      <c r="J282" s="7" t="str">
        <f>IF(I282="-","-",INDEX(Data!$A:$XFD,$E282,J$1))</f>
        <v>-</v>
      </c>
      <c r="K282" s="7" t="str">
        <f t="shared" si="23"/>
        <v>-</v>
      </c>
      <c r="L282" s="7" t="str">
        <f t="shared" si="24"/>
        <v>-</v>
      </c>
    </row>
    <row r="283" spans="1:12" ht="13.5">
      <c r="A283" s="9">
        <f t="shared" si="20"/>
        <v>40451</v>
      </c>
      <c r="B283" s="7" t="str">
        <f>IF(A283="-","-",IF(ISERROR(MATCH(A283,Data!$B:$B,0)),"-",MATCH(A283,Data!$B:$B,0)))</f>
        <v>-</v>
      </c>
      <c r="C283" s="7">
        <f>IF(A283="-","-",COUNTIF(Data!$B:$B,A283))</f>
        <v>0</v>
      </c>
      <c r="D283" s="7" t="str">
        <f t="shared" si="21"/>
        <v>-</v>
      </c>
      <c r="E283" s="7" t="str">
        <f t="shared" si="22"/>
        <v>-</v>
      </c>
      <c r="F283" s="8" t="str">
        <f>IF(E283="-","-",INDEX(Data!$A:$XFD,$E283,F$1))</f>
        <v>-</v>
      </c>
      <c r="G283" s="7" t="str">
        <f>IF(F283="-","-",INDEX(Data!$A:$XFD,$E283,G$1))</f>
        <v>-</v>
      </c>
      <c r="H283" s="7" t="str">
        <f>IF(G283="-","-",INDEX(Data!$A:$XFD,$E283,H$1))</f>
        <v>-</v>
      </c>
      <c r="I283" s="7" t="str">
        <f>IF(H283="-","-",INDEX(Data!$A:$XFD,$E283,I$1))</f>
        <v>-</v>
      </c>
      <c r="J283" s="7" t="str">
        <f>IF(I283="-","-",INDEX(Data!$A:$XFD,$E283,J$1))</f>
        <v>-</v>
      </c>
      <c r="K283" s="7" t="str">
        <f t="shared" si="23"/>
        <v>-</v>
      </c>
      <c r="L283" s="7" t="str">
        <f t="shared" si="24"/>
        <v>-</v>
      </c>
    </row>
    <row r="284" spans="1:12" ht="13.5">
      <c r="A284" s="9">
        <f t="shared" si="20"/>
        <v>40452</v>
      </c>
      <c r="B284" s="7" t="str">
        <f>IF(A284="-","-",IF(ISERROR(MATCH(A284,Data!$B:$B,0)),"-",MATCH(A284,Data!$B:$B,0)))</f>
        <v>-</v>
      </c>
      <c r="C284" s="7">
        <f>IF(A284="-","-",COUNTIF(Data!$B:$B,A284))</f>
        <v>0</v>
      </c>
      <c r="D284" s="7" t="str">
        <f t="shared" si="21"/>
        <v>-</v>
      </c>
      <c r="E284" s="7" t="str">
        <f t="shared" si="22"/>
        <v>-</v>
      </c>
      <c r="F284" s="8" t="str">
        <f>IF(E284="-","-",INDEX(Data!$A:$XFD,$E284,F$1))</f>
        <v>-</v>
      </c>
      <c r="G284" s="7" t="str">
        <f>IF(F284="-","-",INDEX(Data!$A:$XFD,$E284,G$1))</f>
        <v>-</v>
      </c>
      <c r="H284" s="7" t="str">
        <f>IF(G284="-","-",INDEX(Data!$A:$XFD,$E284,H$1))</f>
        <v>-</v>
      </c>
      <c r="I284" s="7" t="str">
        <f>IF(H284="-","-",INDEX(Data!$A:$XFD,$E284,I$1))</f>
        <v>-</v>
      </c>
      <c r="J284" s="7" t="str">
        <f>IF(I284="-","-",INDEX(Data!$A:$XFD,$E284,J$1))</f>
        <v>-</v>
      </c>
      <c r="K284" s="7" t="str">
        <f t="shared" si="23"/>
        <v>-</v>
      </c>
      <c r="L284" s="7" t="str">
        <f t="shared" si="24"/>
        <v>-</v>
      </c>
    </row>
    <row r="285" spans="1:12" ht="13.5">
      <c r="A285" s="9">
        <f t="shared" si="20"/>
        <v>40453</v>
      </c>
      <c r="B285" s="7" t="str">
        <f>IF(A285="-","-",IF(ISERROR(MATCH(A285,Data!$B:$B,0)),"-",MATCH(A285,Data!$B:$B,0)))</f>
        <v>-</v>
      </c>
      <c r="C285" s="7">
        <f>IF(A285="-","-",COUNTIF(Data!$B:$B,A285))</f>
        <v>0</v>
      </c>
      <c r="D285" s="7" t="str">
        <f t="shared" si="21"/>
        <v>-</v>
      </c>
      <c r="E285" s="7" t="str">
        <f t="shared" si="22"/>
        <v>-</v>
      </c>
      <c r="F285" s="8" t="str">
        <f>IF(E285="-","-",INDEX(Data!$A:$XFD,$E285,F$1))</f>
        <v>-</v>
      </c>
      <c r="G285" s="7" t="str">
        <f>IF(F285="-","-",INDEX(Data!$A:$XFD,$E285,G$1))</f>
        <v>-</v>
      </c>
      <c r="H285" s="7" t="str">
        <f>IF(G285="-","-",INDEX(Data!$A:$XFD,$E285,H$1))</f>
        <v>-</v>
      </c>
      <c r="I285" s="7" t="str">
        <f>IF(H285="-","-",INDEX(Data!$A:$XFD,$E285,I$1))</f>
        <v>-</v>
      </c>
      <c r="J285" s="7" t="str">
        <f>IF(I285="-","-",INDEX(Data!$A:$XFD,$E285,J$1))</f>
        <v>-</v>
      </c>
      <c r="K285" s="7" t="str">
        <f t="shared" si="23"/>
        <v>-</v>
      </c>
      <c r="L285" s="7" t="str">
        <f t="shared" si="24"/>
        <v>-</v>
      </c>
    </row>
    <row r="286" spans="1:12" ht="13.5">
      <c r="A286" s="9">
        <f t="shared" si="20"/>
        <v>40454</v>
      </c>
      <c r="B286" s="7">
        <f>IF(A286="-","-",IF(ISERROR(MATCH(A286,Data!$B:$B,0)),"-",MATCH(A286,Data!$B:$B,0)))</f>
        <v>523</v>
      </c>
      <c r="C286" s="7">
        <f>IF(A286="-","-",COUNTIF(Data!$B:$B,A286))</f>
        <v>1</v>
      </c>
      <c r="D286" s="7">
        <f t="shared" si="21"/>
        <v>523</v>
      </c>
      <c r="E286" s="7" t="str">
        <f t="shared" si="22"/>
        <v>-</v>
      </c>
      <c r="F286" s="8" t="str">
        <f>IF(E286="-","-",INDEX(Data!$A:$XFD,$E286,F$1))</f>
        <v>-</v>
      </c>
      <c r="G286" s="7" t="str">
        <f>IF(F286="-","-",INDEX(Data!$A:$XFD,$E286,G$1))</f>
        <v>-</v>
      </c>
      <c r="H286" s="7" t="str">
        <f>IF(G286="-","-",INDEX(Data!$A:$XFD,$E286,H$1))</f>
        <v>-</v>
      </c>
      <c r="I286" s="7" t="str">
        <f>IF(H286="-","-",INDEX(Data!$A:$XFD,$E286,I$1))</f>
        <v>-</v>
      </c>
      <c r="J286" s="7" t="str">
        <f>IF(I286="-","-",INDEX(Data!$A:$XFD,$E286,J$1))</f>
        <v>-</v>
      </c>
      <c r="K286" s="7" t="str">
        <f t="shared" si="23"/>
        <v>-</v>
      </c>
      <c r="L286" s="7" t="str">
        <f t="shared" si="24"/>
        <v>-</v>
      </c>
    </row>
    <row r="287" spans="1:12" ht="13.5">
      <c r="A287" s="9">
        <f t="shared" si="20"/>
        <v>40455</v>
      </c>
      <c r="B287" s="7" t="str">
        <f>IF(A287="-","-",IF(ISERROR(MATCH(A287,Data!$B:$B,0)),"-",MATCH(A287,Data!$B:$B,0)))</f>
        <v>-</v>
      </c>
      <c r="C287" s="7">
        <f>IF(A287="-","-",COUNTIF(Data!$B:$B,A287))</f>
        <v>0</v>
      </c>
      <c r="D287" s="7" t="str">
        <f t="shared" si="21"/>
        <v>-</v>
      </c>
      <c r="E287" s="7" t="str">
        <f t="shared" si="22"/>
        <v>-</v>
      </c>
      <c r="F287" s="8" t="str">
        <f>IF(E287="-","-",INDEX(Data!$A:$XFD,$E287,F$1))</f>
        <v>-</v>
      </c>
      <c r="G287" s="7" t="str">
        <f>IF(F287="-","-",INDEX(Data!$A:$XFD,$E287,G$1))</f>
        <v>-</v>
      </c>
      <c r="H287" s="7" t="str">
        <f>IF(G287="-","-",INDEX(Data!$A:$XFD,$E287,H$1))</f>
        <v>-</v>
      </c>
      <c r="I287" s="7" t="str">
        <f>IF(H287="-","-",INDEX(Data!$A:$XFD,$E287,I$1))</f>
        <v>-</v>
      </c>
      <c r="J287" s="7" t="str">
        <f>IF(I287="-","-",INDEX(Data!$A:$XFD,$E287,J$1))</f>
        <v>-</v>
      </c>
      <c r="K287" s="7" t="str">
        <f t="shared" si="23"/>
        <v>-</v>
      </c>
      <c r="L287" s="7" t="str">
        <f t="shared" si="24"/>
        <v>-</v>
      </c>
    </row>
    <row r="288" spans="1:12" ht="13.5">
      <c r="A288" s="9">
        <f t="shared" si="20"/>
        <v>40456</v>
      </c>
      <c r="B288" s="7" t="str">
        <f>IF(A288="-","-",IF(ISERROR(MATCH(A288,Data!$B:$B,0)),"-",MATCH(A288,Data!$B:$B,0)))</f>
        <v>-</v>
      </c>
      <c r="C288" s="7">
        <f>IF(A288="-","-",COUNTIF(Data!$B:$B,A288))</f>
        <v>0</v>
      </c>
      <c r="D288" s="7" t="str">
        <f t="shared" si="21"/>
        <v>-</v>
      </c>
      <c r="E288" s="7" t="str">
        <f t="shared" si="22"/>
        <v>-</v>
      </c>
      <c r="F288" s="8" t="str">
        <f>IF(E288="-","-",INDEX(Data!$A:$XFD,$E288,F$1))</f>
        <v>-</v>
      </c>
      <c r="G288" s="7" t="str">
        <f>IF(F288="-","-",INDEX(Data!$A:$XFD,$E288,G$1))</f>
        <v>-</v>
      </c>
      <c r="H288" s="7" t="str">
        <f>IF(G288="-","-",INDEX(Data!$A:$XFD,$E288,H$1))</f>
        <v>-</v>
      </c>
      <c r="I288" s="7" t="str">
        <f>IF(H288="-","-",INDEX(Data!$A:$XFD,$E288,I$1))</f>
        <v>-</v>
      </c>
      <c r="J288" s="7" t="str">
        <f>IF(I288="-","-",INDEX(Data!$A:$XFD,$E288,J$1))</f>
        <v>-</v>
      </c>
      <c r="K288" s="7" t="str">
        <f t="shared" si="23"/>
        <v>-</v>
      </c>
      <c r="L288" s="7" t="str">
        <f t="shared" si="24"/>
        <v>-</v>
      </c>
    </row>
    <row r="289" spans="1:12" ht="13.5">
      <c r="A289" s="9">
        <f t="shared" si="20"/>
        <v>40457</v>
      </c>
      <c r="B289" s="7" t="str">
        <f>IF(A289="-","-",IF(ISERROR(MATCH(A289,Data!$B:$B,0)),"-",MATCH(A289,Data!$B:$B,0)))</f>
        <v>-</v>
      </c>
      <c r="C289" s="7">
        <f>IF(A289="-","-",COUNTIF(Data!$B:$B,A289))</f>
        <v>0</v>
      </c>
      <c r="D289" s="7" t="str">
        <f t="shared" si="21"/>
        <v>-</v>
      </c>
      <c r="E289" s="7" t="str">
        <f t="shared" si="22"/>
        <v>-</v>
      </c>
      <c r="F289" s="8" t="str">
        <f>IF(E289="-","-",INDEX(Data!$A:$XFD,$E289,F$1))</f>
        <v>-</v>
      </c>
      <c r="G289" s="7" t="str">
        <f>IF(F289="-","-",INDEX(Data!$A:$XFD,$E289,G$1))</f>
        <v>-</v>
      </c>
      <c r="H289" s="7" t="str">
        <f>IF(G289="-","-",INDEX(Data!$A:$XFD,$E289,H$1))</f>
        <v>-</v>
      </c>
      <c r="I289" s="7" t="str">
        <f>IF(H289="-","-",INDEX(Data!$A:$XFD,$E289,I$1))</f>
        <v>-</v>
      </c>
      <c r="J289" s="7" t="str">
        <f>IF(I289="-","-",INDEX(Data!$A:$XFD,$E289,J$1))</f>
        <v>-</v>
      </c>
      <c r="K289" s="7" t="str">
        <f t="shared" si="23"/>
        <v>-</v>
      </c>
      <c r="L289" s="7" t="str">
        <f t="shared" si="24"/>
        <v>-</v>
      </c>
    </row>
    <row r="290" spans="1:12" ht="13.5">
      <c r="A290" s="9">
        <f t="shared" si="20"/>
        <v>40458</v>
      </c>
      <c r="B290" s="7" t="str">
        <f>IF(A290="-","-",IF(ISERROR(MATCH(A290,Data!$B:$B,0)),"-",MATCH(A290,Data!$B:$B,0)))</f>
        <v>-</v>
      </c>
      <c r="C290" s="7">
        <f>IF(A290="-","-",COUNTIF(Data!$B:$B,A290))</f>
        <v>0</v>
      </c>
      <c r="D290" s="7" t="str">
        <f t="shared" si="21"/>
        <v>-</v>
      </c>
      <c r="E290" s="7" t="str">
        <f t="shared" si="22"/>
        <v>-</v>
      </c>
      <c r="F290" s="8" t="str">
        <f>IF(E290="-","-",INDEX(Data!$A:$XFD,$E290,F$1))</f>
        <v>-</v>
      </c>
      <c r="G290" s="7" t="str">
        <f>IF(F290="-","-",INDEX(Data!$A:$XFD,$E290,G$1))</f>
        <v>-</v>
      </c>
      <c r="H290" s="7" t="str">
        <f>IF(G290="-","-",INDEX(Data!$A:$XFD,$E290,H$1))</f>
        <v>-</v>
      </c>
      <c r="I290" s="7" t="str">
        <f>IF(H290="-","-",INDEX(Data!$A:$XFD,$E290,I$1))</f>
        <v>-</v>
      </c>
      <c r="J290" s="7" t="str">
        <f>IF(I290="-","-",INDEX(Data!$A:$XFD,$E290,J$1))</f>
        <v>-</v>
      </c>
      <c r="K290" s="7" t="str">
        <f t="shared" si="23"/>
        <v>-</v>
      </c>
      <c r="L290" s="7" t="str">
        <f t="shared" si="24"/>
        <v>-</v>
      </c>
    </row>
    <row r="291" spans="1:12" ht="13.5">
      <c r="A291" s="9">
        <f t="shared" si="20"/>
        <v>40459</v>
      </c>
      <c r="B291" s="7" t="str">
        <f>IF(A291="-","-",IF(ISERROR(MATCH(A291,Data!$B:$B,0)),"-",MATCH(A291,Data!$B:$B,0)))</f>
        <v>-</v>
      </c>
      <c r="C291" s="7">
        <f>IF(A291="-","-",COUNTIF(Data!$B:$B,A291))</f>
        <v>0</v>
      </c>
      <c r="D291" s="7" t="str">
        <f t="shared" si="21"/>
        <v>-</v>
      </c>
      <c r="E291" s="7" t="str">
        <f t="shared" si="22"/>
        <v>-</v>
      </c>
      <c r="F291" s="8" t="str">
        <f>IF(E291="-","-",INDEX(Data!$A:$XFD,$E291,F$1))</f>
        <v>-</v>
      </c>
      <c r="G291" s="7" t="str">
        <f>IF(F291="-","-",INDEX(Data!$A:$XFD,$E291,G$1))</f>
        <v>-</v>
      </c>
      <c r="H291" s="7" t="str">
        <f>IF(G291="-","-",INDEX(Data!$A:$XFD,$E291,H$1))</f>
        <v>-</v>
      </c>
      <c r="I291" s="7" t="str">
        <f>IF(H291="-","-",INDEX(Data!$A:$XFD,$E291,I$1))</f>
        <v>-</v>
      </c>
      <c r="J291" s="7" t="str">
        <f>IF(I291="-","-",INDEX(Data!$A:$XFD,$E291,J$1))</f>
        <v>-</v>
      </c>
      <c r="K291" s="7" t="str">
        <f t="shared" si="23"/>
        <v>-</v>
      </c>
      <c r="L291" s="7" t="str">
        <f t="shared" si="24"/>
        <v>-</v>
      </c>
    </row>
    <row r="292" spans="1:12" ht="13.5">
      <c r="A292" s="9">
        <f t="shared" si="20"/>
        <v>40460</v>
      </c>
      <c r="B292" s="7" t="str">
        <f>IF(A292="-","-",IF(ISERROR(MATCH(A292,Data!$B:$B,0)),"-",MATCH(A292,Data!$B:$B,0)))</f>
        <v>-</v>
      </c>
      <c r="C292" s="7">
        <f>IF(A292="-","-",COUNTIF(Data!$B:$B,A292))</f>
        <v>0</v>
      </c>
      <c r="D292" s="7" t="str">
        <f t="shared" si="21"/>
        <v>-</v>
      </c>
      <c r="E292" s="7" t="str">
        <f t="shared" si="22"/>
        <v>-</v>
      </c>
      <c r="F292" s="8" t="str">
        <f>IF(E292="-","-",INDEX(Data!$A:$XFD,$E292,F$1))</f>
        <v>-</v>
      </c>
      <c r="G292" s="7" t="str">
        <f>IF(F292="-","-",INDEX(Data!$A:$XFD,$E292,G$1))</f>
        <v>-</v>
      </c>
      <c r="H292" s="7" t="str">
        <f>IF(G292="-","-",INDEX(Data!$A:$XFD,$E292,H$1))</f>
        <v>-</v>
      </c>
      <c r="I292" s="7" t="str">
        <f>IF(H292="-","-",INDEX(Data!$A:$XFD,$E292,I$1))</f>
        <v>-</v>
      </c>
      <c r="J292" s="7" t="str">
        <f>IF(I292="-","-",INDEX(Data!$A:$XFD,$E292,J$1))</f>
        <v>-</v>
      </c>
      <c r="K292" s="7" t="str">
        <f t="shared" si="23"/>
        <v>-</v>
      </c>
      <c r="L292" s="7" t="str">
        <f t="shared" si="24"/>
        <v>-</v>
      </c>
    </row>
    <row r="293" spans="1:12" ht="13.5">
      <c r="A293" s="9">
        <f t="shared" si="20"/>
        <v>40461</v>
      </c>
      <c r="B293" s="7">
        <f>IF(A293="-","-",IF(ISERROR(MATCH(A293,Data!$B:$B,0)),"-",MATCH(A293,Data!$B:$B,0)))</f>
        <v>524</v>
      </c>
      <c r="C293" s="7">
        <f>IF(A293="-","-",COUNTIF(Data!$B:$B,A293))</f>
        <v>1</v>
      </c>
      <c r="D293" s="7">
        <f t="shared" si="21"/>
        <v>524</v>
      </c>
      <c r="E293" s="7" t="str">
        <f t="shared" si="22"/>
        <v>-</v>
      </c>
      <c r="F293" s="8" t="str">
        <f>IF(E293="-","-",INDEX(Data!$A:$XFD,$E293,F$1))</f>
        <v>-</v>
      </c>
      <c r="G293" s="7" t="str">
        <f>IF(F293="-","-",INDEX(Data!$A:$XFD,$E293,G$1))</f>
        <v>-</v>
      </c>
      <c r="H293" s="7" t="str">
        <f>IF(G293="-","-",INDEX(Data!$A:$XFD,$E293,H$1))</f>
        <v>-</v>
      </c>
      <c r="I293" s="7" t="str">
        <f>IF(H293="-","-",INDEX(Data!$A:$XFD,$E293,I$1))</f>
        <v>-</v>
      </c>
      <c r="J293" s="7" t="str">
        <f>IF(I293="-","-",INDEX(Data!$A:$XFD,$E293,J$1))</f>
        <v>-</v>
      </c>
      <c r="K293" s="7" t="str">
        <f t="shared" si="23"/>
        <v>-</v>
      </c>
      <c r="L293" s="7" t="str">
        <f t="shared" si="24"/>
        <v>-</v>
      </c>
    </row>
    <row r="294" spans="1:12" ht="13.5">
      <c r="A294" s="9">
        <f t="shared" si="20"/>
        <v>40462</v>
      </c>
      <c r="B294" s="7" t="str">
        <f>IF(A294="-","-",IF(ISERROR(MATCH(A294,Data!$B:$B,0)),"-",MATCH(A294,Data!$B:$B,0)))</f>
        <v>-</v>
      </c>
      <c r="C294" s="7">
        <f>IF(A294="-","-",COUNTIF(Data!$B:$B,A294))</f>
        <v>0</v>
      </c>
      <c r="D294" s="7" t="str">
        <f t="shared" si="21"/>
        <v>-</v>
      </c>
      <c r="E294" s="7" t="str">
        <f t="shared" si="22"/>
        <v>-</v>
      </c>
      <c r="F294" s="8" t="str">
        <f>IF(E294="-","-",INDEX(Data!$A:$XFD,$E294,F$1))</f>
        <v>-</v>
      </c>
      <c r="G294" s="7" t="str">
        <f>IF(F294="-","-",INDEX(Data!$A:$XFD,$E294,G$1))</f>
        <v>-</v>
      </c>
      <c r="H294" s="7" t="str">
        <f>IF(G294="-","-",INDEX(Data!$A:$XFD,$E294,H$1))</f>
        <v>-</v>
      </c>
      <c r="I294" s="7" t="str">
        <f>IF(H294="-","-",INDEX(Data!$A:$XFD,$E294,I$1))</f>
        <v>-</v>
      </c>
      <c r="J294" s="7" t="str">
        <f>IF(I294="-","-",INDEX(Data!$A:$XFD,$E294,J$1))</f>
        <v>-</v>
      </c>
      <c r="K294" s="7" t="str">
        <f t="shared" si="23"/>
        <v>-</v>
      </c>
      <c r="L294" s="7" t="str">
        <f t="shared" si="24"/>
        <v>-</v>
      </c>
    </row>
    <row r="295" spans="1:12" ht="13.5">
      <c r="A295" s="9">
        <f t="shared" si="20"/>
        <v>40463</v>
      </c>
      <c r="B295" s="7" t="str">
        <f>IF(A295="-","-",IF(ISERROR(MATCH(A295,Data!$B:$B,0)),"-",MATCH(A295,Data!$B:$B,0)))</f>
        <v>-</v>
      </c>
      <c r="C295" s="7">
        <f>IF(A295="-","-",COUNTIF(Data!$B:$B,A295))</f>
        <v>0</v>
      </c>
      <c r="D295" s="7" t="str">
        <f t="shared" si="21"/>
        <v>-</v>
      </c>
      <c r="E295" s="7" t="str">
        <f t="shared" si="22"/>
        <v>-</v>
      </c>
      <c r="F295" s="8" t="str">
        <f>IF(E295="-","-",INDEX(Data!$A:$XFD,$E295,F$1))</f>
        <v>-</v>
      </c>
      <c r="G295" s="7" t="str">
        <f>IF(F295="-","-",INDEX(Data!$A:$XFD,$E295,G$1))</f>
        <v>-</v>
      </c>
      <c r="H295" s="7" t="str">
        <f>IF(G295="-","-",INDEX(Data!$A:$XFD,$E295,H$1))</f>
        <v>-</v>
      </c>
      <c r="I295" s="7" t="str">
        <f>IF(H295="-","-",INDEX(Data!$A:$XFD,$E295,I$1))</f>
        <v>-</v>
      </c>
      <c r="J295" s="7" t="str">
        <f>IF(I295="-","-",INDEX(Data!$A:$XFD,$E295,J$1))</f>
        <v>-</v>
      </c>
      <c r="K295" s="7" t="str">
        <f t="shared" si="23"/>
        <v>-</v>
      </c>
      <c r="L295" s="7" t="str">
        <f t="shared" si="24"/>
        <v>-</v>
      </c>
    </row>
    <row r="296" spans="1:12" ht="13.5">
      <c r="A296" s="9">
        <f t="shared" si="20"/>
        <v>40464</v>
      </c>
      <c r="B296" s="7">
        <f>IF(A296="-","-",IF(ISERROR(MATCH(A296,Data!$B:$B,0)),"-",MATCH(A296,Data!$B:$B,0)))</f>
        <v>525</v>
      </c>
      <c r="C296" s="7">
        <f>IF(A296="-","-",COUNTIF(Data!$B:$B,A296))</f>
        <v>1</v>
      </c>
      <c r="D296" s="7">
        <f t="shared" si="21"/>
        <v>525</v>
      </c>
      <c r="E296" s="7" t="str">
        <f t="shared" si="22"/>
        <v>-</v>
      </c>
      <c r="F296" s="8" t="str">
        <f>IF(E296="-","-",INDEX(Data!$A:$XFD,$E296,F$1))</f>
        <v>-</v>
      </c>
      <c r="G296" s="7" t="str">
        <f>IF(F296="-","-",INDEX(Data!$A:$XFD,$E296,G$1))</f>
        <v>-</v>
      </c>
      <c r="H296" s="7" t="str">
        <f>IF(G296="-","-",INDEX(Data!$A:$XFD,$E296,H$1))</f>
        <v>-</v>
      </c>
      <c r="I296" s="7" t="str">
        <f>IF(H296="-","-",INDEX(Data!$A:$XFD,$E296,I$1))</f>
        <v>-</v>
      </c>
      <c r="J296" s="7" t="str">
        <f>IF(I296="-","-",INDEX(Data!$A:$XFD,$E296,J$1))</f>
        <v>-</v>
      </c>
      <c r="K296" s="7" t="str">
        <f t="shared" si="23"/>
        <v>-</v>
      </c>
      <c r="L296" s="7" t="str">
        <f t="shared" si="24"/>
        <v>-</v>
      </c>
    </row>
    <row r="297" spans="1:12" ht="13.5">
      <c r="A297" s="9">
        <f t="shared" si="20"/>
        <v>40465</v>
      </c>
      <c r="B297" s="7">
        <f>IF(A297="-","-",IF(ISERROR(MATCH(A297,Data!$B:$B,0)),"-",MATCH(A297,Data!$B:$B,0)))</f>
        <v>526</v>
      </c>
      <c r="C297" s="7">
        <f>IF(A297="-","-",COUNTIF(Data!$B:$B,A297))</f>
        <v>1</v>
      </c>
      <c r="D297" s="7">
        <f t="shared" si="21"/>
        <v>526</v>
      </c>
      <c r="E297" s="7" t="str">
        <f t="shared" si="22"/>
        <v>-</v>
      </c>
      <c r="F297" s="8" t="str">
        <f>IF(E297="-","-",INDEX(Data!$A:$XFD,$E297,F$1))</f>
        <v>-</v>
      </c>
      <c r="G297" s="7" t="str">
        <f>IF(F297="-","-",INDEX(Data!$A:$XFD,$E297,G$1))</f>
        <v>-</v>
      </c>
      <c r="H297" s="7" t="str">
        <f>IF(G297="-","-",INDEX(Data!$A:$XFD,$E297,H$1))</f>
        <v>-</v>
      </c>
      <c r="I297" s="7" t="str">
        <f>IF(H297="-","-",INDEX(Data!$A:$XFD,$E297,I$1))</f>
        <v>-</v>
      </c>
      <c r="J297" s="7" t="str">
        <f>IF(I297="-","-",INDEX(Data!$A:$XFD,$E297,J$1))</f>
        <v>-</v>
      </c>
      <c r="K297" s="7" t="str">
        <f t="shared" si="23"/>
        <v>-</v>
      </c>
      <c r="L297" s="7" t="str">
        <f t="shared" si="24"/>
        <v>-</v>
      </c>
    </row>
    <row r="298" spans="1:12" ht="13.5">
      <c r="A298" s="9">
        <f t="shared" si="20"/>
        <v>40466</v>
      </c>
      <c r="B298" s="7" t="str">
        <f>IF(A298="-","-",IF(ISERROR(MATCH(A298,Data!$B:$B,0)),"-",MATCH(A298,Data!$B:$B,0)))</f>
        <v>-</v>
      </c>
      <c r="C298" s="7">
        <f>IF(A298="-","-",COUNTIF(Data!$B:$B,A298))</f>
        <v>0</v>
      </c>
      <c r="D298" s="7" t="str">
        <f t="shared" si="21"/>
        <v>-</v>
      </c>
      <c r="E298" s="7" t="str">
        <f t="shared" si="22"/>
        <v>-</v>
      </c>
      <c r="F298" s="8" t="str">
        <f>IF(E298="-","-",INDEX(Data!$A:$XFD,$E298,F$1))</f>
        <v>-</v>
      </c>
      <c r="G298" s="7" t="str">
        <f>IF(F298="-","-",INDEX(Data!$A:$XFD,$E298,G$1))</f>
        <v>-</v>
      </c>
      <c r="H298" s="7" t="str">
        <f>IF(G298="-","-",INDEX(Data!$A:$XFD,$E298,H$1))</f>
        <v>-</v>
      </c>
      <c r="I298" s="7" t="str">
        <f>IF(H298="-","-",INDEX(Data!$A:$XFD,$E298,I$1))</f>
        <v>-</v>
      </c>
      <c r="J298" s="7" t="str">
        <f>IF(I298="-","-",INDEX(Data!$A:$XFD,$E298,J$1))</f>
        <v>-</v>
      </c>
      <c r="K298" s="7" t="str">
        <f t="shared" si="23"/>
        <v>-</v>
      </c>
      <c r="L298" s="7" t="str">
        <f t="shared" si="24"/>
        <v>-</v>
      </c>
    </row>
    <row r="299" spans="1:12" ht="13.5">
      <c r="A299" s="9">
        <f t="shared" si="20"/>
        <v>40467</v>
      </c>
      <c r="B299" s="7" t="str">
        <f>IF(A299="-","-",IF(ISERROR(MATCH(A299,Data!$B:$B,0)),"-",MATCH(A299,Data!$B:$B,0)))</f>
        <v>-</v>
      </c>
      <c r="C299" s="7">
        <f>IF(A299="-","-",COUNTIF(Data!$B:$B,A299))</f>
        <v>0</v>
      </c>
      <c r="D299" s="7" t="str">
        <f t="shared" si="21"/>
        <v>-</v>
      </c>
      <c r="E299" s="7" t="str">
        <f t="shared" si="22"/>
        <v>-</v>
      </c>
      <c r="F299" s="8" t="str">
        <f>IF(E299="-","-",INDEX(Data!$A:$XFD,$E299,F$1))</f>
        <v>-</v>
      </c>
      <c r="G299" s="7" t="str">
        <f>IF(F299="-","-",INDEX(Data!$A:$XFD,$E299,G$1))</f>
        <v>-</v>
      </c>
      <c r="H299" s="7" t="str">
        <f>IF(G299="-","-",INDEX(Data!$A:$XFD,$E299,H$1))</f>
        <v>-</v>
      </c>
      <c r="I299" s="7" t="str">
        <f>IF(H299="-","-",INDEX(Data!$A:$XFD,$E299,I$1))</f>
        <v>-</v>
      </c>
      <c r="J299" s="7" t="str">
        <f>IF(I299="-","-",INDEX(Data!$A:$XFD,$E299,J$1))</f>
        <v>-</v>
      </c>
      <c r="K299" s="7" t="str">
        <f t="shared" si="23"/>
        <v>-</v>
      </c>
      <c r="L299" s="7" t="str">
        <f t="shared" si="24"/>
        <v>-</v>
      </c>
    </row>
    <row r="300" spans="1:12" ht="13.5">
      <c r="A300" s="9">
        <f t="shared" si="20"/>
        <v>40468</v>
      </c>
      <c r="B300" s="7" t="str">
        <f>IF(A300="-","-",IF(ISERROR(MATCH(A300,Data!$B:$B,0)),"-",MATCH(A300,Data!$B:$B,0)))</f>
        <v>-</v>
      </c>
      <c r="C300" s="7">
        <f>IF(A300="-","-",COUNTIF(Data!$B:$B,A300))</f>
        <v>0</v>
      </c>
      <c r="D300" s="7" t="str">
        <f t="shared" si="21"/>
        <v>-</v>
      </c>
      <c r="E300" s="7" t="str">
        <f t="shared" si="22"/>
        <v>-</v>
      </c>
      <c r="F300" s="8" t="str">
        <f>IF(E300="-","-",INDEX(Data!$A:$XFD,$E300,F$1))</f>
        <v>-</v>
      </c>
      <c r="G300" s="7" t="str">
        <f>IF(F300="-","-",INDEX(Data!$A:$XFD,$E300,G$1))</f>
        <v>-</v>
      </c>
      <c r="H300" s="7" t="str">
        <f>IF(G300="-","-",INDEX(Data!$A:$XFD,$E300,H$1))</f>
        <v>-</v>
      </c>
      <c r="I300" s="7" t="str">
        <f>IF(H300="-","-",INDEX(Data!$A:$XFD,$E300,I$1))</f>
        <v>-</v>
      </c>
      <c r="J300" s="7" t="str">
        <f>IF(I300="-","-",INDEX(Data!$A:$XFD,$E300,J$1))</f>
        <v>-</v>
      </c>
      <c r="K300" s="7" t="str">
        <f t="shared" si="23"/>
        <v>-</v>
      </c>
      <c r="L300" s="7" t="str">
        <f t="shared" si="24"/>
        <v>-</v>
      </c>
    </row>
    <row r="301" spans="1:12" ht="13.5">
      <c r="A301" s="9">
        <f t="shared" si="20"/>
        <v>40469</v>
      </c>
      <c r="B301" s="7">
        <f>IF(A301="-","-",IF(ISERROR(MATCH(A301,Data!$B:$B,0)),"-",MATCH(A301,Data!$B:$B,0)))</f>
        <v>527</v>
      </c>
      <c r="C301" s="7">
        <f>IF(A301="-","-",COUNTIF(Data!$B:$B,A301))</f>
        <v>1</v>
      </c>
      <c r="D301" s="7">
        <f t="shared" si="21"/>
        <v>527</v>
      </c>
      <c r="E301" s="7" t="str">
        <f t="shared" si="22"/>
        <v>-</v>
      </c>
      <c r="F301" s="8" t="str">
        <f>IF(E301="-","-",INDEX(Data!$A:$XFD,$E301,F$1))</f>
        <v>-</v>
      </c>
      <c r="G301" s="7" t="str">
        <f>IF(F301="-","-",INDEX(Data!$A:$XFD,$E301,G$1))</f>
        <v>-</v>
      </c>
      <c r="H301" s="7" t="str">
        <f>IF(G301="-","-",INDEX(Data!$A:$XFD,$E301,H$1))</f>
        <v>-</v>
      </c>
      <c r="I301" s="7" t="str">
        <f>IF(H301="-","-",INDEX(Data!$A:$XFD,$E301,I$1))</f>
        <v>-</v>
      </c>
      <c r="J301" s="7" t="str">
        <f>IF(I301="-","-",INDEX(Data!$A:$XFD,$E301,J$1))</f>
        <v>-</v>
      </c>
      <c r="K301" s="7" t="str">
        <f t="shared" si="23"/>
        <v>-</v>
      </c>
      <c r="L301" s="7" t="str">
        <f t="shared" si="24"/>
        <v>-</v>
      </c>
    </row>
    <row r="302" spans="1:12" ht="13.5">
      <c r="A302" s="9">
        <f t="shared" si="20"/>
        <v>40470</v>
      </c>
      <c r="B302" s="7" t="str">
        <f>IF(A302="-","-",IF(ISERROR(MATCH(A302,Data!$B:$B,0)),"-",MATCH(A302,Data!$B:$B,0)))</f>
        <v>-</v>
      </c>
      <c r="C302" s="7">
        <f>IF(A302="-","-",COUNTIF(Data!$B:$B,A302))</f>
        <v>0</v>
      </c>
      <c r="D302" s="7" t="str">
        <f t="shared" si="21"/>
        <v>-</v>
      </c>
      <c r="E302" s="7" t="str">
        <f t="shared" si="22"/>
        <v>-</v>
      </c>
      <c r="F302" s="8" t="str">
        <f>IF(E302="-","-",INDEX(Data!$A:$XFD,$E302,F$1))</f>
        <v>-</v>
      </c>
      <c r="G302" s="7" t="str">
        <f>IF(F302="-","-",INDEX(Data!$A:$XFD,$E302,G$1))</f>
        <v>-</v>
      </c>
      <c r="H302" s="7" t="str">
        <f>IF(G302="-","-",INDEX(Data!$A:$XFD,$E302,H$1))</f>
        <v>-</v>
      </c>
      <c r="I302" s="7" t="str">
        <f>IF(H302="-","-",INDEX(Data!$A:$XFD,$E302,I$1))</f>
        <v>-</v>
      </c>
      <c r="J302" s="7" t="str">
        <f>IF(I302="-","-",INDEX(Data!$A:$XFD,$E302,J$1))</f>
        <v>-</v>
      </c>
      <c r="K302" s="7" t="str">
        <f t="shared" si="23"/>
        <v>-</v>
      </c>
      <c r="L302" s="7" t="str">
        <f t="shared" si="24"/>
        <v>-</v>
      </c>
    </row>
    <row r="303" spans="1:12" ht="13.5">
      <c r="A303" s="9">
        <f t="shared" si="20"/>
        <v>40471</v>
      </c>
      <c r="B303" s="7" t="str">
        <f>IF(A303="-","-",IF(ISERROR(MATCH(A303,Data!$B:$B,0)),"-",MATCH(A303,Data!$B:$B,0)))</f>
        <v>-</v>
      </c>
      <c r="C303" s="7">
        <f>IF(A303="-","-",COUNTIF(Data!$B:$B,A303))</f>
        <v>0</v>
      </c>
      <c r="D303" s="7" t="str">
        <f t="shared" si="21"/>
        <v>-</v>
      </c>
      <c r="E303" s="7" t="str">
        <f t="shared" si="22"/>
        <v>-</v>
      </c>
      <c r="F303" s="8" t="str">
        <f>IF(E303="-","-",INDEX(Data!$A:$XFD,$E303,F$1))</f>
        <v>-</v>
      </c>
      <c r="G303" s="7" t="str">
        <f>IF(F303="-","-",INDEX(Data!$A:$XFD,$E303,G$1))</f>
        <v>-</v>
      </c>
      <c r="H303" s="7" t="str">
        <f>IF(G303="-","-",INDEX(Data!$A:$XFD,$E303,H$1))</f>
        <v>-</v>
      </c>
      <c r="I303" s="7" t="str">
        <f>IF(H303="-","-",INDEX(Data!$A:$XFD,$E303,I$1))</f>
        <v>-</v>
      </c>
      <c r="J303" s="7" t="str">
        <f>IF(I303="-","-",INDEX(Data!$A:$XFD,$E303,J$1))</f>
        <v>-</v>
      </c>
      <c r="K303" s="7" t="str">
        <f t="shared" si="23"/>
        <v>-</v>
      </c>
      <c r="L303" s="7" t="str">
        <f t="shared" si="24"/>
        <v>-</v>
      </c>
    </row>
    <row r="304" spans="1:12" ht="13.5">
      <c r="A304" s="9">
        <f t="shared" si="20"/>
        <v>40472</v>
      </c>
      <c r="B304" s="7" t="str">
        <f>IF(A304="-","-",IF(ISERROR(MATCH(A304,Data!$B:$B,0)),"-",MATCH(A304,Data!$B:$B,0)))</f>
        <v>-</v>
      </c>
      <c r="C304" s="7">
        <f>IF(A304="-","-",COUNTIF(Data!$B:$B,A304))</f>
        <v>0</v>
      </c>
      <c r="D304" s="7" t="str">
        <f t="shared" si="21"/>
        <v>-</v>
      </c>
      <c r="E304" s="7" t="str">
        <f t="shared" si="22"/>
        <v>-</v>
      </c>
      <c r="F304" s="8" t="str">
        <f>IF(E304="-","-",INDEX(Data!$A:$XFD,$E304,F$1))</f>
        <v>-</v>
      </c>
      <c r="G304" s="7" t="str">
        <f>IF(F304="-","-",INDEX(Data!$A:$XFD,$E304,G$1))</f>
        <v>-</v>
      </c>
      <c r="H304" s="7" t="str">
        <f>IF(G304="-","-",INDEX(Data!$A:$XFD,$E304,H$1))</f>
        <v>-</v>
      </c>
      <c r="I304" s="7" t="str">
        <f>IF(H304="-","-",INDEX(Data!$A:$XFD,$E304,I$1))</f>
        <v>-</v>
      </c>
      <c r="J304" s="7" t="str">
        <f>IF(I304="-","-",INDEX(Data!$A:$XFD,$E304,J$1))</f>
        <v>-</v>
      </c>
      <c r="K304" s="7" t="str">
        <f t="shared" si="23"/>
        <v>-</v>
      </c>
      <c r="L304" s="7" t="str">
        <f t="shared" si="24"/>
        <v>-</v>
      </c>
    </row>
    <row r="305" spans="1:12" ht="13.5">
      <c r="A305" s="9">
        <f t="shared" si="20"/>
        <v>40473</v>
      </c>
      <c r="B305" s="7" t="str">
        <f>IF(A305="-","-",IF(ISERROR(MATCH(A305,Data!$B:$B,0)),"-",MATCH(A305,Data!$B:$B,0)))</f>
        <v>-</v>
      </c>
      <c r="C305" s="7">
        <f>IF(A305="-","-",COUNTIF(Data!$B:$B,A305))</f>
        <v>0</v>
      </c>
      <c r="D305" s="7" t="str">
        <f t="shared" si="21"/>
        <v>-</v>
      </c>
      <c r="E305" s="7" t="str">
        <f t="shared" si="22"/>
        <v>-</v>
      </c>
      <c r="F305" s="8" t="str">
        <f>IF(E305="-","-",INDEX(Data!$A:$XFD,$E305,F$1))</f>
        <v>-</v>
      </c>
      <c r="G305" s="7" t="str">
        <f>IF(F305="-","-",INDEX(Data!$A:$XFD,$E305,G$1))</f>
        <v>-</v>
      </c>
      <c r="H305" s="7" t="str">
        <f>IF(G305="-","-",INDEX(Data!$A:$XFD,$E305,H$1))</f>
        <v>-</v>
      </c>
      <c r="I305" s="7" t="str">
        <f>IF(H305="-","-",INDEX(Data!$A:$XFD,$E305,I$1))</f>
        <v>-</v>
      </c>
      <c r="J305" s="7" t="str">
        <f>IF(I305="-","-",INDEX(Data!$A:$XFD,$E305,J$1))</f>
        <v>-</v>
      </c>
      <c r="K305" s="7" t="str">
        <f t="shared" si="23"/>
        <v>-</v>
      </c>
      <c r="L305" s="7" t="str">
        <f t="shared" si="24"/>
        <v>-</v>
      </c>
    </row>
    <row r="306" spans="1:12" ht="13.5">
      <c r="A306" s="9">
        <f t="shared" si="20"/>
        <v>40474</v>
      </c>
      <c r="B306" s="7">
        <f>IF(A306="-","-",IF(ISERROR(MATCH(A306,Data!$B:$B,0)),"-",MATCH(A306,Data!$B:$B,0)))</f>
        <v>528</v>
      </c>
      <c r="C306" s="7">
        <f>IF(A306="-","-",COUNTIF(Data!$B:$B,A306))</f>
        <v>1</v>
      </c>
      <c r="D306" s="7">
        <f t="shared" si="21"/>
        <v>528</v>
      </c>
      <c r="E306" s="7" t="str">
        <f t="shared" si="22"/>
        <v>-</v>
      </c>
      <c r="F306" s="8" t="str">
        <f>IF(E306="-","-",INDEX(Data!$A:$XFD,$E306,F$1))</f>
        <v>-</v>
      </c>
      <c r="G306" s="7" t="str">
        <f>IF(F306="-","-",INDEX(Data!$A:$XFD,$E306,G$1))</f>
        <v>-</v>
      </c>
      <c r="H306" s="7" t="str">
        <f>IF(G306="-","-",INDEX(Data!$A:$XFD,$E306,H$1))</f>
        <v>-</v>
      </c>
      <c r="I306" s="7" t="str">
        <f>IF(H306="-","-",INDEX(Data!$A:$XFD,$E306,I$1))</f>
        <v>-</v>
      </c>
      <c r="J306" s="7" t="str">
        <f>IF(I306="-","-",INDEX(Data!$A:$XFD,$E306,J$1))</f>
        <v>-</v>
      </c>
      <c r="K306" s="7" t="str">
        <f t="shared" si="23"/>
        <v>-</v>
      </c>
      <c r="L306" s="7" t="str">
        <f t="shared" si="24"/>
        <v>-</v>
      </c>
    </row>
    <row r="307" spans="1:12" ht="13.5">
      <c r="A307" s="9">
        <f t="shared" si="20"/>
        <v>40475</v>
      </c>
      <c r="B307" s="7" t="str">
        <f>IF(A307="-","-",IF(ISERROR(MATCH(A307,Data!$B:$B,0)),"-",MATCH(A307,Data!$B:$B,0)))</f>
        <v>-</v>
      </c>
      <c r="C307" s="7">
        <f>IF(A307="-","-",COUNTIF(Data!$B:$B,A307))</f>
        <v>0</v>
      </c>
      <c r="D307" s="7" t="str">
        <f t="shared" si="21"/>
        <v>-</v>
      </c>
      <c r="E307" s="7" t="str">
        <f t="shared" si="22"/>
        <v>-</v>
      </c>
      <c r="F307" s="8" t="str">
        <f>IF(E307="-","-",INDEX(Data!$A:$XFD,$E307,F$1))</f>
        <v>-</v>
      </c>
      <c r="G307" s="7" t="str">
        <f>IF(F307="-","-",INDEX(Data!$A:$XFD,$E307,G$1))</f>
        <v>-</v>
      </c>
      <c r="H307" s="7" t="str">
        <f>IF(G307="-","-",INDEX(Data!$A:$XFD,$E307,H$1))</f>
        <v>-</v>
      </c>
      <c r="I307" s="7" t="str">
        <f>IF(H307="-","-",INDEX(Data!$A:$XFD,$E307,I$1))</f>
        <v>-</v>
      </c>
      <c r="J307" s="7" t="str">
        <f>IF(I307="-","-",INDEX(Data!$A:$XFD,$E307,J$1))</f>
        <v>-</v>
      </c>
      <c r="K307" s="7" t="str">
        <f t="shared" si="23"/>
        <v>-</v>
      </c>
      <c r="L307" s="7" t="str">
        <f t="shared" si="24"/>
        <v>-</v>
      </c>
    </row>
    <row r="308" spans="1:12" ht="13.5">
      <c r="A308" s="9">
        <f t="shared" si="20"/>
        <v>40476</v>
      </c>
      <c r="B308" s="7" t="str">
        <f>IF(A308="-","-",IF(ISERROR(MATCH(A308,Data!$B:$B,0)),"-",MATCH(A308,Data!$B:$B,0)))</f>
        <v>-</v>
      </c>
      <c r="C308" s="7">
        <f>IF(A308="-","-",COUNTIF(Data!$B:$B,A308))</f>
        <v>0</v>
      </c>
      <c r="D308" s="7" t="str">
        <f t="shared" si="21"/>
        <v>-</v>
      </c>
      <c r="E308" s="7" t="str">
        <f t="shared" si="22"/>
        <v>-</v>
      </c>
      <c r="F308" s="8" t="str">
        <f>IF(E308="-","-",INDEX(Data!$A:$XFD,$E308,F$1))</f>
        <v>-</v>
      </c>
      <c r="G308" s="7" t="str">
        <f>IF(F308="-","-",INDEX(Data!$A:$XFD,$E308,G$1))</f>
        <v>-</v>
      </c>
      <c r="H308" s="7" t="str">
        <f>IF(G308="-","-",INDEX(Data!$A:$XFD,$E308,H$1))</f>
        <v>-</v>
      </c>
      <c r="I308" s="7" t="str">
        <f>IF(H308="-","-",INDEX(Data!$A:$XFD,$E308,I$1))</f>
        <v>-</v>
      </c>
      <c r="J308" s="7" t="str">
        <f>IF(I308="-","-",INDEX(Data!$A:$XFD,$E308,J$1))</f>
        <v>-</v>
      </c>
      <c r="K308" s="7" t="str">
        <f t="shared" si="23"/>
        <v>-</v>
      </c>
      <c r="L308" s="7" t="str">
        <f t="shared" si="24"/>
        <v>-</v>
      </c>
    </row>
    <row r="309" spans="1:12" ht="13.5">
      <c r="A309" s="9">
        <f t="shared" si="20"/>
        <v>40477</v>
      </c>
      <c r="B309" s="7" t="str">
        <f>IF(A309="-","-",IF(ISERROR(MATCH(A309,Data!$B:$B,0)),"-",MATCH(A309,Data!$B:$B,0)))</f>
        <v>-</v>
      </c>
      <c r="C309" s="7">
        <f>IF(A309="-","-",COUNTIF(Data!$B:$B,A309))</f>
        <v>0</v>
      </c>
      <c r="D309" s="7" t="str">
        <f t="shared" si="21"/>
        <v>-</v>
      </c>
      <c r="E309" s="7" t="str">
        <f t="shared" si="22"/>
        <v>-</v>
      </c>
      <c r="F309" s="8" t="str">
        <f>IF(E309="-","-",INDEX(Data!$A:$XFD,$E309,F$1))</f>
        <v>-</v>
      </c>
      <c r="G309" s="7" t="str">
        <f>IF(F309="-","-",INDEX(Data!$A:$XFD,$E309,G$1))</f>
        <v>-</v>
      </c>
      <c r="H309" s="7" t="str">
        <f>IF(G309="-","-",INDEX(Data!$A:$XFD,$E309,H$1))</f>
        <v>-</v>
      </c>
      <c r="I309" s="7" t="str">
        <f>IF(H309="-","-",INDEX(Data!$A:$XFD,$E309,I$1))</f>
        <v>-</v>
      </c>
      <c r="J309" s="7" t="str">
        <f>IF(I309="-","-",INDEX(Data!$A:$XFD,$E309,J$1))</f>
        <v>-</v>
      </c>
      <c r="K309" s="7" t="str">
        <f t="shared" si="23"/>
        <v>-</v>
      </c>
      <c r="L309" s="7" t="str">
        <f t="shared" si="24"/>
        <v>-</v>
      </c>
    </row>
    <row r="310" spans="1:12" ht="13.5">
      <c r="A310" s="9">
        <f t="shared" si="20"/>
        <v>40478</v>
      </c>
      <c r="B310" s="7">
        <f>IF(A310="-","-",IF(ISERROR(MATCH(A310,Data!$B:$B,0)),"-",MATCH(A310,Data!$B:$B,0)))</f>
        <v>529</v>
      </c>
      <c r="C310" s="7">
        <f>IF(A310="-","-",COUNTIF(Data!$B:$B,A310))</f>
        <v>1</v>
      </c>
      <c r="D310" s="7">
        <f t="shared" si="21"/>
        <v>529</v>
      </c>
      <c r="E310" s="7" t="str">
        <f t="shared" si="22"/>
        <v>-</v>
      </c>
      <c r="F310" s="8" t="str">
        <f>IF(E310="-","-",INDEX(Data!$A:$XFD,$E310,F$1))</f>
        <v>-</v>
      </c>
      <c r="G310" s="7" t="str">
        <f>IF(F310="-","-",INDEX(Data!$A:$XFD,$E310,G$1))</f>
        <v>-</v>
      </c>
      <c r="H310" s="7" t="str">
        <f>IF(G310="-","-",INDEX(Data!$A:$XFD,$E310,H$1))</f>
        <v>-</v>
      </c>
      <c r="I310" s="7" t="str">
        <f>IF(H310="-","-",INDEX(Data!$A:$XFD,$E310,I$1))</f>
        <v>-</v>
      </c>
      <c r="J310" s="7" t="str">
        <f>IF(I310="-","-",INDEX(Data!$A:$XFD,$E310,J$1))</f>
        <v>-</v>
      </c>
      <c r="K310" s="7" t="str">
        <f t="shared" si="23"/>
        <v>-</v>
      </c>
      <c r="L310" s="7" t="str">
        <f t="shared" si="24"/>
        <v>-</v>
      </c>
    </row>
    <row r="311" spans="1:12" ht="13.5">
      <c r="A311" s="9">
        <f t="shared" si="20"/>
        <v>40479</v>
      </c>
      <c r="B311" s="7">
        <f>IF(A311="-","-",IF(ISERROR(MATCH(A311,Data!$B:$B,0)),"-",MATCH(A311,Data!$B:$B,0)))</f>
        <v>530</v>
      </c>
      <c r="C311" s="7">
        <f>IF(A311="-","-",COUNTIF(Data!$B:$B,A311))</f>
        <v>1</v>
      </c>
      <c r="D311" s="7">
        <f t="shared" si="21"/>
        <v>530</v>
      </c>
      <c r="E311" s="7" t="str">
        <f t="shared" si="22"/>
        <v>-</v>
      </c>
      <c r="F311" s="8" t="str">
        <f>IF(E311="-","-",INDEX(Data!$A:$XFD,$E311,F$1))</f>
        <v>-</v>
      </c>
      <c r="G311" s="7" t="str">
        <f>IF(F311="-","-",INDEX(Data!$A:$XFD,$E311,G$1))</f>
        <v>-</v>
      </c>
      <c r="H311" s="7" t="str">
        <f>IF(G311="-","-",INDEX(Data!$A:$XFD,$E311,H$1))</f>
        <v>-</v>
      </c>
      <c r="I311" s="7" t="str">
        <f>IF(H311="-","-",INDEX(Data!$A:$XFD,$E311,I$1))</f>
        <v>-</v>
      </c>
      <c r="J311" s="7" t="str">
        <f>IF(I311="-","-",INDEX(Data!$A:$XFD,$E311,J$1))</f>
        <v>-</v>
      </c>
      <c r="K311" s="7" t="str">
        <f t="shared" si="23"/>
        <v>-</v>
      </c>
      <c r="L311" s="7" t="str">
        <f t="shared" si="24"/>
        <v>-</v>
      </c>
    </row>
    <row r="312" spans="1:12" ht="13.5">
      <c r="A312" s="9">
        <f t="shared" si="20"/>
        <v>40480</v>
      </c>
      <c r="B312" s="7" t="str">
        <f>IF(A312="-","-",IF(ISERROR(MATCH(A312,Data!$B:$B,0)),"-",MATCH(A312,Data!$B:$B,0)))</f>
        <v>-</v>
      </c>
      <c r="C312" s="7">
        <f>IF(A312="-","-",COUNTIF(Data!$B:$B,A312))</f>
        <v>0</v>
      </c>
      <c r="D312" s="7" t="str">
        <f t="shared" si="21"/>
        <v>-</v>
      </c>
      <c r="E312" s="7" t="str">
        <f t="shared" si="22"/>
        <v>-</v>
      </c>
      <c r="F312" s="8" t="str">
        <f>IF(E312="-","-",INDEX(Data!$A:$XFD,$E312,F$1))</f>
        <v>-</v>
      </c>
      <c r="G312" s="7" t="str">
        <f>IF(F312="-","-",INDEX(Data!$A:$XFD,$E312,G$1))</f>
        <v>-</v>
      </c>
      <c r="H312" s="7" t="str">
        <f>IF(G312="-","-",INDEX(Data!$A:$XFD,$E312,H$1))</f>
        <v>-</v>
      </c>
      <c r="I312" s="7" t="str">
        <f>IF(H312="-","-",INDEX(Data!$A:$XFD,$E312,I$1))</f>
        <v>-</v>
      </c>
      <c r="J312" s="7" t="str">
        <f>IF(I312="-","-",INDEX(Data!$A:$XFD,$E312,J$1))</f>
        <v>-</v>
      </c>
      <c r="K312" s="7" t="str">
        <f t="shared" si="23"/>
        <v>-</v>
      </c>
      <c r="L312" s="7" t="str">
        <f t="shared" si="24"/>
        <v>-</v>
      </c>
    </row>
    <row r="313" spans="1:12" ht="13.5">
      <c r="A313" s="9">
        <f t="shared" si="20"/>
        <v>40481</v>
      </c>
      <c r="B313" s="7" t="str">
        <f>IF(A313="-","-",IF(ISERROR(MATCH(A313,Data!$B:$B,0)),"-",MATCH(A313,Data!$B:$B,0)))</f>
        <v>-</v>
      </c>
      <c r="C313" s="7">
        <f>IF(A313="-","-",COUNTIF(Data!$B:$B,A313))</f>
        <v>0</v>
      </c>
      <c r="D313" s="7" t="str">
        <f t="shared" si="21"/>
        <v>-</v>
      </c>
      <c r="E313" s="7" t="str">
        <f t="shared" si="22"/>
        <v>-</v>
      </c>
      <c r="F313" s="8" t="str">
        <f>IF(E313="-","-",INDEX(Data!$A:$XFD,$E313,F$1))</f>
        <v>-</v>
      </c>
      <c r="G313" s="7" t="str">
        <f>IF(F313="-","-",INDEX(Data!$A:$XFD,$E313,G$1))</f>
        <v>-</v>
      </c>
      <c r="H313" s="7" t="str">
        <f>IF(G313="-","-",INDEX(Data!$A:$XFD,$E313,H$1))</f>
        <v>-</v>
      </c>
      <c r="I313" s="7" t="str">
        <f>IF(H313="-","-",INDEX(Data!$A:$XFD,$E313,I$1))</f>
        <v>-</v>
      </c>
      <c r="J313" s="7" t="str">
        <f>IF(I313="-","-",INDEX(Data!$A:$XFD,$E313,J$1))</f>
        <v>-</v>
      </c>
      <c r="K313" s="7" t="str">
        <f t="shared" si="23"/>
        <v>-</v>
      </c>
      <c r="L313" s="7" t="str">
        <f t="shared" si="24"/>
        <v>-</v>
      </c>
    </row>
    <row r="314" spans="1:12" ht="13.5">
      <c r="A314" s="9">
        <f t="shared" si="20"/>
        <v>40482</v>
      </c>
      <c r="B314" s="7">
        <f>IF(A314="-","-",IF(ISERROR(MATCH(A314,Data!$B:$B,0)),"-",MATCH(A314,Data!$B:$B,0)))</f>
        <v>531</v>
      </c>
      <c r="C314" s="7">
        <f>IF(A314="-","-",COUNTIF(Data!$B:$B,A314))</f>
        <v>1</v>
      </c>
      <c r="D314" s="7">
        <f t="shared" si="21"/>
        <v>531</v>
      </c>
      <c r="E314" s="7" t="str">
        <f t="shared" si="22"/>
        <v>-</v>
      </c>
      <c r="F314" s="8" t="str">
        <f>IF(E314="-","-",INDEX(Data!$A:$XFD,$E314,F$1))</f>
        <v>-</v>
      </c>
      <c r="G314" s="7" t="str">
        <f>IF(F314="-","-",INDEX(Data!$A:$XFD,$E314,G$1))</f>
        <v>-</v>
      </c>
      <c r="H314" s="7" t="str">
        <f>IF(G314="-","-",INDEX(Data!$A:$XFD,$E314,H$1))</f>
        <v>-</v>
      </c>
      <c r="I314" s="7" t="str">
        <f>IF(H314="-","-",INDEX(Data!$A:$XFD,$E314,I$1))</f>
        <v>-</v>
      </c>
      <c r="J314" s="7" t="str">
        <f>IF(I314="-","-",INDEX(Data!$A:$XFD,$E314,J$1))</f>
        <v>-</v>
      </c>
      <c r="K314" s="7" t="str">
        <f t="shared" si="23"/>
        <v>-</v>
      </c>
      <c r="L314" s="7" t="str">
        <f t="shared" si="24"/>
        <v>-</v>
      </c>
    </row>
    <row r="315" spans="1:12" ht="13.5">
      <c r="A315" s="9">
        <f t="shared" si="20"/>
        <v>40483</v>
      </c>
      <c r="B315" s="7">
        <f>IF(A315="-","-",IF(ISERROR(MATCH(A315,Data!$B:$B,0)),"-",MATCH(A315,Data!$B:$B,0)))</f>
        <v>532</v>
      </c>
      <c r="C315" s="7">
        <f>IF(A315="-","-",COUNTIF(Data!$B:$B,A315))</f>
        <v>1</v>
      </c>
      <c r="D315" s="7">
        <f t="shared" si="21"/>
        <v>532</v>
      </c>
      <c r="E315" s="7" t="str">
        <f t="shared" si="22"/>
        <v>-</v>
      </c>
      <c r="F315" s="8" t="str">
        <f>IF(E315="-","-",INDEX(Data!$A:$XFD,$E315,F$1))</f>
        <v>-</v>
      </c>
      <c r="G315" s="7" t="str">
        <f>IF(F315="-","-",INDEX(Data!$A:$XFD,$E315,G$1))</f>
        <v>-</v>
      </c>
      <c r="H315" s="7" t="str">
        <f>IF(G315="-","-",INDEX(Data!$A:$XFD,$E315,H$1))</f>
        <v>-</v>
      </c>
      <c r="I315" s="7" t="str">
        <f>IF(H315="-","-",INDEX(Data!$A:$XFD,$E315,I$1))</f>
        <v>-</v>
      </c>
      <c r="J315" s="7" t="str">
        <f>IF(I315="-","-",INDEX(Data!$A:$XFD,$E315,J$1))</f>
        <v>-</v>
      </c>
      <c r="K315" s="7" t="str">
        <f t="shared" si="23"/>
        <v>-</v>
      </c>
      <c r="L315" s="7" t="str">
        <f t="shared" si="24"/>
        <v>-</v>
      </c>
    </row>
    <row r="316" spans="1:12" ht="13.5">
      <c r="A316" s="9">
        <f t="shared" si="20"/>
        <v>40484</v>
      </c>
      <c r="B316" s="7" t="str">
        <f>IF(A316="-","-",IF(ISERROR(MATCH(A316,Data!$B:$B,0)),"-",MATCH(A316,Data!$B:$B,0)))</f>
        <v>-</v>
      </c>
      <c r="C316" s="7">
        <f>IF(A316="-","-",COUNTIF(Data!$B:$B,A316))</f>
        <v>0</v>
      </c>
      <c r="D316" s="7" t="str">
        <f t="shared" si="21"/>
        <v>-</v>
      </c>
      <c r="E316" s="7" t="str">
        <f t="shared" si="22"/>
        <v>-</v>
      </c>
      <c r="F316" s="8" t="str">
        <f>IF(E316="-","-",INDEX(Data!$A:$XFD,$E316,F$1))</f>
        <v>-</v>
      </c>
      <c r="G316" s="7" t="str">
        <f>IF(F316="-","-",INDEX(Data!$A:$XFD,$E316,G$1))</f>
        <v>-</v>
      </c>
      <c r="H316" s="7" t="str">
        <f>IF(G316="-","-",INDEX(Data!$A:$XFD,$E316,H$1))</f>
        <v>-</v>
      </c>
      <c r="I316" s="7" t="str">
        <f>IF(H316="-","-",INDEX(Data!$A:$XFD,$E316,I$1))</f>
        <v>-</v>
      </c>
      <c r="J316" s="7" t="str">
        <f>IF(I316="-","-",INDEX(Data!$A:$XFD,$E316,J$1))</f>
        <v>-</v>
      </c>
      <c r="K316" s="7" t="str">
        <f t="shared" si="23"/>
        <v>-</v>
      </c>
      <c r="L316" s="7" t="str">
        <f t="shared" si="24"/>
        <v>-</v>
      </c>
    </row>
    <row r="317" spans="1:12" ht="13.5">
      <c r="A317" s="9">
        <f t="shared" si="20"/>
        <v>40485</v>
      </c>
      <c r="B317" s="7" t="str">
        <f>IF(A317="-","-",IF(ISERROR(MATCH(A317,Data!$B:$B,0)),"-",MATCH(A317,Data!$B:$B,0)))</f>
        <v>-</v>
      </c>
      <c r="C317" s="7">
        <f>IF(A317="-","-",COUNTIF(Data!$B:$B,A317))</f>
        <v>0</v>
      </c>
      <c r="D317" s="7" t="str">
        <f t="shared" si="21"/>
        <v>-</v>
      </c>
      <c r="E317" s="7" t="str">
        <f t="shared" si="22"/>
        <v>-</v>
      </c>
      <c r="F317" s="8" t="str">
        <f>IF(E317="-","-",INDEX(Data!$A:$XFD,$E317,F$1))</f>
        <v>-</v>
      </c>
      <c r="G317" s="7" t="str">
        <f>IF(F317="-","-",INDEX(Data!$A:$XFD,$E317,G$1))</f>
        <v>-</v>
      </c>
      <c r="H317" s="7" t="str">
        <f>IF(G317="-","-",INDEX(Data!$A:$XFD,$E317,H$1))</f>
        <v>-</v>
      </c>
      <c r="I317" s="7" t="str">
        <f>IF(H317="-","-",INDEX(Data!$A:$XFD,$E317,I$1))</f>
        <v>-</v>
      </c>
      <c r="J317" s="7" t="str">
        <f>IF(I317="-","-",INDEX(Data!$A:$XFD,$E317,J$1))</f>
        <v>-</v>
      </c>
      <c r="K317" s="7" t="str">
        <f t="shared" si="23"/>
        <v>-</v>
      </c>
      <c r="L317" s="7" t="str">
        <f t="shared" si="24"/>
        <v>-</v>
      </c>
    </row>
    <row r="318" spans="1:12" ht="13.5">
      <c r="A318" s="9">
        <f t="shared" si="20"/>
        <v>40486</v>
      </c>
      <c r="B318" s="7" t="str">
        <f>IF(A318="-","-",IF(ISERROR(MATCH(A318,Data!$B:$B,0)),"-",MATCH(A318,Data!$B:$B,0)))</f>
        <v>-</v>
      </c>
      <c r="C318" s="7">
        <f>IF(A318="-","-",COUNTIF(Data!$B:$B,A318))</f>
        <v>0</v>
      </c>
      <c r="D318" s="7" t="str">
        <f t="shared" si="21"/>
        <v>-</v>
      </c>
      <c r="E318" s="7" t="str">
        <f t="shared" si="22"/>
        <v>-</v>
      </c>
      <c r="F318" s="8" t="str">
        <f>IF(E318="-","-",INDEX(Data!$A:$XFD,$E318,F$1))</f>
        <v>-</v>
      </c>
      <c r="G318" s="7" t="str">
        <f>IF(F318="-","-",INDEX(Data!$A:$XFD,$E318,G$1))</f>
        <v>-</v>
      </c>
      <c r="H318" s="7" t="str">
        <f>IF(G318="-","-",INDEX(Data!$A:$XFD,$E318,H$1))</f>
        <v>-</v>
      </c>
      <c r="I318" s="7" t="str">
        <f>IF(H318="-","-",INDEX(Data!$A:$XFD,$E318,I$1))</f>
        <v>-</v>
      </c>
      <c r="J318" s="7" t="str">
        <f>IF(I318="-","-",INDEX(Data!$A:$XFD,$E318,J$1))</f>
        <v>-</v>
      </c>
      <c r="K318" s="7" t="str">
        <f t="shared" si="23"/>
        <v>-</v>
      </c>
      <c r="L318" s="7" t="str">
        <f t="shared" si="24"/>
        <v>-</v>
      </c>
    </row>
    <row r="319" spans="1:12" ht="13.5">
      <c r="A319" s="9">
        <f t="shared" si="20"/>
        <v>40487</v>
      </c>
      <c r="B319" s="7" t="str">
        <f>IF(A319="-","-",IF(ISERROR(MATCH(A319,Data!$B:$B,0)),"-",MATCH(A319,Data!$B:$B,0)))</f>
        <v>-</v>
      </c>
      <c r="C319" s="7">
        <f>IF(A319="-","-",COUNTIF(Data!$B:$B,A319))</f>
        <v>0</v>
      </c>
      <c r="D319" s="7" t="str">
        <f t="shared" si="21"/>
        <v>-</v>
      </c>
      <c r="E319" s="7" t="str">
        <f t="shared" si="22"/>
        <v>-</v>
      </c>
      <c r="F319" s="8" t="str">
        <f>IF(E319="-","-",INDEX(Data!$A:$XFD,$E319,F$1))</f>
        <v>-</v>
      </c>
      <c r="G319" s="7" t="str">
        <f>IF(F319="-","-",INDEX(Data!$A:$XFD,$E319,G$1))</f>
        <v>-</v>
      </c>
      <c r="H319" s="7" t="str">
        <f>IF(G319="-","-",INDEX(Data!$A:$XFD,$E319,H$1))</f>
        <v>-</v>
      </c>
      <c r="I319" s="7" t="str">
        <f>IF(H319="-","-",INDEX(Data!$A:$XFD,$E319,I$1))</f>
        <v>-</v>
      </c>
      <c r="J319" s="7" t="str">
        <f>IF(I319="-","-",INDEX(Data!$A:$XFD,$E319,J$1))</f>
        <v>-</v>
      </c>
      <c r="K319" s="7" t="str">
        <f t="shared" si="23"/>
        <v>-</v>
      </c>
      <c r="L319" s="7" t="str">
        <f t="shared" si="24"/>
        <v>-</v>
      </c>
    </row>
    <row r="320" spans="1:12" ht="13.5">
      <c r="A320" s="9">
        <f t="shared" si="20"/>
        <v>40488</v>
      </c>
      <c r="B320" s="7" t="str">
        <f>IF(A320="-","-",IF(ISERROR(MATCH(A320,Data!$B:$B,0)),"-",MATCH(A320,Data!$B:$B,0)))</f>
        <v>-</v>
      </c>
      <c r="C320" s="7">
        <f>IF(A320="-","-",COUNTIF(Data!$B:$B,A320))</f>
        <v>0</v>
      </c>
      <c r="D320" s="7" t="str">
        <f t="shared" si="21"/>
        <v>-</v>
      </c>
      <c r="E320" s="7" t="str">
        <f t="shared" si="22"/>
        <v>-</v>
      </c>
      <c r="F320" s="8" t="str">
        <f>IF(E320="-","-",INDEX(Data!$A:$XFD,$E320,F$1))</f>
        <v>-</v>
      </c>
      <c r="G320" s="7" t="str">
        <f>IF(F320="-","-",INDEX(Data!$A:$XFD,$E320,G$1))</f>
        <v>-</v>
      </c>
      <c r="H320" s="7" t="str">
        <f>IF(G320="-","-",INDEX(Data!$A:$XFD,$E320,H$1))</f>
        <v>-</v>
      </c>
      <c r="I320" s="7" t="str">
        <f>IF(H320="-","-",INDEX(Data!$A:$XFD,$E320,I$1))</f>
        <v>-</v>
      </c>
      <c r="J320" s="7" t="str">
        <f>IF(I320="-","-",INDEX(Data!$A:$XFD,$E320,J$1))</f>
        <v>-</v>
      </c>
      <c r="K320" s="7" t="str">
        <f t="shared" si="23"/>
        <v>-</v>
      </c>
      <c r="L320" s="7" t="str">
        <f t="shared" si="24"/>
        <v>-</v>
      </c>
    </row>
    <row r="321" spans="1:12" ht="13.5">
      <c r="A321" s="9">
        <f t="shared" si="20"/>
        <v>40489</v>
      </c>
      <c r="B321" s="7" t="str">
        <f>IF(A321="-","-",IF(ISERROR(MATCH(A321,Data!$B:$B,0)),"-",MATCH(A321,Data!$B:$B,0)))</f>
        <v>-</v>
      </c>
      <c r="C321" s="7">
        <f>IF(A321="-","-",COUNTIF(Data!$B:$B,A321))</f>
        <v>0</v>
      </c>
      <c r="D321" s="7" t="str">
        <f t="shared" si="21"/>
        <v>-</v>
      </c>
      <c r="E321" s="7" t="str">
        <f t="shared" si="22"/>
        <v>-</v>
      </c>
      <c r="F321" s="8" t="str">
        <f>IF(E321="-","-",INDEX(Data!$A:$XFD,$E321,F$1))</f>
        <v>-</v>
      </c>
      <c r="G321" s="7" t="str">
        <f>IF(F321="-","-",INDEX(Data!$A:$XFD,$E321,G$1))</f>
        <v>-</v>
      </c>
      <c r="H321" s="7" t="str">
        <f>IF(G321="-","-",INDEX(Data!$A:$XFD,$E321,H$1))</f>
        <v>-</v>
      </c>
      <c r="I321" s="7" t="str">
        <f>IF(H321="-","-",INDEX(Data!$A:$XFD,$E321,I$1))</f>
        <v>-</v>
      </c>
      <c r="J321" s="7" t="str">
        <f>IF(I321="-","-",INDEX(Data!$A:$XFD,$E321,J$1))</f>
        <v>-</v>
      </c>
      <c r="K321" s="7" t="str">
        <f t="shared" si="23"/>
        <v>-</v>
      </c>
      <c r="L321" s="7" t="str">
        <f t="shared" si="24"/>
        <v>-</v>
      </c>
    </row>
    <row r="322" spans="1:12" ht="13.5">
      <c r="A322" s="9">
        <f t="shared" si="20"/>
        <v>40490</v>
      </c>
      <c r="B322" s="7">
        <f>IF(A322="-","-",IF(ISERROR(MATCH(A322,Data!$B:$B,0)),"-",MATCH(A322,Data!$B:$B,0)))</f>
        <v>533</v>
      </c>
      <c r="C322" s="7">
        <f>IF(A322="-","-",COUNTIF(Data!$B:$B,A322))</f>
        <v>1</v>
      </c>
      <c r="D322" s="7">
        <f t="shared" si="21"/>
        <v>533</v>
      </c>
      <c r="E322" s="7" t="str">
        <f t="shared" si="22"/>
        <v>-</v>
      </c>
      <c r="F322" s="8" t="str">
        <f>IF(E322="-","-",INDEX(Data!$A:$XFD,$E322,F$1))</f>
        <v>-</v>
      </c>
      <c r="G322" s="7" t="str">
        <f>IF(F322="-","-",INDEX(Data!$A:$XFD,$E322,G$1))</f>
        <v>-</v>
      </c>
      <c r="H322" s="7" t="str">
        <f>IF(G322="-","-",INDEX(Data!$A:$XFD,$E322,H$1))</f>
        <v>-</v>
      </c>
      <c r="I322" s="7" t="str">
        <f>IF(H322="-","-",INDEX(Data!$A:$XFD,$E322,I$1))</f>
        <v>-</v>
      </c>
      <c r="J322" s="7" t="str">
        <f>IF(I322="-","-",INDEX(Data!$A:$XFD,$E322,J$1))</f>
        <v>-</v>
      </c>
      <c r="K322" s="7" t="str">
        <f t="shared" si="23"/>
        <v>-</v>
      </c>
      <c r="L322" s="7" t="str">
        <f t="shared" si="24"/>
        <v>-</v>
      </c>
    </row>
    <row r="323" spans="1:12" ht="13.5">
      <c r="A323" s="9">
        <f t="shared" si="20"/>
        <v>40491</v>
      </c>
      <c r="B323" s="7">
        <f>IF(A323="-","-",IF(ISERROR(MATCH(A323,Data!$B:$B,0)),"-",MATCH(A323,Data!$B:$B,0)))</f>
        <v>534</v>
      </c>
      <c r="C323" s="7">
        <f>IF(A323="-","-",COUNTIF(Data!$B:$B,A323))</f>
        <v>1</v>
      </c>
      <c r="D323" s="7">
        <f t="shared" si="21"/>
        <v>534</v>
      </c>
      <c r="E323" s="7" t="str">
        <f t="shared" si="22"/>
        <v>-</v>
      </c>
      <c r="F323" s="8" t="str">
        <f>IF(E323="-","-",INDEX(Data!$A:$XFD,$E323,F$1))</f>
        <v>-</v>
      </c>
      <c r="G323" s="7" t="str">
        <f>IF(F323="-","-",INDEX(Data!$A:$XFD,$E323,G$1))</f>
        <v>-</v>
      </c>
      <c r="H323" s="7" t="str">
        <f>IF(G323="-","-",INDEX(Data!$A:$XFD,$E323,H$1))</f>
        <v>-</v>
      </c>
      <c r="I323" s="7" t="str">
        <f>IF(H323="-","-",INDEX(Data!$A:$XFD,$E323,I$1))</f>
        <v>-</v>
      </c>
      <c r="J323" s="7" t="str">
        <f>IF(I323="-","-",INDEX(Data!$A:$XFD,$E323,J$1))</f>
        <v>-</v>
      </c>
      <c r="K323" s="7" t="str">
        <f t="shared" si="23"/>
        <v>-</v>
      </c>
      <c r="L323" s="7" t="str">
        <f t="shared" si="24"/>
        <v>-</v>
      </c>
    </row>
    <row r="324" spans="1:12" ht="13.5">
      <c r="A324" s="9">
        <f t="shared" si="20"/>
        <v>40492</v>
      </c>
      <c r="B324" s="7">
        <f>IF(A324="-","-",IF(ISERROR(MATCH(A324,Data!$B:$B,0)),"-",MATCH(A324,Data!$B:$B,0)))</f>
        <v>535</v>
      </c>
      <c r="C324" s="7">
        <f>IF(A324="-","-",COUNTIF(Data!$B:$B,A324))</f>
        <v>2</v>
      </c>
      <c r="D324" s="7">
        <f t="shared" si="21"/>
        <v>536</v>
      </c>
      <c r="E324" s="7" t="str">
        <f t="shared" si="22"/>
        <v>-</v>
      </c>
      <c r="F324" s="8" t="str">
        <f>IF(E324="-","-",INDEX(Data!$A:$XFD,$E324,F$1))</f>
        <v>-</v>
      </c>
      <c r="G324" s="7" t="str">
        <f>IF(F324="-","-",INDEX(Data!$A:$XFD,$E324,G$1))</f>
        <v>-</v>
      </c>
      <c r="H324" s="7" t="str">
        <f>IF(G324="-","-",INDEX(Data!$A:$XFD,$E324,H$1))</f>
        <v>-</v>
      </c>
      <c r="I324" s="7" t="str">
        <f>IF(H324="-","-",INDEX(Data!$A:$XFD,$E324,I$1))</f>
        <v>-</v>
      </c>
      <c r="J324" s="7" t="str">
        <f>IF(I324="-","-",INDEX(Data!$A:$XFD,$E324,J$1))</f>
        <v>-</v>
      </c>
      <c r="K324" s="7" t="str">
        <f t="shared" si="23"/>
        <v>-</v>
      </c>
      <c r="L324" s="7" t="str">
        <f t="shared" si="24"/>
        <v>-</v>
      </c>
    </row>
    <row r="325" spans="1:12" ht="13.5">
      <c r="A325" s="9">
        <f t="shared" si="20"/>
        <v>40493</v>
      </c>
      <c r="B325" s="7" t="str">
        <f>IF(A325="-","-",IF(ISERROR(MATCH(A325,Data!$B:$B,0)),"-",MATCH(A325,Data!$B:$B,0)))</f>
        <v>-</v>
      </c>
      <c r="C325" s="7">
        <f>IF(A325="-","-",COUNTIF(Data!$B:$B,A325))</f>
        <v>0</v>
      </c>
      <c r="D325" s="7" t="str">
        <f t="shared" si="21"/>
        <v>-</v>
      </c>
      <c r="E325" s="7" t="str">
        <f t="shared" si="22"/>
        <v>-</v>
      </c>
      <c r="F325" s="8" t="str">
        <f>IF(E325="-","-",INDEX(Data!$A:$XFD,$E325,F$1))</f>
        <v>-</v>
      </c>
      <c r="G325" s="7" t="str">
        <f>IF(F325="-","-",INDEX(Data!$A:$XFD,$E325,G$1))</f>
        <v>-</v>
      </c>
      <c r="H325" s="7" t="str">
        <f>IF(G325="-","-",INDEX(Data!$A:$XFD,$E325,H$1))</f>
        <v>-</v>
      </c>
      <c r="I325" s="7" t="str">
        <f>IF(H325="-","-",INDEX(Data!$A:$XFD,$E325,I$1))</f>
        <v>-</v>
      </c>
      <c r="J325" s="7" t="str">
        <f>IF(I325="-","-",INDEX(Data!$A:$XFD,$E325,J$1))</f>
        <v>-</v>
      </c>
      <c r="K325" s="7" t="str">
        <f t="shared" si="23"/>
        <v>-</v>
      </c>
      <c r="L325" s="7" t="str">
        <f t="shared" si="24"/>
        <v>-</v>
      </c>
    </row>
    <row r="326" spans="1:12" ht="13.5">
      <c r="A326" s="9">
        <f t="shared" si="20"/>
        <v>40494</v>
      </c>
      <c r="B326" s="7" t="str">
        <f>IF(A326="-","-",IF(ISERROR(MATCH(A326,Data!$B:$B,0)),"-",MATCH(A326,Data!$B:$B,0)))</f>
        <v>-</v>
      </c>
      <c r="C326" s="7">
        <f>IF(A326="-","-",COUNTIF(Data!$B:$B,A326))</f>
        <v>0</v>
      </c>
      <c r="D326" s="7" t="str">
        <f t="shared" si="21"/>
        <v>-</v>
      </c>
      <c r="E326" s="7" t="str">
        <f t="shared" si="22"/>
        <v>-</v>
      </c>
      <c r="F326" s="8" t="str">
        <f>IF(E326="-","-",INDEX(Data!$A:$XFD,$E326,F$1))</f>
        <v>-</v>
      </c>
      <c r="G326" s="7" t="str">
        <f>IF(F326="-","-",INDEX(Data!$A:$XFD,$E326,G$1))</f>
        <v>-</v>
      </c>
      <c r="H326" s="7" t="str">
        <f>IF(G326="-","-",INDEX(Data!$A:$XFD,$E326,H$1))</f>
        <v>-</v>
      </c>
      <c r="I326" s="7" t="str">
        <f>IF(H326="-","-",INDEX(Data!$A:$XFD,$E326,I$1))</f>
        <v>-</v>
      </c>
      <c r="J326" s="7" t="str">
        <f>IF(I326="-","-",INDEX(Data!$A:$XFD,$E326,J$1))</f>
        <v>-</v>
      </c>
      <c r="K326" s="7" t="str">
        <f t="shared" si="23"/>
        <v>-</v>
      </c>
      <c r="L326" s="7" t="str">
        <f t="shared" si="24"/>
        <v>-</v>
      </c>
    </row>
    <row r="327" spans="1:12" ht="13.5">
      <c r="A327" s="9">
        <f t="shared" si="20"/>
        <v>40495</v>
      </c>
      <c r="B327" s="7" t="str">
        <f>IF(A327="-","-",IF(ISERROR(MATCH(A327,Data!$B:$B,0)),"-",MATCH(A327,Data!$B:$B,0)))</f>
        <v>-</v>
      </c>
      <c r="C327" s="7">
        <f>IF(A327="-","-",COUNTIF(Data!$B:$B,A327))</f>
        <v>0</v>
      </c>
      <c r="D327" s="7" t="str">
        <f t="shared" si="21"/>
        <v>-</v>
      </c>
      <c r="E327" s="7" t="str">
        <f t="shared" si="22"/>
        <v>-</v>
      </c>
      <c r="F327" s="8" t="str">
        <f>IF(E327="-","-",INDEX(Data!$A:$XFD,$E327,F$1))</f>
        <v>-</v>
      </c>
      <c r="G327" s="7" t="str">
        <f>IF(F327="-","-",INDEX(Data!$A:$XFD,$E327,G$1))</f>
        <v>-</v>
      </c>
      <c r="H327" s="7" t="str">
        <f>IF(G327="-","-",INDEX(Data!$A:$XFD,$E327,H$1))</f>
        <v>-</v>
      </c>
      <c r="I327" s="7" t="str">
        <f>IF(H327="-","-",INDEX(Data!$A:$XFD,$E327,I$1))</f>
        <v>-</v>
      </c>
      <c r="J327" s="7" t="str">
        <f>IF(I327="-","-",INDEX(Data!$A:$XFD,$E327,J$1))</f>
        <v>-</v>
      </c>
      <c r="K327" s="7" t="str">
        <f t="shared" si="23"/>
        <v>-</v>
      </c>
      <c r="L327" s="7" t="str">
        <f t="shared" si="24"/>
        <v>-</v>
      </c>
    </row>
    <row r="328" spans="1:12" ht="13.5">
      <c r="A328" s="9">
        <f t="shared" si="20"/>
        <v>40496</v>
      </c>
      <c r="B328" s="7" t="str">
        <f>IF(A328="-","-",IF(ISERROR(MATCH(A328,Data!$B:$B,0)),"-",MATCH(A328,Data!$B:$B,0)))</f>
        <v>-</v>
      </c>
      <c r="C328" s="7">
        <f>IF(A328="-","-",COUNTIF(Data!$B:$B,A328))</f>
        <v>0</v>
      </c>
      <c r="D328" s="7" t="str">
        <f t="shared" si="21"/>
        <v>-</v>
      </c>
      <c r="E328" s="7" t="str">
        <f t="shared" si="22"/>
        <v>-</v>
      </c>
      <c r="F328" s="8" t="str">
        <f>IF(E328="-","-",INDEX(Data!$A:$XFD,$E328,F$1))</f>
        <v>-</v>
      </c>
      <c r="G328" s="7" t="str">
        <f>IF(F328="-","-",INDEX(Data!$A:$XFD,$E328,G$1))</f>
        <v>-</v>
      </c>
      <c r="H328" s="7" t="str">
        <f>IF(G328="-","-",INDEX(Data!$A:$XFD,$E328,H$1))</f>
        <v>-</v>
      </c>
      <c r="I328" s="7" t="str">
        <f>IF(H328="-","-",INDEX(Data!$A:$XFD,$E328,I$1))</f>
        <v>-</v>
      </c>
      <c r="J328" s="7" t="str">
        <f>IF(I328="-","-",INDEX(Data!$A:$XFD,$E328,J$1))</f>
        <v>-</v>
      </c>
      <c r="K328" s="7" t="str">
        <f t="shared" si="23"/>
        <v>-</v>
      </c>
      <c r="L328" s="7" t="str">
        <f t="shared" si="24"/>
        <v>-</v>
      </c>
    </row>
    <row r="329" spans="1:12" ht="13.5">
      <c r="A329" s="9">
        <f t="shared" si="20"/>
        <v>40497</v>
      </c>
      <c r="B329" s="7" t="str">
        <f>IF(A329="-","-",IF(ISERROR(MATCH(A329,Data!$B:$B,0)),"-",MATCH(A329,Data!$B:$B,0)))</f>
        <v>-</v>
      </c>
      <c r="C329" s="7">
        <f>IF(A329="-","-",COUNTIF(Data!$B:$B,A329))</f>
        <v>0</v>
      </c>
      <c r="D329" s="7" t="str">
        <f t="shared" si="21"/>
        <v>-</v>
      </c>
      <c r="E329" s="7" t="str">
        <f t="shared" si="22"/>
        <v>-</v>
      </c>
      <c r="F329" s="8" t="str">
        <f>IF(E329="-","-",INDEX(Data!$A:$XFD,$E329,F$1))</f>
        <v>-</v>
      </c>
      <c r="G329" s="7" t="str">
        <f>IF(F329="-","-",INDEX(Data!$A:$XFD,$E329,G$1))</f>
        <v>-</v>
      </c>
      <c r="H329" s="7" t="str">
        <f>IF(G329="-","-",INDEX(Data!$A:$XFD,$E329,H$1))</f>
        <v>-</v>
      </c>
      <c r="I329" s="7" t="str">
        <f>IF(H329="-","-",INDEX(Data!$A:$XFD,$E329,I$1))</f>
        <v>-</v>
      </c>
      <c r="J329" s="7" t="str">
        <f>IF(I329="-","-",INDEX(Data!$A:$XFD,$E329,J$1))</f>
        <v>-</v>
      </c>
      <c r="K329" s="7" t="str">
        <f t="shared" si="23"/>
        <v>-</v>
      </c>
      <c r="L329" s="7" t="str">
        <f t="shared" si="24"/>
        <v>-</v>
      </c>
    </row>
    <row r="330" spans="1:12" ht="13.5">
      <c r="A330" s="9">
        <f t="shared" si="20"/>
        <v>40498</v>
      </c>
      <c r="B330" s="7" t="str">
        <f>IF(A330="-","-",IF(ISERROR(MATCH(A330,Data!$B:$B,0)),"-",MATCH(A330,Data!$B:$B,0)))</f>
        <v>-</v>
      </c>
      <c r="C330" s="7">
        <f>IF(A330="-","-",COUNTIF(Data!$B:$B,A330))</f>
        <v>0</v>
      </c>
      <c r="D330" s="7" t="str">
        <f t="shared" si="21"/>
        <v>-</v>
      </c>
      <c r="E330" s="7" t="str">
        <f t="shared" si="22"/>
        <v>-</v>
      </c>
      <c r="F330" s="8" t="str">
        <f>IF(E330="-","-",INDEX(Data!$A:$XFD,$E330,F$1))</f>
        <v>-</v>
      </c>
      <c r="G330" s="7" t="str">
        <f>IF(F330="-","-",INDEX(Data!$A:$XFD,$E330,G$1))</f>
        <v>-</v>
      </c>
      <c r="H330" s="7" t="str">
        <f>IF(G330="-","-",INDEX(Data!$A:$XFD,$E330,H$1))</f>
        <v>-</v>
      </c>
      <c r="I330" s="7" t="str">
        <f>IF(H330="-","-",INDEX(Data!$A:$XFD,$E330,I$1))</f>
        <v>-</v>
      </c>
      <c r="J330" s="7" t="str">
        <f>IF(I330="-","-",INDEX(Data!$A:$XFD,$E330,J$1))</f>
        <v>-</v>
      </c>
      <c r="K330" s="7" t="str">
        <f t="shared" si="23"/>
        <v>-</v>
      </c>
      <c r="L330" s="7" t="str">
        <f t="shared" si="24"/>
        <v>-</v>
      </c>
    </row>
    <row r="331" spans="1:12" ht="13.5">
      <c r="A331" s="9">
        <f t="shared" si="20"/>
        <v>40499</v>
      </c>
      <c r="B331" s="7" t="str">
        <f>IF(A331="-","-",IF(ISERROR(MATCH(A331,Data!$B:$B,0)),"-",MATCH(A331,Data!$B:$B,0)))</f>
        <v>-</v>
      </c>
      <c r="C331" s="7">
        <f>IF(A331="-","-",COUNTIF(Data!$B:$B,A331))</f>
        <v>0</v>
      </c>
      <c r="D331" s="7" t="str">
        <f t="shared" si="21"/>
        <v>-</v>
      </c>
      <c r="E331" s="7" t="str">
        <f t="shared" si="22"/>
        <v>-</v>
      </c>
      <c r="F331" s="8" t="str">
        <f>IF(E331="-","-",INDEX(Data!$A:$XFD,$E331,F$1))</f>
        <v>-</v>
      </c>
      <c r="G331" s="7" t="str">
        <f>IF(F331="-","-",INDEX(Data!$A:$XFD,$E331,G$1))</f>
        <v>-</v>
      </c>
      <c r="H331" s="7" t="str">
        <f>IF(G331="-","-",INDEX(Data!$A:$XFD,$E331,H$1))</f>
        <v>-</v>
      </c>
      <c r="I331" s="7" t="str">
        <f>IF(H331="-","-",INDEX(Data!$A:$XFD,$E331,I$1))</f>
        <v>-</v>
      </c>
      <c r="J331" s="7" t="str">
        <f>IF(I331="-","-",INDEX(Data!$A:$XFD,$E331,J$1))</f>
        <v>-</v>
      </c>
      <c r="K331" s="7" t="str">
        <f t="shared" si="23"/>
        <v>-</v>
      </c>
      <c r="L331" s="7" t="str">
        <f t="shared" si="24"/>
        <v>-</v>
      </c>
    </row>
    <row r="332" spans="1:12" ht="13.5">
      <c r="A332" s="9">
        <f aca="true" t="shared" si="25" ref="A332:A375">IF(A331="-","-",IF((A331+1)&gt;$B$5,"-",A331+1))</f>
        <v>40500</v>
      </c>
      <c r="B332" s="7">
        <f>IF(A332="-","-",IF(ISERROR(MATCH(A332,Data!$B:$B,0)),"-",MATCH(A332,Data!$B:$B,0)))</f>
        <v>537</v>
      </c>
      <c r="C332" s="7">
        <f>IF(A332="-","-",COUNTIF(Data!$B:$B,A332))</f>
        <v>1</v>
      </c>
      <c r="D332" s="7">
        <f aca="true" t="shared" si="26" ref="D332:D380">IF(A332="-","-",IF(B332="-","-",B332+C332-1))</f>
        <v>537</v>
      </c>
      <c r="E332" s="7" t="str">
        <f aca="true" t="shared" si="27" ref="E332:E380">IF(ROW()=11,IF(E$4=0,"-",E$4),IF(E331="-","-",IF((E331+1)&gt;$E$5,"-",E331+1)))</f>
        <v>-</v>
      </c>
      <c r="F332" s="8" t="str">
        <f>IF(E332="-","-",INDEX(Data!$A:$XFD,$E332,F$1))</f>
        <v>-</v>
      </c>
      <c r="G332" s="7" t="str">
        <f>IF(F332="-","-",INDEX(Data!$A:$XFD,$E332,G$1))</f>
        <v>-</v>
      </c>
      <c r="H332" s="7" t="str">
        <f>IF(G332="-","-",INDEX(Data!$A:$XFD,$E332,H$1))</f>
        <v>-</v>
      </c>
      <c r="I332" s="7" t="str">
        <f>IF(H332="-","-",INDEX(Data!$A:$XFD,$E332,I$1))</f>
        <v>-</v>
      </c>
      <c r="J332" s="7" t="str">
        <f>IF(I332="-","-",INDEX(Data!$A:$XFD,$E332,J$1))</f>
        <v>-</v>
      </c>
      <c r="K332" s="7" t="str">
        <f aca="true" t="shared" si="28" ref="K332:K380">IF(F332="-","-",YEAR(F332)&amp;RIGHT("00"&amp;MONTH(F332),2))</f>
        <v>-</v>
      </c>
      <c r="L332" s="7" t="str">
        <f aca="true" t="shared" si="29" ref="L332:L380">IF(ROW()=11,IF(E$11="-","-",1),IF(AND(K332="-",K331&lt;&gt;"-"),L331+2,IF(K332&lt;&gt;K331,L331+2,IF(AND(K332="-",K331="-"),"-",L331+1))))</f>
        <v>-</v>
      </c>
    </row>
    <row r="333" spans="1:12" ht="13.5">
      <c r="A333" s="9">
        <f t="shared" si="25"/>
        <v>40501</v>
      </c>
      <c r="B333" s="7" t="str">
        <f>IF(A333="-","-",IF(ISERROR(MATCH(A333,Data!$B:$B,0)),"-",MATCH(A333,Data!$B:$B,0)))</f>
        <v>-</v>
      </c>
      <c r="C333" s="7">
        <f>IF(A333="-","-",COUNTIF(Data!$B:$B,A333))</f>
        <v>0</v>
      </c>
      <c r="D333" s="7" t="str">
        <f t="shared" si="26"/>
        <v>-</v>
      </c>
      <c r="E333" s="7" t="str">
        <f t="shared" si="27"/>
        <v>-</v>
      </c>
      <c r="F333" s="8" t="str">
        <f>IF(E333="-","-",INDEX(Data!$A:$XFD,$E333,F$1))</f>
        <v>-</v>
      </c>
      <c r="G333" s="7" t="str">
        <f>IF(F333="-","-",INDEX(Data!$A:$XFD,$E333,G$1))</f>
        <v>-</v>
      </c>
      <c r="H333" s="7" t="str">
        <f>IF(G333="-","-",INDEX(Data!$A:$XFD,$E333,H$1))</f>
        <v>-</v>
      </c>
      <c r="I333" s="7" t="str">
        <f>IF(H333="-","-",INDEX(Data!$A:$XFD,$E333,I$1))</f>
        <v>-</v>
      </c>
      <c r="J333" s="7" t="str">
        <f>IF(I333="-","-",INDEX(Data!$A:$XFD,$E333,J$1))</f>
        <v>-</v>
      </c>
      <c r="K333" s="7" t="str">
        <f t="shared" si="28"/>
        <v>-</v>
      </c>
      <c r="L333" s="7" t="str">
        <f t="shared" si="29"/>
        <v>-</v>
      </c>
    </row>
    <row r="334" spans="1:12" ht="13.5">
      <c r="A334" s="9">
        <f t="shared" si="25"/>
        <v>40502</v>
      </c>
      <c r="B334" s="7" t="str">
        <f>IF(A334="-","-",IF(ISERROR(MATCH(A334,Data!$B:$B,0)),"-",MATCH(A334,Data!$B:$B,0)))</f>
        <v>-</v>
      </c>
      <c r="C334" s="7">
        <f>IF(A334="-","-",COUNTIF(Data!$B:$B,A334))</f>
        <v>0</v>
      </c>
      <c r="D334" s="7" t="str">
        <f t="shared" si="26"/>
        <v>-</v>
      </c>
      <c r="E334" s="7" t="str">
        <f t="shared" si="27"/>
        <v>-</v>
      </c>
      <c r="F334" s="8" t="str">
        <f>IF(E334="-","-",INDEX(Data!$A:$XFD,$E334,F$1))</f>
        <v>-</v>
      </c>
      <c r="G334" s="7" t="str">
        <f>IF(F334="-","-",INDEX(Data!$A:$XFD,$E334,G$1))</f>
        <v>-</v>
      </c>
      <c r="H334" s="7" t="str">
        <f>IF(G334="-","-",INDEX(Data!$A:$XFD,$E334,H$1))</f>
        <v>-</v>
      </c>
      <c r="I334" s="7" t="str">
        <f>IF(H334="-","-",INDEX(Data!$A:$XFD,$E334,I$1))</f>
        <v>-</v>
      </c>
      <c r="J334" s="7" t="str">
        <f>IF(I334="-","-",INDEX(Data!$A:$XFD,$E334,J$1))</f>
        <v>-</v>
      </c>
      <c r="K334" s="7" t="str">
        <f t="shared" si="28"/>
        <v>-</v>
      </c>
      <c r="L334" s="7" t="str">
        <f t="shared" si="29"/>
        <v>-</v>
      </c>
    </row>
    <row r="335" spans="1:12" ht="13.5">
      <c r="A335" s="9">
        <f t="shared" si="25"/>
        <v>40503</v>
      </c>
      <c r="B335" s="7" t="str">
        <f>IF(A335="-","-",IF(ISERROR(MATCH(A335,Data!$B:$B,0)),"-",MATCH(A335,Data!$B:$B,0)))</f>
        <v>-</v>
      </c>
      <c r="C335" s="7">
        <f>IF(A335="-","-",COUNTIF(Data!$B:$B,A335))</f>
        <v>0</v>
      </c>
      <c r="D335" s="7" t="str">
        <f t="shared" si="26"/>
        <v>-</v>
      </c>
      <c r="E335" s="7" t="str">
        <f t="shared" si="27"/>
        <v>-</v>
      </c>
      <c r="F335" s="8" t="str">
        <f>IF(E335="-","-",INDEX(Data!$A:$XFD,$E335,F$1))</f>
        <v>-</v>
      </c>
      <c r="G335" s="7" t="str">
        <f>IF(F335="-","-",INDEX(Data!$A:$XFD,$E335,G$1))</f>
        <v>-</v>
      </c>
      <c r="H335" s="7" t="str">
        <f>IF(G335="-","-",INDEX(Data!$A:$XFD,$E335,H$1))</f>
        <v>-</v>
      </c>
      <c r="I335" s="7" t="str">
        <f>IF(H335="-","-",INDEX(Data!$A:$XFD,$E335,I$1))</f>
        <v>-</v>
      </c>
      <c r="J335" s="7" t="str">
        <f>IF(I335="-","-",INDEX(Data!$A:$XFD,$E335,J$1))</f>
        <v>-</v>
      </c>
      <c r="K335" s="7" t="str">
        <f t="shared" si="28"/>
        <v>-</v>
      </c>
      <c r="L335" s="7" t="str">
        <f t="shared" si="29"/>
        <v>-</v>
      </c>
    </row>
    <row r="336" spans="1:12" ht="13.5">
      <c r="A336" s="9">
        <f t="shared" si="25"/>
        <v>40504</v>
      </c>
      <c r="B336" s="7" t="str">
        <f>IF(A336="-","-",IF(ISERROR(MATCH(A336,Data!$B:$B,0)),"-",MATCH(A336,Data!$B:$B,0)))</f>
        <v>-</v>
      </c>
      <c r="C336" s="7">
        <f>IF(A336="-","-",COUNTIF(Data!$B:$B,A336))</f>
        <v>0</v>
      </c>
      <c r="D336" s="7" t="str">
        <f t="shared" si="26"/>
        <v>-</v>
      </c>
      <c r="E336" s="7" t="str">
        <f t="shared" si="27"/>
        <v>-</v>
      </c>
      <c r="F336" s="8" t="str">
        <f>IF(E336="-","-",INDEX(Data!$A:$XFD,$E336,F$1))</f>
        <v>-</v>
      </c>
      <c r="G336" s="7" t="str">
        <f>IF(F336="-","-",INDEX(Data!$A:$XFD,$E336,G$1))</f>
        <v>-</v>
      </c>
      <c r="H336" s="7" t="str">
        <f>IF(G336="-","-",INDEX(Data!$A:$XFD,$E336,H$1))</f>
        <v>-</v>
      </c>
      <c r="I336" s="7" t="str">
        <f>IF(H336="-","-",INDEX(Data!$A:$XFD,$E336,I$1))</f>
        <v>-</v>
      </c>
      <c r="J336" s="7" t="str">
        <f>IF(I336="-","-",INDEX(Data!$A:$XFD,$E336,J$1))</f>
        <v>-</v>
      </c>
      <c r="K336" s="7" t="str">
        <f t="shared" si="28"/>
        <v>-</v>
      </c>
      <c r="L336" s="7" t="str">
        <f t="shared" si="29"/>
        <v>-</v>
      </c>
    </row>
    <row r="337" spans="1:12" ht="13.5">
      <c r="A337" s="9">
        <f t="shared" si="25"/>
        <v>40505</v>
      </c>
      <c r="B337" s="7" t="str">
        <f>IF(A337="-","-",IF(ISERROR(MATCH(A337,Data!$B:$B,0)),"-",MATCH(A337,Data!$B:$B,0)))</f>
        <v>-</v>
      </c>
      <c r="C337" s="7">
        <f>IF(A337="-","-",COUNTIF(Data!$B:$B,A337))</f>
        <v>0</v>
      </c>
      <c r="D337" s="7" t="str">
        <f t="shared" si="26"/>
        <v>-</v>
      </c>
      <c r="E337" s="7" t="str">
        <f t="shared" si="27"/>
        <v>-</v>
      </c>
      <c r="F337" s="8" t="str">
        <f>IF(E337="-","-",INDEX(Data!$A:$XFD,$E337,F$1))</f>
        <v>-</v>
      </c>
      <c r="G337" s="7" t="str">
        <f>IF(F337="-","-",INDEX(Data!$A:$XFD,$E337,G$1))</f>
        <v>-</v>
      </c>
      <c r="H337" s="7" t="str">
        <f>IF(G337="-","-",INDEX(Data!$A:$XFD,$E337,H$1))</f>
        <v>-</v>
      </c>
      <c r="I337" s="7" t="str">
        <f>IF(H337="-","-",INDEX(Data!$A:$XFD,$E337,I$1))</f>
        <v>-</v>
      </c>
      <c r="J337" s="7" t="str">
        <f>IF(I337="-","-",INDEX(Data!$A:$XFD,$E337,J$1))</f>
        <v>-</v>
      </c>
      <c r="K337" s="7" t="str">
        <f t="shared" si="28"/>
        <v>-</v>
      </c>
      <c r="L337" s="7" t="str">
        <f t="shared" si="29"/>
        <v>-</v>
      </c>
    </row>
    <row r="338" spans="1:12" ht="13.5">
      <c r="A338" s="9">
        <f t="shared" si="25"/>
        <v>40506</v>
      </c>
      <c r="B338" s="7" t="str">
        <f>IF(A338="-","-",IF(ISERROR(MATCH(A338,Data!$B:$B,0)),"-",MATCH(A338,Data!$B:$B,0)))</f>
        <v>-</v>
      </c>
      <c r="C338" s="7">
        <f>IF(A338="-","-",COUNTIF(Data!$B:$B,A338))</f>
        <v>0</v>
      </c>
      <c r="D338" s="7" t="str">
        <f t="shared" si="26"/>
        <v>-</v>
      </c>
      <c r="E338" s="7" t="str">
        <f t="shared" si="27"/>
        <v>-</v>
      </c>
      <c r="F338" s="8" t="str">
        <f>IF(E338="-","-",INDEX(Data!$A:$XFD,$E338,F$1))</f>
        <v>-</v>
      </c>
      <c r="G338" s="7" t="str">
        <f>IF(F338="-","-",INDEX(Data!$A:$XFD,$E338,G$1))</f>
        <v>-</v>
      </c>
      <c r="H338" s="7" t="str">
        <f>IF(G338="-","-",INDEX(Data!$A:$XFD,$E338,H$1))</f>
        <v>-</v>
      </c>
      <c r="I338" s="7" t="str">
        <f>IF(H338="-","-",INDEX(Data!$A:$XFD,$E338,I$1))</f>
        <v>-</v>
      </c>
      <c r="J338" s="7" t="str">
        <f>IF(I338="-","-",INDEX(Data!$A:$XFD,$E338,J$1))</f>
        <v>-</v>
      </c>
      <c r="K338" s="7" t="str">
        <f t="shared" si="28"/>
        <v>-</v>
      </c>
      <c r="L338" s="7" t="str">
        <f t="shared" si="29"/>
        <v>-</v>
      </c>
    </row>
    <row r="339" spans="1:12" ht="13.5">
      <c r="A339" s="9">
        <f t="shared" si="25"/>
        <v>40507</v>
      </c>
      <c r="B339" s="7" t="str">
        <f>IF(A339="-","-",IF(ISERROR(MATCH(A339,Data!$B:$B,0)),"-",MATCH(A339,Data!$B:$B,0)))</f>
        <v>-</v>
      </c>
      <c r="C339" s="7">
        <f>IF(A339="-","-",COUNTIF(Data!$B:$B,A339))</f>
        <v>0</v>
      </c>
      <c r="D339" s="7" t="str">
        <f t="shared" si="26"/>
        <v>-</v>
      </c>
      <c r="E339" s="7" t="str">
        <f t="shared" si="27"/>
        <v>-</v>
      </c>
      <c r="F339" s="8" t="str">
        <f>IF(E339="-","-",INDEX(Data!$A:$XFD,$E339,F$1))</f>
        <v>-</v>
      </c>
      <c r="G339" s="7" t="str">
        <f>IF(F339="-","-",INDEX(Data!$A:$XFD,$E339,G$1))</f>
        <v>-</v>
      </c>
      <c r="H339" s="7" t="str">
        <f>IF(G339="-","-",INDEX(Data!$A:$XFD,$E339,H$1))</f>
        <v>-</v>
      </c>
      <c r="I339" s="7" t="str">
        <f>IF(H339="-","-",INDEX(Data!$A:$XFD,$E339,I$1))</f>
        <v>-</v>
      </c>
      <c r="J339" s="7" t="str">
        <f>IF(I339="-","-",INDEX(Data!$A:$XFD,$E339,J$1))</f>
        <v>-</v>
      </c>
      <c r="K339" s="7" t="str">
        <f t="shared" si="28"/>
        <v>-</v>
      </c>
      <c r="L339" s="7" t="str">
        <f t="shared" si="29"/>
        <v>-</v>
      </c>
    </row>
    <row r="340" spans="1:12" ht="13.5">
      <c r="A340" s="9">
        <f t="shared" si="25"/>
        <v>40508</v>
      </c>
      <c r="B340" s="7" t="str">
        <f>IF(A340="-","-",IF(ISERROR(MATCH(A340,Data!$B:$B,0)),"-",MATCH(A340,Data!$B:$B,0)))</f>
        <v>-</v>
      </c>
      <c r="C340" s="7">
        <f>IF(A340="-","-",COUNTIF(Data!$B:$B,A340))</f>
        <v>0</v>
      </c>
      <c r="D340" s="7" t="str">
        <f t="shared" si="26"/>
        <v>-</v>
      </c>
      <c r="E340" s="7" t="str">
        <f t="shared" si="27"/>
        <v>-</v>
      </c>
      <c r="F340" s="8" t="str">
        <f>IF(E340="-","-",INDEX(Data!$A:$XFD,$E340,F$1))</f>
        <v>-</v>
      </c>
      <c r="G340" s="7" t="str">
        <f>IF(F340="-","-",INDEX(Data!$A:$XFD,$E340,G$1))</f>
        <v>-</v>
      </c>
      <c r="H340" s="7" t="str">
        <f>IF(G340="-","-",INDEX(Data!$A:$XFD,$E340,H$1))</f>
        <v>-</v>
      </c>
      <c r="I340" s="7" t="str">
        <f>IF(H340="-","-",INDEX(Data!$A:$XFD,$E340,I$1))</f>
        <v>-</v>
      </c>
      <c r="J340" s="7" t="str">
        <f>IF(I340="-","-",INDEX(Data!$A:$XFD,$E340,J$1))</f>
        <v>-</v>
      </c>
      <c r="K340" s="7" t="str">
        <f t="shared" si="28"/>
        <v>-</v>
      </c>
      <c r="L340" s="7" t="str">
        <f t="shared" si="29"/>
        <v>-</v>
      </c>
    </row>
    <row r="341" spans="1:12" ht="13.5">
      <c r="A341" s="9">
        <f t="shared" si="25"/>
        <v>40509</v>
      </c>
      <c r="B341" s="7" t="str">
        <f>IF(A341="-","-",IF(ISERROR(MATCH(A341,Data!$B:$B,0)),"-",MATCH(A341,Data!$B:$B,0)))</f>
        <v>-</v>
      </c>
      <c r="C341" s="7">
        <f>IF(A341="-","-",COUNTIF(Data!$B:$B,A341))</f>
        <v>0</v>
      </c>
      <c r="D341" s="7" t="str">
        <f t="shared" si="26"/>
        <v>-</v>
      </c>
      <c r="E341" s="7" t="str">
        <f t="shared" si="27"/>
        <v>-</v>
      </c>
      <c r="F341" s="8" t="str">
        <f>IF(E341="-","-",INDEX(Data!$A:$XFD,$E341,F$1))</f>
        <v>-</v>
      </c>
      <c r="G341" s="7" t="str">
        <f>IF(F341="-","-",INDEX(Data!$A:$XFD,$E341,G$1))</f>
        <v>-</v>
      </c>
      <c r="H341" s="7" t="str">
        <f>IF(G341="-","-",INDEX(Data!$A:$XFD,$E341,H$1))</f>
        <v>-</v>
      </c>
      <c r="I341" s="7" t="str">
        <f>IF(H341="-","-",INDEX(Data!$A:$XFD,$E341,I$1))</f>
        <v>-</v>
      </c>
      <c r="J341" s="7" t="str">
        <f>IF(I341="-","-",INDEX(Data!$A:$XFD,$E341,J$1))</f>
        <v>-</v>
      </c>
      <c r="K341" s="7" t="str">
        <f t="shared" si="28"/>
        <v>-</v>
      </c>
      <c r="L341" s="7" t="str">
        <f t="shared" si="29"/>
        <v>-</v>
      </c>
    </row>
    <row r="342" spans="1:12" ht="13.5">
      <c r="A342" s="9">
        <f t="shared" si="25"/>
        <v>40510</v>
      </c>
      <c r="B342" s="7">
        <f>IF(A342="-","-",IF(ISERROR(MATCH(A342,Data!$B:$B,0)),"-",MATCH(A342,Data!$B:$B,0)))</f>
        <v>538</v>
      </c>
      <c r="C342" s="7">
        <f>IF(A342="-","-",COUNTIF(Data!$B:$B,A342))</f>
        <v>3</v>
      </c>
      <c r="D342" s="7">
        <f t="shared" si="26"/>
        <v>540</v>
      </c>
      <c r="E342" s="7" t="str">
        <f t="shared" si="27"/>
        <v>-</v>
      </c>
      <c r="F342" s="8" t="str">
        <f>IF(E342="-","-",INDEX(Data!$A:$XFD,$E342,F$1))</f>
        <v>-</v>
      </c>
      <c r="G342" s="7" t="str">
        <f>IF(F342="-","-",INDEX(Data!$A:$XFD,$E342,G$1))</f>
        <v>-</v>
      </c>
      <c r="H342" s="7" t="str">
        <f>IF(G342="-","-",INDEX(Data!$A:$XFD,$E342,H$1))</f>
        <v>-</v>
      </c>
      <c r="I342" s="7" t="str">
        <f>IF(H342="-","-",INDEX(Data!$A:$XFD,$E342,I$1))</f>
        <v>-</v>
      </c>
      <c r="J342" s="7" t="str">
        <f>IF(I342="-","-",INDEX(Data!$A:$XFD,$E342,J$1))</f>
        <v>-</v>
      </c>
      <c r="K342" s="7" t="str">
        <f t="shared" si="28"/>
        <v>-</v>
      </c>
      <c r="L342" s="7" t="str">
        <f t="shared" si="29"/>
        <v>-</v>
      </c>
    </row>
    <row r="343" spans="1:12" ht="13.5">
      <c r="A343" s="9">
        <f t="shared" si="25"/>
        <v>40511</v>
      </c>
      <c r="B343" s="7" t="str">
        <f>IF(A343="-","-",IF(ISERROR(MATCH(A343,Data!$B:$B,0)),"-",MATCH(A343,Data!$B:$B,0)))</f>
        <v>-</v>
      </c>
      <c r="C343" s="7">
        <f>IF(A343="-","-",COUNTIF(Data!$B:$B,A343))</f>
        <v>0</v>
      </c>
      <c r="D343" s="7" t="str">
        <f t="shared" si="26"/>
        <v>-</v>
      </c>
      <c r="E343" s="7" t="str">
        <f t="shared" si="27"/>
        <v>-</v>
      </c>
      <c r="F343" s="8" t="str">
        <f>IF(E343="-","-",INDEX(Data!$A:$XFD,$E343,F$1))</f>
        <v>-</v>
      </c>
      <c r="G343" s="7" t="str">
        <f>IF(F343="-","-",INDEX(Data!$A:$XFD,$E343,G$1))</f>
        <v>-</v>
      </c>
      <c r="H343" s="7" t="str">
        <f>IF(G343="-","-",INDEX(Data!$A:$XFD,$E343,H$1))</f>
        <v>-</v>
      </c>
      <c r="I343" s="7" t="str">
        <f>IF(H343="-","-",INDEX(Data!$A:$XFD,$E343,I$1))</f>
        <v>-</v>
      </c>
      <c r="J343" s="7" t="str">
        <f>IF(I343="-","-",INDEX(Data!$A:$XFD,$E343,J$1))</f>
        <v>-</v>
      </c>
      <c r="K343" s="7" t="str">
        <f t="shared" si="28"/>
        <v>-</v>
      </c>
      <c r="L343" s="7" t="str">
        <f t="shared" si="29"/>
        <v>-</v>
      </c>
    </row>
    <row r="344" spans="1:12" ht="13.5">
      <c r="A344" s="9">
        <f t="shared" si="25"/>
        <v>40512</v>
      </c>
      <c r="B344" s="7" t="str">
        <f>IF(A344="-","-",IF(ISERROR(MATCH(A344,Data!$B:$B,0)),"-",MATCH(A344,Data!$B:$B,0)))</f>
        <v>-</v>
      </c>
      <c r="C344" s="7">
        <f>IF(A344="-","-",COUNTIF(Data!$B:$B,A344))</f>
        <v>0</v>
      </c>
      <c r="D344" s="7" t="str">
        <f t="shared" si="26"/>
        <v>-</v>
      </c>
      <c r="E344" s="7" t="str">
        <f t="shared" si="27"/>
        <v>-</v>
      </c>
      <c r="F344" s="8" t="str">
        <f>IF(E344="-","-",INDEX(Data!$A:$XFD,$E344,F$1))</f>
        <v>-</v>
      </c>
      <c r="G344" s="7" t="str">
        <f>IF(F344="-","-",INDEX(Data!$A:$XFD,$E344,G$1))</f>
        <v>-</v>
      </c>
      <c r="H344" s="7" t="str">
        <f>IF(G344="-","-",INDEX(Data!$A:$XFD,$E344,H$1))</f>
        <v>-</v>
      </c>
      <c r="I344" s="7" t="str">
        <f>IF(H344="-","-",INDEX(Data!$A:$XFD,$E344,I$1))</f>
        <v>-</v>
      </c>
      <c r="J344" s="7" t="str">
        <f>IF(I344="-","-",INDEX(Data!$A:$XFD,$E344,J$1))</f>
        <v>-</v>
      </c>
      <c r="K344" s="7" t="str">
        <f t="shared" si="28"/>
        <v>-</v>
      </c>
      <c r="L344" s="7" t="str">
        <f t="shared" si="29"/>
        <v>-</v>
      </c>
    </row>
    <row r="345" spans="1:12" ht="13.5">
      <c r="A345" s="9">
        <f t="shared" si="25"/>
        <v>40513</v>
      </c>
      <c r="B345" s="7" t="str">
        <f>IF(A345="-","-",IF(ISERROR(MATCH(A345,Data!$B:$B,0)),"-",MATCH(A345,Data!$B:$B,0)))</f>
        <v>-</v>
      </c>
      <c r="C345" s="7">
        <f>IF(A345="-","-",COUNTIF(Data!$B:$B,A345))</f>
        <v>0</v>
      </c>
      <c r="D345" s="7" t="str">
        <f t="shared" si="26"/>
        <v>-</v>
      </c>
      <c r="E345" s="7" t="str">
        <f t="shared" si="27"/>
        <v>-</v>
      </c>
      <c r="F345" s="8" t="str">
        <f>IF(E345="-","-",INDEX(Data!$A:$XFD,$E345,F$1))</f>
        <v>-</v>
      </c>
      <c r="G345" s="7" t="str">
        <f>IF(F345="-","-",INDEX(Data!$A:$XFD,$E345,G$1))</f>
        <v>-</v>
      </c>
      <c r="H345" s="7" t="str">
        <f>IF(G345="-","-",INDEX(Data!$A:$XFD,$E345,H$1))</f>
        <v>-</v>
      </c>
      <c r="I345" s="7" t="str">
        <f>IF(H345="-","-",INDEX(Data!$A:$XFD,$E345,I$1))</f>
        <v>-</v>
      </c>
      <c r="J345" s="7" t="str">
        <f>IF(I345="-","-",INDEX(Data!$A:$XFD,$E345,J$1))</f>
        <v>-</v>
      </c>
      <c r="K345" s="7" t="str">
        <f t="shared" si="28"/>
        <v>-</v>
      </c>
      <c r="L345" s="7" t="str">
        <f t="shared" si="29"/>
        <v>-</v>
      </c>
    </row>
    <row r="346" spans="1:12" ht="13.5">
      <c r="A346" s="9">
        <f t="shared" si="25"/>
        <v>40514</v>
      </c>
      <c r="B346" s="7" t="str">
        <f>IF(A346="-","-",IF(ISERROR(MATCH(A346,Data!$B:$B,0)),"-",MATCH(A346,Data!$B:$B,0)))</f>
        <v>-</v>
      </c>
      <c r="C346" s="7">
        <f>IF(A346="-","-",COUNTIF(Data!$B:$B,A346))</f>
        <v>0</v>
      </c>
      <c r="D346" s="7" t="str">
        <f t="shared" si="26"/>
        <v>-</v>
      </c>
      <c r="E346" s="7" t="str">
        <f t="shared" si="27"/>
        <v>-</v>
      </c>
      <c r="F346" s="8" t="str">
        <f>IF(E346="-","-",INDEX(Data!$A:$XFD,$E346,F$1))</f>
        <v>-</v>
      </c>
      <c r="G346" s="7" t="str">
        <f>IF(F346="-","-",INDEX(Data!$A:$XFD,$E346,G$1))</f>
        <v>-</v>
      </c>
      <c r="H346" s="7" t="str">
        <f>IF(G346="-","-",INDEX(Data!$A:$XFD,$E346,H$1))</f>
        <v>-</v>
      </c>
      <c r="I346" s="7" t="str">
        <f>IF(H346="-","-",INDEX(Data!$A:$XFD,$E346,I$1))</f>
        <v>-</v>
      </c>
      <c r="J346" s="7" t="str">
        <f>IF(I346="-","-",INDEX(Data!$A:$XFD,$E346,J$1))</f>
        <v>-</v>
      </c>
      <c r="K346" s="7" t="str">
        <f t="shared" si="28"/>
        <v>-</v>
      </c>
      <c r="L346" s="7" t="str">
        <f t="shared" si="29"/>
        <v>-</v>
      </c>
    </row>
    <row r="347" spans="1:12" ht="13.5">
      <c r="A347" s="9">
        <f t="shared" si="25"/>
        <v>40515</v>
      </c>
      <c r="B347" s="7" t="str">
        <f>IF(A347="-","-",IF(ISERROR(MATCH(A347,Data!$B:$B,0)),"-",MATCH(A347,Data!$B:$B,0)))</f>
        <v>-</v>
      </c>
      <c r="C347" s="7">
        <f>IF(A347="-","-",COUNTIF(Data!$B:$B,A347))</f>
        <v>0</v>
      </c>
      <c r="D347" s="7" t="str">
        <f t="shared" si="26"/>
        <v>-</v>
      </c>
      <c r="E347" s="7" t="str">
        <f t="shared" si="27"/>
        <v>-</v>
      </c>
      <c r="F347" s="8" t="str">
        <f>IF(E347="-","-",INDEX(Data!$A:$XFD,$E347,F$1))</f>
        <v>-</v>
      </c>
      <c r="G347" s="7" t="str">
        <f>IF(F347="-","-",INDEX(Data!$A:$XFD,$E347,G$1))</f>
        <v>-</v>
      </c>
      <c r="H347" s="7" t="str">
        <f>IF(G347="-","-",INDEX(Data!$A:$XFD,$E347,H$1))</f>
        <v>-</v>
      </c>
      <c r="I347" s="7" t="str">
        <f>IF(H347="-","-",INDEX(Data!$A:$XFD,$E347,I$1))</f>
        <v>-</v>
      </c>
      <c r="J347" s="7" t="str">
        <f>IF(I347="-","-",INDEX(Data!$A:$XFD,$E347,J$1))</f>
        <v>-</v>
      </c>
      <c r="K347" s="7" t="str">
        <f t="shared" si="28"/>
        <v>-</v>
      </c>
      <c r="L347" s="7" t="str">
        <f t="shared" si="29"/>
        <v>-</v>
      </c>
    </row>
    <row r="348" spans="1:12" ht="13.5">
      <c r="A348" s="9">
        <f t="shared" si="25"/>
        <v>40516</v>
      </c>
      <c r="B348" s="7" t="str">
        <f>IF(A348="-","-",IF(ISERROR(MATCH(A348,Data!$B:$B,0)),"-",MATCH(A348,Data!$B:$B,0)))</f>
        <v>-</v>
      </c>
      <c r="C348" s="7">
        <f>IF(A348="-","-",COUNTIF(Data!$B:$B,A348))</f>
        <v>0</v>
      </c>
      <c r="D348" s="7" t="str">
        <f t="shared" si="26"/>
        <v>-</v>
      </c>
      <c r="E348" s="7" t="str">
        <f t="shared" si="27"/>
        <v>-</v>
      </c>
      <c r="F348" s="8" t="str">
        <f>IF(E348="-","-",INDEX(Data!$A:$XFD,$E348,F$1))</f>
        <v>-</v>
      </c>
      <c r="G348" s="7" t="str">
        <f>IF(F348="-","-",INDEX(Data!$A:$XFD,$E348,G$1))</f>
        <v>-</v>
      </c>
      <c r="H348" s="7" t="str">
        <f>IF(G348="-","-",INDEX(Data!$A:$XFD,$E348,H$1))</f>
        <v>-</v>
      </c>
      <c r="I348" s="7" t="str">
        <f>IF(H348="-","-",INDEX(Data!$A:$XFD,$E348,I$1))</f>
        <v>-</v>
      </c>
      <c r="J348" s="7" t="str">
        <f>IF(I348="-","-",INDEX(Data!$A:$XFD,$E348,J$1))</f>
        <v>-</v>
      </c>
      <c r="K348" s="7" t="str">
        <f t="shared" si="28"/>
        <v>-</v>
      </c>
      <c r="L348" s="7" t="str">
        <f t="shared" si="29"/>
        <v>-</v>
      </c>
    </row>
    <row r="349" spans="1:12" ht="13.5">
      <c r="A349" s="9">
        <f t="shared" si="25"/>
        <v>40517</v>
      </c>
      <c r="B349" s="7" t="str">
        <f>IF(A349="-","-",IF(ISERROR(MATCH(A349,Data!$B:$B,0)),"-",MATCH(A349,Data!$B:$B,0)))</f>
        <v>-</v>
      </c>
      <c r="C349" s="7">
        <f>IF(A349="-","-",COUNTIF(Data!$B:$B,A349))</f>
        <v>0</v>
      </c>
      <c r="D349" s="7" t="str">
        <f t="shared" si="26"/>
        <v>-</v>
      </c>
      <c r="E349" s="7" t="str">
        <f t="shared" si="27"/>
        <v>-</v>
      </c>
      <c r="F349" s="8" t="str">
        <f>IF(E349="-","-",INDEX(Data!$A:$XFD,$E349,F$1))</f>
        <v>-</v>
      </c>
      <c r="G349" s="7" t="str">
        <f>IF(F349="-","-",INDEX(Data!$A:$XFD,$E349,G$1))</f>
        <v>-</v>
      </c>
      <c r="H349" s="7" t="str">
        <f>IF(G349="-","-",INDEX(Data!$A:$XFD,$E349,H$1))</f>
        <v>-</v>
      </c>
      <c r="I349" s="7" t="str">
        <f>IF(H349="-","-",INDEX(Data!$A:$XFD,$E349,I$1))</f>
        <v>-</v>
      </c>
      <c r="J349" s="7" t="str">
        <f>IF(I349="-","-",INDEX(Data!$A:$XFD,$E349,J$1))</f>
        <v>-</v>
      </c>
      <c r="K349" s="7" t="str">
        <f t="shared" si="28"/>
        <v>-</v>
      </c>
      <c r="L349" s="7" t="str">
        <f t="shared" si="29"/>
        <v>-</v>
      </c>
    </row>
    <row r="350" spans="1:12" ht="13.5">
      <c r="A350" s="9">
        <f t="shared" si="25"/>
        <v>40518</v>
      </c>
      <c r="B350" s="7" t="str">
        <f>IF(A350="-","-",IF(ISERROR(MATCH(A350,Data!$B:$B,0)),"-",MATCH(A350,Data!$B:$B,0)))</f>
        <v>-</v>
      </c>
      <c r="C350" s="7">
        <f>IF(A350="-","-",COUNTIF(Data!$B:$B,A350))</f>
        <v>0</v>
      </c>
      <c r="D350" s="7" t="str">
        <f t="shared" si="26"/>
        <v>-</v>
      </c>
      <c r="E350" s="7" t="str">
        <f t="shared" si="27"/>
        <v>-</v>
      </c>
      <c r="F350" s="8" t="str">
        <f>IF(E350="-","-",INDEX(Data!$A:$XFD,$E350,F$1))</f>
        <v>-</v>
      </c>
      <c r="G350" s="7" t="str">
        <f>IF(F350="-","-",INDEX(Data!$A:$XFD,$E350,G$1))</f>
        <v>-</v>
      </c>
      <c r="H350" s="7" t="str">
        <f>IF(G350="-","-",INDEX(Data!$A:$XFD,$E350,H$1))</f>
        <v>-</v>
      </c>
      <c r="I350" s="7" t="str">
        <f>IF(H350="-","-",INDEX(Data!$A:$XFD,$E350,I$1))</f>
        <v>-</v>
      </c>
      <c r="J350" s="7" t="str">
        <f>IF(I350="-","-",INDEX(Data!$A:$XFD,$E350,J$1))</f>
        <v>-</v>
      </c>
      <c r="K350" s="7" t="str">
        <f t="shared" si="28"/>
        <v>-</v>
      </c>
      <c r="L350" s="7" t="str">
        <f t="shared" si="29"/>
        <v>-</v>
      </c>
    </row>
    <row r="351" spans="1:12" ht="13.5">
      <c r="A351" s="9">
        <f t="shared" si="25"/>
        <v>40519</v>
      </c>
      <c r="B351" s="7" t="str">
        <f>IF(A351="-","-",IF(ISERROR(MATCH(A351,Data!$B:$B,0)),"-",MATCH(A351,Data!$B:$B,0)))</f>
        <v>-</v>
      </c>
      <c r="C351" s="7">
        <f>IF(A351="-","-",COUNTIF(Data!$B:$B,A351))</f>
        <v>0</v>
      </c>
      <c r="D351" s="7" t="str">
        <f t="shared" si="26"/>
        <v>-</v>
      </c>
      <c r="E351" s="7" t="str">
        <f t="shared" si="27"/>
        <v>-</v>
      </c>
      <c r="F351" s="8" t="str">
        <f>IF(E351="-","-",INDEX(Data!$A:$XFD,$E351,F$1))</f>
        <v>-</v>
      </c>
      <c r="G351" s="7" t="str">
        <f>IF(F351="-","-",INDEX(Data!$A:$XFD,$E351,G$1))</f>
        <v>-</v>
      </c>
      <c r="H351" s="7" t="str">
        <f>IF(G351="-","-",INDEX(Data!$A:$XFD,$E351,H$1))</f>
        <v>-</v>
      </c>
      <c r="I351" s="7" t="str">
        <f>IF(H351="-","-",INDEX(Data!$A:$XFD,$E351,I$1))</f>
        <v>-</v>
      </c>
      <c r="J351" s="7" t="str">
        <f>IF(I351="-","-",INDEX(Data!$A:$XFD,$E351,J$1))</f>
        <v>-</v>
      </c>
      <c r="K351" s="7" t="str">
        <f t="shared" si="28"/>
        <v>-</v>
      </c>
      <c r="L351" s="7" t="str">
        <f t="shared" si="29"/>
        <v>-</v>
      </c>
    </row>
    <row r="352" spans="1:12" ht="13.5">
      <c r="A352" s="9">
        <f t="shared" si="25"/>
        <v>40520</v>
      </c>
      <c r="B352" s="7" t="str">
        <f>IF(A352="-","-",IF(ISERROR(MATCH(A352,Data!$B:$B,0)),"-",MATCH(A352,Data!$B:$B,0)))</f>
        <v>-</v>
      </c>
      <c r="C352" s="7">
        <f>IF(A352="-","-",COUNTIF(Data!$B:$B,A352))</f>
        <v>0</v>
      </c>
      <c r="D352" s="7" t="str">
        <f t="shared" si="26"/>
        <v>-</v>
      </c>
      <c r="E352" s="7" t="str">
        <f t="shared" si="27"/>
        <v>-</v>
      </c>
      <c r="F352" s="8" t="str">
        <f>IF(E352="-","-",INDEX(Data!$A:$XFD,$E352,F$1))</f>
        <v>-</v>
      </c>
      <c r="G352" s="7" t="str">
        <f>IF(F352="-","-",INDEX(Data!$A:$XFD,$E352,G$1))</f>
        <v>-</v>
      </c>
      <c r="H352" s="7" t="str">
        <f>IF(G352="-","-",INDEX(Data!$A:$XFD,$E352,H$1))</f>
        <v>-</v>
      </c>
      <c r="I352" s="7" t="str">
        <f>IF(H352="-","-",INDEX(Data!$A:$XFD,$E352,I$1))</f>
        <v>-</v>
      </c>
      <c r="J352" s="7" t="str">
        <f>IF(I352="-","-",INDEX(Data!$A:$XFD,$E352,J$1))</f>
        <v>-</v>
      </c>
      <c r="K352" s="7" t="str">
        <f t="shared" si="28"/>
        <v>-</v>
      </c>
      <c r="L352" s="7" t="str">
        <f t="shared" si="29"/>
        <v>-</v>
      </c>
    </row>
    <row r="353" spans="1:12" ht="13.5">
      <c r="A353" s="9">
        <f t="shared" si="25"/>
        <v>40521</v>
      </c>
      <c r="B353" s="7" t="str">
        <f>IF(A353="-","-",IF(ISERROR(MATCH(A353,Data!$B:$B,0)),"-",MATCH(A353,Data!$B:$B,0)))</f>
        <v>-</v>
      </c>
      <c r="C353" s="7">
        <f>IF(A353="-","-",COUNTIF(Data!$B:$B,A353))</f>
        <v>0</v>
      </c>
      <c r="D353" s="7" t="str">
        <f t="shared" si="26"/>
        <v>-</v>
      </c>
      <c r="E353" s="7" t="str">
        <f t="shared" si="27"/>
        <v>-</v>
      </c>
      <c r="F353" s="8" t="str">
        <f>IF(E353="-","-",INDEX(Data!$A:$XFD,$E353,F$1))</f>
        <v>-</v>
      </c>
      <c r="G353" s="7" t="str">
        <f>IF(F353="-","-",INDEX(Data!$A:$XFD,$E353,G$1))</f>
        <v>-</v>
      </c>
      <c r="H353" s="7" t="str">
        <f>IF(G353="-","-",INDEX(Data!$A:$XFD,$E353,H$1))</f>
        <v>-</v>
      </c>
      <c r="I353" s="7" t="str">
        <f>IF(H353="-","-",INDEX(Data!$A:$XFD,$E353,I$1))</f>
        <v>-</v>
      </c>
      <c r="J353" s="7" t="str">
        <f>IF(I353="-","-",INDEX(Data!$A:$XFD,$E353,J$1))</f>
        <v>-</v>
      </c>
      <c r="K353" s="7" t="str">
        <f t="shared" si="28"/>
        <v>-</v>
      </c>
      <c r="L353" s="7" t="str">
        <f t="shared" si="29"/>
        <v>-</v>
      </c>
    </row>
    <row r="354" spans="1:12" ht="13.5">
      <c r="A354" s="9">
        <f t="shared" si="25"/>
        <v>40522</v>
      </c>
      <c r="B354" s="7" t="str">
        <f>IF(A354="-","-",IF(ISERROR(MATCH(A354,Data!$B:$B,0)),"-",MATCH(A354,Data!$B:$B,0)))</f>
        <v>-</v>
      </c>
      <c r="C354" s="7">
        <f>IF(A354="-","-",COUNTIF(Data!$B:$B,A354))</f>
        <v>0</v>
      </c>
      <c r="D354" s="7" t="str">
        <f t="shared" si="26"/>
        <v>-</v>
      </c>
      <c r="E354" s="7" t="str">
        <f t="shared" si="27"/>
        <v>-</v>
      </c>
      <c r="F354" s="8" t="str">
        <f>IF(E354="-","-",INDEX(Data!$A:$XFD,$E354,F$1))</f>
        <v>-</v>
      </c>
      <c r="G354" s="7" t="str">
        <f>IF(F354="-","-",INDEX(Data!$A:$XFD,$E354,G$1))</f>
        <v>-</v>
      </c>
      <c r="H354" s="7" t="str">
        <f>IF(G354="-","-",INDEX(Data!$A:$XFD,$E354,H$1))</f>
        <v>-</v>
      </c>
      <c r="I354" s="7" t="str">
        <f>IF(H354="-","-",INDEX(Data!$A:$XFD,$E354,I$1))</f>
        <v>-</v>
      </c>
      <c r="J354" s="7" t="str">
        <f>IF(I354="-","-",INDEX(Data!$A:$XFD,$E354,J$1))</f>
        <v>-</v>
      </c>
      <c r="K354" s="7" t="str">
        <f t="shared" si="28"/>
        <v>-</v>
      </c>
      <c r="L354" s="7" t="str">
        <f t="shared" si="29"/>
        <v>-</v>
      </c>
    </row>
    <row r="355" spans="1:12" ht="13.5">
      <c r="A355" s="9">
        <f t="shared" si="25"/>
        <v>40523</v>
      </c>
      <c r="B355" s="7" t="str">
        <f>IF(A355="-","-",IF(ISERROR(MATCH(A355,Data!$B:$B,0)),"-",MATCH(A355,Data!$B:$B,0)))</f>
        <v>-</v>
      </c>
      <c r="C355" s="7">
        <f>IF(A355="-","-",COUNTIF(Data!$B:$B,A355))</f>
        <v>0</v>
      </c>
      <c r="D355" s="7" t="str">
        <f t="shared" si="26"/>
        <v>-</v>
      </c>
      <c r="E355" s="7" t="str">
        <f t="shared" si="27"/>
        <v>-</v>
      </c>
      <c r="F355" s="8" t="str">
        <f>IF(E355="-","-",INDEX(Data!$A:$XFD,$E355,F$1))</f>
        <v>-</v>
      </c>
      <c r="G355" s="7" t="str">
        <f>IF(F355="-","-",INDEX(Data!$A:$XFD,$E355,G$1))</f>
        <v>-</v>
      </c>
      <c r="H355" s="7" t="str">
        <f>IF(G355="-","-",INDEX(Data!$A:$XFD,$E355,H$1))</f>
        <v>-</v>
      </c>
      <c r="I355" s="7" t="str">
        <f>IF(H355="-","-",INDEX(Data!$A:$XFD,$E355,I$1))</f>
        <v>-</v>
      </c>
      <c r="J355" s="7" t="str">
        <f>IF(I355="-","-",INDEX(Data!$A:$XFD,$E355,J$1))</f>
        <v>-</v>
      </c>
      <c r="K355" s="7" t="str">
        <f t="shared" si="28"/>
        <v>-</v>
      </c>
      <c r="L355" s="7" t="str">
        <f t="shared" si="29"/>
        <v>-</v>
      </c>
    </row>
    <row r="356" spans="1:12" ht="13.5">
      <c r="A356" s="9">
        <f t="shared" si="25"/>
        <v>40524</v>
      </c>
      <c r="B356" s="7" t="str">
        <f>IF(A356="-","-",IF(ISERROR(MATCH(A356,Data!$B:$B,0)),"-",MATCH(A356,Data!$B:$B,0)))</f>
        <v>-</v>
      </c>
      <c r="C356" s="7">
        <f>IF(A356="-","-",COUNTIF(Data!$B:$B,A356))</f>
        <v>0</v>
      </c>
      <c r="D356" s="7" t="str">
        <f t="shared" si="26"/>
        <v>-</v>
      </c>
      <c r="E356" s="7" t="str">
        <f t="shared" si="27"/>
        <v>-</v>
      </c>
      <c r="F356" s="8" t="str">
        <f>IF(E356="-","-",INDEX(Data!$A:$XFD,$E356,F$1))</f>
        <v>-</v>
      </c>
      <c r="G356" s="7" t="str">
        <f>IF(F356="-","-",INDEX(Data!$A:$XFD,$E356,G$1))</f>
        <v>-</v>
      </c>
      <c r="H356" s="7" t="str">
        <f>IF(G356="-","-",INDEX(Data!$A:$XFD,$E356,H$1))</f>
        <v>-</v>
      </c>
      <c r="I356" s="7" t="str">
        <f>IF(H356="-","-",INDEX(Data!$A:$XFD,$E356,I$1))</f>
        <v>-</v>
      </c>
      <c r="J356" s="7" t="str">
        <f>IF(I356="-","-",INDEX(Data!$A:$XFD,$E356,J$1))</f>
        <v>-</v>
      </c>
      <c r="K356" s="7" t="str">
        <f t="shared" si="28"/>
        <v>-</v>
      </c>
      <c r="L356" s="7" t="str">
        <f t="shared" si="29"/>
        <v>-</v>
      </c>
    </row>
    <row r="357" spans="1:12" ht="13.5">
      <c r="A357" s="9">
        <f t="shared" si="25"/>
        <v>40525</v>
      </c>
      <c r="B357" s="7" t="str">
        <f>IF(A357="-","-",IF(ISERROR(MATCH(A357,Data!$B:$B,0)),"-",MATCH(A357,Data!$B:$B,0)))</f>
        <v>-</v>
      </c>
      <c r="C357" s="7">
        <f>IF(A357="-","-",COUNTIF(Data!$B:$B,A357))</f>
        <v>0</v>
      </c>
      <c r="D357" s="7" t="str">
        <f t="shared" si="26"/>
        <v>-</v>
      </c>
      <c r="E357" s="7" t="str">
        <f t="shared" si="27"/>
        <v>-</v>
      </c>
      <c r="F357" s="8" t="str">
        <f>IF(E357="-","-",INDEX(Data!$A:$XFD,$E357,F$1))</f>
        <v>-</v>
      </c>
      <c r="G357" s="7" t="str">
        <f>IF(F357="-","-",INDEX(Data!$A:$XFD,$E357,G$1))</f>
        <v>-</v>
      </c>
      <c r="H357" s="7" t="str">
        <f>IF(G357="-","-",INDEX(Data!$A:$XFD,$E357,H$1))</f>
        <v>-</v>
      </c>
      <c r="I357" s="7" t="str">
        <f>IF(H357="-","-",INDEX(Data!$A:$XFD,$E357,I$1))</f>
        <v>-</v>
      </c>
      <c r="J357" s="7" t="str">
        <f>IF(I357="-","-",INDEX(Data!$A:$XFD,$E357,J$1))</f>
        <v>-</v>
      </c>
      <c r="K357" s="7" t="str">
        <f t="shared" si="28"/>
        <v>-</v>
      </c>
      <c r="L357" s="7" t="str">
        <f t="shared" si="29"/>
        <v>-</v>
      </c>
    </row>
    <row r="358" spans="1:12" ht="13.5">
      <c r="A358" s="9">
        <f t="shared" si="25"/>
        <v>40526</v>
      </c>
      <c r="B358" s="7" t="str">
        <f>IF(A358="-","-",IF(ISERROR(MATCH(A358,Data!$B:$B,0)),"-",MATCH(A358,Data!$B:$B,0)))</f>
        <v>-</v>
      </c>
      <c r="C358" s="7">
        <f>IF(A358="-","-",COUNTIF(Data!$B:$B,A358))</f>
        <v>0</v>
      </c>
      <c r="D358" s="7" t="str">
        <f t="shared" si="26"/>
        <v>-</v>
      </c>
      <c r="E358" s="7" t="str">
        <f t="shared" si="27"/>
        <v>-</v>
      </c>
      <c r="F358" s="8" t="str">
        <f>IF(E358="-","-",INDEX(Data!$A:$XFD,$E358,F$1))</f>
        <v>-</v>
      </c>
      <c r="G358" s="7" t="str">
        <f>IF(F358="-","-",INDEX(Data!$A:$XFD,$E358,G$1))</f>
        <v>-</v>
      </c>
      <c r="H358" s="7" t="str">
        <f>IF(G358="-","-",INDEX(Data!$A:$XFD,$E358,H$1))</f>
        <v>-</v>
      </c>
      <c r="I358" s="7" t="str">
        <f>IF(H358="-","-",INDEX(Data!$A:$XFD,$E358,I$1))</f>
        <v>-</v>
      </c>
      <c r="J358" s="7" t="str">
        <f>IF(I358="-","-",INDEX(Data!$A:$XFD,$E358,J$1))</f>
        <v>-</v>
      </c>
      <c r="K358" s="7" t="str">
        <f t="shared" si="28"/>
        <v>-</v>
      </c>
      <c r="L358" s="7" t="str">
        <f t="shared" si="29"/>
        <v>-</v>
      </c>
    </row>
    <row r="359" spans="1:12" ht="13.5">
      <c r="A359" s="9">
        <f t="shared" si="25"/>
        <v>40527</v>
      </c>
      <c r="B359" s="7" t="str">
        <f>IF(A359="-","-",IF(ISERROR(MATCH(A359,Data!$B:$B,0)),"-",MATCH(A359,Data!$B:$B,0)))</f>
        <v>-</v>
      </c>
      <c r="C359" s="7">
        <f>IF(A359="-","-",COUNTIF(Data!$B:$B,A359))</f>
        <v>0</v>
      </c>
      <c r="D359" s="7" t="str">
        <f t="shared" si="26"/>
        <v>-</v>
      </c>
      <c r="E359" s="7" t="str">
        <f t="shared" si="27"/>
        <v>-</v>
      </c>
      <c r="F359" s="8" t="str">
        <f>IF(E359="-","-",INDEX(Data!$A:$XFD,$E359,F$1))</f>
        <v>-</v>
      </c>
      <c r="G359" s="7" t="str">
        <f>IF(F359="-","-",INDEX(Data!$A:$XFD,$E359,G$1))</f>
        <v>-</v>
      </c>
      <c r="H359" s="7" t="str">
        <f>IF(G359="-","-",INDEX(Data!$A:$XFD,$E359,H$1))</f>
        <v>-</v>
      </c>
      <c r="I359" s="7" t="str">
        <f>IF(H359="-","-",INDEX(Data!$A:$XFD,$E359,I$1))</f>
        <v>-</v>
      </c>
      <c r="J359" s="7" t="str">
        <f>IF(I359="-","-",INDEX(Data!$A:$XFD,$E359,J$1))</f>
        <v>-</v>
      </c>
      <c r="K359" s="7" t="str">
        <f t="shared" si="28"/>
        <v>-</v>
      </c>
      <c r="L359" s="7" t="str">
        <f t="shared" si="29"/>
        <v>-</v>
      </c>
    </row>
    <row r="360" spans="1:12" ht="13.5">
      <c r="A360" s="9">
        <f t="shared" si="25"/>
        <v>40528</v>
      </c>
      <c r="B360" s="7" t="str">
        <f>IF(A360="-","-",IF(ISERROR(MATCH(A360,Data!$B:$B,0)),"-",MATCH(A360,Data!$B:$B,0)))</f>
        <v>-</v>
      </c>
      <c r="C360" s="7">
        <f>IF(A360="-","-",COUNTIF(Data!$B:$B,A360))</f>
        <v>0</v>
      </c>
      <c r="D360" s="7" t="str">
        <f t="shared" si="26"/>
        <v>-</v>
      </c>
      <c r="E360" s="7" t="str">
        <f t="shared" si="27"/>
        <v>-</v>
      </c>
      <c r="F360" s="8" t="str">
        <f>IF(E360="-","-",INDEX(Data!$A:$XFD,$E360,F$1))</f>
        <v>-</v>
      </c>
      <c r="G360" s="7" t="str">
        <f>IF(F360="-","-",INDEX(Data!$A:$XFD,$E360,G$1))</f>
        <v>-</v>
      </c>
      <c r="H360" s="7" t="str">
        <f>IF(G360="-","-",INDEX(Data!$A:$XFD,$E360,H$1))</f>
        <v>-</v>
      </c>
      <c r="I360" s="7" t="str">
        <f>IF(H360="-","-",INDEX(Data!$A:$XFD,$E360,I$1))</f>
        <v>-</v>
      </c>
      <c r="J360" s="7" t="str">
        <f>IF(I360="-","-",INDEX(Data!$A:$XFD,$E360,J$1))</f>
        <v>-</v>
      </c>
      <c r="K360" s="7" t="str">
        <f t="shared" si="28"/>
        <v>-</v>
      </c>
      <c r="L360" s="7" t="str">
        <f t="shared" si="29"/>
        <v>-</v>
      </c>
    </row>
    <row r="361" spans="1:12" ht="13.5">
      <c r="A361" s="9">
        <f t="shared" si="25"/>
        <v>40529</v>
      </c>
      <c r="B361" s="7" t="str">
        <f>IF(A361="-","-",IF(ISERROR(MATCH(A361,Data!$B:$B,0)),"-",MATCH(A361,Data!$B:$B,0)))</f>
        <v>-</v>
      </c>
      <c r="C361" s="7">
        <f>IF(A361="-","-",COUNTIF(Data!$B:$B,A361))</f>
        <v>0</v>
      </c>
      <c r="D361" s="7" t="str">
        <f t="shared" si="26"/>
        <v>-</v>
      </c>
      <c r="E361" s="7" t="str">
        <f t="shared" si="27"/>
        <v>-</v>
      </c>
      <c r="F361" s="8" t="str">
        <f>IF(E361="-","-",INDEX(Data!$A:$XFD,$E361,F$1))</f>
        <v>-</v>
      </c>
      <c r="G361" s="7" t="str">
        <f>IF(F361="-","-",INDEX(Data!$A:$XFD,$E361,G$1))</f>
        <v>-</v>
      </c>
      <c r="H361" s="7" t="str">
        <f>IF(G361="-","-",INDEX(Data!$A:$XFD,$E361,H$1))</f>
        <v>-</v>
      </c>
      <c r="I361" s="7" t="str">
        <f>IF(H361="-","-",INDEX(Data!$A:$XFD,$E361,I$1))</f>
        <v>-</v>
      </c>
      <c r="J361" s="7" t="str">
        <f>IF(I361="-","-",INDEX(Data!$A:$XFD,$E361,J$1))</f>
        <v>-</v>
      </c>
      <c r="K361" s="7" t="str">
        <f t="shared" si="28"/>
        <v>-</v>
      </c>
      <c r="L361" s="7" t="str">
        <f t="shared" si="29"/>
        <v>-</v>
      </c>
    </row>
    <row r="362" spans="1:12" ht="13.5">
      <c r="A362" s="9">
        <f t="shared" si="25"/>
        <v>40530</v>
      </c>
      <c r="B362" s="7" t="str">
        <f>IF(A362="-","-",IF(ISERROR(MATCH(A362,Data!$B:$B,0)),"-",MATCH(A362,Data!$B:$B,0)))</f>
        <v>-</v>
      </c>
      <c r="C362" s="7">
        <f>IF(A362="-","-",COUNTIF(Data!$B:$B,A362))</f>
        <v>0</v>
      </c>
      <c r="D362" s="7" t="str">
        <f t="shared" si="26"/>
        <v>-</v>
      </c>
      <c r="E362" s="7" t="str">
        <f t="shared" si="27"/>
        <v>-</v>
      </c>
      <c r="F362" s="8" t="str">
        <f>IF(E362="-","-",INDEX(Data!$A:$XFD,$E362,F$1))</f>
        <v>-</v>
      </c>
      <c r="G362" s="7" t="str">
        <f>IF(F362="-","-",INDEX(Data!$A:$XFD,$E362,G$1))</f>
        <v>-</v>
      </c>
      <c r="H362" s="7" t="str">
        <f>IF(G362="-","-",INDEX(Data!$A:$XFD,$E362,H$1))</f>
        <v>-</v>
      </c>
      <c r="I362" s="7" t="str">
        <f>IF(H362="-","-",INDEX(Data!$A:$XFD,$E362,I$1))</f>
        <v>-</v>
      </c>
      <c r="J362" s="7" t="str">
        <f>IF(I362="-","-",INDEX(Data!$A:$XFD,$E362,J$1))</f>
        <v>-</v>
      </c>
      <c r="K362" s="7" t="str">
        <f t="shared" si="28"/>
        <v>-</v>
      </c>
      <c r="L362" s="7" t="str">
        <f t="shared" si="29"/>
        <v>-</v>
      </c>
    </row>
    <row r="363" spans="1:12" ht="13.5">
      <c r="A363" s="9">
        <f t="shared" si="25"/>
        <v>40531</v>
      </c>
      <c r="B363" s="7" t="str">
        <f>IF(A363="-","-",IF(ISERROR(MATCH(A363,Data!$B:$B,0)),"-",MATCH(A363,Data!$B:$B,0)))</f>
        <v>-</v>
      </c>
      <c r="C363" s="7">
        <f>IF(A363="-","-",COUNTIF(Data!$B:$B,A363))</f>
        <v>0</v>
      </c>
      <c r="D363" s="7" t="str">
        <f t="shared" si="26"/>
        <v>-</v>
      </c>
      <c r="E363" s="7" t="str">
        <f t="shared" si="27"/>
        <v>-</v>
      </c>
      <c r="F363" s="8" t="str">
        <f>IF(E363="-","-",INDEX(Data!$A:$XFD,$E363,F$1))</f>
        <v>-</v>
      </c>
      <c r="G363" s="7" t="str">
        <f>IF(F363="-","-",INDEX(Data!$A:$XFD,$E363,G$1))</f>
        <v>-</v>
      </c>
      <c r="H363" s="7" t="str">
        <f>IF(G363="-","-",INDEX(Data!$A:$XFD,$E363,H$1))</f>
        <v>-</v>
      </c>
      <c r="I363" s="7" t="str">
        <f>IF(H363="-","-",INDEX(Data!$A:$XFD,$E363,I$1))</f>
        <v>-</v>
      </c>
      <c r="J363" s="7" t="str">
        <f>IF(I363="-","-",INDEX(Data!$A:$XFD,$E363,J$1))</f>
        <v>-</v>
      </c>
      <c r="K363" s="7" t="str">
        <f t="shared" si="28"/>
        <v>-</v>
      </c>
      <c r="L363" s="7" t="str">
        <f t="shared" si="29"/>
        <v>-</v>
      </c>
    </row>
    <row r="364" spans="1:12" ht="13.5">
      <c r="A364" s="9">
        <f t="shared" si="25"/>
        <v>40532</v>
      </c>
      <c r="B364" s="7" t="str">
        <f>IF(A364="-","-",IF(ISERROR(MATCH(A364,Data!$B:$B,0)),"-",MATCH(A364,Data!$B:$B,0)))</f>
        <v>-</v>
      </c>
      <c r="C364" s="7">
        <f>IF(A364="-","-",COUNTIF(Data!$B:$B,A364))</f>
        <v>0</v>
      </c>
      <c r="D364" s="7" t="str">
        <f t="shared" si="26"/>
        <v>-</v>
      </c>
      <c r="E364" s="7" t="str">
        <f t="shared" si="27"/>
        <v>-</v>
      </c>
      <c r="F364" s="8" t="str">
        <f>IF(E364="-","-",INDEX(Data!$A:$XFD,$E364,F$1))</f>
        <v>-</v>
      </c>
      <c r="G364" s="7" t="str">
        <f>IF(F364="-","-",INDEX(Data!$A:$XFD,$E364,G$1))</f>
        <v>-</v>
      </c>
      <c r="H364" s="7" t="str">
        <f>IF(G364="-","-",INDEX(Data!$A:$XFD,$E364,H$1))</f>
        <v>-</v>
      </c>
      <c r="I364" s="7" t="str">
        <f>IF(H364="-","-",INDEX(Data!$A:$XFD,$E364,I$1))</f>
        <v>-</v>
      </c>
      <c r="J364" s="7" t="str">
        <f>IF(I364="-","-",INDEX(Data!$A:$XFD,$E364,J$1))</f>
        <v>-</v>
      </c>
      <c r="K364" s="7" t="str">
        <f t="shared" si="28"/>
        <v>-</v>
      </c>
      <c r="L364" s="7" t="str">
        <f t="shared" si="29"/>
        <v>-</v>
      </c>
    </row>
    <row r="365" spans="1:12" ht="13.5">
      <c r="A365" s="9">
        <f t="shared" si="25"/>
        <v>40533</v>
      </c>
      <c r="B365" s="7" t="str">
        <f>IF(A365="-","-",IF(ISERROR(MATCH(A365,Data!$B:$B,0)),"-",MATCH(A365,Data!$B:$B,0)))</f>
        <v>-</v>
      </c>
      <c r="C365" s="7">
        <f>IF(A365="-","-",COUNTIF(Data!$B:$B,A365))</f>
        <v>0</v>
      </c>
      <c r="D365" s="7" t="str">
        <f t="shared" si="26"/>
        <v>-</v>
      </c>
      <c r="E365" s="7" t="str">
        <f t="shared" si="27"/>
        <v>-</v>
      </c>
      <c r="F365" s="8" t="str">
        <f>IF(E365="-","-",INDEX(Data!$A:$XFD,$E365,F$1))</f>
        <v>-</v>
      </c>
      <c r="G365" s="7" t="str">
        <f>IF(F365="-","-",INDEX(Data!$A:$XFD,$E365,G$1))</f>
        <v>-</v>
      </c>
      <c r="H365" s="7" t="str">
        <f>IF(G365="-","-",INDEX(Data!$A:$XFD,$E365,H$1))</f>
        <v>-</v>
      </c>
      <c r="I365" s="7" t="str">
        <f>IF(H365="-","-",INDEX(Data!$A:$XFD,$E365,I$1))</f>
        <v>-</v>
      </c>
      <c r="J365" s="7" t="str">
        <f>IF(I365="-","-",INDEX(Data!$A:$XFD,$E365,J$1))</f>
        <v>-</v>
      </c>
      <c r="K365" s="7" t="str">
        <f t="shared" si="28"/>
        <v>-</v>
      </c>
      <c r="L365" s="7" t="str">
        <f t="shared" si="29"/>
        <v>-</v>
      </c>
    </row>
    <row r="366" spans="1:12" ht="13.5">
      <c r="A366" s="9">
        <f t="shared" si="25"/>
        <v>40534</v>
      </c>
      <c r="B366" s="7" t="str">
        <f>IF(A366="-","-",IF(ISERROR(MATCH(A366,Data!$B:$B,0)),"-",MATCH(A366,Data!$B:$B,0)))</f>
        <v>-</v>
      </c>
      <c r="C366" s="7">
        <f>IF(A366="-","-",COUNTIF(Data!$B:$B,A366))</f>
        <v>0</v>
      </c>
      <c r="D366" s="7" t="str">
        <f t="shared" si="26"/>
        <v>-</v>
      </c>
      <c r="E366" s="7" t="str">
        <f t="shared" si="27"/>
        <v>-</v>
      </c>
      <c r="F366" s="8" t="str">
        <f>IF(E366="-","-",INDEX(Data!$A:$XFD,$E366,F$1))</f>
        <v>-</v>
      </c>
      <c r="G366" s="7" t="str">
        <f>IF(F366="-","-",INDEX(Data!$A:$XFD,$E366,G$1))</f>
        <v>-</v>
      </c>
      <c r="H366" s="7" t="str">
        <f>IF(G366="-","-",INDEX(Data!$A:$XFD,$E366,H$1))</f>
        <v>-</v>
      </c>
      <c r="I366" s="7" t="str">
        <f>IF(H366="-","-",INDEX(Data!$A:$XFD,$E366,I$1))</f>
        <v>-</v>
      </c>
      <c r="J366" s="7" t="str">
        <f>IF(I366="-","-",INDEX(Data!$A:$XFD,$E366,J$1))</f>
        <v>-</v>
      </c>
      <c r="K366" s="7" t="str">
        <f t="shared" si="28"/>
        <v>-</v>
      </c>
      <c r="L366" s="7" t="str">
        <f t="shared" si="29"/>
        <v>-</v>
      </c>
    </row>
    <row r="367" spans="1:12" ht="13.5">
      <c r="A367" s="9">
        <f t="shared" si="25"/>
        <v>40535</v>
      </c>
      <c r="B367" s="7" t="str">
        <f>IF(A367="-","-",IF(ISERROR(MATCH(A367,Data!$B:$B,0)),"-",MATCH(A367,Data!$B:$B,0)))</f>
        <v>-</v>
      </c>
      <c r="C367" s="7">
        <f>IF(A367="-","-",COUNTIF(Data!$B:$B,A367))</f>
        <v>0</v>
      </c>
      <c r="D367" s="7" t="str">
        <f t="shared" si="26"/>
        <v>-</v>
      </c>
      <c r="E367" s="7" t="str">
        <f t="shared" si="27"/>
        <v>-</v>
      </c>
      <c r="F367" s="8" t="str">
        <f>IF(E367="-","-",INDEX(Data!$A:$XFD,$E367,F$1))</f>
        <v>-</v>
      </c>
      <c r="G367" s="7" t="str">
        <f>IF(F367="-","-",INDEX(Data!$A:$XFD,$E367,G$1))</f>
        <v>-</v>
      </c>
      <c r="H367" s="7" t="str">
        <f>IF(G367="-","-",INDEX(Data!$A:$XFD,$E367,H$1))</f>
        <v>-</v>
      </c>
      <c r="I367" s="7" t="str">
        <f>IF(H367="-","-",INDEX(Data!$A:$XFD,$E367,I$1))</f>
        <v>-</v>
      </c>
      <c r="J367" s="7" t="str">
        <f>IF(I367="-","-",INDEX(Data!$A:$XFD,$E367,J$1))</f>
        <v>-</v>
      </c>
      <c r="K367" s="7" t="str">
        <f t="shared" si="28"/>
        <v>-</v>
      </c>
      <c r="L367" s="7" t="str">
        <f t="shared" si="29"/>
        <v>-</v>
      </c>
    </row>
    <row r="368" spans="1:12" ht="13.5">
      <c r="A368" s="9">
        <f t="shared" si="25"/>
        <v>40536</v>
      </c>
      <c r="B368" s="7" t="str">
        <f>IF(A368="-","-",IF(ISERROR(MATCH(A368,Data!$B:$B,0)),"-",MATCH(A368,Data!$B:$B,0)))</f>
        <v>-</v>
      </c>
      <c r="C368" s="7">
        <f>IF(A368="-","-",COUNTIF(Data!$B:$B,A368))</f>
        <v>0</v>
      </c>
      <c r="D368" s="7" t="str">
        <f t="shared" si="26"/>
        <v>-</v>
      </c>
      <c r="E368" s="7" t="str">
        <f t="shared" si="27"/>
        <v>-</v>
      </c>
      <c r="F368" s="8" t="str">
        <f>IF(E368="-","-",INDEX(Data!$A:$XFD,$E368,F$1))</f>
        <v>-</v>
      </c>
      <c r="G368" s="7" t="str">
        <f>IF(F368="-","-",INDEX(Data!$A:$XFD,$E368,G$1))</f>
        <v>-</v>
      </c>
      <c r="H368" s="7" t="str">
        <f>IF(G368="-","-",INDEX(Data!$A:$XFD,$E368,H$1))</f>
        <v>-</v>
      </c>
      <c r="I368" s="7" t="str">
        <f>IF(H368="-","-",INDEX(Data!$A:$XFD,$E368,I$1))</f>
        <v>-</v>
      </c>
      <c r="J368" s="7" t="str">
        <f>IF(I368="-","-",INDEX(Data!$A:$XFD,$E368,J$1))</f>
        <v>-</v>
      </c>
      <c r="K368" s="7" t="str">
        <f t="shared" si="28"/>
        <v>-</v>
      </c>
      <c r="L368" s="7" t="str">
        <f t="shared" si="29"/>
        <v>-</v>
      </c>
    </row>
    <row r="369" spans="1:12" ht="13.5">
      <c r="A369" s="9">
        <f t="shared" si="25"/>
        <v>40537</v>
      </c>
      <c r="B369" s="7" t="str">
        <f>IF(A369="-","-",IF(ISERROR(MATCH(A369,Data!$B:$B,0)),"-",MATCH(A369,Data!$B:$B,0)))</f>
        <v>-</v>
      </c>
      <c r="C369" s="7">
        <f>IF(A369="-","-",COUNTIF(Data!$B:$B,A369))</f>
        <v>0</v>
      </c>
      <c r="D369" s="7" t="str">
        <f t="shared" si="26"/>
        <v>-</v>
      </c>
      <c r="E369" s="7" t="str">
        <f t="shared" si="27"/>
        <v>-</v>
      </c>
      <c r="F369" s="8" t="str">
        <f>IF(E369="-","-",INDEX(Data!$A:$XFD,$E369,F$1))</f>
        <v>-</v>
      </c>
      <c r="G369" s="7" t="str">
        <f>IF(F369="-","-",INDEX(Data!$A:$XFD,$E369,G$1))</f>
        <v>-</v>
      </c>
      <c r="H369" s="7" t="str">
        <f>IF(G369="-","-",INDEX(Data!$A:$XFD,$E369,H$1))</f>
        <v>-</v>
      </c>
      <c r="I369" s="7" t="str">
        <f>IF(H369="-","-",INDEX(Data!$A:$XFD,$E369,I$1))</f>
        <v>-</v>
      </c>
      <c r="J369" s="7" t="str">
        <f>IF(I369="-","-",INDEX(Data!$A:$XFD,$E369,J$1))</f>
        <v>-</v>
      </c>
      <c r="K369" s="7" t="str">
        <f t="shared" si="28"/>
        <v>-</v>
      </c>
      <c r="L369" s="7" t="str">
        <f t="shared" si="29"/>
        <v>-</v>
      </c>
    </row>
    <row r="370" spans="1:12" ht="13.5">
      <c r="A370" s="9">
        <f t="shared" si="25"/>
        <v>40538</v>
      </c>
      <c r="B370" s="7" t="str">
        <f>IF(A370="-","-",IF(ISERROR(MATCH(A370,Data!$B:$B,0)),"-",MATCH(A370,Data!$B:$B,0)))</f>
        <v>-</v>
      </c>
      <c r="C370" s="7">
        <f>IF(A370="-","-",COUNTIF(Data!$B:$B,A370))</f>
        <v>0</v>
      </c>
      <c r="D370" s="7" t="str">
        <f t="shared" si="26"/>
        <v>-</v>
      </c>
      <c r="E370" s="7" t="str">
        <f t="shared" si="27"/>
        <v>-</v>
      </c>
      <c r="F370" s="8" t="str">
        <f>IF(E370="-","-",INDEX(Data!$A:$XFD,$E370,F$1))</f>
        <v>-</v>
      </c>
      <c r="G370" s="7" t="str">
        <f>IF(F370="-","-",INDEX(Data!$A:$XFD,$E370,G$1))</f>
        <v>-</v>
      </c>
      <c r="H370" s="7" t="str">
        <f>IF(G370="-","-",INDEX(Data!$A:$XFD,$E370,H$1))</f>
        <v>-</v>
      </c>
      <c r="I370" s="7" t="str">
        <f>IF(H370="-","-",INDEX(Data!$A:$XFD,$E370,I$1))</f>
        <v>-</v>
      </c>
      <c r="J370" s="7" t="str">
        <f>IF(I370="-","-",INDEX(Data!$A:$XFD,$E370,J$1))</f>
        <v>-</v>
      </c>
      <c r="K370" s="7" t="str">
        <f t="shared" si="28"/>
        <v>-</v>
      </c>
      <c r="L370" s="7" t="str">
        <f t="shared" si="29"/>
        <v>-</v>
      </c>
    </row>
    <row r="371" spans="1:12" ht="13.5">
      <c r="A371" s="9">
        <f t="shared" si="25"/>
        <v>40539</v>
      </c>
      <c r="B371" s="7" t="str">
        <f>IF(A371="-","-",IF(ISERROR(MATCH(A371,Data!$B:$B,0)),"-",MATCH(A371,Data!$B:$B,0)))</f>
        <v>-</v>
      </c>
      <c r="C371" s="7">
        <f>IF(A371="-","-",COUNTIF(Data!$B:$B,A371))</f>
        <v>0</v>
      </c>
      <c r="D371" s="7" t="str">
        <f t="shared" si="26"/>
        <v>-</v>
      </c>
      <c r="E371" s="7" t="str">
        <f t="shared" si="27"/>
        <v>-</v>
      </c>
      <c r="F371" s="8" t="str">
        <f>IF(E371="-","-",INDEX(Data!$A:$XFD,$E371,F$1))</f>
        <v>-</v>
      </c>
      <c r="G371" s="7" t="str">
        <f>IF(F371="-","-",INDEX(Data!$A:$XFD,$E371,G$1))</f>
        <v>-</v>
      </c>
      <c r="H371" s="7" t="str">
        <f>IF(G371="-","-",INDEX(Data!$A:$XFD,$E371,H$1))</f>
        <v>-</v>
      </c>
      <c r="I371" s="7" t="str">
        <f>IF(H371="-","-",INDEX(Data!$A:$XFD,$E371,I$1))</f>
        <v>-</v>
      </c>
      <c r="J371" s="7" t="str">
        <f>IF(I371="-","-",INDEX(Data!$A:$XFD,$E371,J$1))</f>
        <v>-</v>
      </c>
      <c r="K371" s="7" t="str">
        <f t="shared" si="28"/>
        <v>-</v>
      </c>
      <c r="L371" s="7" t="str">
        <f t="shared" si="29"/>
        <v>-</v>
      </c>
    </row>
    <row r="372" spans="1:12" ht="13.5">
      <c r="A372" s="9">
        <f t="shared" si="25"/>
        <v>40540</v>
      </c>
      <c r="B372" s="7" t="str">
        <f>IF(A372="-","-",IF(ISERROR(MATCH(A372,Data!$B:$B,0)),"-",MATCH(A372,Data!$B:$B,0)))</f>
        <v>-</v>
      </c>
      <c r="C372" s="7">
        <f>IF(A372="-","-",COUNTIF(Data!$B:$B,A372))</f>
        <v>0</v>
      </c>
      <c r="D372" s="7" t="str">
        <f t="shared" si="26"/>
        <v>-</v>
      </c>
      <c r="E372" s="7" t="str">
        <f t="shared" si="27"/>
        <v>-</v>
      </c>
      <c r="F372" s="8" t="str">
        <f>IF(E372="-","-",INDEX(Data!$A:$XFD,$E372,F$1))</f>
        <v>-</v>
      </c>
      <c r="G372" s="7" t="str">
        <f>IF(F372="-","-",INDEX(Data!$A:$XFD,$E372,G$1))</f>
        <v>-</v>
      </c>
      <c r="H372" s="7" t="str">
        <f>IF(G372="-","-",INDEX(Data!$A:$XFD,$E372,H$1))</f>
        <v>-</v>
      </c>
      <c r="I372" s="7" t="str">
        <f>IF(H372="-","-",INDEX(Data!$A:$XFD,$E372,I$1))</f>
        <v>-</v>
      </c>
      <c r="J372" s="7" t="str">
        <f>IF(I372="-","-",INDEX(Data!$A:$XFD,$E372,J$1))</f>
        <v>-</v>
      </c>
      <c r="K372" s="7" t="str">
        <f t="shared" si="28"/>
        <v>-</v>
      </c>
      <c r="L372" s="7" t="str">
        <f t="shared" si="29"/>
        <v>-</v>
      </c>
    </row>
    <row r="373" spans="1:12" ht="13.5">
      <c r="A373" s="9">
        <f t="shared" si="25"/>
        <v>40541</v>
      </c>
      <c r="B373" s="7" t="str">
        <f>IF(A373="-","-",IF(ISERROR(MATCH(A373,Data!$B:$B,0)),"-",MATCH(A373,Data!$B:$B,0)))</f>
        <v>-</v>
      </c>
      <c r="C373" s="7">
        <f>IF(A373="-","-",COUNTIF(Data!$B:$B,A373))</f>
        <v>0</v>
      </c>
      <c r="D373" s="7" t="str">
        <f t="shared" si="26"/>
        <v>-</v>
      </c>
      <c r="E373" s="7" t="str">
        <f t="shared" si="27"/>
        <v>-</v>
      </c>
      <c r="F373" s="8" t="str">
        <f>IF(E373="-","-",INDEX(Data!$A:$XFD,$E373,F$1))</f>
        <v>-</v>
      </c>
      <c r="G373" s="7" t="str">
        <f>IF(F373="-","-",INDEX(Data!$A:$XFD,$E373,G$1))</f>
        <v>-</v>
      </c>
      <c r="H373" s="7" t="str">
        <f>IF(G373="-","-",INDEX(Data!$A:$XFD,$E373,H$1))</f>
        <v>-</v>
      </c>
      <c r="I373" s="7" t="str">
        <f>IF(H373="-","-",INDEX(Data!$A:$XFD,$E373,I$1))</f>
        <v>-</v>
      </c>
      <c r="J373" s="7" t="str">
        <f>IF(I373="-","-",INDEX(Data!$A:$XFD,$E373,J$1))</f>
        <v>-</v>
      </c>
      <c r="K373" s="7" t="str">
        <f t="shared" si="28"/>
        <v>-</v>
      </c>
      <c r="L373" s="7" t="str">
        <f t="shared" si="29"/>
        <v>-</v>
      </c>
    </row>
    <row r="374" spans="1:12" ht="13.5">
      <c r="A374" s="9">
        <f t="shared" si="25"/>
        <v>40542</v>
      </c>
      <c r="B374" s="7" t="str">
        <f>IF(A374="-","-",IF(ISERROR(MATCH(A374,Data!$B:$B,0)),"-",MATCH(A374,Data!$B:$B,0)))</f>
        <v>-</v>
      </c>
      <c r="C374" s="7">
        <f>IF(A374="-","-",COUNTIF(Data!$B:$B,A374))</f>
        <v>0</v>
      </c>
      <c r="D374" s="7" t="str">
        <f t="shared" si="26"/>
        <v>-</v>
      </c>
      <c r="E374" s="7" t="str">
        <f t="shared" si="27"/>
        <v>-</v>
      </c>
      <c r="F374" s="8" t="str">
        <f>IF(E374="-","-",INDEX(Data!$A:$XFD,$E374,F$1))</f>
        <v>-</v>
      </c>
      <c r="G374" s="7" t="str">
        <f>IF(F374="-","-",INDEX(Data!$A:$XFD,$E374,G$1))</f>
        <v>-</v>
      </c>
      <c r="H374" s="7" t="str">
        <f>IF(G374="-","-",INDEX(Data!$A:$XFD,$E374,H$1))</f>
        <v>-</v>
      </c>
      <c r="I374" s="7" t="str">
        <f>IF(H374="-","-",INDEX(Data!$A:$XFD,$E374,I$1))</f>
        <v>-</v>
      </c>
      <c r="J374" s="7" t="str">
        <f>IF(I374="-","-",INDEX(Data!$A:$XFD,$E374,J$1))</f>
        <v>-</v>
      </c>
      <c r="K374" s="7" t="str">
        <f t="shared" si="28"/>
        <v>-</v>
      </c>
      <c r="L374" s="7" t="str">
        <f t="shared" si="29"/>
        <v>-</v>
      </c>
    </row>
    <row r="375" spans="1:12" ht="13.5">
      <c r="A375" s="9">
        <f t="shared" si="25"/>
        <v>40543</v>
      </c>
      <c r="B375" s="7" t="str">
        <f>IF(A375="-","-",IF(ISERROR(MATCH(A375,Data!$B:$B,0)),"-",MATCH(A375,Data!$B:$B,0)))</f>
        <v>-</v>
      </c>
      <c r="C375" s="7">
        <f>IF(A375="-","-",COUNTIF(Data!$B:$B,A375))</f>
        <v>0</v>
      </c>
      <c r="D375" s="7" t="str">
        <f t="shared" si="26"/>
        <v>-</v>
      </c>
      <c r="E375" s="7" t="str">
        <f t="shared" si="27"/>
        <v>-</v>
      </c>
      <c r="F375" s="8" t="str">
        <f>IF(E375="-","-",INDEX(Data!$A:$XFD,$E375,F$1))</f>
        <v>-</v>
      </c>
      <c r="G375" s="7" t="str">
        <f>IF(F375="-","-",INDEX(Data!$A:$XFD,$E375,G$1))</f>
        <v>-</v>
      </c>
      <c r="H375" s="7" t="str">
        <f>IF(G375="-","-",INDEX(Data!$A:$XFD,$E375,H$1))</f>
        <v>-</v>
      </c>
      <c r="I375" s="7" t="str">
        <f>IF(H375="-","-",INDEX(Data!$A:$XFD,$E375,I$1))</f>
        <v>-</v>
      </c>
      <c r="J375" s="7" t="str">
        <f>IF(I375="-","-",INDEX(Data!$A:$XFD,$E375,J$1))</f>
        <v>-</v>
      </c>
      <c r="K375" s="7" t="str">
        <f t="shared" si="28"/>
        <v>-</v>
      </c>
      <c r="L375" s="7" t="str">
        <f t="shared" si="29"/>
        <v>-</v>
      </c>
    </row>
    <row r="376" spans="1:12" ht="13.5">
      <c r="A376" s="9" t="str">
        <f>IF(A375="-","-",IF((A375+1)&gt;$B$5,"-",A375+1))</f>
        <v>-</v>
      </c>
      <c r="B376" s="7" t="str">
        <f>IF(A376="-","-",IF(ISERROR(MATCH(A376,Data!$B:$B,0)),"-",MATCH(A376,Data!$B:$B,0)))</f>
        <v>-</v>
      </c>
      <c r="C376" s="7" t="str">
        <f>IF(A376="-","-",COUNTIF(Data!$B:$B,A376))</f>
        <v>-</v>
      </c>
      <c r="D376" s="7" t="str">
        <f t="shared" si="26"/>
        <v>-</v>
      </c>
      <c r="E376" s="7" t="str">
        <f t="shared" si="27"/>
        <v>-</v>
      </c>
      <c r="F376" s="8" t="str">
        <f>IF(E376="-","-",INDEX(Data!$A:$XFD,$E376,F$1))</f>
        <v>-</v>
      </c>
      <c r="G376" s="7" t="str">
        <f>IF(F376="-","-",INDEX(Data!$A:$XFD,$E376,G$1))</f>
        <v>-</v>
      </c>
      <c r="H376" s="7" t="str">
        <f>IF(G376="-","-",INDEX(Data!$A:$XFD,$E376,H$1))</f>
        <v>-</v>
      </c>
      <c r="I376" s="7" t="str">
        <f>IF(H376="-","-",INDEX(Data!$A:$XFD,$E376,I$1))</f>
        <v>-</v>
      </c>
      <c r="J376" s="7" t="str">
        <f>IF(I376="-","-",INDEX(Data!$A:$XFD,$E376,J$1))</f>
        <v>-</v>
      </c>
      <c r="K376" s="7" t="str">
        <f t="shared" si="28"/>
        <v>-</v>
      </c>
      <c r="L376" s="7" t="str">
        <f t="shared" si="29"/>
        <v>-</v>
      </c>
    </row>
    <row r="377" spans="1:12" ht="13.5">
      <c r="A377" s="9" t="str">
        <f>IF(A376="-","-",IF((A376+1)&gt;$B$5,"-",A376+1))</f>
        <v>-</v>
      </c>
      <c r="B377" s="7" t="str">
        <f>IF(A377="-","-",IF(ISERROR(MATCH(A377,Data!$B:$B,0)),"-",MATCH(A377,Data!$B:$B,0)))</f>
        <v>-</v>
      </c>
      <c r="C377" s="7" t="str">
        <f>IF(A377="-","-",COUNTIF(Data!$B:$B,A377))</f>
        <v>-</v>
      </c>
      <c r="D377" s="7" t="str">
        <f t="shared" si="26"/>
        <v>-</v>
      </c>
      <c r="E377" s="7" t="str">
        <f t="shared" si="27"/>
        <v>-</v>
      </c>
      <c r="F377" s="8" t="str">
        <f>IF(E377="-","-",INDEX(Data!$A:$XFD,$E377,F$1))</f>
        <v>-</v>
      </c>
      <c r="G377" s="7" t="str">
        <f>IF(F377="-","-",INDEX(Data!$A:$XFD,$E377,G$1))</f>
        <v>-</v>
      </c>
      <c r="H377" s="7" t="str">
        <f>IF(G377="-","-",INDEX(Data!$A:$XFD,$E377,H$1))</f>
        <v>-</v>
      </c>
      <c r="I377" s="7" t="str">
        <f>IF(H377="-","-",INDEX(Data!$A:$XFD,$E377,I$1))</f>
        <v>-</v>
      </c>
      <c r="J377" s="7" t="str">
        <f>IF(I377="-","-",INDEX(Data!$A:$XFD,$E377,J$1))</f>
        <v>-</v>
      </c>
      <c r="K377" s="7" t="str">
        <f t="shared" si="28"/>
        <v>-</v>
      </c>
      <c r="L377" s="7" t="str">
        <f t="shared" si="29"/>
        <v>-</v>
      </c>
    </row>
    <row r="378" spans="1:12" ht="13.5">
      <c r="A378" s="9" t="str">
        <f>IF(A377="-","-",IF((A377+1)&gt;$B$5,"-",A377+1))</f>
        <v>-</v>
      </c>
      <c r="B378" s="7" t="str">
        <f>IF(A378="-","-",IF(ISERROR(MATCH(A378,Data!$B:$B,0)),"-",MATCH(A378,Data!$B:$B,0)))</f>
        <v>-</v>
      </c>
      <c r="C378" s="7" t="str">
        <f>IF(A378="-","-",COUNTIF(Data!$B:$B,A378))</f>
        <v>-</v>
      </c>
      <c r="D378" s="7" t="str">
        <f t="shared" si="26"/>
        <v>-</v>
      </c>
      <c r="E378" s="7" t="str">
        <f t="shared" si="27"/>
        <v>-</v>
      </c>
      <c r="F378" s="8" t="str">
        <f>IF(E378="-","-",INDEX(Data!$A:$XFD,$E378,F$1))</f>
        <v>-</v>
      </c>
      <c r="G378" s="7" t="str">
        <f>IF(F378="-","-",INDEX(Data!$A:$XFD,$E378,G$1))</f>
        <v>-</v>
      </c>
      <c r="H378" s="7" t="str">
        <f>IF(G378="-","-",INDEX(Data!$A:$XFD,$E378,H$1))</f>
        <v>-</v>
      </c>
      <c r="I378" s="7" t="str">
        <f>IF(H378="-","-",INDEX(Data!$A:$XFD,$E378,I$1))</f>
        <v>-</v>
      </c>
      <c r="J378" s="7" t="str">
        <f>IF(I378="-","-",INDEX(Data!$A:$XFD,$E378,J$1))</f>
        <v>-</v>
      </c>
      <c r="K378" s="7" t="str">
        <f t="shared" si="28"/>
        <v>-</v>
      </c>
      <c r="L378" s="7" t="str">
        <f t="shared" si="29"/>
        <v>-</v>
      </c>
    </row>
    <row r="379" spans="1:12" ht="13.5">
      <c r="A379" s="9" t="str">
        <f>IF(A378="-","-",IF((A378+1)&gt;$B$5,"-",A378+1))</f>
        <v>-</v>
      </c>
      <c r="B379" s="7" t="str">
        <f>IF(A379="-","-",IF(ISERROR(MATCH(A379,Data!$B:$B,0)),"-",MATCH(A379,Data!$B:$B,0)))</f>
        <v>-</v>
      </c>
      <c r="C379" s="7" t="str">
        <f>IF(A379="-","-",COUNTIF(Data!$B:$B,A379))</f>
        <v>-</v>
      </c>
      <c r="D379" s="7" t="str">
        <f t="shared" si="26"/>
        <v>-</v>
      </c>
      <c r="E379" s="7" t="str">
        <f t="shared" si="27"/>
        <v>-</v>
      </c>
      <c r="F379" s="8" t="str">
        <f>IF(E379="-","-",INDEX(Data!$A:$XFD,$E379,F$1))</f>
        <v>-</v>
      </c>
      <c r="G379" s="7" t="str">
        <f>IF(F379="-","-",INDEX(Data!$A:$XFD,$E379,G$1))</f>
        <v>-</v>
      </c>
      <c r="H379" s="7" t="str">
        <f>IF(G379="-","-",INDEX(Data!$A:$XFD,$E379,H$1))</f>
        <v>-</v>
      </c>
      <c r="I379" s="7" t="str">
        <f>IF(H379="-","-",INDEX(Data!$A:$XFD,$E379,I$1))</f>
        <v>-</v>
      </c>
      <c r="J379" s="7" t="str">
        <f>IF(I379="-","-",INDEX(Data!$A:$XFD,$E379,J$1))</f>
        <v>-</v>
      </c>
      <c r="K379" s="7" t="str">
        <f t="shared" si="28"/>
        <v>-</v>
      </c>
      <c r="L379" s="7" t="str">
        <f t="shared" si="29"/>
        <v>-</v>
      </c>
    </row>
    <row r="380" spans="1:12" ht="13.5">
      <c r="A380" s="9" t="str">
        <f>IF(A379="-","-",IF((A379+1)&gt;$B$5,"-",A379+1))</f>
        <v>-</v>
      </c>
      <c r="B380" s="7" t="str">
        <f>IF(A380="-","-",IF(ISERROR(MATCH(A380,Data!$B:$B,0)),"-",MATCH(A380,Data!$B:$B,0)))</f>
        <v>-</v>
      </c>
      <c r="C380" s="7" t="str">
        <f>IF(A380="-","-",COUNTIF(Data!$B:$B,A380))</f>
        <v>-</v>
      </c>
      <c r="D380" s="7" t="str">
        <f t="shared" si="26"/>
        <v>-</v>
      </c>
      <c r="E380" s="7" t="str">
        <f t="shared" si="27"/>
        <v>-</v>
      </c>
      <c r="F380" s="8" t="str">
        <f>IF(E380="-","-",INDEX(Data!$A:$XFD,$E380,F$1))</f>
        <v>-</v>
      </c>
      <c r="G380" s="7" t="str">
        <f>IF(F380="-","-",INDEX(Data!$A:$XFD,$E380,G$1))</f>
        <v>-</v>
      </c>
      <c r="H380" s="7" t="str">
        <f>IF(G380="-","-",INDEX(Data!$A:$XFD,$E380,H$1))</f>
        <v>-</v>
      </c>
      <c r="I380" s="7" t="str">
        <f>IF(H380="-","-",INDEX(Data!$A:$XFD,$E380,I$1))</f>
        <v>-</v>
      </c>
      <c r="J380" s="7" t="str">
        <f>IF(I380="-","-",INDEX(Data!$A:$XFD,$E380,J$1))</f>
        <v>-</v>
      </c>
      <c r="K380" s="7" t="str">
        <f t="shared" si="28"/>
        <v>-</v>
      </c>
      <c r="L380" s="7" t="str">
        <f t="shared" si="29"/>
        <v>-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Aerocrart Japan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S_Hashimoto</dc:creator>
  <cp:keywords/>
  <dc:description/>
  <cp:lastModifiedBy>S_Hashimoto</cp:lastModifiedBy>
  <cp:lastPrinted>2012-05-12T23:39:40Z</cp:lastPrinted>
  <dcterms:created xsi:type="dcterms:W3CDTF">2012-05-12T00:17:47Z</dcterms:created>
  <dcterms:modified xsi:type="dcterms:W3CDTF">2012-05-13T01:42:17Z</dcterms:modified>
  <cp:category/>
  <cp:version/>
  <cp:contentType/>
  <cp:contentStatus/>
</cp:coreProperties>
</file>